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8A84E340-D83A-4550-8D28-A8604C9D07C6}" xr6:coauthVersionLast="47" xr6:coauthVersionMax="47" xr10:uidLastSave="{00000000-0000-0000-0000-000000000000}"/>
  <bookViews>
    <workbookView xWindow="6360" yWindow="1590" windowWidth="21600" windowHeight="11385" xr2:uid="{C46C341C-A654-450D-9491-A8F495B2F4ED}"/>
  </bookViews>
  <sheets>
    <sheet name="AllEventData" sheetId="1" r:id="rId1"/>
    <sheet name="Sheet1" sheetId="13" r:id="rId2"/>
    <sheet name="Calculator" sheetId="2" r:id="rId3"/>
    <sheet name="Time Zones" sheetId="12" r:id="rId4"/>
    <sheet name="Countries" sheetId="5" r:id="rId5"/>
    <sheet name="Cameras" sheetId="8" r:id="rId6"/>
    <sheet name="DataQuality" sheetId="6" r:id="rId7"/>
    <sheet name="Database" sheetId="7" r:id="rId8"/>
    <sheet name="Sources" sheetId="4" r:id="rId9"/>
    <sheet name="Log" sheetId="3" r:id="rId10"/>
  </sheets>
  <externalReferences>
    <externalReference r:id="rId11"/>
  </externalReferences>
  <definedNames>
    <definedName name="_xlnm._FilterDatabase" localSheetId="0" hidden="1">AllEventData!$A$5:$BI$206</definedName>
    <definedName name="_xlnm._FilterDatabase" localSheetId="7" hidden="1">Database!$A$1:$H$39</definedName>
    <definedName name="_xlnm._FilterDatabase" localSheetId="8" hidden="1">Sources!$A$1:$C$1</definedName>
    <definedName name="_xlnm._FilterDatabase" localSheetId="3" hidden="1">'Time Zones'!$A$1:$L$1</definedName>
    <definedName name="solver_adj" localSheetId="0" hidden="1">AllEventData!$I$7</definedName>
    <definedName name="solver_adj" localSheetId="2" hidden="1">Calculator!$F$18</definedName>
    <definedName name="solver_adj" localSheetId="5" hidden="1">Cameras!$P$72</definedName>
    <definedName name="solver_cvg" localSheetId="0" hidden="1">0.0001</definedName>
    <definedName name="solver_cvg" localSheetId="2" hidden="1">0.0001</definedName>
    <definedName name="solver_cvg" localSheetId="5" hidden="1">0.0001</definedName>
    <definedName name="solver_drv" localSheetId="0" hidden="1">1</definedName>
    <definedName name="solver_drv" localSheetId="2" hidden="1">1</definedName>
    <definedName name="solver_drv" localSheetId="5" hidden="1">1</definedName>
    <definedName name="solver_eng" localSheetId="0" hidden="1">1</definedName>
    <definedName name="solver_eng" localSheetId="2" hidden="1">1</definedName>
    <definedName name="solver_eng" localSheetId="5" hidden="1">1</definedName>
    <definedName name="solver_est" localSheetId="0" hidden="1">1</definedName>
    <definedName name="solver_est" localSheetId="2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5" hidden="1">2147483647</definedName>
    <definedName name="solver_mip" localSheetId="0" hidden="1">2147483647</definedName>
    <definedName name="solver_mip" localSheetId="2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5" hidden="1">2147483647</definedName>
    <definedName name="solver_num" localSheetId="0" hidden="1">0</definedName>
    <definedName name="solver_num" localSheetId="2" hidden="1">0</definedName>
    <definedName name="solver_num" localSheetId="5" hidden="1">0</definedName>
    <definedName name="solver_nwt" localSheetId="0" hidden="1">1</definedName>
    <definedName name="solver_nwt" localSheetId="2" hidden="1">1</definedName>
    <definedName name="solver_nwt" localSheetId="5" hidden="1">1</definedName>
    <definedName name="solver_opt" localSheetId="0" hidden="1">AllEventData!$K$7</definedName>
    <definedName name="solver_opt" localSheetId="2" hidden="1">Calculator!$H$11</definedName>
    <definedName name="solver_opt" localSheetId="5" hidden="1">Cameras!$O$77</definedName>
    <definedName name="solver_pre" localSheetId="0" hidden="1">0.000001</definedName>
    <definedName name="solver_pre" localSheetId="2" hidden="1">0.000001</definedName>
    <definedName name="solver_pre" localSheetId="5" hidden="1">0.000001</definedName>
    <definedName name="solver_rbv" localSheetId="0" hidden="1">1</definedName>
    <definedName name="solver_rbv" localSheetId="2" hidden="1">1</definedName>
    <definedName name="solver_rbv" localSheetId="5" hidden="1">1</definedName>
    <definedName name="solver_rlx" localSheetId="0" hidden="1">2</definedName>
    <definedName name="solver_rlx" localSheetId="2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5" hidden="1">0</definedName>
    <definedName name="solver_scl" localSheetId="0" hidden="1">1</definedName>
    <definedName name="solver_scl" localSheetId="2" hidden="1">1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5" hidden="1">2</definedName>
    <definedName name="solver_ssz" localSheetId="0" hidden="1">100</definedName>
    <definedName name="solver_ssz" localSheetId="2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5" hidden="1">0.01</definedName>
    <definedName name="solver_typ" localSheetId="0" hidden="1">3</definedName>
    <definedName name="solver_typ" localSheetId="2" hidden="1">3</definedName>
    <definedName name="solver_typ" localSheetId="5" hidden="1">2</definedName>
    <definedName name="solver_val" localSheetId="0" hidden="1">0.15001</definedName>
    <definedName name="solver_val" localSheetId="2" hidden="1">43.8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0" i="1" l="1"/>
  <c r="T210" i="1"/>
  <c r="R210" i="1"/>
  <c r="H210" i="1"/>
  <c r="R209" i="1"/>
  <c r="T209" i="1"/>
  <c r="K209" i="1"/>
  <c r="O14" i="2"/>
  <c r="O13" i="2"/>
  <c r="H209" i="1"/>
  <c r="R208" i="1"/>
  <c r="T208" i="1"/>
  <c r="K208" i="1"/>
  <c r="H208" i="1"/>
  <c r="T207" i="1"/>
  <c r="R207" i="1"/>
  <c r="K207" i="1"/>
  <c r="H207" i="1"/>
  <c r="T206" i="1" l="1"/>
  <c r="R206" i="1"/>
  <c r="K206" i="1"/>
  <c r="H206" i="1"/>
  <c r="H205" i="1"/>
  <c r="K205" i="1"/>
  <c r="R205" i="1"/>
  <c r="T204" i="1"/>
  <c r="R204" i="1"/>
  <c r="K204" i="1"/>
  <c r="H204" i="1"/>
  <c r="R203" i="1"/>
  <c r="K203" i="1"/>
  <c r="T203" i="1"/>
  <c r="H203" i="1"/>
  <c r="S28" i="2"/>
  <c r="Q28" i="2"/>
  <c r="S25" i="2"/>
  <c r="R23" i="2"/>
  <c r="U23" i="2" s="1"/>
  <c r="R24" i="2"/>
  <c r="U24" i="2" s="1"/>
  <c r="Q25" i="2" s="1"/>
  <c r="R22" i="2"/>
  <c r="U22" i="2" s="1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O73" i="8" s="1"/>
  <c r="N74" i="8"/>
  <c r="O74" i="8" s="1"/>
  <c r="N75" i="8"/>
  <c r="O75" i="8" s="1"/>
  <c r="N76" i="8"/>
  <c r="O76" i="8" s="1"/>
  <c r="N77" i="8"/>
  <c r="O77" i="8" s="1"/>
  <c r="N78" i="8"/>
  <c r="O78" i="8" s="1"/>
  <c r="N79" i="8"/>
  <c r="O79" i="8" s="1"/>
  <c r="N80" i="8"/>
  <c r="O80" i="8" s="1"/>
  <c r="N81" i="8"/>
  <c r="O81" i="8" s="1"/>
  <c r="N82" i="8"/>
  <c r="O82" i="8" s="1"/>
  <c r="N72" i="8"/>
  <c r="O72" i="8" s="1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45" i="8"/>
  <c r="P42" i="8"/>
  <c r="P34" i="8"/>
  <c r="P44" i="8"/>
  <c r="P33" i="8"/>
  <c r="P39" i="8"/>
  <c r="P38" i="8"/>
  <c r="P36" i="8"/>
  <c r="P35" i="8"/>
  <c r="P37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J13" i="2" s="1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AA12" i="1"/>
  <c r="AF12" i="1"/>
  <c r="L13" i="2" l="1"/>
  <c r="M8" i="2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<sst xmlns="http://schemas.openxmlformats.org/spreadsheetml/2006/main" count="3530" uniqueCount="2063">
  <si>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</si>
  <si>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</si>
  <si>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</si>
  <si>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</si>
  <si>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</si>
  <si>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</si>
  <si>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</si>
  <si>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</si>
  <si>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</si>
  <si>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</si>
  <si>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</si>
  <si>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</si>
  <si>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</si>
  <si>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</si>
  <si>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</si>
  <si>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</si>
  <si>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</si>
  <si>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</si>
  <si>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</si>
  <si>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</si>
  <si>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</si>
  <si>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</si>
  <si>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</si>
  <si>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</si>
  <si>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</si>
  <si>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</si>
  <si>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</si>
  <si>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</si>
  <si>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</si>
  <si>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</si>
  <si>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</si>
  <si>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</si>
  <si>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</si>
  <si>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</si>
  <si>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</si>
  <si>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</si>
  <si>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</si>
  <si>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</si>
  <si>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</si>
  <si>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</si>
  <si>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</si>
  <si>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</si>
  <si>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</si>
  <si>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</si>
  <si>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</si>
  <si>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</si>
  <si>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</si>
  <si>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</si>
  <si>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</si>
  <si>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</si>
  <si>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</si>
  <si>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</si>
  <si>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</si>
  <si>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</si>
  <si>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</si>
  <si>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</si>
  <si>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</si>
  <si>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</si>
  <si>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</si>
  <si>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</si>
  <si>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</si>
  <si>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</si>
  <si>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</si>
  <si>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</si>
  <si>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</si>
  <si>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</si>
  <si>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</si>
  <si>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</si>
  <si>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</si>
  <si>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</si>
  <si>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</si>
  <si>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</si>
  <si>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</si>
  <si>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</si>
  <si>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</si>
  <si>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</si>
  <si>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</si>
  <si>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</si>
  <si>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</si>
  <si>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</si>
  <si>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</si>
  <si>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</si>
  <si>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</si>
  <si>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</si>
  <si>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</si>
  <si>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</si>
  <si>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</si>
  <si>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</si>
  <si>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</si>
  <si>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</si>
  <si>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</si>
  <si>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</si>
  <si>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</si>
  <si>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</si>
  <si>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</si>
  <si>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</si>
  <si>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</si>
  <si>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</si>
  <si>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</si>
  <si>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</si>
  <si>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</si>
  <si>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</si>
  <si>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</si>
  <si>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</si>
  <si>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</si>
  <si>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</si>
  <si>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</si>
  <si>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</si>
  <si>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</si>
  <si>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</si>
  <si>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</si>
  <si>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</si>
  <si>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</si>
  <si>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</si>
  <si>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</si>
  <si>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</si>
  <si>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</si>
  <si>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</si>
  <si>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</si>
  <si>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</si>
  <si>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</si>
  <si>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</si>
  <si>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</si>
  <si>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</si>
  <si>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</si>
  <si>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</si>
  <si>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</si>
  <si>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</si>
  <si>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</si>
  <si>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</si>
  <si>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</si>
  <si>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</si>
  <si>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</si>
  <si>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</si>
  <si>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</si>
  <si>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</si>
  <si>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</si>
  <si>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</si>
  <si>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</si>
  <si>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</si>
  <si>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</si>
  <si>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</si>
  <si>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</si>
  <si>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</si>
  <si>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</si>
  <si>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</si>
  <si>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</si>
  <si>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</si>
  <si>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</si>
  <si>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</si>
  <si>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</si>
  <si>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</si>
  <si>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</si>
  <si>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</si>
  <si>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</si>
  <si>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</si>
  <si>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</si>
  <si>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</si>
  <si>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</si>
  <si>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</si>
  <si>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</si>
  <si>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</si>
  <si>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</si>
  <si>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</si>
  <si>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</si>
  <si>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</si>
  <si>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</si>
  <si>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</si>
  <si>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</si>
  <si>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</si>
  <si>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</si>
  <si>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</si>
  <si>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</si>
  <si>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</si>
  <si>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</si>
  <si>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</si>
  <si>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</si>
  <si>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</si>
  <si>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</si>
  <si>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</si>
  <si>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</si>
  <si>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</si>
  <si>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</si>
  <si>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</si>
  <si>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</si>
  <si>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</si>
  <si>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</si>
  <si>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</si>
  <si>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</si>
  <si>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</si>
  <si>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</si>
  <si>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</si>
  <si>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</si>
  <si>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</si>
  <si>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</si>
  <si>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</si>
  <si>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</si>
  <si>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</si>
  <si>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</si>
  <si>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</si>
  <si>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</si>
  <si>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</si>
  <si>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</si>
  <si>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</si>
  <si>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</si>
  <si>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</si>
  <si>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</si>
  <si>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</si>
  <si>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</si>
  <si>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</si>
  <si>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</si>
  <si>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</si>
  <si>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</si>
  <si>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</si>
  <si>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</si>
  <si>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</si>
  <si>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</si>
  <si>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</si>
  <si>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</si>
  <si>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</si>
  <si>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</si>
  <si>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</si>
  <si>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</si>
  <si>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</si>
  <si>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</si>
  <si>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</si>
  <si>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</si>
  <si>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</si>
  <si>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</si>
  <si>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</si>
  <si>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</si>
  <si>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</si>
  <si>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</si>
  <si>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</si>
  <si>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</si>
  <si>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</si>
  <si>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</si>
  <si>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</si>
  <si>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</si>
  <si>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</si>
  <si>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</si>
  <si>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</si>
  <si>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</si>
  <si>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</si>
  <si>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</si>
  <si>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</si>
  <si>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</si>
  <si>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</si>
  <si>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</si>
  <si>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</si>
  <si>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</si>
  <si>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</si>
  <si>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</si>
  <si>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</si>
  <si>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</si>
  <si>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</si>
  <si>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</si>
  <si>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</si>
  <si>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</si>
  <si>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</si>
  <si>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</si>
  <si>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</si>
  <si>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</si>
  <si>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</si>
  <si>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</si>
  <si>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</si>
  <si>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</si>
  <si>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</si>
  <si>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</si>
  <si>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</si>
  <si>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</si>
  <si>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</si>
  <si>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</si>
  <si>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</si>
  <si>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</si>
  <si>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</si>
  <si>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</si>
  <si>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</si>
  <si>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</si>
  <si>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</si>
  <si>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</si>
  <si>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</si>
  <si>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</si>
  <si>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</si>
  <si>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</si>
  <si>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</si>
  <si>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</si>
  <si>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</si>
  <si>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</si>
  <si>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</si>
  <si>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</si>
  <si>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</si>
  <si>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</si>
  <si>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</si>
  <si>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</si>
  <si>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</si>
  <si>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</si>
  <si>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</si>
  <si>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</si>
  <si>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</si>
  <si>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</si>
  <si>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</si>
  <si>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</si>
  <si>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</si>
  <si>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</si>
  <si>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</si>
  <si>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</si>
  <si>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</si>
  <si>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</si>
  <si>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</si>
  <si>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</si>
  <si>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</si>
  <si>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</si>
  <si>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</si>
  <si>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</si>
  <si>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</si>
  <si>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</si>
  <si>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</si>
  <si>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</si>
  <si>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</si>
  <si>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</si>
  <si>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</si>
  <si>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</si>
  <si>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</si>
  <si>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</si>
  <si>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</si>
  <si>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</si>
  <si>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</si>
  <si>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</si>
  <si>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</si>
  <si>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</si>
  <si>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</si>
  <si>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</si>
  <si>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</si>
  <si>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</si>
  <si>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</si>
  <si>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</si>
  <si>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</si>
  <si>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</si>
  <si>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</si>
  <si>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</si>
  <si>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</si>
  <si>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</si>
  <si>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</si>
  <si>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</si>
  <si>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</si>
  <si>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</si>
  <si>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</si>
  <si>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</si>
  <si>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</si>
  <si>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</si>
  <si>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</si>
  <si>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</si>
  <si>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</si>
  <si>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</si>
  <si>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</si>
  <si>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</si>
  <si>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</si>
  <si>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</si>
  <si>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</si>
  <si>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</si>
  <si>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</si>
  <si>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</si>
  <si>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</si>
  <si>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</si>
  <si>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</si>
  <si>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</si>
  <si>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</si>
  <si>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</si>
  <si>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</si>
  <si>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</si>
  <si>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</si>
  <si>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</si>
  <si>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</si>
  <si>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</si>
  <si>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</si>
  <si>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</si>
  <si>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</si>
  <si>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</si>
  <si>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</si>
  <si>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</si>
  <si>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</si>
  <si>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</si>
  <si>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</si>
  <si>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</si>
  <si>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</si>
  <si>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</si>
  <si>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</si>
  <si>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</si>
  <si>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</si>
  <si>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</si>
  <si>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</si>
  <si>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</si>
  <si>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</si>
  <si>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</si>
  <si>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</si>
  <si>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</si>
  <si>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</si>
  <si>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</si>
  <si>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</si>
  <si>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</si>
  <si>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</si>
  <si>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</si>
  <si>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</si>
  <si>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</si>
  <si>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</si>
  <si>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</si>
  <si>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</si>
  <si>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</si>
  <si>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</si>
  <si>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</si>
  <si>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</si>
  <si>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</si>
  <si>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</si>
  <si>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</si>
  <si>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</si>
  <si>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</si>
  <si>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</si>
  <si>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</si>
  <si>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</si>
  <si>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</si>
  <si>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</si>
  <si>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</si>
  <si>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</si>
  <si>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</si>
  <si>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</si>
  <si>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</si>
  <si>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</si>
  <si>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</si>
  <si>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</si>
  <si>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</si>
  <si>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</si>
  <si>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</si>
  <si>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</si>
  <si>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</si>
  <si>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</si>
  <si>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</si>
  <si>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</si>
  <si>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</si>
  <si>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</si>
  <si>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</si>
  <si>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</si>
  <si>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</si>
  <si>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</si>
  <si>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</si>
  <si>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</si>
  <si>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</si>
  <si>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</si>
  <si>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</si>
  <si>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</si>
  <si>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</si>
  <si>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</si>
  <si>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</si>
  <si>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</si>
  <si>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</si>
  <si>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</si>
  <si>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</si>
  <si>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</si>
  <si>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</si>
  <si>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</si>
  <si>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</si>
  <si>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</si>
  <si>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</si>
  <si>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</si>
  <si>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</si>
  <si>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</si>
  <si>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</si>
  <si>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</si>
  <si>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</si>
  <si>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</si>
  <si>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</si>
  <si>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</si>
  <si>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</si>
  <si>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</si>
  <si>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</si>
  <si>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</si>
  <si>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</si>
  <si>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</si>
  <si>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</si>
  <si>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</si>
  <si>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</si>
  <si>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</si>
  <si>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</si>
  <si>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</si>
  <si>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</si>
  <si>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</si>
  <si>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</si>
  <si>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</si>
  <si>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</si>
  <si>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</si>
  <si>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</si>
  <si>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</si>
  <si>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</si>
  <si>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</si>
  <si>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</si>
  <si>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</si>
  <si>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</si>
  <si>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</si>
  <si>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</si>
  <si>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</si>
  <si>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</si>
  <si>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</si>
  <si>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</si>
  <si>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</si>
  <si>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</si>
  <si>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</si>
  <si>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</si>
  <si>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</si>
  <si>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</si>
  <si>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</si>
  <si>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</si>
  <si>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</si>
  <si>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</si>
  <si>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</si>
  <si>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</si>
  <si>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</si>
  <si>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</si>
  <si>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</si>
  <si>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</si>
  <si>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</si>
  <si>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</si>
  <si>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</si>
  <si>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</si>
  <si>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</si>
  <si>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</si>
  <si>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</si>
  <si>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</si>
  <si>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</si>
  <si>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</si>
  <si>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</si>
  <si>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</si>
  <si>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</si>
  <si>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</si>
  <si>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</si>
  <si>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</si>
  <si>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</si>
  <si>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</si>
  <si>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</si>
  <si>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</si>
  <si>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</si>
  <si>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</si>
  <si>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</si>
  <si>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</si>
  <si>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</si>
  <si>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</si>
  <si>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</si>
  <si>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</si>
  <si>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</si>
  <si>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</si>
  <si>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</si>
  <si>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</si>
  <si>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</si>
  <si>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</si>
  <si>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</si>
  <si>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</si>
  <si>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</si>
  <si>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</si>
  <si>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</si>
  <si>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</si>
  <si>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</si>
  <si>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</si>
  <si>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</si>
  <si>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</si>
  <si>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</si>
  <si>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</si>
  <si>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</si>
  <si>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</si>
  <si>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</si>
  <si>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</si>
  <si>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</si>
  <si>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</si>
  <si>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</si>
  <si>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</si>
  <si>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</si>
  <si>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</si>
  <si>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</si>
  <si>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</si>
  <si>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</si>
  <si>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</si>
  <si>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</si>
  <si>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</si>
  <si>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</si>
  <si>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</si>
  <si>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</si>
  <si>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</si>
  <si>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</si>
  <si>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</si>
  <si>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</si>
  <si>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</si>
  <si>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</si>
  <si>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</si>
  <si>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</si>
  <si>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</si>
  <si>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</si>
  <si>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</si>
  <si>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</si>
  <si>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</si>
  <si>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</si>
  <si>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</si>
  <si>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</si>
  <si>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</si>
  <si>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</si>
  <si>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</si>
  <si>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</si>
  <si>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</si>
  <si>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</si>
  <si>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</si>
  <si>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</si>
  <si>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</si>
  <si>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</si>
  <si>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</si>
  <si>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</si>
  <si>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</si>
  <si>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</si>
  <si>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</si>
  <si>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</si>
  <si>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</si>
  <si>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</si>
  <si>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</si>
  <si>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</si>
  <si>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</si>
  <si>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</si>
  <si>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</si>
  <si>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</si>
  <si>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</si>
  <si>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</si>
  <si>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</si>
  <si>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</si>
  <si>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</si>
  <si>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</si>
  <si>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</si>
  <si>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</si>
  <si>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</si>
  <si>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</si>
  <si>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</si>
  <si>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</si>
  <si>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</si>
  <si>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</si>
  <si>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</si>
  <si>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</si>
  <si>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</si>
  <si>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</si>
  <si>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</si>
  <si>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</si>
  <si>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</si>
  <si>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</si>
  <si>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</si>
  <si>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</si>
  <si>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</si>
  <si>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</si>
  <si>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</si>
  <si>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</si>
  <si>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</si>
  <si>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</si>
  <si>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</si>
  <si>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</si>
  <si>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</si>
  <si>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</si>
  <si>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</si>
  <si>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</si>
  <si>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</si>
  <si>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</si>
  <si>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</si>
  <si>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</si>
  <si>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</si>
  <si>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</si>
  <si>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</si>
  <si>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</si>
  <si>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</si>
  <si>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</si>
  <si>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</si>
  <si>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</si>
  <si>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</si>
  <si>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</si>
  <si>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</si>
  <si>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</si>
  <si>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</si>
  <si>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</si>
  <si>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</si>
  <si>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</si>
  <si>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</si>
  <si>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</si>
  <si>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</si>
  <si>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</si>
  <si>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</si>
  <si>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</si>
  <si>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</si>
  <si>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</si>
  <si>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</si>
  <si>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</si>
  <si>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</si>
  <si>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</si>
  <si>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</si>
  <si>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</si>
  <si>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</si>
  <si>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</si>
  <si>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</si>
  <si>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</si>
  <si>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</si>
  <si>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</si>
  <si>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</si>
  <si>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</si>
  <si>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</si>
  <si>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</si>
  <si>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</si>
  <si>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</si>
  <si>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</si>
  <si>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</si>
  <si>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</si>
  <si>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</si>
  <si>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</si>
  <si>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</si>
  <si>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</si>
  <si>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</si>
  <si>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</si>
  <si>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</si>
  <si>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</si>
  <si>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</si>
  <si>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</si>
  <si>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</si>
  <si>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</si>
  <si>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</si>
  <si>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</si>
  <si>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</si>
  <si>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</si>
  <si>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</si>
  <si>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</si>
  <si>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</si>
  <si>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</si>
  <si>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</si>
  <si>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</si>
  <si>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</si>
  <si>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</si>
  <si>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</si>
  <si>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</si>
  <si>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</si>
  <si>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</si>
  <si>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</si>
  <si>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</si>
  <si>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</si>
  <si>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</si>
  <si>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</si>
  <si>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</si>
  <si>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</si>
  <si>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</si>
  <si>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</si>
  <si>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</si>
  <si>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</si>
  <si>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</si>
  <si>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</si>
  <si>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</si>
  <si>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</si>
  <si>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</si>
  <si>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</si>
  <si>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</si>
  <si>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</si>
  <si>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</si>
  <si>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</si>
  <si>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</si>
  <si>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</si>
  <si>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</si>
  <si>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</si>
  <si>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</si>
  <si>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</si>
  <si>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</si>
  <si>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</si>
  <si>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</si>
  <si>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</si>
  <si>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</si>
  <si>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</si>
  <si>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</si>
  <si>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</si>
  <si>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</si>
  <si>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</si>
  <si>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</si>
  <si>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</si>
  <si>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</si>
  <si>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</si>
  <si>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</si>
  <si>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</si>
  <si>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</si>
  <si>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</si>
  <si>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</si>
  <si>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</si>
  <si>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</si>
  <si>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</si>
  <si>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</si>
  <si>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</si>
  <si>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</si>
  <si>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</si>
  <si>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</si>
  <si>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</si>
  <si>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</si>
  <si>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</si>
  <si>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</si>
  <si>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</si>
  <si>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</si>
  <si>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</si>
  <si>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</si>
  <si>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</si>
  <si>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</si>
  <si>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</si>
  <si>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</si>
  <si>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</si>
  <si>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</si>
  <si>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</si>
  <si>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</si>
  <si>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</si>
  <si>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</si>
  <si>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</si>
  <si>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</si>
  <si>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</si>
  <si>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</si>
  <si>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</si>
  <si>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</si>
  <si>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</si>
  <si>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</si>
  <si>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</si>
  <si>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</si>
  <si>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</si>
  <si>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</si>
  <si>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</si>
  <si>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</si>
  <si>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</si>
  <si>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</si>
  <si>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</si>
  <si>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</si>
  <si>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</si>
  <si>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</si>
  <si>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</si>
  <si>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</si>
  <si>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</si>
  <si>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</si>
  <si>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</si>
  <si>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</si>
  <si>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</si>
  <si>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</si>
  <si>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</si>
  <si>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</si>
  <si>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</si>
  <si>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</si>
  <si>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</si>
  <si>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</si>
  <si>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</si>
  <si>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</si>
  <si>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</si>
  <si>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</si>
  <si>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</si>
  <si>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</si>
  <si>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</si>
  <si>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</si>
  <si>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</si>
  <si>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</si>
  <si>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</si>
  <si>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</si>
  <si>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</si>
  <si>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</si>
  <si>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</si>
  <si>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</si>
  <si>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</si>
  <si>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</si>
  <si>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</si>
  <si>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</si>
  <si>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</si>
  <si>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</si>
  <si>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</si>
  <si>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</si>
  <si>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</si>
  <si>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</si>
  <si>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</si>
  <si>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</si>
  <si>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</si>
  <si>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</si>
  <si>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</si>
  <si>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</si>
  <si>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</si>
  <si>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</si>
  <si>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</si>
  <si>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</si>
  <si>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</si>
  <si>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</si>
  <si>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</si>
  <si>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</si>
  <si>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</si>
  <si>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</si>
  <si>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</si>
  <si>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</si>
  <si>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</si>
  <si>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</si>
  <si>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</si>
  <si>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</si>
  <si>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</si>
  <si>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</si>
  <si>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</si>
  <si>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</si>
  <si>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</si>
  <si>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</si>
  <si>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</si>
  <si>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</si>
  <si>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</si>
  <si>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</si>
  <si>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</si>
  <si>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</si>
  <si>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</si>
  <si>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</si>
  <si>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</si>
  <si>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</si>
  <si>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</si>
  <si>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</si>
  <si>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</si>
  <si>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</si>
  <si>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</si>
  <si>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</si>
  <si>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</si>
  <si>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</si>
  <si>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</si>
  <si>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</si>
  <si>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</si>
  <si>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</si>
  <si>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</si>
  <si>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</si>
  <si>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</si>
  <si>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</si>
  <si>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</si>
  <si>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</si>
  <si>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</si>
  <si>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</si>
  <si>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</si>
  <si>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</si>
  <si>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</si>
  <si>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</si>
  <si>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</si>
  <si>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</si>
  <si>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</si>
  <si>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</si>
  <si>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</si>
  <si>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</si>
  <si>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</si>
  <si>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</si>
  <si>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</si>
  <si>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</si>
  <si>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</si>
  <si>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</si>
  <si>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</si>
  <si>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</si>
  <si>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</si>
  <si>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</si>
  <si>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</si>
  <si>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</si>
  <si>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</si>
  <si>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</si>
  <si>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</si>
  <si>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</si>
  <si>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</si>
  <si>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</si>
  <si>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</si>
  <si>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</si>
  <si>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</si>
  <si>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</si>
  <si>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</si>
  <si>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</si>
  <si>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</si>
  <si>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</si>
  <si>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</si>
  <si>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</si>
  <si>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</si>
  <si>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</si>
  <si>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</si>
  <si>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</si>
  <si>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</si>
  <si>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</si>
  <si>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</si>
  <si>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</si>
  <si>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</si>
  <si>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</si>
  <si>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</si>
  <si>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</si>
  <si>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</si>
  <si>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</si>
  <si>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</si>
  <si>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</si>
  <si>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</si>
  <si>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</si>
  <si>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</si>
  <si>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</si>
  <si>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</si>
  <si>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</si>
  <si>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</si>
  <si>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</si>
  <si>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</si>
  <si>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</si>
  <si>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</si>
  <si>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</si>
  <si>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</si>
  <si>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</si>
  <si>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</si>
  <si>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</si>
  <si>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</si>
  <si>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</si>
  <si>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</si>
  <si>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</si>
  <si>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</si>
  <si>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</si>
  <si>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</si>
  <si>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</si>
  <si>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</si>
  <si>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</si>
  <si>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</si>
  <si>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</si>
  <si>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</si>
  <si>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</si>
  <si>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</si>
  <si>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</si>
  <si>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</si>
  <si>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</si>
  <si>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</si>
  <si>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</si>
  <si>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</si>
  <si>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</si>
  <si>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</si>
  <si>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</si>
  <si>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</si>
  <si>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</si>
  <si>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</si>
  <si>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</si>
  <si>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</si>
  <si>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</si>
  <si>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</si>
  <si>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</si>
  <si>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</si>
  <si>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</si>
  <si>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</si>
  <si>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</si>
  <si>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</si>
  <si>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</si>
  <si>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</si>
  <si>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</si>
  <si>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</si>
  <si>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</si>
  <si>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</si>
  <si>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</si>
  <si>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</si>
  <si>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</si>
  <si>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</si>
  <si>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</si>
  <si>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</si>
  <si>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</si>
  <si>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</si>
  <si>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</si>
  <si>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</si>
  <si>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</si>
  <si>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</si>
  <si>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</si>
  <si>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</si>
  <si>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</si>
  <si>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</si>
  <si>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</si>
  <si>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</si>
  <si>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</si>
  <si>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</si>
  <si>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</si>
  <si>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</si>
  <si>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</si>
  <si>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</si>
  <si>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</si>
  <si>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</si>
  <si>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</si>
  <si>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</si>
  <si>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</si>
  <si>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</si>
  <si>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</si>
  <si>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</si>
  <si>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</si>
  <si>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</si>
  <si>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</si>
  <si>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</si>
  <si>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</si>
  <si>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</si>
  <si>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</si>
  <si>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</si>
  <si>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</si>
  <si>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</si>
  <si>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</si>
  <si>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</si>
  <si>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</si>
  <si>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</si>
  <si>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</si>
  <si>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</si>
  <si>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</si>
  <si>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</si>
  <si>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</si>
  <si>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</si>
  <si>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</si>
  <si>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</si>
  <si>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</si>
  <si>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</si>
  <si>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</si>
  <si>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</si>
  <si>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</si>
  <si>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</si>
  <si>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</si>
  <si>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</si>
  <si>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</si>
  <si>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</si>
  <si>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</si>
  <si>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</si>
  <si>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</si>
  <si>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</si>
  <si>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</si>
  <si>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</si>
  <si>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</si>
  <si>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</si>
  <si>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</si>
  <si>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</si>
  <si>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</si>
  <si>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</si>
  <si>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</si>
  <si>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</si>
  <si>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</si>
  <si>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</si>
  <si>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</si>
  <si>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</si>
  <si>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</si>
  <si>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</si>
  <si>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</si>
  <si>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</si>
  <si>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</si>
  <si>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</si>
  <si>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</si>
  <si>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</si>
  <si>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</si>
  <si>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</si>
  <si>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</si>
  <si>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</si>
  <si>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</si>
  <si>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</si>
  <si>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</si>
  <si>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</si>
  <si>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</si>
  <si>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</si>
  <si>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</si>
  <si>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</si>
  <si>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</si>
  <si>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</si>
  <si>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</si>
  <si>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</si>
  <si>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</si>
  <si>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</si>
  <si>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</si>
  <si>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</si>
  <si>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</si>
  <si>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</si>
  <si>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</si>
  <si>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</si>
  <si>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</si>
  <si>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</si>
  <si>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</si>
  <si>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</si>
  <si>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</si>
  <si>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</si>
  <si>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</si>
  <si>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</si>
  <si>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</si>
  <si>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</si>
  <si>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</si>
  <si>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</si>
  <si>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</si>
  <si>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</si>
  <si>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</si>
  <si>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</si>
  <si>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</si>
  <si>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</si>
  <si>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</si>
  <si>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</si>
  <si>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</si>
  <si>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</si>
  <si>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</si>
  <si>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</si>
  <si>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</si>
  <si>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</si>
  <si>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</si>
  <si>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</si>
  <si>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</si>
  <si>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</si>
  <si>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</si>
  <si>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</si>
  <si>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</si>
  <si>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</si>
  <si>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</si>
  <si>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</si>
  <si>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</si>
  <si>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</si>
  <si>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</si>
  <si>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</si>
  <si>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</si>
  <si>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</si>
  <si>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</si>
  <si>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</si>
  <si>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</si>
  <si>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</si>
  <si>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</si>
  <si>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</si>
  <si>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</si>
  <si>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</si>
  <si>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</si>
  <si>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</si>
  <si>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</si>
  <si>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</si>
  <si>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</si>
  <si>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</si>
  <si>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</si>
  <si>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</si>
  <si>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</si>
  <si>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</si>
  <si>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</si>
  <si>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</si>
  <si>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</si>
  <si>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</si>
  <si>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</si>
  <si>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</si>
  <si>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</si>
  <si>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</si>
  <si>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</si>
  <si>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</si>
  <si>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</si>
  <si>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</si>
  <si>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</si>
  <si>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</si>
  <si>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</si>
  <si>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</si>
  <si>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</si>
  <si>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</si>
  <si>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</si>
  <si>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</si>
  <si>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</si>
  <si>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</si>
  <si>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</si>
  <si>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</si>
  <si>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</si>
  <si>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</si>
  <si>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</si>
  <si>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</si>
  <si>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</si>
  <si>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</si>
  <si>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</si>
  <si>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</si>
  <si>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</si>
  <si>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</si>
  <si>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</si>
  <si>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</si>
  <si>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</si>
  <si>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</si>
  <si>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</si>
  <si>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</si>
  <si>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</si>
  <si>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</si>
  <si>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</si>
  <si>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</si>
  <si>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</si>
  <si>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</si>
  <si>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</si>
  <si>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</si>
  <si>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</si>
  <si>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</si>
  <si>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</si>
  <si>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</si>
  <si>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</si>
  <si>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</si>
  <si>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</si>
  <si>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</si>
  <si>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</si>
  <si>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</si>
  <si>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</si>
  <si>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</si>
  <si>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</si>
  <si>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</si>
  <si>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</si>
  <si>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</si>
  <si>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</si>
  <si>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</si>
  <si>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</si>
  <si>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</si>
  <si>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</si>
  <si>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</si>
  <si>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</si>
  <si>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</si>
  <si>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</si>
  <si>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</si>
  <si>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</si>
  <si>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</si>
  <si>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</si>
  <si>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</si>
  <si>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</si>
  <si>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</si>
  <si>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</si>
  <si>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</si>
  <si>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</si>
  <si>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</si>
  <si>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</si>
  <si>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</si>
  <si>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</si>
  <si>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</si>
  <si>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</si>
  <si>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</si>
  <si>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</si>
  <si>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</si>
  <si>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</si>
  <si>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</si>
  <si>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</si>
  <si>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</si>
  <si>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</si>
  <si>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</si>
  <si>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</si>
  <si>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</si>
  <si>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</si>
  <si>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</si>
  <si>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</si>
  <si>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</si>
  <si>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</si>
  <si>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</si>
  <si>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</si>
  <si>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</si>
  <si>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</si>
  <si>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</si>
  <si>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</si>
  <si>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</si>
  <si>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</si>
  <si>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</si>
  <si>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</si>
  <si>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</si>
  <si>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</si>
  <si>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</si>
  <si>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</si>
  <si>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</si>
  <si>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</si>
  <si>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</si>
  <si>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</si>
  <si>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</si>
  <si>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</si>
  <si>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</si>
  <si>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</si>
  <si>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</si>
  <si>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</si>
  <si>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</si>
  <si>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</si>
  <si>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</si>
  <si>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</si>
  <si>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</si>
  <si>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</si>
  <si>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</si>
  <si>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</si>
  <si>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</si>
  <si>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</si>
  <si>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</si>
  <si>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</si>
  <si>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</si>
  <si>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</si>
  <si>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</si>
  <si>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</si>
  <si>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</si>
  <si>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</si>
  <si>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</si>
  <si>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</si>
  <si>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</si>
  <si>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</si>
  <si>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</si>
  <si>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</si>
  <si>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</si>
  <si>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</si>
  <si>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</si>
  <si>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</si>
  <si>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</si>
  <si>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</si>
  <si>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</si>
  <si>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</si>
  <si>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</si>
  <si>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</si>
  <si>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</si>
  <si>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</si>
  <si>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</si>
  <si>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</si>
  <si>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</si>
  <si>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</si>
  <si>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</si>
  <si>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</si>
  <si>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</si>
  <si>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</si>
  <si>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</si>
  <si>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</si>
  <si>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</si>
  <si>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</si>
  <si>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</si>
  <si>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</si>
  <si>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</si>
  <si>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</si>
  <si>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</si>
  <si>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</si>
  <si>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</si>
  <si>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</si>
  <si>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</si>
  <si>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</si>
  <si>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</si>
  <si>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</si>
  <si>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</si>
  <si>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</si>
  <si>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</si>
  <si>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</si>
  <si>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</si>
  <si>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</si>
  <si>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</si>
  <si>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</si>
  <si>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</si>
  <si>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</si>
  <si>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</si>
  <si>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</si>
  <si>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</si>
  <si>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</si>
  <si>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</si>
  <si>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</si>
  <si>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</si>
  <si>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</si>
  <si>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</si>
  <si>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</si>
  <si>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</si>
  <si>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</si>
  <si>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</si>
  <si>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</si>
  <si>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</si>
  <si>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</si>
  <si>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</si>
  <si>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</si>
  <si>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</si>
  <si>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</si>
  <si>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</si>
  <si>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</si>
  <si>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</si>
  <si>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</si>
  <si>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</si>
  <si>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</si>
  <si>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</si>
  <si>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</si>
  <si>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</si>
  <si>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</si>
  <si>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</si>
  <si>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</si>
  <si>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</si>
  <si>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</si>
  <si>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</si>
  <si>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</si>
  <si>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</si>
  <si>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</si>
  <si>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</si>
  <si>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</si>
  <si>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</si>
  <si>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</si>
  <si>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</si>
  <si>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</si>
  <si>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</si>
  <si>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</si>
  <si>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</si>
  <si>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</si>
  <si>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</si>
  <si>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</si>
  <si>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</si>
  <si>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</si>
  <si>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</si>
  <si>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</si>
  <si>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</si>
  <si>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</si>
  <si>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</si>
  <si>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</si>
  <si>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</si>
  <si>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</si>
  <si>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</si>
  <si>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</si>
  <si>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</si>
  <si>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</si>
  <si>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</si>
  <si>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</si>
  <si>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</si>
  <si>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</si>
  <si>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</si>
  <si>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</si>
  <si>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</si>
  <si>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</si>
  <si>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</si>
  <si>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</si>
  <si>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</si>
  <si>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</si>
  <si>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</si>
  <si>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</si>
  <si>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</si>
  <si>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</si>
  <si>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</si>
  <si>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</si>
  <si>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</si>
  <si>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</si>
  <si>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</si>
  <si>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</si>
  <si>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</si>
  <si>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</si>
  <si>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</si>
  <si>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</si>
  <si>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</si>
  <si>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</si>
  <si>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</si>
  <si>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</si>
  <si>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</si>
  <si>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</si>
  <si>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</si>
  <si>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</si>
  <si>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</si>
  <si>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</si>
  <si>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</si>
  <si>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</si>
  <si>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</si>
  <si>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</si>
  <si>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</si>
  <si>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</si>
  <si>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</si>
  <si>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</si>
  <si>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</si>
  <si>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</si>
  <si>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</si>
  <si>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</si>
  <si>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</si>
  <si>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</si>
  <si>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</si>
  <si>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</si>
  <si>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</si>
  <si>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</si>
  <si>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</si>
  <si>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</si>
  <si>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</si>
  <si>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</si>
  <si>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</si>
  <si>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</si>
  <si>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</si>
  <si>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</si>
  <si>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</si>
  <si>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</si>
  <si>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</si>
  <si>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</si>
  <si>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</si>
  <si>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</si>
  <si>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</si>
  <si>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</si>
  <si>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</si>
  <si>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</si>
  <si>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</si>
  <si>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</si>
  <si>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</si>
  <si>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</si>
  <si>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</si>
  <si>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</si>
  <si>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</si>
  <si>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</si>
  <si>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</si>
  <si>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</si>
  <si>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</si>
  <si>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</si>
  <si>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</si>
  <si>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</si>
  <si>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</si>
  <si>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</si>
  <si>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</si>
  <si>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</si>
  <si>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</si>
  <si>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</si>
  <si>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</si>
  <si>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</si>
  <si>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</si>
  <si>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</si>
  <si>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</si>
  <si>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</si>
  <si>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</si>
  <si>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</si>
  <si>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</si>
  <si>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</si>
  <si>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</si>
  <si>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</si>
  <si>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</si>
  <si>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</si>
  <si>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</si>
  <si>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</si>
  <si>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</si>
  <si>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</si>
  <si>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</si>
  <si>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</si>
  <si>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</si>
  <si>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</si>
  <si>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</si>
  <si>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</si>
  <si>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</si>
  <si>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</si>
  <si>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</si>
  <si>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</si>
  <si>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</si>
  <si>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</si>
  <si>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</si>
  <si>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</si>
  <si>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</si>
  <si>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</si>
  <si>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</si>
  <si>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</si>
  <si>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</si>
  <si>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</si>
  <si>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</si>
  <si>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</si>
  <si>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</si>
  <si>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</si>
  <si>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</si>
  <si>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</si>
  <si>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</si>
  <si>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</si>
  <si>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</si>
  <si>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</si>
  <si>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</si>
  <si>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</si>
  <si>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</si>
  <si>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</si>
  <si>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</si>
  <si>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</si>
  <si>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</si>
  <si>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</si>
  <si>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</si>
  <si>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</si>
  <si>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</si>
  <si>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</si>
  <si>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</si>
  <si>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</si>
  <si>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</si>
  <si>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</si>
  <si>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</si>
  <si>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</si>
  <si>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</si>
  <si>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</si>
  <si>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</si>
  <si>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</si>
  <si>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</si>
  <si>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</si>
  <si>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</si>
  <si>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</si>
  <si>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</si>
  <si>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</si>
  <si>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</si>
  <si>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</si>
  <si>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</si>
  <si>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</si>
  <si>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</si>
  <si>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</si>
  <si>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</si>
  <si>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</si>
  <si>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</si>
  <si>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</si>
  <si>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</si>
  <si>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</si>
  <si>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</si>
  <si>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</si>
  <si>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</si>
  <si>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</si>
  <si>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</si>
  <si>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</si>
  <si>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</si>
  <si>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</si>
  <si>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</si>
  <si>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</si>
  <si>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</si>
  <si>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</si>
  <si>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</si>
  <si>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</si>
  <si>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</si>
  <si>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</si>
  <si>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</si>
  <si>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</si>
  <si>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</si>
  <si>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</si>
  <si>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</si>
  <si>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</si>
  <si>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</si>
  <si>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</si>
  <si>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</si>
  <si>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</si>
  <si>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</si>
  <si>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</si>
  <si>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</si>
  <si>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</si>
  <si>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</si>
  <si>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</si>
  <si>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</si>
  <si>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</si>
  <si>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</si>
  <si>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</si>
  <si>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</si>
  <si>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</si>
  <si>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</si>
  <si>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</si>
  <si>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</si>
  <si>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</si>
  <si>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</si>
  <si>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</si>
  <si>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</si>
  <si>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</si>
  <si>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</si>
  <si>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</si>
  <si>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</si>
  <si>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</si>
  <si>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</si>
  <si>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</si>
  <si>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</si>
  <si>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</si>
  <si>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</si>
  <si>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</si>
  <si>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</si>
  <si>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</si>
  <si>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</si>
  <si>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</si>
  <si>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</si>
  <si>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</si>
  <si>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</si>
  <si>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</si>
  <si>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</si>
  <si>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</si>
  <si>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</si>
  <si>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</si>
  <si>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</si>
  <si>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</si>
  <si>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</si>
  <si>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</si>
  <si>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</si>
  <si>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</si>
  <si>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</si>
  <si>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</si>
  <si>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</si>
  <si>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</si>
  <si>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</si>
  <si>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</si>
  <si>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</si>
  <si>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</si>
  <si>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</si>
  <si>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</si>
  <si>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</si>
  <si>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</si>
  <si>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</si>
  <si>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</si>
  <si>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</si>
  <si>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</si>
  <si>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</si>
  <si>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</si>
  <si>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</si>
  <si>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</si>
  <si>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</si>
  <si>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</si>
  <si>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</si>
  <si>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</si>
  <si>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</si>
  <si>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</si>
  <si>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</si>
  <si>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</si>
  <si>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</si>
  <si>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</si>
  <si>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</si>
  <si>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</si>
  <si>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</si>
  <si>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</si>
  <si>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</si>
  <si>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</si>
  <si>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</si>
  <si>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</si>
  <si>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</si>
  <si>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</si>
  <si>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</si>
  <si>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</si>
  <si>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</si>
  <si>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</si>
  <si>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</si>
  <si>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</si>
  <si>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</si>
  <si>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</si>
  <si>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</si>
  <si>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</si>
  <si>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</si>
  <si>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</si>
  <si>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</si>
  <si>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</si>
  <si>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</si>
  <si>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</si>
  <si>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</si>
  <si>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</si>
  <si>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</si>
  <si>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</si>
  <si>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</si>
  <si>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</si>
  <si>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</si>
  <si>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</si>
  <si>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</si>
  <si>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</si>
  <si>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</si>
  <si>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</si>
  <si>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</si>
  <si>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</si>
  <si>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</si>
  <si>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</si>
  <si>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</si>
  <si>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</si>
  <si>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</si>
  <si>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</si>
  <si>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</si>
  <si>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</si>
  <si>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</si>
  <si>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</si>
  <si>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</si>
  <si>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</si>
  <si>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</si>
  <si>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</si>
  <si>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</si>
  <si>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</si>
  <si>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</si>
  <si>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</si>
  <si>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</si>
  <si>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</si>
  <si>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</si>
  <si>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</si>
  <si>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</si>
  <si>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</si>
  <si>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</si>
  <si>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</si>
  <si>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</si>
  <si>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</si>
  <si>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</si>
  <si>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</si>
  <si>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</si>
  <si>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</si>
  <si>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</si>
  <si>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</si>
  <si>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</si>
  <si>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</si>
  <si>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</si>
  <si>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</si>
  <si>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</si>
  <si>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</si>
  <si>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</si>
  <si>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</si>
  <si>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</si>
  <si>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</si>
  <si>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</si>
  <si>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</si>
  <si>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</si>
  <si>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</si>
  <si>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</si>
  <si>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</si>
  <si>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</si>
  <si>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</si>
  <si>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</si>
  <si>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</si>
  <si>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</si>
  <si>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</si>
  <si>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</si>
  <si>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</si>
  <si>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</si>
  <si>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</si>
  <si>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</si>
  <si>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</si>
  <si>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</si>
  <si>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</si>
  <si>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</si>
  <si>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</si>
  <si>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</si>
  <si>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</si>
  <si>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</si>
  <si>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</si>
  <si>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</si>
  <si>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</si>
  <si>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</si>
  <si>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</si>
  <si>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</si>
  <si>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</si>
  <si>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</si>
  <si>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</si>
  <si>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</si>
  <si>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</si>
  <si>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</si>
  <si>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</si>
  <si>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</si>
  <si>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</si>
  <si>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</si>
  <si>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</si>
  <si>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</si>
  <si>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</si>
  <si>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</si>
  <si>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</si>
  <si>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</si>
  <si>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</si>
  <si>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</si>
  <si>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</si>
  <si>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</si>
  <si>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</si>
  <si>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</si>
  <si>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</si>
  <si>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</si>
  <si>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</si>
  <si>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</si>
  <si>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</si>
  <si>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</si>
  <si>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</si>
  <si>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</si>
  <si>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</si>
  <si>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</si>
  <si>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</si>
  <si>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</si>
  <si>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</si>
  <si>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</si>
  <si>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</si>
  <si>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</si>
  <si>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</si>
  <si>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</si>
  <si>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</si>
  <si>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</si>
  <si>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</si>
  <si>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</si>
  <si>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</si>
  <si>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</si>
  <si>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</si>
  <si>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</si>
  <si>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</si>
  <si>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</si>
  <si>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</si>
  <si>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</si>
  <si>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</si>
  <si>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</si>
  <si>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</si>
  <si>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</si>
  <si>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</si>
  <si>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</si>
  <si>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</si>
  <si>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</si>
  <si>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</si>
  <si>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</si>
  <si>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</si>
  <si>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</si>
  <si>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</si>
  <si>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</si>
  <si>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</si>
  <si>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</si>
  <si>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</si>
  <si>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</si>
  <si>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</si>
  <si>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</si>
  <si>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</si>
  <si>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</si>
  <si>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</si>
  <si>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</si>
  <si>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</si>
  <si>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</si>
  <si>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</si>
  <si>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</si>
  <si>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</si>
  <si>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</si>
  <si>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</si>
  <si>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</si>
  <si>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</si>
  <si>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</si>
  <si>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</si>
  <si>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</si>
  <si>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</si>
  <si>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</si>
  <si>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</si>
  <si>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</si>
  <si>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</si>
  <si>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</si>
  <si>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</si>
  <si>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</si>
  <si>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</si>
  <si>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</si>
  <si>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</si>
  <si>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</si>
  <si>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</si>
  <si>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</si>
  <si>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</si>
  <si>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</si>
  <si>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</si>
  <si>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</si>
  <si>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</si>
  <si>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</si>
  <si>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</si>
  <si>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</si>
  <si>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</si>
  <si>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</si>
  <si>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</si>
  <si>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</si>
  <si>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</si>
  <si>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</si>
  <si>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</si>
  <si>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</si>
  <si>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</si>
  <si>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</si>
  <si>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</si>
  <si>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</si>
  <si>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</si>
  <si>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</si>
  <si>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</si>
  <si>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</si>
  <si>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</si>
  <si>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</si>
  <si>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</si>
  <si>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</si>
  <si>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</si>
  <si>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</si>
  <si>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</si>
  <si>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</si>
  <si>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</si>
  <si>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</si>
  <si>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</si>
  <si>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</si>
  <si>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</si>
  <si>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</si>
  <si>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</si>
  <si>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</si>
  <si>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</si>
  <si>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</si>
  <si>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</si>
  <si>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</si>
  <si>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</si>
  <si>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</si>
  <si>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</si>
  <si>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</si>
  <si>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</si>
  <si>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</si>
  <si>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</si>
  <si>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</si>
  <si>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</si>
  <si>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</si>
  <si>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</si>
  <si>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</si>
  <si>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</si>
  <si>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</si>
  <si>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</si>
  <si>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</si>
  <si>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</si>
  <si>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</si>
  <si>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</si>
  <si>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</si>
  <si>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</si>
  <si>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</si>
  <si>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</si>
  <si>
    <t>speed</t>
  </si>
  <si>
    <t>kps</t>
  </si>
  <si>
    <t>Douglas</t>
  </si>
  <si>
    <t>Wyoming</t>
  </si>
  <si>
    <t>near end</t>
  </si>
  <si>
    <t>Weert</t>
  </si>
  <si>
    <t>Limburg</t>
  </si>
  <si>
    <t>Netherlands</t>
  </si>
  <si>
    <t>Hunsel</t>
  </si>
  <si>
    <t>Cresswell</t>
  </si>
  <si>
    <t>Northumberland</t>
  </si>
  <si>
    <t>Stoke-on-Trent</t>
  </si>
  <si>
    <t>Mancelona</t>
  </si>
  <si>
    <t>Porto</t>
  </si>
  <si>
    <t>Denis Vida, University of Western Ontario</t>
  </si>
  <si>
    <t>Tamarindo</t>
  </si>
  <si>
    <t>Dallas</t>
  </si>
  <si>
    <t>Mondovi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</si>
</sst>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0" applyNumberFormat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0" xfId="6"/>
    <xf numFmtId="168" fontId="3" fillId="7" borderId="3" xfId="3" applyNumberFormat="1" applyFill="1" applyBorder="1" applyAlignment="1">
      <alignment horizontal="center" vertical="top" wrapText="1"/>
    </xf>
    <xf numFmtId="168" fontId="3" fillId="7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7">
    <cellStyle name="20% - Accent1" xfId="5" builtinId="30"/>
    <cellStyle name="Calculation" xfId="4" builtinId="22"/>
    <cellStyle name="Explanatory Text" xfId="3" builtinId="53"/>
    <cellStyle name="Input" xfId="1" builtinId="20"/>
    <cellStyle name="Neutral" xfId="6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Sheet1!$D$3:$D$123</c:f>
              <c:numCache>
                <c:formatCode>General</c:formatCode>
                <c:ptCount val="121"/>
                <c:pt idx="0">
                  <c:v>1519</c:v>
                </c:pt>
                <c:pt idx="1">
                  <c:v>3170</c:v>
                </c:pt>
                <c:pt idx="2">
                  <c:v>5910</c:v>
                </c:pt>
                <c:pt idx="3">
                  <c:v>7640</c:v>
                </c:pt>
                <c:pt idx="4">
                  <c:v>9770</c:v>
                </c:pt>
                <c:pt idx="5">
                  <c:v>11060</c:v>
                </c:pt>
                <c:pt idx="6">
                  <c:v>12550</c:v>
                </c:pt>
                <c:pt idx="7">
                  <c:v>14370</c:v>
                </c:pt>
                <c:pt idx="8">
                  <c:v>16740</c:v>
                </c:pt>
                <c:pt idx="9">
                  <c:v>18740</c:v>
                </c:pt>
                <c:pt idx="10">
                  <c:v>20700</c:v>
                </c:pt>
                <c:pt idx="11">
                  <c:v>23920</c:v>
                </c:pt>
                <c:pt idx="12">
                  <c:v>26490</c:v>
                </c:pt>
                <c:pt idx="13">
                  <c:v>86</c:v>
                </c:pt>
                <c:pt idx="14">
                  <c:v>775</c:v>
                </c:pt>
                <c:pt idx="15">
                  <c:v>1513</c:v>
                </c:pt>
                <c:pt idx="16">
                  <c:v>3170</c:v>
                </c:pt>
                <c:pt idx="17">
                  <c:v>5910</c:v>
                </c:pt>
                <c:pt idx="18">
                  <c:v>7650</c:v>
                </c:pt>
                <c:pt idx="19">
                  <c:v>9770</c:v>
                </c:pt>
                <c:pt idx="20">
                  <c:v>11050</c:v>
                </c:pt>
                <c:pt idx="21">
                  <c:v>12550</c:v>
                </c:pt>
                <c:pt idx="22">
                  <c:v>14360</c:v>
                </c:pt>
                <c:pt idx="23">
                  <c:v>16720</c:v>
                </c:pt>
                <c:pt idx="24">
                  <c:v>94</c:v>
                </c:pt>
                <c:pt idx="25">
                  <c:v>784</c:v>
                </c:pt>
                <c:pt idx="26">
                  <c:v>1519</c:v>
                </c:pt>
                <c:pt idx="27">
                  <c:v>3170</c:v>
                </c:pt>
                <c:pt idx="28">
                  <c:v>5900</c:v>
                </c:pt>
                <c:pt idx="29">
                  <c:v>7640</c:v>
                </c:pt>
                <c:pt idx="30">
                  <c:v>9770</c:v>
                </c:pt>
                <c:pt idx="31">
                  <c:v>11050</c:v>
                </c:pt>
                <c:pt idx="32">
                  <c:v>12540</c:v>
                </c:pt>
                <c:pt idx="33">
                  <c:v>14350</c:v>
                </c:pt>
                <c:pt idx="34">
                  <c:v>16730</c:v>
                </c:pt>
                <c:pt idx="35">
                  <c:v>18730</c:v>
                </c:pt>
                <c:pt idx="36">
                  <c:v>20750</c:v>
                </c:pt>
                <c:pt idx="37">
                  <c:v>23930</c:v>
                </c:pt>
                <c:pt idx="38">
                  <c:v>26570</c:v>
                </c:pt>
                <c:pt idx="39">
                  <c:v>92</c:v>
                </c:pt>
                <c:pt idx="40">
                  <c:v>778</c:v>
                </c:pt>
                <c:pt idx="41">
                  <c:v>1514</c:v>
                </c:pt>
                <c:pt idx="42">
                  <c:v>3166</c:v>
                </c:pt>
                <c:pt idx="43">
                  <c:v>5910</c:v>
                </c:pt>
                <c:pt idx="44">
                  <c:v>7650</c:v>
                </c:pt>
                <c:pt idx="45">
                  <c:v>9770</c:v>
                </c:pt>
                <c:pt idx="46">
                  <c:v>11050</c:v>
                </c:pt>
                <c:pt idx="47">
                  <c:v>12540</c:v>
                </c:pt>
                <c:pt idx="48">
                  <c:v>14350</c:v>
                </c:pt>
                <c:pt idx="49">
                  <c:v>16720</c:v>
                </c:pt>
                <c:pt idx="50">
                  <c:v>96</c:v>
                </c:pt>
                <c:pt idx="51">
                  <c:v>783</c:v>
                </c:pt>
                <c:pt idx="52">
                  <c:v>3165</c:v>
                </c:pt>
                <c:pt idx="53">
                  <c:v>5920</c:v>
                </c:pt>
                <c:pt idx="54">
                  <c:v>7650</c:v>
                </c:pt>
                <c:pt idx="55">
                  <c:v>9780</c:v>
                </c:pt>
                <c:pt idx="56">
                  <c:v>11060</c:v>
                </c:pt>
                <c:pt idx="57">
                  <c:v>12550</c:v>
                </c:pt>
                <c:pt idx="58">
                  <c:v>14370</c:v>
                </c:pt>
                <c:pt idx="59">
                  <c:v>16750</c:v>
                </c:pt>
                <c:pt idx="60">
                  <c:v>18760</c:v>
                </c:pt>
                <c:pt idx="61">
                  <c:v>20750</c:v>
                </c:pt>
                <c:pt idx="62">
                  <c:v>23960</c:v>
                </c:pt>
                <c:pt idx="63">
                  <c:v>26600</c:v>
                </c:pt>
                <c:pt idx="64">
                  <c:v>91</c:v>
                </c:pt>
                <c:pt idx="65">
                  <c:v>780</c:v>
                </c:pt>
                <c:pt idx="66">
                  <c:v>1515</c:v>
                </c:pt>
                <c:pt idx="67">
                  <c:v>3168</c:v>
                </c:pt>
                <c:pt idx="68">
                  <c:v>5910</c:v>
                </c:pt>
                <c:pt idx="69">
                  <c:v>7650</c:v>
                </c:pt>
                <c:pt idx="70">
                  <c:v>9770</c:v>
                </c:pt>
                <c:pt idx="71">
                  <c:v>11050</c:v>
                </c:pt>
                <c:pt idx="72">
                  <c:v>12550</c:v>
                </c:pt>
                <c:pt idx="73">
                  <c:v>14350</c:v>
                </c:pt>
                <c:pt idx="74">
                  <c:v>16730</c:v>
                </c:pt>
                <c:pt idx="75">
                  <c:v>18750</c:v>
                </c:pt>
                <c:pt idx="76">
                  <c:v>109</c:v>
                </c:pt>
                <c:pt idx="77">
                  <c:v>797</c:v>
                </c:pt>
                <c:pt idx="78">
                  <c:v>1535</c:v>
                </c:pt>
                <c:pt idx="79">
                  <c:v>3187</c:v>
                </c:pt>
                <c:pt idx="80">
                  <c:v>5930</c:v>
                </c:pt>
                <c:pt idx="81">
                  <c:v>7660</c:v>
                </c:pt>
                <c:pt idx="82">
                  <c:v>9790</c:v>
                </c:pt>
                <c:pt idx="83">
                  <c:v>11060</c:v>
                </c:pt>
                <c:pt idx="84">
                  <c:v>12560</c:v>
                </c:pt>
                <c:pt idx="85">
                  <c:v>14370</c:v>
                </c:pt>
                <c:pt idx="86">
                  <c:v>16750</c:v>
                </c:pt>
                <c:pt idx="87">
                  <c:v>18770</c:v>
                </c:pt>
                <c:pt idx="88">
                  <c:v>20730</c:v>
                </c:pt>
                <c:pt idx="89">
                  <c:v>23910</c:v>
                </c:pt>
                <c:pt idx="90">
                  <c:v>26520</c:v>
                </c:pt>
                <c:pt idx="91">
                  <c:v>102</c:v>
                </c:pt>
                <c:pt idx="92">
                  <c:v>792</c:v>
                </c:pt>
                <c:pt idx="93">
                  <c:v>1526</c:v>
                </c:pt>
                <c:pt idx="94">
                  <c:v>3179</c:v>
                </c:pt>
                <c:pt idx="95">
                  <c:v>5930</c:v>
                </c:pt>
                <c:pt idx="96">
                  <c:v>7660</c:v>
                </c:pt>
                <c:pt idx="97">
                  <c:v>9790</c:v>
                </c:pt>
                <c:pt idx="98">
                  <c:v>11060</c:v>
                </c:pt>
                <c:pt idx="99">
                  <c:v>12550</c:v>
                </c:pt>
                <c:pt idx="100">
                  <c:v>14370</c:v>
                </c:pt>
                <c:pt idx="101">
                  <c:v>16740</c:v>
                </c:pt>
                <c:pt idx="102">
                  <c:v>18760</c:v>
                </c:pt>
                <c:pt idx="103">
                  <c:v>20760</c:v>
                </c:pt>
                <c:pt idx="104">
                  <c:v>23880</c:v>
                </c:pt>
                <c:pt idx="105">
                  <c:v>26510</c:v>
                </c:pt>
                <c:pt idx="106">
                  <c:v>101</c:v>
                </c:pt>
                <c:pt idx="107">
                  <c:v>789</c:v>
                </c:pt>
                <c:pt idx="108">
                  <c:v>1522</c:v>
                </c:pt>
                <c:pt idx="109">
                  <c:v>3174</c:v>
                </c:pt>
                <c:pt idx="110">
                  <c:v>5920</c:v>
                </c:pt>
                <c:pt idx="111">
                  <c:v>7650</c:v>
                </c:pt>
                <c:pt idx="112">
                  <c:v>9780</c:v>
                </c:pt>
                <c:pt idx="113">
                  <c:v>11060</c:v>
                </c:pt>
                <c:pt idx="114">
                  <c:v>12560</c:v>
                </c:pt>
                <c:pt idx="115">
                  <c:v>14370</c:v>
                </c:pt>
                <c:pt idx="116">
                  <c:v>16740</c:v>
                </c:pt>
                <c:pt idx="117">
                  <c:v>18760</c:v>
                </c:pt>
                <c:pt idx="118">
                  <c:v>20750</c:v>
                </c:pt>
                <c:pt idx="119">
                  <c:v>23930</c:v>
                </c:pt>
                <c:pt idx="120">
                  <c:v>26570</c:v>
                </c:pt>
              </c:numCache>
            </c:numRef>
          </c:xVal>
          <c:yVal>
            <c:numRef>
              <c:f>Sheet1!$E$3:$E$123</c:f>
              <c:numCache>
                <c:formatCode>General</c:formatCode>
                <c:ptCount val="121"/>
                <c:pt idx="0">
                  <c:v>5.7</c:v>
                </c:pt>
                <c:pt idx="1">
                  <c:v>4.0999999999999996</c:v>
                </c:pt>
                <c:pt idx="2">
                  <c:v>3.6</c:v>
                </c:pt>
                <c:pt idx="3">
                  <c:v>7.7</c:v>
                </c:pt>
                <c:pt idx="4">
                  <c:v>1.5</c:v>
                </c:pt>
                <c:pt idx="5">
                  <c:v>5.7</c:v>
                </c:pt>
                <c:pt idx="6">
                  <c:v>4.0999999999999996</c:v>
                </c:pt>
                <c:pt idx="7">
                  <c:v>3.6</c:v>
                </c:pt>
                <c:pt idx="8">
                  <c:v>13.4</c:v>
                </c:pt>
                <c:pt idx="9">
                  <c:v>20.100000000000001</c:v>
                </c:pt>
                <c:pt idx="10">
                  <c:v>23.7</c:v>
                </c:pt>
                <c:pt idx="11">
                  <c:v>14.4</c:v>
                </c:pt>
                <c:pt idx="12">
                  <c:v>13.9</c:v>
                </c:pt>
                <c:pt idx="13">
                  <c:v>10.3</c:v>
                </c:pt>
                <c:pt idx="14">
                  <c:v>7.7</c:v>
                </c:pt>
                <c:pt idx="15">
                  <c:v>4.5999999999999996</c:v>
                </c:pt>
                <c:pt idx="16">
                  <c:v>5.7</c:v>
                </c:pt>
                <c:pt idx="17">
                  <c:v>2.1</c:v>
                </c:pt>
                <c:pt idx="18">
                  <c:v>8.6999999999999993</c:v>
                </c:pt>
                <c:pt idx="19">
                  <c:v>2.6</c:v>
                </c:pt>
                <c:pt idx="20">
                  <c:v>8.1999999999999993</c:v>
                </c:pt>
                <c:pt idx="21">
                  <c:v>9.8000000000000007</c:v>
                </c:pt>
                <c:pt idx="22">
                  <c:v>7.7</c:v>
                </c:pt>
                <c:pt idx="23">
                  <c:v>6.2</c:v>
                </c:pt>
                <c:pt idx="24">
                  <c:v>10.8</c:v>
                </c:pt>
                <c:pt idx="25">
                  <c:v>9.8000000000000007</c:v>
                </c:pt>
                <c:pt idx="26">
                  <c:v>5.0999999999999996</c:v>
                </c:pt>
                <c:pt idx="27">
                  <c:v>5.7</c:v>
                </c:pt>
                <c:pt idx="28">
                  <c:v>3.6</c:v>
                </c:pt>
                <c:pt idx="29">
                  <c:v>4.0999999999999996</c:v>
                </c:pt>
                <c:pt idx="30">
                  <c:v>3.6</c:v>
                </c:pt>
                <c:pt idx="31">
                  <c:v>6.7</c:v>
                </c:pt>
                <c:pt idx="32">
                  <c:v>10.8</c:v>
                </c:pt>
                <c:pt idx="33">
                  <c:v>9.3000000000000007</c:v>
                </c:pt>
                <c:pt idx="34">
                  <c:v>6.7</c:v>
                </c:pt>
                <c:pt idx="35">
                  <c:v>23.1</c:v>
                </c:pt>
                <c:pt idx="36">
                  <c:v>11.8</c:v>
                </c:pt>
                <c:pt idx="37">
                  <c:v>21.6</c:v>
                </c:pt>
                <c:pt idx="38">
                  <c:v>16.5</c:v>
                </c:pt>
                <c:pt idx="39">
                  <c:v>8.1999999999999993</c:v>
                </c:pt>
                <c:pt idx="40">
                  <c:v>9.3000000000000007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5.7</c:v>
                </c:pt>
                <c:pt idx="44">
                  <c:v>6.2</c:v>
                </c:pt>
                <c:pt idx="45">
                  <c:v>7.7</c:v>
                </c:pt>
                <c:pt idx="46">
                  <c:v>3.1</c:v>
                </c:pt>
                <c:pt idx="47">
                  <c:v>5.7</c:v>
                </c:pt>
                <c:pt idx="48">
                  <c:v>4.5999999999999996</c:v>
                </c:pt>
                <c:pt idx="49">
                  <c:v>2.6</c:v>
                </c:pt>
                <c:pt idx="50">
                  <c:v>10.3</c:v>
                </c:pt>
                <c:pt idx="51">
                  <c:v>8.6999999999999993</c:v>
                </c:pt>
                <c:pt idx="52">
                  <c:v>4.0999999999999996</c:v>
                </c:pt>
                <c:pt idx="53">
                  <c:v>8.1999999999999993</c:v>
                </c:pt>
                <c:pt idx="54">
                  <c:v>5.0999999999999996</c:v>
                </c:pt>
                <c:pt idx="55">
                  <c:v>4.5999999999999996</c:v>
                </c:pt>
                <c:pt idx="56">
                  <c:v>8.6999999999999993</c:v>
                </c:pt>
                <c:pt idx="57">
                  <c:v>10.8</c:v>
                </c:pt>
                <c:pt idx="58">
                  <c:v>7.7</c:v>
                </c:pt>
                <c:pt idx="59">
                  <c:v>13.9</c:v>
                </c:pt>
                <c:pt idx="60">
                  <c:v>15.4</c:v>
                </c:pt>
                <c:pt idx="61">
                  <c:v>16.5</c:v>
                </c:pt>
                <c:pt idx="62">
                  <c:v>26.2</c:v>
                </c:pt>
                <c:pt idx="63">
                  <c:v>14.9</c:v>
                </c:pt>
                <c:pt idx="64">
                  <c:v>6.7</c:v>
                </c:pt>
                <c:pt idx="65">
                  <c:v>7.2</c:v>
                </c:pt>
                <c:pt idx="66">
                  <c:v>4.0999999999999996</c:v>
                </c:pt>
                <c:pt idx="67">
                  <c:v>7.2</c:v>
                </c:pt>
                <c:pt idx="68">
                  <c:v>7.2</c:v>
                </c:pt>
                <c:pt idx="69">
                  <c:v>6.7</c:v>
                </c:pt>
                <c:pt idx="70">
                  <c:v>4.0999999999999996</c:v>
                </c:pt>
                <c:pt idx="71">
                  <c:v>7.2</c:v>
                </c:pt>
                <c:pt idx="72">
                  <c:v>13.4</c:v>
                </c:pt>
                <c:pt idx="73">
                  <c:v>10.8</c:v>
                </c:pt>
                <c:pt idx="74">
                  <c:v>11.8</c:v>
                </c:pt>
                <c:pt idx="75">
                  <c:v>9.8000000000000007</c:v>
                </c:pt>
                <c:pt idx="76">
                  <c:v>8.1999999999999993</c:v>
                </c:pt>
                <c:pt idx="77">
                  <c:v>7.7</c:v>
                </c:pt>
                <c:pt idx="78">
                  <c:v>5.0999999999999996</c:v>
                </c:pt>
                <c:pt idx="79">
                  <c:v>8.1999999999999993</c:v>
                </c:pt>
                <c:pt idx="80">
                  <c:v>8.6999999999999993</c:v>
                </c:pt>
                <c:pt idx="81">
                  <c:v>6.7</c:v>
                </c:pt>
                <c:pt idx="82">
                  <c:v>7.2</c:v>
                </c:pt>
                <c:pt idx="83">
                  <c:v>7.7</c:v>
                </c:pt>
                <c:pt idx="84">
                  <c:v>14.9</c:v>
                </c:pt>
                <c:pt idx="85">
                  <c:v>10.3</c:v>
                </c:pt>
                <c:pt idx="86">
                  <c:v>8.6999999999999993</c:v>
                </c:pt>
                <c:pt idx="87">
                  <c:v>17</c:v>
                </c:pt>
                <c:pt idx="88">
                  <c:v>21.1</c:v>
                </c:pt>
                <c:pt idx="89">
                  <c:v>31.4</c:v>
                </c:pt>
                <c:pt idx="90">
                  <c:v>18</c:v>
                </c:pt>
                <c:pt idx="91">
                  <c:v>6.2</c:v>
                </c:pt>
                <c:pt idx="92">
                  <c:v>8.1999999999999993</c:v>
                </c:pt>
                <c:pt idx="93">
                  <c:v>7.7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3.6</c:v>
                </c:pt>
                <c:pt idx="97">
                  <c:v>3.1</c:v>
                </c:pt>
                <c:pt idx="98">
                  <c:v>9.8000000000000007</c:v>
                </c:pt>
                <c:pt idx="99">
                  <c:v>10.8</c:v>
                </c:pt>
                <c:pt idx="100">
                  <c:v>3.1</c:v>
                </c:pt>
                <c:pt idx="101">
                  <c:v>6.7</c:v>
                </c:pt>
                <c:pt idx="102">
                  <c:v>14.4</c:v>
                </c:pt>
                <c:pt idx="103">
                  <c:v>17.5</c:v>
                </c:pt>
                <c:pt idx="104">
                  <c:v>31.9</c:v>
                </c:pt>
                <c:pt idx="105">
                  <c:v>28.8</c:v>
                </c:pt>
                <c:pt idx="106">
                  <c:v>9.8000000000000007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7.7</c:v>
                </c:pt>
                <c:pt idx="110">
                  <c:v>5.7</c:v>
                </c:pt>
                <c:pt idx="111">
                  <c:v>1</c:v>
                </c:pt>
                <c:pt idx="112">
                  <c:v>4.0999999999999996</c:v>
                </c:pt>
                <c:pt idx="113">
                  <c:v>14.4</c:v>
                </c:pt>
                <c:pt idx="114">
                  <c:v>18</c:v>
                </c:pt>
                <c:pt idx="115">
                  <c:v>8.1999999999999993</c:v>
                </c:pt>
                <c:pt idx="116">
                  <c:v>13.9</c:v>
                </c:pt>
                <c:pt idx="117">
                  <c:v>12.9</c:v>
                </c:pt>
                <c:pt idx="118">
                  <c:v>18.5</c:v>
                </c:pt>
                <c:pt idx="119">
                  <c:v>26.2</c:v>
                </c:pt>
                <c:pt idx="120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4-4E92-9694-A42C4B12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95856"/>
        <c:axId val="714694416"/>
      </c:scatterChart>
      <c:valAx>
        <c:axId val="714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4416"/>
        <c:crosses val="autoZero"/>
        <c:crossBetween val="midCat"/>
      </c:valAx>
      <c:valAx>
        <c:axId val="714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106</xdr:row>
      <xdr:rowOff>109537</xdr:rowOff>
    </xdr:from>
    <xdr:to>
      <xdr:col>14</xdr:col>
      <xdr:colOff>371475</xdr:colOff>
      <xdr:row>120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E2087-960E-4C58-BB62-62E4206C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10"/>
  <sheetViews>
    <sheetView showGridLines="0" tabSelected="1" zoomScale="110" zoomScaleNormal="110" zoomScaleSheetLayoutView="50" workbookViewId="0">
      <pane xSplit="2" ySplit="5" topLeftCell="N209" activePane="bottomRight" state="frozen"/>
      <selection pane="topRight" activeCell="C1" sqref="C1"/>
      <selection pane="bottomLeft" activeCell="A6" sqref="A6"/>
      <selection pane="bottomRight" activeCell="R213" sqref="R213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3" customWidth="1"/>
    <col min="46" max="48" width="11.7109375" style="51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2" t="s">
        <v>1538</v>
      </c>
      <c r="AT1" s="50" t="s">
        <v>1532</v>
      </c>
      <c r="AU1" s="50" t="s">
        <v>1533</v>
      </c>
      <c r="AV1" s="50" t="s">
        <v>1536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2" t="s">
        <v>50</v>
      </c>
      <c r="AT2" s="50" t="s">
        <v>50</v>
      </c>
      <c r="AU2" s="50" t="s">
        <v>50</v>
      </c>
      <c r="AV2" s="50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2" t="s">
        <v>1539</v>
      </c>
      <c r="AT3" s="50" t="s">
        <v>1535</v>
      </c>
      <c r="AU3" s="50" t="s">
        <v>1534</v>
      </c>
      <c r="AV3" s="50" t="s">
        <v>1537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1544</v>
      </c>
      <c r="D4" s="11" t="s">
        <v>33</v>
      </c>
      <c r="E4" s="11" t="s">
        <v>3</v>
      </c>
      <c r="F4" s="11" t="s">
        <v>1520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1513</v>
      </c>
      <c r="L4" s="12" t="s">
        <v>1517</v>
      </c>
      <c r="M4" s="12" t="s">
        <v>1518</v>
      </c>
      <c r="N4" s="12" t="s">
        <v>1234</v>
      </c>
      <c r="O4" s="12" t="s">
        <v>1236</v>
      </c>
      <c r="P4" s="12" t="s">
        <v>1235</v>
      </c>
      <c r="Q4" s="12" t="s">
        <v>1514</v>
      </c>
      <c r="R4" s="12" t="s">
        <v>1277</v>
      </c>
      <c r="S4" s="12" t="s">
        <v>1276</v>
      </c>
      <c r="T4" s="12" t="s">
        <v>1250</v>
      </c>
      <c r="U4" s="12" t="s">
        <v>1519</v>
      </c>
      <c r="V4" s="12" t="s">
        <v>1282</v>
      </c>
      <c r="W4" s="12" t="s">
        <v>1283</v>
      </c>
      <c r="X4" s="12" t="s">
        <v>1284</v>
      </c>
      <c r="Y4" s="12" t="s">
        <v>1515</v>
      </c>
      <c r="Z4" s="12" t="s">
        <v>1516</v>
      </c>
      <c r="AA4" s="12" t="s">
        <v>1285</v>
      </c>
      <c r="AB4" s="12" t="s">
        <v>1286</v>
      </c>
      <c r="AC4" s="12" t="s">
        <v>1287</v>
      </c>
      <c r="AD4" s="12" t="s">
        <v>1541</v>
      </c>
      <c r="AE4" s="12" t="s">
        <v>1542</v>
      </c>
      <c r="AF4" s="12" t="s">
        <v>1543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2" t="s">
        <v>1539</v>
      </c>
      <c r="AT4" s="50" t="s">
        <v>1535</v>
      </c>
      <c r="AU4" s="50" t="s">
        <v>1534</v>
      </c>
      <c r="AV4" s="50" t="s">
        <v>1537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2" t="s">
        <v>1540</v>
      </c>
      <c r="AT5" s="50" t="s">
        <v>12</v>
      </c>
      <c r="AU5" s="50" t="s">
        <v>136</v>
      </c>
      <c r="AV5" s="50" t="s">
        <v>1540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3">
        <v>0</v>
      </c>
      <c r="AT6" s="51">
        <v>0</v>
      </c>
      <c r="AU6" s="51">
        <v>0</v>
      </c>
      <c r="AV6" s="51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3">
        <v>0</v>
      </c>
      <c r="AT7" s="51">
        <v>0</v>
      </c>
      <c r="AU7" s="51">
        <v>0</v>
      </c>
      <c r="AV7" s="51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3">
        <f>AN8/AL8*1000</f>
        <v>526.77787532923617</v>
      </c>
      <c r="AT8" s="51">
        <v>899.3</v>
      </c>
      <c r="AU8" s="51">
        <v>27</v>
      </c>
      <c r="AV8" s="51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3">
        <v>0</v>
      </c>
      <c r="AT9" s="51">
        <v>0</v>
      </c>
      <c r="AU9" s="51">
        <v>0</v>
      </c>
      <c r="AV9" s="51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3">
        <v>0</v>
      </c>
      <c r="AT10" s="51">
        <v>0</v>
      </c>
      <c r="AU10" s="51">
        <v>0</v>
      </c>
      <c r="AV10" s="51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1583</v>
      </c>
      <c r="C11" s="6" t="s">
        <v>1583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3">
        <v>0</v>
      </c>
      <c r="AT11" s="51">
        <v>0</v>
      </c>
      <c r="AU11" s="51">
        <v>0</v>
      </c>
      <c r="AV11" s="51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3">
        <v>0</v>
      </c>
      <c r="AT12" s="51">
        <v>0</v>
      </c>
      <c r="AU12" s="51">
        <v>0</v>
      </c>
      <c r="AV12" s="51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3">
        <v>0</v>
      </c>
      <c r="AT13" s="51">
        <v>0</v>
      </c>
      <c r="AU13" s="51">
        <v>0</v>
      </c>
      <c r="AV13" s="51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3">
        <v>0</v>
      </c>
      <c r="AT14" s="51">
        <v>0</v>
      </c>
      <c r="AU14" s="51">
        <v>0</v>
      </c>
      <c r="AV14" s="51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3">
        <v>0</v>
      </c>
      <c r="AT15" s="51">
        <v>0</v>
      </c>
      <c r="AU15" s="51">
        <v>0</v>
      </c>
      <c r="AV15" s="51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3">
        <v>0</v>
      </c>
      <c r="AT16" s="51">
        <v>0</v>
      </c>
      <c r="AU16" s="51">
        <v>0</v>
      </c>
      <c r="AV16" s="51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3">
        <v>0</v>
      </c>
      <c r="AT17" s="51">
        <v>0</v>
      </c>
      <c r="AU17" s="51">
        <v>0</v>
      </c>
      <c r="AV17" s="51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3">
        <f>AN18/AL18*1000</f>
        <v>18.168498168498168</v>
      </c>
      <c r="AT18" s="51">
        <v>0</v>
      </c>
      <c r="AU18" s="51">
        <v>0</v>
      </c>
      <c r="AV18" s="51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3">
        <f>AN19/AL19*1000</f>
        <v>8264.4628099173551</v>
      </c>
      <c r="AT19" s="51">
        <v>0</v>
      </c>
      <c r="AU19" s="51">
        <v>0</v>
      </c>
      <c r="AV19" s="51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3">
        <v>0</v>
      </c>
      <c r="AT20" s="51">
        <v>0</v>
      </c>
      <c r="AU20" s="51">
        <v>0</v>
      </c>
      <c r="AV20" s="51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3">
        <v>0</v>
      </c>
      <c r="AT21" s="51">
        <v>0</v>
      </c>
      <c r="AU21" s="51">
        <v>0</v>
      </c>
      <c r="AV21" s="51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3">
        <v>0</v>
      </c>
      <c r="AT22" s="51">
        <v>0</v>
      </c>
      <c r="AU22" s="51">
        <v>0</v>
      </c>
      <c r="AV22" s="51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3">
        <v>0</v>
      </c>
      <c r="AT23" s="51">
        <v>0</v>
      </c>
      <c r="AU23" s="51">
        <v>0</v>
      </c>
      <c r="AV23" s="51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3">
        <v>0</v>
      </c>
      <c r="AT24" s="51">
        <v>0</v>
      </c>
      <c r="AU24" s="51">
        <v>0</v>
      </c>
      <c r="AV24" s="51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3">
        <v>0</v>
      </c>
      <c r="AT25" s="51">
        <v>0</v>
      </c>
      <c r="AU25" s="51">
        <v>0</v>
      </c>
      <c r="AV25" s="51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3">
        <v>0</v>
      </c>
      <c r="AT26" s="51">
        <v>0</v>
      </c>
      <c r="AU26" s="51">
        <v>0</v>
      </c>
      <c r="AV26" s="51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3">
        <v>0</v>
      </c>
      <c r="AT27" s="51">
        <v>0</v>
      </c>
      <c r="AU27" s="51">
        <v>0</v>
      </c>
      <c r="AV27" s="51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3">
        <v>0</v>
      </c>
      <c r="AT28" s="51">
        <v>0</v>
      </c>
      <c r="AU28" s="51">
        <v>0</v>
      </c>
      <c r="AV28" s="51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3">
        <v>0</v>
      </c>
      <c r="AT29" s="51">
        <v>0</v>
      </c>
      <c r="AU29" s="51">
        <v>0</v>
      </c>
      <c r="AV29" s="51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3">
        <v>0</v>
      </c>
      <c r="AT30" s="51">
        <v>0</v>
      </c>
      <c r="AU30" s="51">
        <v>0</v>
      </c>
      <c r="AV30" s="51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3">
        <f>AN31/AL31*1000</f>
        <v>689.21775898520093</v>
      </c>
      <c r="AT31" s="51">
        <v>0</v>
      </c>
      <c r="AU31" s="51">
        <v>0</v>
      </c>
      <c r="AV31" s="51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3">
        <v>0</v>
      </c>
      <c r="AT32" s="51">
        <v>0</v>
      </c>
      <c r="AU32" s="51">
        <v>0</v>
      </c>
      <c r="AV32" s="51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1451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3">
        <v>0</v>
      </c>
      <c r="AT33" s="51">
        <v>0</v>
      </c>
      <c r="AU33" s="51">
        <v>0</v>
      </c>
      <c r="AV33" s="51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3">
        <v>0</v>
      </c>
      <c r="AT34" s="51">
        <v>0</v>
      </c>
      <c r="AU34" s="51">
        <v>0</v>
      </c>
      <c r="AV34" s="51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3">
        <v>0</v>
      </c>
      <c r="AT35" s="51">
        <v>0</v>
      </c>
      <c r="AU35" s="51">
        <v>0</v>
      </c>
      <c r="AV35" s="51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3">
        <v>0</v>
      </c>
      <c r="AT36" s="51">
        <v>0</v>
      </c>
      <c r="AU36" s="51">
        <v>0</v>
      </c>
      <c r="AV36" s="51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1452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3">
        <v>0</v>
      </c>
      <c r="AT37" s="51">
        <v>0</v>
      </c>
      <c r="AU37" s="51">
        <v>0</v>
      </c>
      <c r="AV37" s="51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1453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3">
        <v>0</v>
      </c>
      <c r="AT38" s="51">
        <v>0</v>
      </c>
      <c r="AU38" s="51">
        <v>0</v>
      </c>
      <c r="AV38" s="51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3">
        <v>0</v>
      </c>
      <c r="AT39" s="51">
        <v>0</v>
      </c>
      <c r="AU39" s="51">
        <v>0</v>
      </c>
      <c r="AV39" s="51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3">
        <v>0</v>
      </c>
      <c r="AT40" s="51">
        <v>0</v>
      </c>
      <c r="AU40" s="51">
        <v>0</v>
      </c>
      <c r="AV40" s="51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3">
        <v>0</v>
      </c>
      <c r="AT41" s="51">
        <v>0</v>
      </c>
      <c r="AU41" s="51">
        <v>0</v>
      </c>
      <c r="AV41" s="51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3">
        <v>0</v>
      </c>
      <c r="AT42" s="51">
        <v>0</v>
      </c>
      <c r="AU42" s="51">
        <v>0</v>
      </c>
      <c r="AV42" s="51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3">
        <v>0</v>
      </c>
      <c r="AT43" s="51">
        <v>0</v>
      </c>
      <c r="AU43" s="51">
        <v>0</v>
      </c>
      <c r="AV43" s="51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3">
        <v>0</v>
      </c>
      <c r="AT44" s="51">
        <v>0</v>
      </c>
      <c r="AU44" s="51">
        <v>0</v>
      </c>
      <c r="AV44" s="51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3">
        <v>0</v>
      </c>
      <c r="AT45" s="51">
        <v>0</v>
      </c>
      <c r="AU45" s="51">
        <v>0</v>
      </c>
      <c r="AV45" s="51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3">
        <v>0</v>
      </c>
      <c r="AT46" s="51">
        <v>0</v>
      </c>
      <c r="AU46" s="51">
        <v>0</v>
      </c>
      <c r="AV46" s="51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3">
        <v>0</v>
      </c>
      <c r="AT47" s="51">
        <v>0</v>
      </c>
      <c r="AU47" s="51">
        <v>0</v>
      </c>
      <c r="AV47" s="51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3">
        <v>0</v>
      </c>
      <c r="AT48" s="51">
        <v>0</v>
      </c>
      <c r="AU48" s="51">
        <v>0</v>
      </c>
      <c r="AV48" s="51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3">
        <v>0</v>
      </c>
      <c r="AT49" s="51">
        <v>0</v>
      </c>
      <c r="AU49" s="51">
        <v>0</v>
      </c>
      <c r="AV49" s="51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3">
        <v>0</v>
      </c>
      <c r="AT50" s="51">
        <v>0</v>
      </c>
      <c r="AU50" s="51">
        <v>0</v>
      </c>
      <c r="AV50" s="51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3">
        <v>0</v>
      </c>
      <c r="AT51" s="51">
        <v>0</v>
      </c>
      <c r="AU51" s="51">
        <v>0</v>
      </c>
      <c r="AV51" s="51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3">
        <v>0</v>
      </c>
      <c r="AT52" s="51">
        <v>0</v>
      </c>
      <c r="AU52" s="51">
        <v>0</v>
      </c>
      <c r="AV52" s="51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3">
        <v>0</v>
      </c>
      <c r="AT53" s="51">
        <v>0</v>
      </c>
      <c r="AU53" s="51">
        <v>0</v>
      </c>
      <c r="AV53" s="51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1545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3">
        <v>0</v>
      </c>
      <c r="AT54" s="51">
        <v>0</v>
      </c>
      <c r="AU54" s="51">
        <v>0</v>
      </c>
      <c r="AV54" s="51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3">
        <v>0</v>
      </c>
      <c r="AT55" s="51">
        <v>0</v>
      </c>
      <c r="AU55" s="51">
        <v>0</v>
      </c>
      <c r="AV55" s="51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3">
        <v>0</v>
      </c>
      <c r="AT56" s="51">
        <v>0</v>
      </c>
      <c r="AU56" s="51">
        <v>0</v>
      </c>
      <c r="AV56" s="51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3">
        <v>0</v>
      </c>
      <c r="AT57" s="51">
        <v>0</v>
      </c>
      <c r="AU57" s="51">
        <v>0</v>
      </c>
      <c r="AV57" s="51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3">
        <v>0</v>
      </c>
      <c r="AT58" s="51">
        <v>0</v>
      </c>
      <c r="AU58" s="51">
        <v>0</v>
      </c>
      <c r="AV58" s="51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3">
        <v>0</v>
      </c>
      <c r="AT59" s="51">
        <v>0</v>
      </c>
      <c r="AU59" s="51">
        <v>0</v>
      </c>
      <c r="AV59" s="51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3">
        <v>0</v>
      </c>
      <c r="AT60" s="51">
        <v>0</v>
      </c>
      <c r="AU60" s="51">
        <v>0</v>
      </c>
      <c r="AV60" s="51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3">
        <v>0</v>
      </c>
      <c r="AT61" s="51">
        <v>0</v>
      </c>
      <c r="AU61" s="51">
        <v>0</v>
      </c>
      <c r="AV61" s="51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3">
        <v>0</v>
      </c>
      <c r="AT62" s="51">
        <v>0</v>
      </c>
      <c r="AU62" s="51">
        <v>0</v>
      </c>
      <c r="AV62" s="51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2030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3">
        <v>0</v>
      </c>
      <c r="AT63" s="51">
        <v>0</v>
      </c>
      <c r="AU63" s="51">
        <v>0</v>
      </c>
      <c r="AV63" s="51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3">
        <v>0</v>
      </c>
      <c r="AT64" s="51">
        <v>0</v>
      </c>
      <c r="AU64" s="51">
        <v>0</v>
      </c>
      <c r="AV64" s="51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3">
        <v>0</v>
      </c>
      <c r="AT65" s="51">
        <v>0</v>
      </c>
      <c r="AU65" s="51">
        <v>0</v>
      </c>
      <c r="AV65" s="51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3">
        <v>0</v>
      </c>
      <c r="AT66" s="51">
        <v>0</v>
      </c>
      <c r="AU66" s="51">
        <v>0</v>
      </c>
      <c r="AV66" s="51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3">
        <v>0</v>
      </c>
      <c r="AT67" s="51">
        <v>0</v>
      </c>
      <c r="AU67" s="51">
        <v>0</v>
      </c>
      <c r="AV67" s="51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3">
        <v>0</v>
      </c>
      <c r="AT68" s="51">
        <v>0</v>
      </c>
      <c r="AU68" s="51">
        <v>0</v>
      </c>
      <c r="AV68" s="51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3">
        <v>0</v>
      </c>
      <c r="AT69" s="51">
        <v>0</v>
      </c>
      <c r="AU69" s="51">
        <v>0</v>
      </c>
      <c r="AV69" s="51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3">
        <v>0</v>
      </c>
      <c r="AT70" s="51">
        <v>0</v>
      </c>
      <c r="AU70" s="51">
        <v>0</v>
      </c>
      <c r="AV70" s="51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3">
        <v>0</v>
      </c>
      <c r="AT71" s="51">
        <v>0</v>
      </c>
      <c r="AU71" s="51">
        <v>0</v>
      </c>
      <c r="AV71" s="51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3">
        <v>0</v>
      </c>
      <c r="AT72" s="51">
        <v>0</v>
      </c>
      <c r="AU72" s="51">
        <v>0</v>
      </c>
      <c r="AV72" s="51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3">
        <v>0</v>
      </c>
      <c r="AT73" s="51">
        <v>0</v>
      </c>
      <c r="AU73" s="51">
        <v>0</v>
      </c>
      <c r="AV73" s="51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3">
        <v>0</v>
      </c>
      <c r="AT74" s="51">
        <v>0</v>
      </c>
      <c r="AU74" s="51">
        <v>0</v>
      </c>
      <c r="AV74" s="51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3">
        <v>0</v>
      </c>
      <c r="AT75" s="51">
        <v>0</v>
      </c>
      <c r="AU75" s="51">
        <v>0</v>
      </c>
      <c r="AV75" s="51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3">
        <v>0</v>
      </c>
      <c r="AT76" s="51">
        <v>0</v>
      </c>
      <c r="AU76" s="51">
        <v>0</v>
      </c>
      <c r="AV76" s="51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3">
        <v>0</v>
      </c>
      <c r="AT77" s="51">
        <v>0</v>
      </c>
      <c r="AU77" s="51">
        <v>0</v>
      </c>
      <c r="AV77" s="51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3">
        <v>0</v>
      </c>
      <c r="AT78" s="51">
        <v>0</v>
      </c>
      <c r="AU78" s="51">
        <v>0</v>
      </c>
      <c r="AV78" s="51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3">
        <v>0</v>
      </c>
      <c r="AT79" s="51">
        <v>0</v>
      </c>
      <c r="AU79" s="51">
        <v>0</v>
      </c>
      <c r="AV79" s="51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3">
        <v>0</v>
      </c>
      <c r="AT80" s="51">
        <v>0</v>
      </c>
      <c r="AU80" s="51">
        <v>0</v>
      </c>
      <c r="AV80" s="51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3">
        <v>0</v>
      </c>
      <c r="AT81" s="51">
        <v>0</v>
      </c>
      <c r="AU81" s="51">
        <v>0</v>
      </c>
      <c r="AV81" s="51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3">
        <v>0</v>
      </c>
      <c r="AT82" s="51">
        <v>0</v>
      </c>
      <c r="AU82" s="51">
        <v>0</v>
      </c>
      <c r="AV82" s="51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3">
        <v>0</v>
      </c>
      <c r="AT83" s="51">
        <v>0</v>
      </c>
      <c r="AU83" s="51">
        <v>0</v>
      </c>
      <c r="AV83" s="51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3">
        <v>0</v>
      </c>
      <c r="AT84" s="51">
        <v>0</v>
      </c>
      <c r="AU84" s="51">
        <v>0</v>
      </c>
      <c r="AV84" s="51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3">
        <v>0</v>
      </c>
      <c r="AT85" s="51">
        <v>0</v>
      </c>
      <c r="AU85" s="51">
        <v>0</v>
      </c>
      <c r="AV85" s="51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3">
        <v>0</v>
      </c>
      <c r="AT86" s="51">
        <v>0</v>
      </c>
      <c r="AU86" s="51">
        <v>0</v>
      </c>
      <c r="AV86" s="51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3">
        <v>0</v>
      </c>
      <c r="AT87" s="51">
        <v>0</v>
      </c>
      <c r="AU87" s="51">
        <v>0</v>
      </c>
      <c r="AV87" s="51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3">
        <v>0</v>
      </c>
      <c r="AT88" s="51">
        <v>0</v>
      </c>
      <c r="AU88" s="51">
        <v>0</v>
      </c>
      <c r="AV88" s="51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3">
        <v>0</v>
      </c>
      <c r="AT89" s="51">
        <v>0</v>
      </c>
      <c r="AU89" s="51">
        <v>0</v>
      </c>
      <c r="AV89" s="51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3">
        <v>0</v>
      </c>
      <c r="AT90" s="51">
        <v>0</v>
      </c>
      <c r="AU90" s="51">
        <v>0</v>
      </c>
      <c r="AV90" s="51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3">
        <v>0</v>
      </c>
      <c r="AT91" s="51">
        <v>0</v>
      </c>
      <c r="AU91" s="51">
        <v>0</v>
      </c>
      <c r="AV91" s="51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3">
        <v>0</v>
      </c>
      <c r="AT92" s="51">
        <v>0</v>
      </c>
      <c r="AU92" s="51">
        <v>0</v>
      </c>
      <c r="AV92" s="51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3">
        <v>0</v>
      </c>
      <c r="AT93" s="51">
        <v>0</v>
      </c>
      <c r="AU93" s="51">
        <v>0</v>
      </c>
      <c r="AV93" s="51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3">
        <v>0</v>
      </c>
      <c r="AT94" s="51">
        <v>0</v>
      </c>
      <c r="AU94" s="51">
        <v>0</v>
      </c>
      <c r="AV94" s="51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3">
        <v>0</v>
      </c>
      <c r="AT95" s="51">
        <v>0</v>
      </c>
      <c r="AU95" s="51">
        <v>0</v>
      </c>
      <c r="AV95" s="51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3">
        <v>0</v>
      </c>
      <c r="AT96" s="51">
        <v>0</v>
      </c>
      <c r="AU96" s="51">
        <v>0</v>
      </c>
      <c r="AV96" s="51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3">
        <v>0</v>
      </c>
      <c r="AT97" s="51">
        <v>0</v>
      </c>
      <c r="AU97" s="51">
        <v>0</v>
      </c>
      <c r="AV97" s="51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3">
        <v>0</v>
      </c>
      <c r="AT98" s="51">
        <v>0</v>
      </c>
      <c r="AU98" s="51">
        <v>0</v>
      </c>
      <c r="AV98" s="51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3">
        <v>0</v>
      </c>
      <c r="AT99" s="51">
        <v>0</v>
      </c>
      <c r="AU99" s="51">
        <v>0</v>
      </c>
      <c r="AV99" s="51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3">
        <v>0</v>
      </c>
      <c r="AT100" s="51">
        <v>0</v>
      </c>
      <c r="AU100" s="51">
        <v>0</v>
      </c>
      <c r="AV100" s="51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3">
        <v>0</v>
      </c>
      <c r="AT101" s="51">
        <v>0</v>
      </c>
      <c r="AU101" s="51">
        <v>0</v>
      </c>
      <c r="AV101" s="51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3">
        <v>0</v>
      </c>
      <c r="AT102" s="51">
        <v>0</v>
      </c>
      <c r="AU102" s="51">
        <v>0</v>
      </c>
      <c r="AV102" s="51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3">
        <v>0</v>
      </c>
      <c r="AT103" s="51">
        <v>0</v>
      </c>
      <c r="AU103" s="51">
        <v>0</v>
      </c>
      <c r="AV103" s="51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3">
        <v>0</v>
      </c>
      <c r="AT104" s="51">
        <v>0</v>
      </c>
      <c r="AU104" s="51">
        <v>0</v>
      </c>
      <c r="AV104" s="5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3">
        <v>0</v>
      </c>
      <c r="AT105" s="51">
        <v>0</v>
      </c>
      <c r="AU105" s="51">
        <v>0</v>
      </c>
      <c r="AV105" s="51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3">
        <v>0</v>
      </c>
      <c r="AT106" s="51">
        <v>0</v>
      </c>
      <c r="AU106" s="51">
        <v>0</v>
      </c>
      <c r="AV106" s="51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3">
        <v>0</v>
      </c>
      <c r="AT107" s="51">
        <v>0</v>
      </c>
      <c r="AU107" s="51">
        <v>0</v>
      </c>
      <c r="AV107" s="5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3">
        <v>0</v>
      </c>
      <c r="AT108" s="51">
        <v>0</v>
      </c>
      <c r="AU108" s="51">
        <v>0</v>
      </c>
      <c r="AV108" s="51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3">
        <v>0</v>
      </c>
      <c r="AT109" s="51">
        <v>0</v>
      </c>
      <c r="AU109" s="51">
        <v>0</v>
      </c>
      <c r="AV109" s="51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3">
        <v>0</v>
      </c>
      <c r="AT110" s="51">
        <v>0</v>
      </c>
      <c r="AU110" s="51">
        <v>0</v>
      </c>
      <c r="AV110" s="51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3">
        <v>0</v>
      </c>
      <c r="AT111" s="51">
        <v>0</v>
      </c>
      <c r="AU111" s="51">
        <v>0</v>
      </c>
      <c r="AV111" s="51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3">
        <v>0</v>
      </c>
      <c r="AT112" s="51">
        <v>0</v>
      </c>
      <c r="AU112" s="51">
        <v>0</v>
      </c>
      <c r="AV112" s="5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3">
        <v>0</v>
      </c>
      <c r="AT113" s="51">
        <v>0</v>
      </c>
      <c r="AU113" s="51">
        <v>0</v>
      </c>
      <c r="AV113" s="5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3">
        <v>0</v>
      </c>
      <c r="AT114" s="51">
        <v>0</v>
      </c>
      <c r="AU114" s="51">
        <v>0</v>
      </c>
      <c r="AV114" s="5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3">
        <v>0</v>
      </c>
      <c r="AT115" s="51">
        <v>0</v>
      </c>
      <c r="AU115" s="51">
        <v>0</v>
      </c>
      <c r="AV115" s="5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3">
        <v>0</v>
      </c>
      <c r="AT116" s="51">
        <v>0</v>
      </c>
      <c r="AU116" s="51">
        <v>0</v>
      </c>
      <c r="AV116" s="5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3">
        <v>0</v>
      </c>
      <c r="AT117" s="51">
        <v>0</v>
      </c>
      <c r="AU117" s="51">
        <v>0</v>
      </c>
      <c r="AV117" s="51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3">
        <v>0</v>
      </c>
      <c r="AT118" s="51">
        <v>0</v>
      </c>
      <c r="AU118" s="51">
        <v>0</v>
      </c>
      <c r="AV118" s="51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3">
        <v>0</v>
      </c>
      <c r="AT119" s="51">
        <v>0</v>
      </c>
      <c r="AU119" s="51">
        <v>0</v>
      </c>
      <c r="AV119" s="5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3">
        <v>0</v>
      </c>
      <c r="AT120" s="51">
        <v>0</v>
      </c>
      <c r="AU120" s="51">
        <v>0</v>
      </c>
      <c r="AV120" s="5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3">
        <v>0</v>
      </c>
      <c r="AT121" s="51">
        <v>0</v>
      </c>
      <c r="AU121" s="51">
        <v>0</v>
      </c>
      <c r="AV121" s="5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3">
        <v>0</v>
      </c>
      <c r="AT122" s="51">
        <v>0</v>
      </c>
      <c r="AU122" s="51">
        <v>0</v>
      </c>
      <c r="AV122" s="5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3">
        <v>0</v>
      </c>
      <c r="AT123" s="51">
        <v>0</v>
      </c>
      <c r="AU123" s="51">
        <v>0</v>
      </c>
      <c r="AV123" s="51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3">
        <v>0</v>
      </c>
      <c r="AT124" s="51">
        <v>0</v>
      </c>
      <c r="AU124" s="51">
        <v>0</v>
      </c>
      <c r="AV124" s="51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3">
        <v>0</v>
      </c>
      <c r="AT125" s="51">
        <v>0</v>
      </c>
      <c r="AU125" s="51">
        <v>0</v>
      </c>
      <c r="AV125" s="5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3">
        <v>0</v>
      </c>
      <c r="AT126" s="51">
        <v>0</v>
      </c>
      <c r="AU126" s="51">
        <v>0</v>
      </c>
      <c r="AV126" s="5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3">
        <v>0</v>
      </c>
      <c r="AT127" s="51">
        <v>0</v>
      </c>
      <c r="AU127" s="51">
        <v>0</v>
      </c>
      <c r="AV127" s="5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3">
        <v>0</v>
      </c>
      <c r="AT128" s="51">
        <v>0</v>
      </c>
      <c r="AU128" s="51">
        <v>0</v>
      </c>
      <c r="AV128" s="51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3">
        <v>0</v>
      </c>
      <c r="AT129" s="51">
        <v>0</v>
      </c>
      <c r="AU129" s="51">
        <v>0</v>
      </c>
      <c r="AV129" s="51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3">
        <v>0</v>
      </c>
      <c r="AT130" s="51">
        <v>0</v>
      </c>
      <c r="AU130" s="51">
        <v>0</v>
      </c>
      <c r="AV130" s="5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1454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3">
        <v>0</v>
      </c>
      <c r="AT131" s="51">
        <v>0</v>
      </c>
      <c r="AU131" s="51">
        <v>0</v>
      </c>
      <c r="AV131" s="51">
        <v>0</v>
      </c>
    </row>
    <row r="132" spans="1:61" x14ac:dyDescent="0.25">
      <c r="A132" s="6">
        <v>129</v>
      </c>
      <c r="B132" s="6" t="s">
        <v>1456</v>
      </c>
      <c r="C132" s="6" t="s">
        <v>1456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3">
        <v>0</v>
      </c>
      <c r="AT132" s="51">
        <v>0</v>
      </c>
      <c r="AU132" s="51">
        <v>0</v>
      </c>
      <c r="AV132" s="51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1455</v>
      </c>
      <c r="BI132" s="40">
        <v>0</v>
      </c>
    </row>
    <row r="133" spans="1:61" x14ac:dyDescent="0.25">
      <c r="A133" s="6">
        <v>130</v>
      </c>
      <c r="B133" s="6" t="s">
        <v>1457</v>
      </c>
      <c r="C133" s="6" t="s">
        <v>1457</v>
      </c>
      <c r="D133" s="6" t="s">
        <v>1458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3">
        <v>0</v>
      </c>
      <c r="AT133" s="51">
        <v>0</v>
      </c>
      <c r="AU133" s="51">
        <v>0</v>
      </c>
      <c r="AV133" s="5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1455</v>
      </c>
      <c r="BI133" s="40">
        <v>0</v>
      </c>
    </row>
    <row r="134" spans="1:61" x14ac:dyDescent="0.25">
      <c r="A134" s="6">
        <v>131</v>
      </c>
      <c r="B134" s="6" t="s">
        <v>1459</v>
      </c>
      <c r="C134" s="6" t="s">
        <v>1459</v>
      </c>
      <c r="D134" s="6" t="s">
        <v>1460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3">
        <v>0</v>
      </c>
      <c r="AT134" s="51">
        <v>0</v>
      </c>
      <c r="AU134" s="51">
        <v>0</v>
      </c>
      <c r="AV134" s="5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1461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3">
        <v>0</v>
      </c>
      <c r="AT135" s="51">
        <v>0</v>
      </c>
      <c r="AU135" s="51">
        <v>0</v>
      </c>
      <c r="AV135" s="51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1462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3">
        <v>0</v>
      </c>
      <c r="AT136" s="51">
        <v>0</v>
      </c>
      <c r="AU136" s="51">
        <v>0</v>
      </c>
      <c r="AV136" s="51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1463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3">
        <v>0</v>
      </c>
      <c r="AT137" s="51">
        <v>0</v>
      </c>
      <c r="AU137" s="51">
        <v>0</v>
      </c>
      <c r="AV137" s="51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1464</v>
      </c>
      <c r="C138" s="6" t="s">
        <v>1464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3">
        <v>0</v>
      </c>
      <c r="AT138" s="51">
        <v>0</v>
      </c>
      <c r="AU138" s="51">
        <v>0</v>
      </c>
      <c r="AV138" s="51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1465</v>
      </c>
      <c r="C139" s="6" t="s">
        <v>1465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3">
        <v>0</v>
      </c>
      <c r="AT139" s="51">
        <v>0</v>
      </c>
      <c r="AU139" s="51">
        <v>0</v>
      </c>
      <c r="AV139" s="51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1466</v>
      </c>
      <c r="C140" s="6" t="s">
        <v>1466</v>
      </c>
      <c r="D140" s="6" t="s">
        <v>1467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3">
        <v>0</v>
      </c>
      <c r="AT140" s="51">
        <v>0</v>
      </c>
      <c r="AU140" s="51">
        <v>0</v>
      </c>
      <c r="AV140" s="51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1468</v>
      </c>
      <c r="C141" s="6" t="s">
        <v>1468</v>
      </c>
      <c r="D141" s="6" t="s">
        <v>1469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3">
        <v>0</v>
      </c>
      <c r="AT141" s="51">
        <v>0</v>
      </c>
      <c r="AU141" s="51">
        <v>0</v>
      </c>
      <c r="AV141" s="51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1470</v>
      </c>
      <c r="C142" s="6" t="s">
        <v>1468</v>
      </c>
      <c r="D142" s="6" t="s">
        <v>1469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3">
        <v>0</v>
      </c>
      <c r="AT142" s="51">
        <v>0</v>
      </c>
      <c r="AU142" s="51">
        <v>0</v>
      </c>
      <c r="AV142" s="51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1471</v>
      </c>
      <c r="C143" s="6" t="s">
        <v>1471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3">
        <v>0</v>
      </c>
      <c r="AT143" s="51">
        <v>0</v>
      </c>
      <c r="AU143" s="51">
        <v>0</v>
      </c>
      <c r="AV143" s="51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1476</v>
      </c>
      <c r="C144" s="6" t="s">
        <v>1474</v>
      </c>
      <c r="D144" s="6" t="s">
        <v>1475</v>
      </c>
      <c r="E144" s="6" t="s">
        <v>1472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3">
        <v>0</v>
      </c>
      <c r="AT144" s="51">
        <v>0</v>
      </c>
      <c r="AU144" s="51">
        <v>0</v>
      </c>
      <c r="AV144" s="51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1473</v>
      </c>
      <c r="BI144" s="40">
        <v>0</v>
      </c>
    </row>
    <row r="145" spans="1:61" x14ac:dyDescent="0.25">
      <c r="A145" s="6">
        <v>143</v>
      </c>
      <c r="B145" s="6" t="s">
        <v>1478</v>
      </c>
      <c r="C145" s="6" t="s">
        <v>1478</v>
      </c>
      <c r="D145" s="6" t="s">
        <v>1477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3">
        <v>0</v>
      </c>
      <c r="AT145" s="51">
        <v>0</v>
      </c>
      <c r="AU145" s="51">
        <v>0</v>
      </c>
      <c r="AV145" s="51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1484</v>
      </c>
      <c r="C146" s="6" t="s">
        <v>1484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3">
        <v>0</v>
      </c>
      <c r="AT146" s="51">
        <v>0</v>
      </c>
      <c r="AU146" s="51">
        <v>0</v>
      </c>
      <c r="AV146" s="51">
        <v>0</v>
      </c>
    </row>
    <row r="147" spans="1:61" x14ac:dyDescent="0.25">
      <c r="A147" s="6">
        <v>145</v>
      </c>
      <c r="B147" s="6" t="s">
        <v>1479</v>
      </c>
      <c r="C147" s="6" t="s">
        <v>1480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3">
        <v>0</v>
      </c>
      <c r="AT147" s="51">
        <v>0</v>
      </c>
      <c r="AU147" s="51">
        <v>0</v>
      </c>
      <c r="AV147" s="51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1481</v>
      </c>
      <c r="C148" s="6" t="s">
        <v>1481</v>
      </c>
      <c r="D148" s="6" t="s">
        <v>1482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3">
        <v>0</v>
      </c>
      <c r="AT148" s="51">
        <v>0</v>
      </c>
      <c r="AU148" s="51">
        <v>0</v>
      </c>
      <c r="AV148" s="51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1483</v>
      </c>
      <c r="C149" s="6" t="s">
        <v>1483</v>
      </c>
      <c r="D149" s="6" t="s">
        <v>1483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3">
        <v>0</v>
      </c>
      <c r="AT149" s="51">
        <v>0</v>
      </c>
      <c r="AU149" s="51">
        <v>0</v>
      </c>
      <c r="AV149" s="51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1485</v>
      </c>
      <c r="BI149" s="40">
        <v>0</v>
      </c>
    </row>
    <row r="150" spans="1:61" x14ac:dyDescent="0.25">
      <c r="A150" s="6">
        <v>148</v>
      </c>
      <c r="B150" s="6" t="s">
        <v>1488</v>
      </c>
      <c r="C150" s="6" t="s">
        <v>1487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3">
        <v>0</v>
      </c>
      <c r="AT150" s="51">
        <v>0</v>
      </c>
      <c r="AU150" s="51">
        <v>0</v>
      </c>
      <c r="AV150" s="51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1503</v>
      </c>
      <c r="C151" s="6" t="s">
        <v>1503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3">
        <v>0</v>
      </c>
      <c r="AT151" s="51">
        <v>0</v>
      </c>
      <c r="AU151" s="51">
        <v>0</v>
      </c>
      <c r="AV151" s="51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1504</v>
      </c>
      <c r="C152" s="6" t="s">
        <v>1503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3">
        <v>0</v>
      </c>
      <c r="AT152" s="51">
        <v>0</v>
      </c>
      <c r="AU152" s="51">
        <v>0</v>
      </c>
      <c r="AV152" s="51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1505</v>
      </c>
      <c r="C153" s="6" t="s">
        <v>1505</v>
      </c>
      <c r="D153" s="6" t="s">
        <v>1506</v>
      </c>
      <c r="E153" s="6" t="s">
        <v>63</v>
      </c>
      <c r="F153" s="17">
        <v>44924.286215277774</v>
      </c>
      <c r="G153" s="21">
        <v>8</v>
      </c>
      <c r="H153" s="4">
        <f t="shared" ref="H153:H184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3">
        <v>0</v>
      </c>
      <c r="AT153" s="51">
        <v>0</v>
      </c>
      <c r="AU153" s="51">
        <v>0</v>
      </c>
      <c r="AV153" s="51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1507</v>
      </c>
      <c r="C154" s="6" t="s">
        <v>1507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3">
        <v>0</v>
      </c>
      <c r="AT154" s="51">
        <v>0</v>
      </c>
      <c r="AU154" s="51">
        <v>0</v>
      </c>
      <c r="AV154" s="51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1508</v>
      </c>
      <c r="C155" s="6" t="s">
        <v>1508</v>
      </c>
      <c r="D155" s="6" t="s">
        <v>1509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3">
        <v>0</v>
      </c>
      <c r="AT155" s="51">
        <v>0</v>
      </c>
      <c r="AU155" s="51">
        <v>0</v>
      </c>
      <c r="AV155" s="51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1510</v>
      </c>
      <c r="C156" s="6" t="s">
        <v>1510</v>
      </c>
      <c r="D156" s="6" t="s">
        <v>1511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3">
        <v>0</v>
      </c>
      <c r="AT156" s="51">
        <v>0</v>
      </c>
      <c r="AU156" s="51">
        <v>0</v>
      </c>
      <c r="AV156" s="51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1473</v>
      </c>
      <c r="BI156" s="40">
        <v>0</v>
      </c>
    </row>
    <row r="157" spans="1:61" x14ac:dyDescent="0.25">
      <c r="A157" s="6">
        <v>155</v>
      </c>
      <c r="B157" s="6" t="s">
        <v>1524</v>
      </c>
      <c r="C157" s="6" t="s">
        <v>1521</v>
      </c>
      <c r="D157" s="6" t="s">
        <v>1522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1531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3">
        <v>0</v>
      </c>
      <c r="AT157" s="51">
        <v>0</v>
      </c>
      <c r="AU157" s="51">
        <v>0</v>
      </c>
      <c r="AV157" s="51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1525</v>
      </c>
      <c r="C158" s="6" t="s">
        <v>1521</v>
      </c>
      <c r="D158" s="6" t="s">
        <v>1522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3">
        <v>0</v>
      </c>
      <c r="AT158" s="51">
        <v>0</v>
      </c>
      <c r="AU158" s="51">
        <v>0</v>
      </c>
      <c r="AV158" s="51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1523</v>
      </c>
      <c r="C159" s="6" t="s">
        <v>1523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3">
        <v>0</v>
      </c>
      <c r="AT159" s="51">
        <v>0</v>
      </c>
      <c r="AU159" s="51">
        <v>0</v>
      </c>
      <c r="AV159" s="51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1526</v>
      </c>
      <c r="C160" s="6" t="s">
        <v>1526</v>
      </c>
      <c r="D160" s="6" t="s">
        <v>1527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3">
        <v>0</v>
      </c>
      <c r="AT160" s="51">
        <v>0</v>
      </c>
      <c r="AU160" s="51">
        <v>0</v>
      </c>
      <c r="AV160" s="51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1529</v>
      </c>
      <c r="BI160" s="40">
        <v>0</v>
      </c>
    </row>
    <row r="161" spans="1:61" x14ac:dyDescent="0.25">
      <c r="A161" s="6">
        <v>160</v>
      </c>
      <c r="B161" s="6" t="s">
        <v>1530</v>
      </c>
      <c r="C161" s="6" t="s">
        <v>1530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3">
        <v>0</v>
      </c>
      <c r="AT161" s="51">
        <v>0</v>
      </c>
      <c r="AU161" s="51">
        <v>0</v>
      </c>
      <c r="AV161" s="51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1546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3">
        <v>0</v>
      </c>
      <c r="AT162" s="51">
        <v>0</v>
      </c>
      <c r="AU162" s="51">
        <v>0</v>
      </c>
      <c r="AV162" s="51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1547</v>
      </c>
      <c r="C163" s="6" t="s">
        <v>1547</v>
      </c>
      <c r="D163" s="6" t="s">
        <v>1566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1562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3">
        <v>0</v>
      </c>
      <c r="AT163" s="51">
        <v>0</v>
      </c>
      <c r="AU163" s="51">
        <v>0</v>
      </c>
      <c r="AV163" s="51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1548</v>
      </c>
      <c r="C164" s="6" t="s">
        <v>1567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3">
        <v>0</v>
      </c>
      <c r="AT164" s="51">
        <v>0</v>
      </c>
      <c r="AU164" s="51">
        <v>0</v>
      </c>
      <c r="AV164" s="51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1549</v>
      </c>
      <c r="C165" s="6" t="s">
        <v>1568</v>
      </c>
      <c r="D165" s="6" t="s">
        <v>1569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1563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3">
        <v>0</v>
      </c>
      <c r="AT165" s="51">
        <v>0</v>
      </c>
      <c r="AU165" s="51">
        <v>0</v>
      </c>
      <c r="AV165" s="51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1550</v>
      </c>
      <c r="C166" s="6" t="s">
        <v>1550</v>
      </c>
      <c r="D166" s="6" t="s">
        <v>1570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3">
        <v>0</v>
      </c>
      <c r="AT166" s="51">
        <v>0</v>
      </c>
      <c r="AU166" s="51">
        <v>0</v>
      </c>
      <c r="AV166" s="51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1551</v>
      </c>
      <c r="C167" s="6" t="s">
        <v>1571</v>
      </c>
      <c r="D167" s="6" t="s">
        <v>1569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3">
        <v>0</v>
      </c>
      <c r="AT167" s="51">
        <v>0</v>
      </c>
      <c r="AU167" s="51">
        <v>0</v>
      </c>
      <c r="AV167" s="51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1552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3">
        <v>0</v>
      </c>
      <c r="AT168" s="51">
        <v>0</v>
      </c>
      <c r="AU168" s="51">
        <v>0</v>
      </c>
      <c r="AV168" s="51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1553</v>
      </c>
      <c r="D169" s="6" t="s">
        <v>1572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3">
        <v>0</v>
      </c>
      <c r="AT169" s="51">
        <v>0</v>
      </c>
      <c r="AU169" s="51">
        <v>0</v>
      </c>
      <c r="AV169" s="51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1554</v>
      </c>
      <c r="C170" s="6" t="s">
        <v>1573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3">
        <v>0</v>
      </c>
      <c r="AT170" s="51">
        <v>0</v>
      </c>
      <c r="AU170" s="51">
        <v>0</v>
      </c>
      <c r="AV170" s="51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1555</v>
      </c>
      <c r="C171" s="6" t="s">
        <v>1574</v>
      </c>
      <c r="D171" s="6" t="s">
        <v>1575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3">
        <v>0</v>
      </c>
      <c r="AT171" s="51">
        <v>0</v>
      </c>
      <c r="AU171" s="51">
        <v>0</v>
      </c>
      <c r="AV171" s="51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1556</v>
      </c>
      <c r="C172" s="6" t="s">
        <v>1576</v>
      </c>
      <c r="D172" s="6" t="s">
        <v>1577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3">
        <v>0</v>
      </c>
      <c r="AT172" s="51">
        <v>0</v>
      </c>
      <c r="AU172" s="51">
        <v>0</v>
      </c>
      <c r="AV172" s="51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1557</v>
      </c>
      <c r="D173" s="6" t="s">
        <v>1578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1564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3">
        <v>0</v>
      </c>
      <c r="AT173" s="51">
        <v>0</v>
      </c>
      <c r="AU173" s="51">
        <v>0</v>
      </c>
      <c r="AV173" s="51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1558</v>
      </c>
      <c r="C174" s="6" t="s">
        <v>1579</v>
      </c>
      <c r="D174" s="6" t="s">
        <v>1580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1565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3">
        <v>0</v>
      </c>
      <c r="AT174" s="51">
        <v>0</v>
      </c>
      <c r="AU174" s="51">
        <v>0</v>
      </c>
      <c r="AV174" s="51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1559</v>
      </c>
      <c r="C175" s="6" t="s">
        <v>1559</v>
      </c>
      <c r="D175" s="6" t="s">
        <v>1581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3">
        <v>0</v>
      </c>
      <c r="AT175" s="51">
        <v>0</v>
      </c>
      <c r="AU175" s="51">
        <v>0</v>
      </c>
      <c r="AV175" s="51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1560</v>
      </c>
      <c r="C176" s="6" t="s">
        <v>1560</v>
      </c>
      <c r="D176" s="6" t="s">
        <v>1582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3">
        <v>0</v>
      </c>
      <c r="AT176" s="51">
        <v>0</v>
      </c>
      <c r="AU176" s="51">
        <v>0</v>
      </c>
      <c r="AV176" s="51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1584</v>
      </c>
      <c r="D177" s="6" t="s">
        <v>1585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3">
        <v>0</v>
      </c>
      <c r="AT177" s="51">
        <v>0</v>
      </c>
      <c r="AU177" s="51">
        <v>0</v>
      </c>
      <c r="AV177" s="51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1586</v>
      </c>
      <c r="C178" s="6" t="s">
        <v>1586</v>
      </c>
      <c r="D178" s="6" t="s">
        <v>1586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3">
        <v>0</v>
      </c>
      <c r="AT178" s="51">
        <v>0</v>
      </c>
      <c r="AU178" s="51">
        <v>0</v>
      </c>
      <c r="AV178" s="51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1588</v>
      </c>
      <c r="BI178" s="40">
        <v>1</v>
      </c>
    </row>
    <row r="179" spans="1:61" x14ac:dyDescent="0.25">
      <c r="A179" s="6">
        <v>178</v>
      </c>
      <c r="B179" s="6" t="s">
        <v>1589</v>
      </c>
      <c r="C179" s="6" t="s">
        <v>1589</v>
      </c>
      <c r="D179" s="6" t="s">
        <v>1590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3">
        <v>0</v>
      </c>
      <c r="AT179" s="51">
        <v>0</v>
      </c>
      <c r="AU179" s="51">
        <v>0</v>
      </c>
      <c r="AV179" s="51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1591</v>
      </c>
      <c r="C180" s="6" t="s">
        <v>1591</v>
      </c>
      <c r="D180" s="6" t="s">
        <v>1592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3">
        <v>0</v>
      </c>
      <c r="AT180" s="51">
        <v>0</v>
      </c>
      <c r="AU180" s="51">
        <v>0</v>
      </c>
      <c r="AV180" s="51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1593</v>
      </c>
      <c r="BI180" s="40">
        <v>0</v>
      </c>
    </row>
    <row r="181" spans="1:61" x14ac:dyDescent="0.25">
      <c r="A181" s="6">
        <v>180</v>
      </c>
      <c r="B181" s="6" t="s">
        <v>1596</v>
      </c>
      <c r="C181" s="6" t="s">
        <v>1596</v>
      </c>
      <c r="D181" s="6" t="s">
        <v>1594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3">
        <v>0</v>
      </c>
      <c r="AT181" s="51">
        <v>0</v>
      </c>
      <c r="AU181" s="51">
        <v>0</v>
      </c>
      <c r="AV181" s="51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1595</v>
      </c>
      <c r="BI181" s="40">
        <v>0</v>
      </c>
    </row>
    <row r="182" spans="1:61" x14ac:dyDescent="0.25">
      <c r="A182" s="6">
        <v>181</v>
      </c>
      <c r="B182" s="6" t="s">
        <v>1597</v>
      </c>
      <c r="C182" s="6" t="s">
        <v>1597</v>
      </c>
      <c r="D182" s="6" t="s">
        <v>1598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1565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3">
        <v>0</v>
      </c>
      <c r="AT182" s="51">
        <v>0</v>
      </c>
      <c r="AU182" s="51">
        <v>0</v>
      </c>
      <c r="AV182" s="51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1600</v>
      </c>
      <c r="C183" s="6" t="s">
        <v>1600</v>
      </c>
      <c r="D183" s="6" t="s">
        <v>1601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3">
        <v>0</v>
      </c>
      <c r="AT183" s="51">
        <v>0</v>
      </c>
      <c r="AU183" s="51">
        <v>0</v>
      </c>
      <c r="AV183" s="51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1603</v>
      </c>
      <c r="C184" s="6" t="s">
        <v>1602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3">
        <v>0</v>
      </c>
      <c r="AT184" s="51">
        <v>0</v>
      </c>
      <c r="AU184" s="51">
        <v>0</v>
      </c>
      <c r="AV184" s="51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1606</v>
      </c>
      <c r="C185" s="6" t="s">
        <v>1605</v>
      </c>
      <c r="D185" s="6" t="s">
        <v>1604</v>
      </c>
      <c r="E185" s="6" t="s">
        <v>142</v>
      </c>
      <c r="F185" s="17">
        <v>45103.864710648151</v>
      </c>
      <c r="G185" s="21">
        <v>2</v>
      </c>
      <c r="H185" s="4">
        <f t="shared" ref="H185:H210" si="14">F185+G185/24</f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3">
        <v>0</v>
      </c>
      <c r="AT185" s="51">
        <v>0</v>
      </c>
      <c r="AU185" s="51">
        <v>0</v>
      </c>
      <c r="AV185" s="51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1529</v>
      </c>
      <c r="BI185" s="40">
        <v>0</v>
      </c>
    </row>
    <row r="186" spans="1:61" x14ac:dyDescent="0.25">
      <c r="A186" s="6">
        <v>185</v>
      </c>
      <c r="B186" s="6" t="s">
        <v>1607</v>
      </c>
      <c r="C186" s="6" t="s">
        <v>1607</v>
      </c>
      <c r="D186" s="6" t="s">
        <v>1608</v>
      </c>
      <c r="E186" s="6" t="s">
        <v>509</v>
      </c>
      <c r="F186" s="17">
        <v>45118.784571759257</v>
      </c>
      <c r="G186" s="21">
        <v>2</v>
      </c>
      <c r="H186" s="4">
        <f t="shared" si="14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3">
        <v>0</v>
      </c>
      <c r="AT186" s="51">
        <v>0</v>
      </c>
      <c r="AU186" s="51">
        <v>0</v>
      </c>
      <c r="AV186" s="51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1473</v>
      </c>
      <c r="BI186" s="40">
        <v>0</v>
      </c>
    </row>
    <row r="187" spans="1:61" x14ac:dyDescent="0.25">
      <c r="A187" s="6">
        <v>186</v>
      </c>
      <c r="B187" s="6" t="s">
        <v>1610</v>
      </c>
      <c r="C187" s="6" t="s">
        <v>1611</v>
      </c>
      <c r="D187" s="6" t="s">
        <v>1612</v>
      </c>
      <c r="E187" s="6" t="s">
        <v>829</v>
      </c>
      <c r="F187" s="17">
        <v>45133.154097222221</v>
      </c>
      <c r="G187" s="21">
        <v>-7</v>
      </c>
      <c r="H187" s="4">
        <f t="shared" si="14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3">
        <v>0</v>
      </c>
      <c r="AT187" s="51">
        <v>0</v>
      </c>
      <c r="AU187" s="51">
        <v>0</v>
      </c>
      <c r="AV187" s="51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1609</v>
      </c>
      <c r="C188" s="6" t="s">
        <v>1609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4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3">
        <v>0</v>
      </c>
      <c r="AT188" s="51">
        <v>0</v>
      </c>
      <c r="AU188" s="51">
        <v>0</v>
      </c>
      <c r="AV188" s="51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1621</v>
      </c>
      <c r="C189" s="6" t="s">
        <v>1622</v>
      </c>
      <c r="D189" s="6" t="s">
        <v>1618</v>
      </c>
      <c r="E189" s="6" t="s">
        <v>631</v>
      </c>
      <c r="F189" s="17">
        <v>45178.926215277781</v>
      </c>
      <c r="G189" s="21">
        <v>2</v>
      </c>
      <c r="H189" s="4">
        <f t="shared" si="14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210" si="15">Q189</f>
        <v>22060.02</v>
      </c>
      <c r="S189" s="3">
        <v>3500</v>
      </c>
      <c r="T189" s="3">
        <f t="shared" ref="T189:T201" si="16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3">
        <v>0</v>
      </c>
      <c r="AT189" s="51">
        <v>0</v>
      </c>
      <c r="AU189" s="51">
        <v>0</v>
      </c>
      <c r="AV189" s="51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1619</v>
      </c>
      <c r="BI189" s="40">
        <v>0</v>
      </c>
    </row>
    <row r="190" spans="1:61" x14ac:dyDescent="0.25">
      <c r="A190" s="6">
        <v>189</v>
      </c>
      <c r="B190" s="6" t="s">
        <v>1623</v>
      </c>
      <c r="C190" s="6" t="s">
        <v>1624</v>
      </c>
      <c r="D190" s="6" t="s">
        <v>1625</v>
      </c>
      <c r="E190" s="6" t="s">
        <v>704</v>
      </c>
      <c r="F190" s="17">
        <v>45196.097491412038</v>
      </c>
      <c r="G190" s="21">
        <v>2</v>
      </c>
      <c r="H190" s="4">
        <f t="shared" si="14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5"/>
        <v>28118.03</v>
      </c>
      <c r="S190" s="3">
        <v>2500</v>
      </c>
      <c r="T190" s="3">
        <f t="shared" si="16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3">
        <v>0</v>
      </c>
      <c r="AT190" s="51">
        <v>0</v>
      </c>
      <c r="AU190" s="51">
        <v>0</v>
      </c>
      <c r="AV190" s="51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1473</v>
      </c>
      <c r="BI190" s="40">
        <v>0</v>
      </c>
    </row>
    <row r="191" spans="1:61" x14ac:dyDescent="0.25">
      <c r="A191" s="6">
        <v>190</v>
      </c>
      <c r="B191" s="6" t="s">
        <v>1626</v>
      </c>
      <c r="C191" s="6" t="s">
        <v>1626</v>
      </c>
      <c r="D191" s="6" t="s">
        <v>1522</v>
      </c>
      <c r="E191" s="6" t="s">
        <v>631</v>
      </c>
      <c r="F191" s="17">
        <v>45009.928900462961</v>
      </c>
      <c r="G191" s="21">
        <v>2</v>
      </c>
      <c r="H191" s="4">
        <f t="shared" si="14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5"/>
        <v>27500</v>
      </c>
      <c r="S191" s="3">
        <v>4100</v>
      </c>
      <c r="T191" s="3">
        <f t="shared" si="16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3">
        <v>0</v>
      </c>
      <c r="AT191" s="51">
        <v>0</v>
      </c>
      <c r="AU191" s="51">
        <v>0</v>
      </c>
      <c r="AV191" s="51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1632</v>
      </c>
      <c r="C192" s="6" t="s">
        <v>1627</v>
      </c>
      <c r="D192" s="6" t="s">
        <v>1628</v>
      </c>
      <c r="E192" s="6" t="s">
        <v>4</v>
      </c>
      <c r="F192" s="17">
        <v>45206.158368055556</v>
      </c>
      <c r="G192" s="21">
        <v>-6</v>
      </c>
      <c r="H192" s="4">
        <f t="shared" si="14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5"/>
        <v>30000</v>
      </c>
      <c r="S192" s="3">
        <v>4000</v>
      </c>
      <c r="T192" s="3">
        <f t="shared" si="16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3">
        <v>0</v>
      </c>
      <c r="AT192" s="51">
        <v>0</v>
      </c>
      <c r="AU192" s="51">
        <v>0</v>
      </c>
      <c r="AV192" s="51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1629</v>
      </c>
      <c r="BI192" s="40">
        <v>0</v>
      </c>
    </row>
    <row r="193" spans="1:61" x14ac:dyDescent="0.25">
      <c r="A193" s="6">
        <v>192</v>
      </c>
      <c r="B193" s="6" t="s">
        <v>1630</v>
      </c>
      <c r="C193" s="6" t="s">
        <v>1627</v>
      </c>
      <c r="D193" s="6" t="s">
        <v>1628</v>
      </c>
      <c r="E193" s="6" t="s">
        <v>4</v>
      </c>
      <c r="F193" s="17">
        <v>45206.158368055556</v>
      </c>
      <c r="G193" s="21">
        <v>-6</v>
      </c>
      <c r="H193" s="4">
        <f t="shared" si="14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5"/>
        <v>40000</v>
      </c>
      <c r="S193" s="3">
        <v>4000</v>
      </c>
      <c r="T193" s="3">
        <f t="shared" si="16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3">
        <v>0</v>
      </c>
      <c r="AT193" s="51">
        <v>0</v>
      </c>
      <c r="AU193" s="51">
        <v>0</v>
      </c>
      <c r="AV193" s="51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1629</v>
      </c>
      <c r="BI193" s="40">
        <v>0</v>
      </c>
    </row>
    <row r="194" spans="1:61" x14ac:dyDescent="0.25">
      <c r="A194" s="6">
        <v>193</v>
      </c>
      <c r="B194" s="6" t="s">
        <v>1631</v>
      </c>
      <c r="C194" s="6" t="s">
        <v>1627</v>
      </c>
      <c r="D194" s="6" t="s">
        <v>1628</v>
      </c>
      <c r="E194" s="6" t="s">
        <v>4</v>
      </c>
      <c r="F194" s="17">
        <v>45206.158368055556</v>
      </c>
      <c r="G194" s="21">
        <v>-6</v>
      </c>
      <c r="H194" s="4">
        <f t="shared" si="14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5"/>
        <v>50000</v>
      </c>
      <c r="S194" s="3">
        <v>4000</v>
      </c>
      <c r="T194" s="3">
        <f t="shared" si="16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3">
        <v>0</v>
      </c>
      <c r="AT194" s="51">
        <v>0</v>
      </c>
      <c r="AU194" s="51">
        <v>0</v>
      </c>
      <c r="AV194" s="51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1629</v>
      </c>
      <c r="BI194" s="40">
        <v>0</v>
      </c>
    </row>
    <row r="195" spans="1:61" x14ac:dyDescent="0.25">
      <c r="A195" s="6">
        <v>194</v>
      </c>
      <c r="B195" s="6" t="s">
        <v>2035</v>
      </c>
      <c r="C195" s="6" t="s">
        <v>2026</v>
      </c>
      <c r="D195" s="6" t="s">
        <v>2027</v>
      </c>
      <c r="E195" s="6" t="s">
        <v>1439</v>
      </c>
      <c r="F195" s="17">
        <v>45290.088495370372</v>
      </c>
      <c r="G195" s="21">
        <v>0</v>
      </c>
      <c r="H195" s="4">
        <f t="shared" si="14"/>
        <v>45290.088495370372</v>
      </c>
      <c r="I195" s="3">
        <v>2</v>
      </c>
      <c r="J195" s="3">
        <v>71000</v>
      </c>
      <c r="K195" s="3">
        <f t="shared" ref="K195:K210" si="17"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5"/>
        <v>70000</v>
      </c>
      <c r="S195" s="3">
        <v>20000</v>
      </c>
      <c r="T195" s="3">
        <f t="shared" si="16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3">
        <v>0</v>
      </c>
      <c r="AT195" s="51">
        <v>0</v>
      </c>
      <c r="AU195" s="51">
        <v>0</v>
      </c>
      <c r="AV195" s="51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2028</v>
      </c>
      <c r="BI195" s="40">
        <v>0</v>
      </c>
    </row>
    <row r="196" spans="1:61" x14ac:dyDescent="0.25">
      <c r="A196" s="6">
        <v>195</v>
      </c>
      <c r="B196" s="6" t="s">
        <v>2029</v>
      </c>
      <c r="C196" s="6" t="s">
        <v>2029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4"/>
        <v>45288.819826388892</v>
      </c>
      <c r="I196" s="3">
        <v>100</v>
      </c>
      <c r="J196" s="3">
        <v>13530</v>
      </c>
      <c r="K196" s="3">
        <f t="shared" si="17"/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 t="shared" si="15"/>
        <v>26206</v>
      </c>
      <c r="S196" s="3">
        <v>4000</v>
      </c>
      <c r="T196" s="3">
        <f t="shared" si="16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3</v>
      </c>
      <c r="AN196" s="23">
        <v>0.44600000000000001</v>
      </c>
      <c r="AO196" s="23">
        <v>350</v>
      </c>
      <c r="AP196" s="23">
        <v>0</v>
      </c>
      <c r="AQ196" s="23">
        <v>0</v>
      </c>
      <c r="AR196" s="25">
        <v>0</v>
      </c>
      <c r="AS196" s="53">
        <v>0</v>
      </c>
      <c r="AT196" s="51">
        <v>0</v>
      </c>
      <c r="AU196" s="51">
        <v>0</v>
      </c>
      <c r="AV196" s="51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  <row r="197" spans="1:61" x14ac:dyDescent="0.25">
      <c r="A197" s="6">
        <v>196</v>
      </c>
      <c r="B197" s="6" t="s">
        <v>2031</v>
      </c>
      <c r="C197" s="6" t="s">
        <v>2032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4"/>
        <v>45312.064374999994</v>
      </c>
      <c r="I197" s="3">
        <v>1727</v>
      </c>
      <c r="J197" s="3">
        <v>15221</v>
      </c>
      <c r="K197" s="3">
        <f t="shared" si="17"/>
        <v>4.7814215870817398E-2</v>
      </c>
      <c r="L197" s="3">
        <v>74.063199999999995</v>
      </c>
      <c r="M197" s="3">
        <v>14.5168</v>
      </c>
      <c r="N197" s="3" t="s">
        <v>1334</v>
      </c>
      <c r="O197" s="3">
        <v>52.633274290000003</v>
      </c>
      <c r="P197" s="3">
        <v>12.638593859964788</v>
      </c>
      <c r="Q197" s="3">
        <v>22000</v>
      </c>
      <c r="R197" s="3">
        <f t="shared" si="15"/>
        <v>22000</v>
      </c>
      <c r="S197" s="3">
        <v>5000</v>
      </c>
      <c r="T197" s="3">
        <f t="shared" si="16"/>
        <v>14.5168</v>
      </c>
      <c r="U197" s="3">
        <v>22000</v>
      </c>
      <c r="V197" s="3" t="s">
        <v>2036</v>
      </c>
      <c r="W197" s="3" t="s">
        <v>2036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3">
        <v>0</v>
      </c>
      <c r="AT197" s="51">
        <v>0</v>
      </c>
      <c r="AU197" s="51">
        <v>0</v>
      </c>
      <c r="AV197" s="51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2033</v>
      </c>
      <c r="BI197" s="40">
        <v>0</v>
      </c>
    </row>
    <row r="198" spans="1:61" x14ac:dyDescent="0.25">
      <c r="A198" s="6">
        <v>197</v>
      </c>
      <c r="B198" s="6" t="s">
        <v>2034</v>
      </c>
      <c r="C198" s="6" t="s">
        <v>2034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4"/>
        <v>45323.030462962961</v>
      </c>
      <c r="I198" s="3">
        <v>1</v>
      </c>
      <c r="J198" s="3">
        <v>17900</v>
      </c>
      <c r="K198" s="3">
        <f t="shared" si="17"/>
        <v>3.8289913957934988E-5</v>
      </c>
      <c r="L198" s="3">
        <v>12.257199999999999</v>
      </c>
      <c r="M198" s="3">
        <v>35.474899999999998</v>
      </c>
      <c r="N198" s="3" t="s">
        <v>1334</v>
      </c>
      <c r="O198" s="3">
        <v>34.966000000000001</v>
      </c>
      <c r="P198" s="3">
        <v>-84.594999999999999</v>
      </c>
      <c r="Q198" s="3">
        <v>31000</v>
      </c>
      <c r="R198" s="3">
        <f t="shared" si="15"/>
        <v>31000</v>
      </c>
      <c r="S198" s="3">
        <v>10000</v>
      </c>
      <c r="T198" s="3">
        <f t="shared" si="16"/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3">
        <v>0</v>
      </c>
      <c r="AT198" s="51">
        <v>0</v>
      </c>
      <c r="AU198" s="51">
        <v>0</v>
      </c>
      <c r="AV198" s="51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1416</v>
      </c>
      <c r="BI198" s="40">
        <v>0</v>
      </c>
    </row>
    <row r="199" spans="1:61" x14ac:dyDescent="0.25">
      <c r="A199" s="6">
        <v>198</v>
      </c>
      <c r="B199" s="6" t="s">
        <v>2038</v>
      </c>
      <c r="C199" s="6" t="s">
        <v>2038</v>
      </c>
      <c r="D199" s="6" t="s">
        <v>2038</v>
      </c>
      <c r="E199" s="6" t="s">
        <v>468</v>
      </c>
      <c r="F199" s="17">
        <v>45299.0625</v>
      </c>
      <c r="G199" s="21">
        <v>3</v>
      </c>
      <c r="H199" s="4">
        <f t="shared" si="14"/>
        <v>45299.1875</v>
      </c>
      <c r="I199" s="3">
        <v>100</v>
      </c>
      <c r="J199" s="3">
        <v>12430</v>
      </c>
      <c r="K199" s="3">
        <f t="shared" si="17"/>
        <v>1.8463778680688336E-3</v>
      </c>
      <c r="L199" s="3">
        <v>215</v>
      </c>
      <c r="M199" s="3">
        <v>8.5</v>
      </c>
      <c r="N199" s="3" t="s">
        <v>1270</v>
      </c>
      <c r="O199" s="3">
        <v>53.929200000000002</v>
      </c>
      <c r="P199" s="3">
        <v>28.612200000000001</v>
      </c>
      <c r="Q199" s="3">
        <v>28200</v>
      </c>
      <c r="R199" s="3">
        <f t="shared" si="15"/>
        <v>28200</v>
      </c>
      <c r="S199" s="3">
        <v>5600</v>
      </c>
      <c r="T199" s="3">
        <f t="shared" si="16"/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3">
        <v>0</v>
      </c>
      <c r="AT199" s="51">
        <v>0</v>
      </c>
      <c r="AU199" s="51">
        <v>0</v>
      </c>
      <c r="AV199" s="51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2037</v>
      </c>
      <c r="BI199" s="40">
        <v>1</v>
      </c>
    </row>
    <row r="200" spans="1:61" x14ac:dyDescent="0.25">
      <c r="A200" s="6">
        <v>199</v>
      </c>
      <c r="B200" s="6" t="s">
        <v>2039</v>
      </c>
      <c r="C200" s="6" t="s">
        <v>2039</v>
      </c>
      <c r="D200" s="6" t="s">
        <v>2040</v>
      </c>
      <c r="E200" s="6" t="s">
        <v>898</v>
      </c>
      <c r="F200" s="17">
        <v>45348.472928240742</v>
      </c>
      <c r="G200" s="21">
        <v>4</v>
      </c>
      <c r="H200" s="4">
        <f t="shared" si="14"/>
        <v>45348.639594907407</v>
      </c>
      <c r="I200" s="3">
        <v>2057</v>
      </c>
      <c r="J200" s="3">
        <v>22998</v>
      </c>
      <c r="K200" s="3">
        <f t="shared" si="17"/>
        <v>0.13001479018021034</v>
      </c>
      <c r="L200" s="3">
        <v>51.503</v>
      </c>
      <c r="M200" s="3">
        <v>64.709000000000003</v>
      </c>
      <c r="N200" s="3" t="s">
        <v>1270</v>
      </c>
      <c r="O200" s="3">
        <v>22.9</v>
      </c>
      <c r="P200" s="3">
        <v>57.4</v>
      </c>
      <c r="Q200" s="3">
        <v>35900</v>
      </c>
      <c r="R200" s="3">
        <f t="shared" si="15"/>
        <v>35900</v>
      </c>
      <c r="S200" s="3">
        <v>5000</v>
      </c>
      <c r="T200" s="3">
        <f t="shared" si="16"/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3">
        <v>0</v>
      </c>
      <c r="AT200" s="51">
        <v>0</v>
      </c>
      <c r="AU200" s="51">
        <v>0</v>
      </c>
      <c r="AV200" s="51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2041</v>
      </c>
      <c r="BI200" s="40">
        <v>0</v>
      </c>
    </row>
    <row r="201" spans="1:61" x14ac:dyDescent="0.25">
      <c r="A201" s="6">
        <v>200</v>
      </c>
      <c r="B201" s="6" t="s">
        <v>2042</v>
      </c>
      <c r="C201" s="6" t="s">
        <v>2042</v>
      </c>
      <c r="D201" s="6" t="s">
        <v>1467</v>
      </c>
      <c r="E201" s="6" t="s">
        <v>4</v>
      </c>
      <c r="F201" s="17">
        <v>45392.321851851855</v>
      </c>
      <c r="G201" s="21">
        <v>-4</v>
      </c>
      <c r="H201" s="4">
        <f t="shared" si="14"/>
        <v>45392.155185185191</v>
      </c>
      <c r="I201" s="3">
        <v>100</v>
      </c>
      <c r="J201" s="3">
        <v>28000</v>
      </c>
      <c r="K201" s="3">
        <f t="shared" si="17"/>
        <v>9.3690248565965577E-3</v>
      </c>
      <c r="L201" s="3">
        <v>225</v>
      </c>
      <c r="M201" s="3">
        <v>52</v>
      </c>
      <c r="N201" s="3" t="s">
        <v>1334</v>
      </c>
      <c r="O201" s="3">
        <v>38.774949999999997</v>
      </c>
      <c r="P201" s="3">
        <v>-75.766750000000002</v>
      </c>
      <c r="Q201" s="3">
        <v>41000</v>
      </c>
      <c r="R201" s="3">
        <f t="shared" si="15"/>
        <v>41000</v>
      </c>
      <c r="S201" s="3">
        <v>8000</v>
      </c>
      <c r="T201" s="3">
        <f t="shared" si="16"/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3">
        <v>0</v>
      </c>
      <c r="AT201" s="51">
        <v>0</v>
      </c>
      <c r="AU201" s="51">
        <v>0</v>
      </c>
      <c r="AV201" s="51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2043</v>
      </c>
      <c r="BI201" s="40">
        <v>0</v>
      </c>
    </row>
    <row r="202" spans="1:61" x14ac:dyDescent="0.25">
      <c r="A202" s="6">
        <v>201</v>
      </c>
      <c r="B202" s="6" t="s">
        <v>2044</v>
      </c>
      <c r="C202" s="6" t="s">
        <v>2044</v>
      </c>
      <c r="D202" s="6" t="s">
        <v>1227</v>
      </c>
      <c r="E202" s="6" t="s">
        <v>4</v>
      </c>
      <c r="F202" s="17">
        <v>45399.124641203707</v>
      </c>
      <c r="G202" s="21">
        <v>-7</v>
      </c>
      <c r="H202" s="4">
        <f t="shared" si="14"/>
        <v>45398.832974537043</v>
      </c>
      <c r="I202" s="3">
        <v>50</v>
      </c>
      <c r="J202" s="3">
        <v>16400</v>
      </c>
      <c r="K202" s="3">
        <f t="shared" si="17"/>
        <v>1.6070745697896751E-3</v>
      </c>
      <c r="L202" s="3">
        <v>201.4</v>
      </c>
      <c r="M202" s="3">
        <v>31.2</v>
      </c>
      <c r="N202" s="3" t="s">
        <v>1334</v>
      </c>
      <c r="O202" s="3">
        <v>33.359256500000001</v>
      </c>
      <c r="P202" s="3">
        <v>-113.3095055</v>
      </c>
      <c r="Q202" s="3">
        <v>26200</v>
      </c>
      <c r="R202" s="3">
        <f t="shared" si="15"/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3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1.380749999999864E-2</v>
      </c>
      <c r="AE202" s="5">
        <v>2.3628500000000899E-2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3">
        <v>0</v>
      </c>
      <c r="AT202" s="51">
        <v>0</v>
      </c>
      <c r="AU202" s="51">
        <v>0</v>
      </c>
      <c r="AV202" s="51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2043</v>
      </c>
      <c r="BI202" s="40">
        <v>0</v>
      </c>
    </row>
    <row r="203" spans="1:61" x14ac:dyDescent="0.25">
      <c r="A203" s="6">
        <v>202</v>
      </c>
      <c r="B203" s="6" t="s">
        <v>2047</v>
      </c>
      <c r="C203" s="6" t="s">
        <v>2047</v>
      </c>
      <c r="D203" s="6" t="s">
        <v>2048</v>
      </c>
      <c r="E203" s="6" t="s">
        <v>4</v>
      </c>
      <c r="F203" s="17">
        <v>45411.358124999999</v>
      </c>
      <c r="G203" s="21">
        <v>-6</v>
      </c>
      <c r="H203" s="4">
        <f t="shared" si="14"/>
        <v>45411.108124999999</v>
      </c>
      <c r="I203" s="3">
        <v>200</v>
      </c>
      <c r="J203" s="3">
        <v>12600</v>
      </c>
      <c r="K203" s="3">
        <f t="shared" si="17"/>
        <v>3.7944550669216062E-3</v>
      </c>
      <c r="L203" s="3">
        <v>326.69229999999999</v>
      </c>
      <c r="M203" s="3">
        <v>55.74</v>
      </c>
      <c r="N203" s="3" t="s">
        <v>2049</v>
      </c>
      <c r="O203" s="3">
        <v>42.913874</v>
      </c>
      <c r="P203" s="3">
        <v>-105.60923299999999</v>
      </c>
      <c r="Q203" s="3">
        <v>25323</v>
      </c>
      <c r="R203" s="3">
        <f t="shared" si="15"/>
        <v>25323</v>
      </c>
      <c r="S203" s="3">
        <v>3000</v>
      </c>
      <c r="T203" s="3">
        <f>M203</f>
        <v>55.74</v>
      </c>
      <c r="U203" s="3">
        <v>24000</v>
      </c>
      <c r="V203" s="3" t="s">
        <v>144</v>
      </c>
      <c r="W203" s="3" t="s">
        <v>382</v>
      </c>
      <c r="X203" s="3">
        <v>0</v>
      </c>
      <c r="Y203" s="3">
        <v>60000</v>
      </c>
      <c r="Z203" s="3">
        <v>60000</v>
      </c>
      <c r="AA203" s="5">
        <v>800</v>
      </c>
      <c r="AB203" s="5">
        <v>1.72</v>
      </c>
      <c r="AC203" s="5">
        <v>0.751</v>
      </c>
      <c r="AD203" s="5">
        <v>1.7856999999999346E-2</v>
      </c>
      <c r="AE203" s="5">
        <v>2.4131999999994502E-2</v>
      </c>
      <c r="AF203" s="5">
        <v>134</v>
      </c>
      <c r="AG203" s="5">
        <v>-1</v>
      </c>
      <c r="AH203" s="5">
        <v>1</v>
      </c>
      <c r="AI203" s="45">
        <v>0</v>
      </c>
      <c r="AJ203" s="45">
        <v>0</v>
      </c>
      <c r="AK203" s="45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5">
        <v>0</v>
      </c>
      <c r="AS203" s="53">
        <v>0</v>
      </c>
      <c r="AT203" s="51">
        <v>0</v>
      </c>
      <c r="AU203" s="51">
        <v>0</v>
      </c>
      <c r="AV203" s="51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40">
        <v>3</v>
      </c>
      <c r="BH203" s="40" t="s">
        <v>2043</v>
      </c>
      <c r="BI203" s="40">
        <v>0</v>
      </c>
    </row>
    <row r="204" spans="1:61" x14ac:dyDescent="0.25">
      <c r="A204" s="6">
        <v>203</v>
      </c>
      <c r="B204" s="6" t="s">
        <v>2053</v>
      </c>
      <c r="C204" s="6" t="s">
        <v>2050</v>
      </c>
      <c r="D204" s="6" t="s">
        <v>2051</v>
      </c>
      <c r="E204" s="6" t="s">
        <v>2052</v>
      </c>
      <c r="F204" s="17">
        <v>45419.867337962962</v>
      </c>
      <c r="G204" s="21">
        <v>2</v>
      </c>
      <c r="H204" s="4">
        <f t="shared" si="14"/>
        <v>45419.950671296298</v>
      </c>
      <c r="I204" s="3">
        <v>1</v>
      </c>
      <c r="J204" s="3">
        <v>13210</v>
      </c>
      <c r="K204" s="3">
        <f t="shared" si="17"/>
        <v>2.0853740439770554E-5</v>
      </c>
      <c r="L204" s="3">
        <v>90.794399999999996</v>
      </c>
      <c r="M204" s="3">
        <v>61.140099999999997</v>
      </c>
      <c r="N204" s="3" t="s">
        <v>1334</v>
      </c>
      <c r="O204" s="3">
        <v>51.214460000000003</v>
      </c>
      <c r="P204" s="3">
        <v>5.57531</v>
      </c>
      <c r="Q204" s="3">
        <v>35000</v>
      </c>
      <c r="R204" s="3">
        <f t="shared" si="15"/>
        <v>35000</v>
      </c>
      <c r="S204" s="3">
        <v>5630</v>
      </c>
      <c r="T204" s="3">
        <f>M204</f>
        <v>61.140099999999997</v>
      </c>
      <c r="U204" s="3">
        <v>35000</v>
      </c>
      <c r="V204" s="3" t="s">
        <v>144</v>
      </c>
      <c r="W204" s="3" t="s">
        <v>382</v>
      </c>
      <c r="X204" s="3">
        <v>0</v>
      </c>
      <c r="Y204" s="3">
        <v>60000</v>
      </c>
      <c r="Z204" s="3">
        <v>60000</v>
      </c>
      <c r="AA204" s="5">
        <v>30</v>
      </c>
      <c r="AB204" s="5">
        <v>0.1</v>
      </c>
      <c r="AC204" s="5">
        <v>0.1</v>
      </c>
      <c r="AD204" s="5">
        <v>5.0000000000000001E-4</v>
      </c>
      <c r="AE204" s="5">
        <v>5.0000000000000001E-4</v>
      </c>
      <c r="AF204" s="5">
        <v>50</v>
      </c>
      <c r="AG204" s="5">
        <v>-1</v>
      </c>
      <c r="AH204" s="5">
        <v>1</v>
      </c>
      <c r="AI204" s="45">
        <v>0</v>
      </c>
      <c r="AJ204" s="45">
        <v>0</v>
      </c>
      <c r="AK204" s="45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5">
        <v>0</v>
      </c>
      <c r="AS204" s="53">
        <v>0</v>
      </c>
      <c r="AT204" s="51">
        <v>0</v>
      </c>
      <c r="AU204" s="51">
        <v>0</v>
      </c>
      <c r="AV204" s="51">
        <v>0</v>
      </c>
      <c r="AW204" s="38">
        <v>0</v>
      </c>
      <c r="AX204" s="38">
        <v>136</v>
      </c>
      <c r="AY204" s="38">
        <v>0</v>
      </c>
      <c r="AZ204" s="38">
        <v>0</v>
      </c>
      <c r="BA204" s="38">
        <v>0</v>
      </c>
      <c r="BB204" s="38">
        <v>0</v>
      </c>
      <c r="BC204" s="38">
        <v>136</v>
      </c>
      <c r="BD204" s="38">
        <v>0</v>
      </c>
      <c r="BE204" s="38">
        <v>0</v>
      </c>
      <c r="BF204" s="38">
        <v>0</v>
      </c>
      <c r="BG204" s="40">
        <v>3</v>
      </c>
      <c r="BH204" s="40" t="s">
        <v>2043</v>
      </c>
      <c r="BI204" s="40">
        <v>0</v>
      </c>
    </row>
    <row r="205" spans="1:61" x14ac:dyDescent="0.25">
      <c r="A205" s="6">
        <v>204</v>
      </c>
      <c r="B205" s="6" t="s">
        <v>2056</v>
      </c>
      <c r="C205" s="6" t="s">
        <v>2054</v>
      </c>
      <c r="D205" s="6" t="s">
        <v>2055</v>
      </c>
      <c r="E205" s="6" t="s">
        <v>1439</v>
      </c>
      <c r="F205" s="17">
        <v>45418.125231481485</v>
      </c>
      <c r="G205" s="21">
        <v>0</v>
      </c>
      <c r="H205" s="4">
        <f t="shared" si="14"/>
        <v>45418.125231481485</v>
      </c>
      <c r="I205" s="3">
        <v>55</v>
      </c>
      <c r="J205" s="3">
        <v>12923.76</v>
      </c>
      <c r="K205" s="3">
        <f t="shared" si="17"/>
        <v>1.0977887774340346E-3</v>
      </c>
      <c r="L205" s="3">
        <v>210.79409999999999</v>
      </c>
      <c r="M205" s="3">
        <v>21.6891</v>
      </c>
      <c r="N205" s="3" t="s">
        <v>1334</v>
      </c>
      <c r="O205" s="3">
        <v>52.931533000000002</v>
      </c>
      <c r="P205" s="3">
        <v>-2.0148269999999999</v>
      </c>
      <c r="Q205" s="3">
        <v>22181.43</v>
      </c>
      <c r="R205" s="3">
        <f t="shared" si="15"/>
        <v>22181.43</v>
      </c>
      <c r="S205" s="3">
        <v>5500</v>
      </c>
      <c r="T205" s="3">
        <v>21.6891</v>
      </c>
      <c r="U205" s="3">
        <v>22181.43</v>
      </c>
      <c r="V205" s="3" t="s">
        <v>144</v>
      </c>
      <c r="W205" s="3" t="s">
        <v>382</v>
      </c>
      <c r="X205" s="3">
        <v>0</v>
      </c>
      <c r="Y205" s="3">
        <v>60000</v>
      </c>
      <c r="Z205" s="3">
        <v>60000</v>
      </c>
      <c r="AA205" s="5">
        <v>1</v>
      </c>
      <c r="AB205" s="5">
        <v>0.36</v>
      </c>
      <c r="AC205" s="5">
        <v>0.127</v>
      </c>
      <c r="AD205" s="5">
        <v>1.1999999999999999E-3</v>
      </c>
      <c r="AE205" s="5">
        <v>2.0999999999999999E-3</v>
      </c>
      <c r="AF205" s="5">
        <v>120</v>
      </c>
      <c r="AG205" s="5">
        <v>-1</v>
      </c>
      <c r="AH205" s="5">
        <v>1</v>
      </c>
      <c r="AI205" s="45">
        <v>0</v>
      </c>
      <c r="AJ205" s="45">
        <v>0</v>
      </c>
      <c r="AK205" s="45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5">
        <v>0</v>
      </c>
      <c r="AS205" s="53">
        <v>0</v>
      </c>
      <c r="AT205" s="51">
        <v>0</v>
      </c>
      <c r="AU205" s="51">
        <v>0</v>
      </c>
      <c r="AV205" s="51">
        <v>0</v>
      </c>
      <c r="AW205" s="38">
        <v>0</v>
      </c>
      <c r="AX205" s="38">
        <v>135</v>
      </c>
      <c r="AY205" s="38">
        <v>0</v>
      </c>
      <c r="AZ205" s="38">
        <v>0</v>
      </c>
      <c r="BA205" s="38">
        <v>0</v>
      </c>
      <c r="BB205" s="38">
        <v>0</v>
      </c>
      <c r="BC205" s="38">
        <v>135</v>
      </c>
      <c r="BD205" s="38">
        <v>0</v>
      </c>
      <c r="BE205" s="38">
        <v>0</v>
      </c>
      <c r="BF205" s="38">
        <v>0</v>
      </c>
      <c r="BG205" s="40">
        <v>4</v>
      </c>
      <c r="BH205" s="40" t="s">
        <v>2043</v>
      </c>
      <c r="BI205" s="40">
        <v>0</v>
      </c>
    </row>
    <row r="206" spans="1:61" x14ac:dyDescent="0.25">
      <c r="A206" s="6">
        <v>205</v>
      </c>
      <c r="B206" s="6" t="s">
        <v>399</v>
      </c>
      <c r="C206" s="6" t="s">
        <v>2060</v>
      </c>
      <c r="D206" s="6" t="s">
        <v>399</v>
      </c>
      <c r="E206" s="6" t="s">
        <v>399</v>
      </c>
      <c r="F206" s="17">
        <v>45434.09983796296</v>
      </c>
      <c r="G206" s="21">
        <v>-6</v>
      </c>
      <c r="H206" s="4">
        <f t="shared" si="14"/>
        <v>45433.84983796296</v>
      </c>
      <c r="I206" s="3">
        <v>1000</v>
      </c>
      <c r="J206" s="3">
        <v>20000</v>
      </c>
      <c r="K206" s="3">
        <f t="shared" si="17"/>
        <v>4.780114722753346E-2</v>
      </c>
      <c r="L206" s="3">
        <v>68</v>
      </c>
      <c r="M206" s="3">
        <v>48</v>
      </c>
      <c r="N206" s="3" t="s">
        <v>2049</v>
      </c>
      <c r="O206" s="3">
        <v>10.29457</v>
      </c>
      <c r="P206" s="3">
        <v>-85.956001000000001</v>
      </c>
      <c r="Q206" s="3">
        <v>18000</v>
      </c>
      <c r="R206" s="3">
        <f t="shared" si="15"/>
        <v>18000</v>
      </c>
      <c r="S206" s="3">
        <v>6000</v>
      </c>
      <c r="T206" s="3">
        <f>M206</f>
        <v>48</v>
      </c>
      <c r="U206" s="3">
        <v>10000</v>
      </c>
      <c r="V206" s="3" t="s">
        <v>144</v>
      </c>
      <c r="W206" s="3" t="s">
        <v>382</v>
      </c>
      <c r="X206" s="3">
        <v>0</v>
      </c>
      <c r="Y206" s="3">
        <v>60000</v>
      </c>
      <c r="Z206" s="3">
        <v>60000</v>
      </c>
      <c r="AA206" s="5">
        <v>5000</v>
      </c>
      <c r="AB206" s="5">
        <v>7</v>
      </c>
      <c r="AC206" s="5">
        <v>7</v>
      </c>
      <c r="AD206" s="5">
        <v>0</v>
      </c>
      <c r="AE206" s="5">
        <v>0</v>
      </c>
      <c r="AF206" s="5">
        <v>5000</v>
      </c>
      <c r="AG206" s="5">
        <v>-1</v>
      </c>
      <c r="AH206" s="5">
        <v>1</v>
      </c>
      <c r="AI206" s="45">
        <v>0</v>
      </c>
      <c r="AJ206" s="45">
        <v>0</v>
      </c>
      <c r="AK206" s="45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5">
        <v>0</v>
      </c>
      <c r="AS206" s="53">
        <v>0</v>
      </c>
      <c r="AT206" s="51">
        <v>0</v>
      </c>
      <c r="AU206" s="51">
        <v>0</v>
      </c>
      <c r="AV206" s="51">
        <v>0</v>
      </c>
      <c r="AW206" s="38">
        <v>0</v>
      </c>
      <c r="AX206" s="38">
        <v>135</v>
      </c>
      <c r="AY206" s="38">
        <v>0</v>
      </c>
      <c r="AZ206" s="38">
        <v>0</v>
      </c>
      <c r="BA206" s="38">
        <v>0</v>
      </c>
      <c r="BB206" s="38">
        <v>0</v>
      </c>
      <c r="BC206" s="38">
        <v>135</v>
      </c>
      <c r="BD206" s="38">
        <v>0</v>
      </c>
      <c r="BE206" s="38">
        <v>0</v>
      </c>
      <c r="BF206" s="38">
        <v>0</v>
      </c>
      <c r="BG206" s="40">
        <v>2</v>
      </c>
      <c r="BH206" s="40" t="s">
        <v>2041</v>
      </c>
      <c r="BI206" s="40">
        <v>0</v>
      </c>
    </row>
    <row r="207" spans="1:61" x14ac:dyDescent="0.25">
      <c r="A207" s="6">
        <v>206</v>
      </c>
      <c r="B207" s="6" t="s">
        <v>2057</v>
      </c>
      <c r="C207" s="6" t="s">
        <v>2057</v>
      </c>
      <c r="D207" s="6" t="s">
        <v>5</v>
      </c>
      <c r="E207" s="6" t="s">
        <v>4</v>
      </c>
      <c r="F207" s="17">
        <v>45433.599178240744</v>
      </c>
      <c r="G207" s="21">
        <v>-4</v>
      </c>
      <c r="H207" s="4">
        <f t="shared" si="14"/>
        <v>45433.432511574079</v>
      </c>
      <c r="I207" s="3">
        <v>2000</v>
      </c>
      <c r="J207" s="3">
        <v>18700</v>
      </c>
      <c r="K207" s="3">
        <f t="shared" si="17"/>
        <v>8.3577915869980882E-2</v>
      </c>
      <c r="L207" s="3">
        <v>148</v>
      </c>
      <c r="M207" s="3">
        <v>68</v>
      </c>
      <c r="N207" s="3" t="s">
        <v>1334</v>
      </c>
      <c r="O207" s="3">
        <v>44.920771999999999</v>
      </c>
      <c r="P207" s="3">
        <v>-84.899522000000005</v>
      </c>
      <c r="Q207" s="3">
        <v>20000</v>
      </c>
      <c r="R207" s="3">
        <f t="shared" si="15"/>
        <v>20000</v>
      </c>
      <c r="S207" s="3">
        <v>5000</v>
      </c>
      <c r="T207" s="3">
        <f>M207</f>
        <v>68</v>
      </c>
      <c r="U207" s="3">
        <v>15000</v>
      </c>
      <c r="V207" s="3" t="s">
        <v>144</v>
      </c>
      <c r="W207" s="3" t="s">
        <v>382</v>
      </c>
      <c r="X207" s="3">
        <v>0</v>
      </c>
      <c r="Y207" s="3">
        <v>60000</v>
      </c>
      <c r="Z207" s="3">
        <v>60000</v>
      </c>
      <c r="AA207" s="5">
        <v>5000</v>
      </c>
      <c r="AB207" s="5">
        <v>7</v>
      </c>
      <c r="AC207" s="5">
        <v>7</v>
      </c>
      <c r="AD207" s="5">
        <v>0</v>
      </c>
      <c r="AE207" s="5">
        <v>0</v>
      </c>
      <c r="AF207" s="5">
        <v>5000</v>
      </c>
      <c r="AG207" s="5">
        <v>-1</v>
      </c>
      <c r="AH207" s="5">
        <v>1</v>
      </c>
      <c r="AI207" s="45">
        <v>0</v>
      </c>
      <c r="AJ207" s="45">
        <v>0</v>
      </c>
      <c r="AK207" s="45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5">
        <v>0</v>
      </c>
      <c r="AS207" s="53">
        <v>0</v>
      </c>
      <c r="AT207" s="51">
        <v>0</v>
      </c>
      <c r="AU207" s="51">
        <v>0</v>
      </c>
      <c r="AV207" s="51">
        <v>0</v>
      </c>
      <c r="AW207" s="38">
        <v>0</v>
      </c>
      <c r="AX207" s="38">
        <v>0</v>
      </c>
      <c r="AY207" s="38">
        <v>0</v>
      </c>
      <c r="AZ207" s="38">
        <v>0</v>
      </c>
      <c r="BA207" s="38">
        <v>0</v>
      </c>
      <c r="BB207" s="38">
        <v>0</v>
      </c>
      <c r="BC207" s="38">
        <v>0</v>
      </c>
      <c r="BD207" s="38">
        <v>0</v>
      </c>
      <c r="BE207" s="38">
        <v>0</v>
      </c>
      <c r="BF207" s="38">
        <v>0</v>
      </c>
      <c r="BG207" s="40">
        <v>1</v>
      </c>
      <c r="BH207" s="40" t="s">
        <v>169</v>
      </c>
      <c r="BI207" s="40">
        <v>0</v>
      </c>
    </row>
    <row r="208" spans="1:61" x14ac:dyDescent="0.25">
      <c r="A208" s="6">
        <v>207</v>
      </c>
      <c r="B208" s="6" t="s">
        <v>2058</v>
      </c>
      <c r="C208" s="6" t="s">
        <v>2058</v>
      </c>
      <c r="D208" s="6" t="s">
        <v>2058</v>
      </c>
      <c r="E208" s="6" t="s">
        <v>929</v>
      </c>
      <c r="F208" s="17">
        <v>45430.951620370368</v>
      </c>
      <c r="G208" s="21">
        <v>0</v>
      </c>
      <c r="H208" s="4">
        <f t="shared" si="14"/>
        <v>45430.951620370368</v>
      </c>
      <c r="I208" s="3">
        <v>666</v>
      </c>
      <c r="J208" s="3">
        <v>40500</v>
      </c>
      <c r="K208" s="3">
        <f t="shared" si="17"/>
        <v>0.13054570984703634</v>
      </c>
      <c r="L208" s="3">
        <v>318</v>
      </c>
      <c r="M208" s="3">
        <v>79.69</v>
      </c>
      <c r="N208" s="3" t="s">
        <v>1270</v>
      </c>
      <c r="O208" s="3">
        <v>41</v>
      </c>
      <c r="P208" s="3">
        <v>-8.8000000000000007</v>
      </c>
      <c r="Q208" s="3">
        <v>74300</v>
      </c>
      <c r="R208" s="3">
        <f t="shared" si="15"/>
        <v>74300</v>
      </c>
      <c r="S208" s="3">
        <v>5000</v>
      </c>
      <c r="T208" s="3">
        <f>M208</f>
        <v>79.69</v>
      </c>
      <c r="U208" s="3">
        <v>60000</v>
      </c>
      <c r="V208" s="3" t="s">
        <v>144</v>
      </c>
      <c r="W208" s="3" t="s">
        <v>382</v>
      </c>
      <c r="X208" s="3">
        <v>0</v>
      </c>
      <c r="Y208" s="3">
        <v>130000</v>
      </c>
      <c r="Z208" s="3">
        <v>130000</v>
      </c>
      <c r="AA208" s="5">
        <v>100</v>
      </c>
      <c r="AB208" s="5">
        <v>0.5</v>
      </c>
      <c r="AC208" s="5">
        <v>0.5</v>
      </c>
      <c r="AD208" s="5">
        <v>0</v>
      </c>
      <c r="AE208" s="5">
        <v>0</v>
      </c>
      <c r="AF208" s="5">
        <v>100</v>
      </c>
      <c r="AG208" s="5">
        <v>-1</v>
      </c>
      <c r="AH208" s="5">
        <v>1</v>
      </c>
      <c r="AI208" s="45">
        <v>0</v>
      </c>
      <c r="AJ208" s="45">
        <v>0</v>
      </c>
      <c r="AK208" s="45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5">
        <v>0</v>
      </c>
      <c r="AS208" s="53">
        <v>0</v>
      </c>
      <c r="AT208" s="51">
        <v>0</v>
      </c>
      <c r="AU208" s="51">
        <v>0</v>
      </c>
      <c r="AV208" s="51">
        <v>0</v>
      </c>
      <c r="AW208" s="38">
        <v>0</v>
      </c>
      <c r="AX208" s="38">
        <v>0</v>
      </c>
      <c r="AY208" s="38">
        <v>0</v>
      </c>
      <c r="AZ208" s="38">
        <v>0</v>
      </c>
      <c r="BA208" s="38">
        <v>0</v>
      </c>
      <c r="BB208" s="38">
        <v>0</v>
      </c>
      <c r="BC208" s="38">
        <v>0</v>
      </c>
      <c r="BD208" s="38">
        <v>0</v>
      </c>
      <c r="BE208" s="38">
        <v>0</v>
      </c>
      <c r="BF208" s="38">
        <v>0</v>
      </c>
      <c r="BG208" s="40">
        <v>3</v>
      </c>
      <c r="BH208" s="40" t="s">
        <v>2043</v>
      </c>
      <c r="BI208" s="40">
        <v>0</v>
      </c>
    </row>
    <row r="209" spans="1:61" x14ac:dyDescent="0.25">
      <c r="A209" s="6">
        <v>208</v>
      </c>
      <c r="B209" s="6" t="s">
        <v>2061</v>
      </c>
      <c r="C209" s="6" t="s">
        <v>2061</v>
      </c>
      <c r="D209" s="6" t="s">
        <v>1390</v>
      </c>
      <c r="E209" s="6" t="s">
        <v>4</v>
      </c>
      <c r="F209" s="17">
        <v>45465.147777777776</v>
      </c>
      <c r="G209" s="21">
        <v>-5</v>
      </c>
      <c r="H209" s="4">
        <f t="shared" si="14"/>
        <v>45464.939444444441</v>
      </c>
      <c r="I209" s="3">
        <v>50</v>
      </c>
      <c r="J209" s="3">
        <v>17000</v>
      </c>
      <c r="K209" s="3">
        <f t="shared" si="17"/>
        <v>1.7268164435946462E-3</v>
      </c>
      <c r="L209" s="3">
        <v>290</v>
      </c>
      <c r="M209" s="3">
        <v>45</v>
      </c>
      <c r="N209" s="3" t="s">
        <v>1334</v>
      </c>
      <c r="O209" s="3">
        <v>32.465299999999999</v>
      </c>
      <c r="P209" s="3">
        <v>-96.596800000000002</v>
      </c>
      <c r="Q209" s="3">
        <v>24000</v>
      </c>
      <c r="R209" s="3">
        <f t="shared" si="15"/>
        <v>24000</v>
      </c>
      <c r="S209" s="3">
        <v>8000</v>
      </c>
      <c r="T209" s="3">
        <f>M209</f>
        <v>45</v>
      </c>
      <c r="U209" s="3">
        <v>18000</v>
      </c>
      <c r="V209" s="3" t="s">
        <v>144</v>
      </c>
      <c r="W209" s="3" t="s">
        <v>382</v>
      </c>
      <c r="X209" s="3">
        <v>0</v>
      </c>
      <c r="Y209" s="3">
        <v>60000</v>
      </c>
      <c r="Z209" s="3">
        <v>60000</v>
      </c>
      <c r="AA209" s="5">
        <v>1000</v>
      </c>
      <c r="AB209" s="5">
        <v>10</v>
      </c>
      <c r="AC209" s="5">
        <v>4</v>
      </c>
      <c r="AD209" s="5">
        <v>0</v>
      </c>
      <c r="AE209" s="5">
        <v>0</v>
      </c>
      <c r="AF209" s="5">
        <v>6000</v>
      </c>
      <c r="AG209" s="5">
        <v>-1</v>
      </c>
      <c r="AH209" s="5">
        <v>1</v>
      </c>
      <c r="AI209" s="45">
        <v>0</v>
      </c>
      <c r="AJ209" s="45">
        <v>0</v>
      </c>
      <c r="AK209" s="45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23">
        <v>0</v>
      </c>
      <c r="AR209" s="25">
        <v>0</v>
      </c>
      <c r="AS209" s="53">
        <v>0</v>
      </c>
      <c r="AT209" s="51">
        <v>0</v>
      </c>
      <c r="AU209" s="51">
        <v>0</v>
      </c>
      <c r="AV209" s="51">
        <v>0</v>
      </c>
      <c r="AW209" s="38">
        <v>0</v>
      </c>
      <c r="AX209" s="38">
        <v>0</v>
      </c>
      <c r="AY209" s="38">
        <v>0</v>
      </c>
      <c r="AZ209" s="38">
        <v>0</v>
      </c>
      <c r="BA209" s="38">
        <v>0</v>
      </c>
      <c r="BB209" s="38">
        <v>0</v>
      </c>
      <c r="BC209" s="38">
        <v>0</v>
      </c>
      <c r="BD209" s="38">
        <v>0</v>
      </c>
      <c r="BE209" s="38">
        <v>0</v>
      </c>
      <c r="BF209" s="38">
        <v>0</v>
      </c>
      <c r="BG209" s="40">
        <v>2</v>
      </c>
      <c r="BH209" s="40" t="s">
        <v>2043</v>
      </c>
      <c r="BI209" s="40">
        <v>0</v>
      </c>
    </row>
    <row r="210" spans="1:61" x14ac:dyDescent="0.25">
      <c r="A210" s="6">
        <v>209</v>
      </c>
      <c r="B210" s="6" t="s">
        <v>2062</v>
      </c>
      <c r="C210" s="6" t="s">
        <v>2062</v>
      </c>
      <c r="D210" s="6" t="s">
        <v>1326</v>
      </c>
      <c r="E210" s="6" t="s">
        <v>4</v>
      </c>
      <c r="F210" s="17">
        <v>45485.168402777781</v>
      </c>
      <c r="G210" s="21">
        <v>-5</v>
      </c>
      <c r="H210" s="4">
        <f t="shared" si="14"/>
        <v>45484.960069444445</v>
      </c>
      <c r="I210" s="3">
        <v>50</v>
      </c>
      <c r="J210" s="3">
        <v>17760</v>
      </c>
      <c r="K210" s="3">
        <f t="shared" si="17"/>
        <v>1.884665391969407E-3</v>
      </c>
      <c r="L210" s="3">
        <v>332.51</v>
      </c>
      <c r="M210" s="3">
        <v>60</v>
      </c>
      <c r="N210" s="3" t="s">
        <v>1334</v>
      </c>
      <c r="O210" s="3">
        <v>44.504818499999999</v>
      </c>
      <c r="P210" s="3">
        <v>-91.542290500000007</v>
      </c>
      <c r="Q210" s="3">
        <v>28500</v>
      </c>
      <c r="R210" s="3">
        <f t="shared" si="15"/>
        <v>28500</v>
      </c>
      <c r="S210" s="3">
        <v>10000</v>
      </c>
      <c r="T210" s="3">
        <f>M210</f>
        <v>60</v>
      </c>
      <c r="U210" s="3">
        <v>28000</v>
      </c>
      <c r="V210" s="3" t="s">
        <v>144</v>
      </c>
      <c r="W210" s="3" t="s">
        <v>382</v>
      </c>
      <c r="X210" s="3">
        <v>0</v>
      </c>
      <c r="Y210" s="3">
        <v>60000</v>
      </c>
      <c r="Z210" s="3">
        <v>60000</v>
      </c>
      <c r="AA210" s="5">
        <v>1000</v>
      </c>
      <c r="AB210" s="5">
        <v>3</v>
      </c>
      <c r="AC210" s="5">
        <v>4</v>
      </c>
      <c r="AD210" s="5">
        <v>5.569500000000005E-3</v>
      </c>
      <c r="AE210" s="5">
        <v>3.1935500000003003E-2</v>
      </c>
      <c r="AF210" s="5">
        <v>500</v>
      </c>
      <c r="AG210" s="5">
        <v>-1</v>
      </c>
      <c r="AH210" s="5">
        <v>1</v>
      </c>
      <c r="AI210" s="45">
        <v>0</v>
      </c>
      <c r="AJ210" s="45">
        <v>0</v>
      </c>
      <c r="AK210" s="45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23">
        <v>0</v>
      </c>
      <c r="AR210" s="25">
        <v>0</v>
      </c>
      <c r="AS210" s="53">
        <v>0</v>
      </c>
      <c r="AT210" s="51">
        <v>0</v>
      </c>
      <c r="AU210" s="51">
        <v>0</v>
      </c>
      <c r="AV210" s="51">
        <v>0</v>
      </c>
      <c r="AW210" s="38">
        <v>0</v>
      </c>
      <c r="AX210" s="38">
        <v>0</v>
      </c>
      <c r="AY210" s="38">
        <v>0</v>
      </c>
      <c r="AZ210" s="38">
        <v>0</v>
      </c>
      <c r="BA210" s="38">
        <v>0</v>
      </c>
      <c r="BB210" s="38">
        <v>0</v>
      </c>
      <c r="BC210" s="38">
        <v>0</v>
      </c>
      <c r="BD210" s="38">
        <v>0</v>
      </c>
      <c r="BE210" s="38">
        <v>0</v>
      </c>
      <c r="BF210" s="38">
        <v>0</v>
      </c>
      <c r="BG210" s="40">
        <v>3</v>
      </c>
      <c r="BH210" s="40" t="s">
        <v>2043</v>
      </c>
      <c r="BI210" s="40">
        <v>0</v>
      </c>
    </row>
  </sheetData>
  <autoFilter ref="A5:BI206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5891-4447-49CE-A5F4-47242E2D1871}">
  <dimension ref="D3:E123"/>
  <sheetViews>
    <sheetView topLeftCell="A104" workbookViewId="0">
      <selection activeCell="B139" sqref="B139"/>
    </sheetView>
  </sheetViews>
  <sheetFormatPr defaultRowHeight="15" x14ac:dyDescent="0.25"/>
  <sheetData>
    <row r="3" spans="4:5" x14ac:dyDescent="0.25">
      <c r="D3">
        <v>1519</v>
      </c>
      <c r="E3">
        <v>5.7</v>
      </c>
    </row>
    <row r="4" spans="4:5" x14ac:dyDescent="0.25">
      <c r="D4">
        <v>3170</v>
      </c>
      <c r="E4">
        <v>4.0999999999999996</v>
      </c>
    </row>
    <row r="5" spans="4:5" x14ac:dyDescent="0.25">
      <c r="D5">
        <v>5910</v>
      </c>
      <c r="E5">
        <v>3.6</v>
      </c>
    </row>
    <row r="6" spans="4:5" x14ac:dyDescent="0.25">
      <c r="D6">
        <v>7640</v>
      </c>
      <c r="E6">
        <v>7.7</v>
      </c>
    </row>
    <row r="7" spans="4:5" x14ac:dyDescent="0.25">
      <c r="D7">
        <v>9770</v>
      </c>
      <c r="E7">
        <v>1.5</v>
      </c>
    </row>
    <row r="8" spans="4:5" x14ac:dyDescent="0.25">
      <c r="D8">
        <v>11060</v>
      </c>
      <c r="E8">
        <v>5.7</v>
      </c>
    </row>
    <row r="9" spans="4:5" x14ac:dyDescent="0.25">
      <c r="D9">
        <v>12550</v>
      </c>
      <c r="E9">
        <v>4.0999999999999996</v>
      </c>
    </row>
    <row r="10" spans="4:5" x14ac:dyDescent="0.25">
      <c r="D10">
        <v>14370</v>
      </c>
      <c r="E10">
        <v>3.6</v>
      </c>
    </row>
    <row r="11" spans="4:5" x14ac:dyDescent="0.25">
      <c r="D11">
        <v>16740</v>
      </c>
      <c r="E11">
        <v>13.4</v>
      </c>
    </row>
    <row r="12" spans="4:5" x14ac:dyDescent="0.25">
      <c r="D12">
        <v>18740</v>
      </c>
      <c r="E12">
        <v>20.100000000000001</v>
      </c>
    </row>
    <row r="13" spans="4:5" x14ac:dyDescent="0.25">
      <c r="D13">
        <v>20700</v>
      </c>
      <c r="E13">
        <v>23.7</v>
      </c>
    </row>
    <row r="14" spans="4:5" x14ac:dyDescent="0.25">
      <c r="D14">
        <v>23920</v>
      </c>
      <c r="E14">
        <v>14.4</v>
      </c>
    </row>
    <row r="15" spans="4:5" x14ac:dyDescent="0.25">
      <c r="D15">
        <v>26490</v>
      </c>
      <c r="E15">
        <v>13.9</v>
      </c>
    </row>
    <row r="16" spans="4:5" x14ac:dyDescent="0.25">
      <c r="D16">
        <v>86</v>
      </c>
      <c r="E16">
        <v>10.3</v>
      </c>
    </row>
    <row r="17" spans="4:5" x14ac:dyDescent="0.25">
      <c r="D17">
        <v>775</v>
      </c>
      <c r="E17">
        <v>7.7</v>
      </c>
    </row>
    <row r="18" spans="4:5" x14ac:dyDescent="0.25">
      <c r="D18">
        <v>1513</v>
      </c>
      <c r="E18">
        <v>4.5999999999999996</v>
      </c>
    </row>
    <row r="19" spans="4:5" x14ac:dyDescent="0.25">
      <c r="D19">
        <v>3170</v>
      </c>
      <c r="E19">
        <v>5.7</v>
      </c>
    </row>
    <row r="20" spans="4:5" x14ac:dyDescent="0.25">
      <c r="D20">
        <v>5910</v>
      </c>
      <c r="E20">
        <v>2.1</v>
      </c>
    </row>
    <row r="21" spans="4:5" x14ac:dyDescent="0.25">
      <c r="D21">
        <v>7650</v>
      </c>
      <c r="E21">
        <v>8.6999999999999993</v>
      </c>
    </row>
    <row r="22" spans="4:5" x14ac:dyDescent="0.25">
      <c r="D22">
        <v>9770</v>
      </c>
      <c r="E22">
        <v>2.6</v>
      </c>
    </row>
    <row r="23" spans="4:5" x14ac:dyDescent="0.25">
      <c r="D23">
        <v>11050</v>
      </c>
      <c r="E23">
        <v>8.1999999999999993</v>
      </c>
    </row>
    <row r="24" spans="4:5" x14ac:dyDescent="0.25">
      <c r="D24">
        <v>12550</v>
      </c>
      <c r="E24">
        <v>9.8000000000000007</v>
      </c>
    </row>
    <row r="25" spans="4:5" x14ac:dyDescent="0.25">
      <c r="D25">
        <v>14360</v>
      </c>
      <c r="E25">
        <v>7.7</v>
      </c>
    </row>
    <row r="26" spans="4:5" x14ac:dyDescent="0.25">
      <c r="D26">
        <v>16720</v>
      </c>
      <c r="E26">
        <v>6.2</v>
      </c>
    </row>
    <row r="27" spans="4:5" x14ac:dyDescent="0.25">
      <c r="D27">
        <v>94</v>
      </c>
      <c r="E27">
        <v>10.8</v>
      </c>
    </row>
    <row r="28" spans="4:5" x14ac:dyDescent="0.25">
      <c r="D28">
        <v>784</v>
      </c>
      <c r="E28">
        <v>9.8000000000000007</v>
      </c>
    </row>
    <row r="29" spans="4:5" x14ac:dyDescent="0.25">
      <c r="D29">
        <v>1519</v>
      </c>
      <c r="E29">
        <v>5.0999999999999996</v>
      </c>
    </row>
    <row r="30" spans="4:5" x14ac:dyDescent="0.25">
      <c r="D30">
        <v>3170</v>
      </c>
      <c r="E30">
        <v>5.7</v>
      </c>
    </row>
    <row r="31" spans="4:5" x14ac:dyDescent="0.25">
      <c r="D31">
        <v>5900</v>
      </c>
      <c r="E31">
        <v>3.6</v>
      </c>
    </row>
    <row r="32" spans="4:5" x14ac:dyDescent="0.25">
      <c r="D32">
        <v>7640</v>
      </c>
      <c r="E32">
        <v>4.0999999999999996</v>
      </c>
    </row>
    <row r="33" spans="4:5" x14ac:dyDescent="0.25">
      <c r="D33">
        <v>9770</v>
      </c>
      <c r="E33">
        <v>3.6</v>
      </c>
    </row>
    <row r="34" spans="4:5" x14ac:dyDescent="0.25">
      <c r="D34">
        <v>11050</v>
      </c>
      <c r="E34">
        <v>6.7</v>
      </c>
    </row>
    <row r="35" spans="4:5" x14ac:dyDescent="0.25">
      <c r="D35">
        <v>12540</v>
      </c>
      <c r="E35">
        <v>10.8</v>
      </c>
    </row>
    <row r="36" spans="4:5" x14ac:dyDescent="0.25">
      <c r="D36">
        <v>14350</v>
      </c>
      <c r="E36">
        <v>9.3000000000000007</v>
      </c>
    </row>
    <row r="37" spans="4:5" x14ac:dyDescent="0.25">
      <c r="D37">
        <v>16730</v>
      </c>
      <c r="E37">
        <v>6.7</v>
      </c>
    </row>
    <row r="38" spans="4:5" x14ac:dyDescent="0.25">
      <c r="D38">
        <v>18730</v>
      </c>
      <c r="E38">
        <v>23.1</v>
      </c>
    </row>
    <row r="39" spans="4:5" x14ac:dyDescent="0.25">
      <c r="D39">
        <v>20750</v>
      </c>
      <c r="E39">
        <v>11.8</v>
      </c>
    </row>
    <row r="40" spans="4:5" x14ac:dyDescent="0.25">
      <c r="D40">
        <v>23930</v>
      </c>
      <c r="E40">
        <v>21.6</v>
      </c>
    </row>
    <row r="41" spans="4:5" x14ac:dyDescent="0.25">
      <c r="D41">
        <v>26570</v>
      </c>
      <c r="E41">
        <v>16.5</v>
      </c>
    </row>
    <row r="42" spans="4:5" x14ac:dyDescent="0.25">
      <c r="D42">
        <v>92</v>
      </c>
      <c r="E42">
        <v>8.1999999999999993</v>
      </c>
    </row>
    <row r="43" spans="4:5" x14ac:dyDescent="0.25">
      <c r="D43">
        <v>778</v>
      </c>
      <c r="E43">
        <v>9.3000000000000007</v>
      </c>
    </row>
    <row r="44" spans="4:5" x14ac:dyDescent="0.25">
      <c r="D44">
        <v>1514</v>
      </c>
      <c r="E44">
        <v>4.5999999999999996</v>
      </c>
    </row>
    <row r="45" spans="4:5" x14ac:dyDescent="0.25">
      <c r="D45">
        <v>3166</v>
      </c>
      <c r="E45">
        <v>4.5999999999999996</v>
      </c>
    </row>
    <row r="46" spans="4:5" x14ac:dyDescent="0.25">
      <c r="D46">
        <v>5910</v>
      </c>
      <c r="E46">
        <v>5.7</v>
      </c>
    </row>
    <row r="47" spans="4:5" x14ac:dyDescent="0.25">
      <c r="D47">
        <v>7650</v>
      </c>
      <c r="E47">
        <v>6.2</v>
      </c>
    </row>
    <row r="48" spans="4:5" x14ac:dyDescent="0.25">
      <c r="D48">
        <v>9770</v>
      </c>
      <c r="E48">
        <v>7.7</v>
      </c>
    </row>
    <row r="49" spans="4:5" x14ac:dyDescent="0.25">
      <c r="D49">
        <v>11050</v>
      </c>
      <c r="E49">
        <v>3.1</v>
      </c>
    </row>
    <row r="50" spans="4:5" x14ac:dyDescent="0.25">
      <c r="D50">
        <v>12540</v>
      </c>
      <c r="E50">
        <v>5.7</v>
      </c>
    </row>
    <row r="51" spans="4:5" x14ac:dyDescent="0.25">
      <c r="D51">
        <v>14350</v>
      </c>
      <c r="E51">
        <v>4.5999999999999996</v>
      </c>
    </row>
    <row r="52" spans="4:5" x14ac:dyDescent="0.25">
      <c r="D52">
        <v>16720</v>
      </c>
      <c r="E52">
        <v>2.6</v>
      </c>
    </row>
    <row r="53" spans="4:5" x14ac:dyDescent="0.25">
      <c r="D53">
        <v>96</v>
      </c>
      <c r="E53">
        <v>10.3</v>
      </c>
    </row>
    <row r="54" spans="4:5" x14ac:dyDescent="0.25">
      <c r="D54">
        <v>783</v>
      </c>
      <c r="E54">
        <v>8.6999999999999993</v>
      </c>
    </row>
    <row r="55" spans="4:5" x14ac:dyDescent="0.25">
      <c r="D55">
        <v>3165</v>
      </c>
      <c r="E55">
        <v>4.0999999999999996</v>
      </c>
    </row>
    <row r="56" spans="4:5" x14ac:dyDescent="0.25">
      <c r="D56">
        <v>5920</v>
      </c>
      <c r="E56">
        <v>8.1999999999999993</v>
      </c>
    </row>
    <row r="57" spans="4:5" x14ac:dyDescent="0.25">
      <c r="D57">
        <v>7650</v>
      </c>
      <c r="E57">
        <v>5.0999999999999996</v>
      </c>
    </row>
    <row r="58" spans="4:5" x14ac:dyDescent="0.25">
      <c r="D58">
        <v>9780</v>
      </c>
      <c r="E58">
        <v>4.5999999999999996</v>
      </c>
    </row>
    <row r="59" spans="4:5" x14ac:dyDescent="0.25">
      <c r="D59">
        <v>11060</v>
      </c>
      <c r="E59">
        <v>8.6999999999999993</v>
      </c>
    </row>
    <row r="60" spans="4:5" x14ac:dyDescent="0.25">
      <c r="D60">
        <v>12550</v>
      </c>
      <c r="E60">
        <v>10.8</v>
      </c>
    </row>
    <row r="61" spans="4:5" x14ac:dyDescent="0.25">
      <c r="D61">
        <v>14370</v>
      </c>
      <c r="E61">
        <v>7.7</v>
      </c>
    </row>
    <row r="62" spans="4:5" x14ac:dyDescent="0.25">
      <c r="D62">
        <v>16750</v>
      </c>
      <c r="E62">
        <v>13.9</v>
      </c>
    </row>
    <row r="63" spans="4:5" x14ac:dyDescent="0.25">
      <c r="D63">
        <v>18760</v>
      </c>
      <c r="E63">
        <v>15.4</v>
      </c>
    </row>
    <row r="64" spans="4:5" x14ac:dyDescent="0.25">
      <c r="D64">
        <v>20750</v>
      </c>
      <c r="E64">
        <v>16.5</v>
      </c>
    </row>
    <row r="65" spans="4:5" x14ac:dyDescent="0.25">
      <c r="D65">
        <v>23960</v>
      </c>
      <c r="E65">
        <v>26.2</v>
      </c>
    </row>
    <row r="66" spans="4:5" x14ac:dyDescent="0.25">
      <c r="D66">
        <v>26600</v>
      </c>
      <c r="E66">
        <v>14.9</v>
      </c>
    </row>
    <row r="67" spans="4:5" x14ac:dyDescent="0.25">
      <c r="D67">
        <v>91</v>
      </c>
      <c r="E67">
        <v>6.7</v>
      </c>
    </row>
    <row r="68" spans="4:5" x14ac:dyDescent="0.25">
      <c r="D68">
        <v>780</v>
      </c>
      <c r="E68">
        <v>7.2</v>
      </c>
    </row>
    <row r="69" spans="4:5" x14ac:dyDescent="0.25">
      <c r="D69">
        <v>1515</v>
      </c>
      <c r="E69">
        <v>4.0999999999999996</v>
      </c>
    </row>
    <row r="70" spans="4:5" x14ac:dyDescent="0.25">
      <c r="D70">
        <v>3168</v>
      </c>
      <c r="E70">
        <v>7.2</v>
      </c>
    </row>
    <row r="71" spans="4:5" x14ac:dyDescent="0.25">
      <c r="D71">
        <v>5910</v>
      </c>
      <c r="E71">
        <v>7.2</v>
      </c>
    </row>
    <row r="72" spans="4:5" x14ac:dyDescent="0.25">
      <c r="D72">
        <v>7650</v>
      </c>
      <c r="E72">
        <v>6.7</v>
      </c>
    </row>
    <row r="73" spans="4:5" x14ac:dyDescent="0.25">
      <c r="D73">
        <v>9770</v>
      </c>
      <c r="E73">
        <v>4.0999999999999996</v>
      </c>
    </row>
    <row r="74" spans="4:5" x14ac:dyDescent="0.25">
      <c r="D74">
        <v>11050</v>
      </c>
      <c r="E74">
        <v>7.2</v>
      </c>
    </row>
    <row r="75" spans="4:5" x14ac:dyDescent="0.25">
      <c r="D75">
        <v>12550</v>
      </c>
      <c r="E75">
        <v>13.4</v>
      </c>
    </row>
    <row r="76" spans="4:5" x14ac:dyDescent="0.25">
      <c r="D76">
        <v>14350</v>
      </c>
      <c r="E76">
        <v>10.8</v>
      </c>
    </row>
    <row r="77" spans="4:5" x14ac:dyDescent="0.25">
      <c r="D77">
        <v>16730</v>
      </c>
      <c r="E77">
        <v>11.8</v>
      </c>
    </row>
    <row r="78" spans="4:5" x14ac:dyDescent="0.25">
      <c r="D78">
        <v>18750</v>
      </c>
      <c r="E78">
        <v>9.8000000000000007</v>
      </c>
    </row>
    <row r="79" spans="4:5" x14ac:dyDescent="0.25">
      <c r="D79">
        <v>109</v>
      </c>
      <c r="E79">
        <v>8.1999999999999993</v>
      </c>
    </row>
    <row r="80" spans="4:5" x14ac:dyDescent="0.25">
      <c r="D80">
        <v>797</v>
      </c>
      <c r="E80">
        <v>7.7</v>
      </c>
    </row>
    <row r="81" spans="4:5" x14ac:dyDescent="0.25">
      <c r="D81">
        <v>1535</v>
      </c>
      <c r="E81">
        <v>5.0999999999999996</v>
      </c>
    </row>
    <row r="82" spans="4:5" x14ac:dyDescent="0.25">
      <c r="D82">
        <v>3187</v>
      </c>
      <c r="E82">
        <v>8.1999999999999993</v>
      </c>
    </row>
    <row r="83" spans="4:5" x14ac:dyDescent="0.25">
      <c r="D83">
        <v>5930</v>
      </c>
      <c r="E83">
        <v>8.6999999999999993</v>
      </c>
    </row>
    <row r="84" spans="4:5" x14ac:dyDescent="0.25">
      <c r="D84">
        <v>7660</v>
      </c>
      <c r="E84">
        <v>6.7</v>
      </c>
    </row>
    <row r="85" spans="4:5" x14ac:dyDescent="0.25">
      <c r="D85">
        <v>9790</v>
      </c>
      <c r="E85">
        <v>7.2</v>
      </c>
    </row>
    <row r="86" spans="4:5" x14ac:dyDescent="0.25">
      <c r="D86">
        <v>11060</v>
      </c>
      <c r="E86">
        <v>7.7</v>
      </c>
    </row>
    <row r="87" spans="4:5" x14ac:dyDescent="0.25">
      <c r="D87">
        <v>12560</v>
      </c>
      <c r="E87">
        <v>14.9</v>
      </c>
    </row>
    <row r="88" spans="4:5" x14ac:dyDescent="0.25">
      <c r="D88">
        <v>14370</v>
      </c>
      <c r="E88">
        <v>10.3</v>
      </c>
    </row>
    <row r="89" spans="4:5" x14ac:dyDescent="0.25">
      <c r="D89">
        <v>16750</v>
      </c>
      <c r="E89">
        <v>8.6999999999999993</v>
      </c>
    </row>
    <row r="90" spans="4:5" x14ac:dyDescent="0.25">
      <c r="D90">
        <v>18770</v>
      </c>
      <c r="E90">
        <v>17</v>
      </c>
    </row>
    <row r="91" spans="4:5" x14ac:dyDescent="0.25">
      <c r="D91">
        <v>20730</v>
      </c>
      <c r="E91">
        <v>21.1</v>
      </c>
    </row>
    <row r="92" spans="4:5" x14ac:dyDescent="0.25">
      <c r="D92">
        <v>23910</v>
      </c>
      <c r="E92">
        <v>31.4</v>
      </c>
    </row>
    <row r="93" spans="4:5" x14ac:dyDescent="0.25">
      <c r="D93">
        <v>26520</v>
      </c>
      <c r="E93">
        <v>18</v>
      </c>
    </row>
    <row r="94" spans="4:5" x14ac:dyDescent="0.25">
      <c r="D94">
        <v>102</v>
      </c>
      <c r="E94">
        <v>6.2</v>
      </c>
    </row>
    <row r="95" spans="4:5" x14ac:dyDescent="0.25">
      <c r="D95">
        <v>792</v>
      </c>
      <c r="E95">
        <v>8.1999999999999993</v>
      </c>
    </row>
    <row r="96" spans="4:5" x14ac:dyDescent="0.25">
      <c r="D96">
        <v>1526</v>
      </c>
      <c r="E96">
        <v>7.7</v>
      </c>
    </row>
    <row r="97" spans="4:5" x14ac:dyDescent="0.25">
      <c r="D97">
        <v>3179</v>
      </c>
      <c r="E97">
        <v>9.8000000000000007</v>
      </c>
    </row>
    <row r="98" spans="4:5" x14ac:dyDescent="0.25">
      <c r="D98">
        <v>5930</v>
      </c>
      <c r="E98">
        <v>8.6999999999999993</v>
      </c>
    </row>
    <row r="99" spans="4:5" x14ac:dyDescent="0.25">
      <c r="D99">
        <v>7660</v>
      </c>
      <c r="E99">
        <v>3.6</v>
      </c>
    </row>
    <row r="100" spans="4:5" x14ac:dyDescent="0.25">
      <c r="D100">
        <v>9790</v>
      </c>
      <c r="E100">
        <v>3.1</v>
      </c>
    </row>
    <row r="101" spans="4:5" x14ac:dyDescent="0.25">
      <c r="D101">
        <v>11060</v>
      </c>
      <c r="E101">
        <v>9.8000000000000007</v>
      </c>
    </row>
    <row r="102" spans="4:5" x14ac:dyDescent="0.25">
      <c r="D102">
        <v>12550</v>
      </c>
      <c r="E102">
        <v>10.8</v>
      </c>
    </row>
    <row r="103" spans="4:5" x14ac:dyDescent="0.25">
      <c r="D103">
        <v>14370</v>
      </c>
      <c r="E103">
        <v>3.1</v>
      </c>
    </row>
    <row r="104" spans="4:5" x14ac:dyDescent="0.25">
      <c r="D104">
        <v>16740</v>
      </c>
      <c r="E104">
        <v>6.7</v>
      </c>
    </row>
    <row r="105" spans="4:5" x14ac:dyDescent="0.25">
      <c r="D105">
        <v>18760</v>
      </c>
      <c r="E105">
        <v>14.4</v>
      </c>
    </row>
    <row r="106" spans="4:5" x14ac:dyDescent="0.25">
      <c r="D106">
        <v>20760</v>
      </c>
      <c r="E106">
        <v>17.5</v>
      </c>
    </row>
    <row r="107" spans="4:5" x14ac:dyDescent="0.25">
      <c r="D107">
        <v>23880</v>
      </c>
      <c r="E107">
        <v>31.9</v>
      </c>
    </row>
    <row r="108" spans="4:5" x14ac:dyDescent="0.25">
      <c r="D108">
        <v>26510</v>
      </c>
      <c r="E108">
        <v>28.8</v>
      </c>
    </row>
    <row r="109" spans="4:5" x14ac:dyDescent="0.25">
      <c r="D109">
        <v>101</v>
      </c>
      <c r="E109">
        <v>9.8000000000000007</v>
      </c>
    </row>
    <row r="110" spans="4:5" x14ac:dyDescent="0.25">
      <c r="D110">
        <v>789</v>
      </c>
      <c r="E110">
        <v>9.3000000000000007</v>
      </c>
    </row>
    <row r="111" spans="4:5" x14ac:dyDescent="0.25">
      <c r="D111">
        <v>1522</v>
      </c>
      <c r="E111">
        <v>9.3000000000000007</v>
      </c>
    </row>
    <row r="112" spans="4:5" x14ac:dyDescent="0.25">
      <c r="D112">
        <v>3174</v>
      </c>
      <c r="E112">
        <v>7.7</v>
      </c>
    </row>
    <row r="113" spans="4:5" x14ac:dyDescent="0.25">
      <c r="D113">
        <v>5920</v>
      </c>
      <c r="E113">
        <v>5.7</v>
      </c>
    </row>
    <row r="114" spans="4:5" x14ac:dyDescent="0.25">
      <c r="D114">
        <v>7650</v>
      </c>
      <c r="E114">
        <v>1</v>
      </c>
    </row>
    <row r="115" spans="4:5" x14ac:dyDescent="0.25">
      <c r="D115">
        <v>9780</v>
      </c>
      <c r="E115">
        <v>4.0999999999999996</v>
      </c>
    </row>
    <row r="116" spans="4:5" x14ac:dyDescent="0.25">
      <c r="D116">
        <v>11060</v>
      </c>
      <c r="E116">
        <v>14.4</v>
      </c>
    </row>
    <row r="117" spans="4:5" x14ac:dyDescent="0.25">
      <c r="D117">
        <v>12560</v>
      </c>
      <c r="E117">
        <v>18</v>
      </c>
    </row>
    <row r="118" spans="4:5" x14ac:dyDescent="0.25">
      <c r="D118">
        <v>14370</v>
      </c>
      <c r="E118">
        <v>8.1999999999999993</v>
      </c>
    </row>
    <row r="119" spans="4:5" x14ac:dyDescent="0.25">
      <c r="D119">
        <v>16740</v>
      </c>
      <c r="E119">
        <v>13.9</v>
      </c>
    </row>
    <row r="120" spans="4:5" x14ac:dyDescent="0.25">
      <c r="D120">
        <v>18760</v>
      </c>
      <c r="E120">
        <v>12.9</v>
      </c>
    </row>
    <row r="121" spans="4:5" x14ac:dyDescent="0.25">
      <c r="D121">
        <v>20750</v>
      </c>
      <c r="E121">
        <v>18.5</v>
      </c>
    </row>
    <row r="122" spans="4:5" x14ac:dyDescent="0.25">
      <c r="D122">
        <v>23930</v>
      </c>
      <c r="E122">
        <v>26.2</v>
      </c>
    </row>
    <row r="123" spans="4:5" x14ac:dyDescent="0.25">
      <c r="D123">
        <v>26570</v>
      </c>
      <c r="E123">
        <v>13.9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M8" sqref="M8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3" spans="1:22" x14ac:dyDescent="0.25">
      <c r="M3">
        <v>12.9</v>
      </c>
    </row>
    <row r="4" spans="1:22" x14ac:dyDescent="0.25">
      <c r="M4">
        <v>12.04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L7" t="s">
        <v>408</v>
      </c>
      <c r="M7">
        <v>7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L8" t="s">
        <v>2045</v>
      </c>
      <c r="M8">
        <f>J13/M7</f>
        <v>17.759195663437151</v>
      </c>
      <c r="N8" t="s">
        <v>2046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60.083617754998244</v>
      </c>
      <c r="J11">
        <f>90-H11</f>
        <v>29.916382245001756</v>
      </c>
      <c r="N11">
        <v>18980</v>
      </c>
    </row>
    <row r="12" spans="1:22" x14ac:dyDescent="0.25">
      <c r="E12" t="s">
        <v>89</v>
      </c>
      <c r="F12" s="15">
        <v>90</v>
      </c>
      <c r="N12">
        <v>15540</v>
      </c>
    </row>
    <row r="13" spans="1:22" x14ac:dyDescent="0.25">
      <c r="J13" s="16">
        <f>SQRT(F15^2+J20^2)</f>
        <v>124.31436964406005</v>
      </c>
      <c r="L13" t="e">
        <f>J13/L12</f>
        <v>#DIV/0!</v>
      </c>
      <c r="O13">
        <f>O12-N12</f>
        <v>-15540</v>
      </c>
      <c r="Q13" t="s">
        <v>404</v>
      </c>
    </row>
    <row r="14" spans="1:22" x14ac:dyDescent="0.25">
      <c r="O14">
        <f>N11-O12</f>
        <v>18980</v>
      </c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62</v>
      </c>
    </row>
    <row r="16" spans="1:22" x14ac:dyDescent="0.25">
      <c r="M16">
        <f>90-H11</f>
        <v>29.916382245001756</v>
      </c>
    </row>
    <row r="18" spans="3:22" x14ac:dyDescent="0.25">
      <c r="E18" t="s">
        <v>88</v>
      </c>
      <c r="F18" s="15">
        <v>28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107.75</v>
      </c>
      <c r="K20">
        <v>52</v>
      </c>
      <c r="N20">
        <f>8/COS(RADIANS(H11))</f>
        <v>16.040563825040003</v>
      </c>
      <c r="U20">
        <f>U18/U19</f>
        <v>3.0714285714285716</v>
      </c>
      <c r="V20" t="s">
        <v>1174</v>
      </c>
    </row>
    <row r="21" spans="3:22" x14ac:dyDescent="0.25">
      <c r="K21">
        <v>66</v>
      </c>
    </row>
    <row r="22" spans="3:22" x14ac:dyDescent="0.25">
      <c r="J22">
        <v>158.5</v>
      </c>
      <c r="K22" s="49">
        <f>J22+12.3</f>
        <v>170.8</v>
      </c>
      <c r="L22">
        <v>42.8</v>
      </c>
      <c r="Q22">
        <v>99.09</v>
      </c>
      <c r="R22">
        <f>AVERAGE(Q22,S22)</f>
        <v>99.454999999999998</v>
      </c>
      <c r="S22">
        <v>99.82</v>
      </c>
      <c r="U22">
        <f>S22-R22</f>
        <v>0.36499999999999488</v>
      </c>
    </row>
    <row r="23" spans="3:22" x14ac:dyDescent="0.25">
      <c r="E23" t="s">
        <v>1146</v>
      </c>
      <c r="F23">
        <v>1.5</v>
      </c>
      <c r="J23">
        <v>160.30000000000001</v>
      </c>
      <c r="K23" s="49">
        <f>J23+12.3</f>
        <v>172.60000000000002</v>
      </c>
      <c r="Q23">
        <v>98.64</v>
      </c>
      <c r="R23">
        <f t="shared" ref="R23:R24" si="0">AVERAGE(Q23,S23)</f>
        <v>99.164999999999992</v>
      </c>
      <c r="S23">
        <v>99.69</v>
      </c>
      <c r="U23">
        <f t="shared" ref="U23:U24" si="1">S23-R23</f>
        <v>0.52500000000000568</v>
      </c>
    </row>
    <row r="24" spans="3:22" x14ac:dyDescent="0.25">
      <c r="E24" t="s">
        <v>1147</v>
      </c>
      <c r="L24">
        <v>53</v>
      </c>
      <c r="Q24">
        <v>99</v>
      </c>
      <c r="R24">
        <f t="shared" si="0"/>
        <v>99.525000000000006</v>
      </c>
      <c r="S24">
        <v>100.05</v>
      </c>
      <c r="U24">
        <f t="shared" si="1"/>
        <v>0.52499999999999147</v>
      </c>
    </row>
    <row r="25" spans="3:22" x14ac:dyDescent="0.25">
      <c r="I25">
        <v>1</v>
      </c>
      <c r="L25">
        <f>L24-L22</f>
        <v>10.200000000000003</v>
      </c>
      <c r="Q25">
        <f>R25-U24</f>
        <v>99.25500000000001</v>
      </c>
      <c r="R25">
        <v>99.78</v>
      </c>
      <c r="S25">
        <f>R25+0.525</f>
        <v>100.30500000000001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</row>
    <row r="28" spans="3:22" x14ac:dyDescent="0.25">
      <c r="I28">
        <v>2</v>
      </c>
      <c r="J28">
        <v>0.95450000000000002</v>
      </c>
      <c r="Q28">
        <f>R28-0.525</f>
        <v>98.954999999999998</v>
      </c>
      <c r="R28">
        <v>99.48</v>
      </c>
      <c r="S28">
        <f>R28+0.525</f>
        <v>100.00500000000001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1634</v>
      </c>
    </row>
    <row r="2" spans="1:3" x14ac:dyDescent="0.25">
      <c r="A2">
        <v>-12</v>
      </c>
      <c r="B2" t="s">
        <v>1635</v>
      </c>
      <c r="C2" t="s">
        <v>1636</v>
      </c>
    </row>
    <row r="3" spans="1:3" x14ac:dyDescent="0.25">
      <c r="A3">
        <v>-12</v>
      </c>
      <c r="B3" t="s">
        <v>1637</v>
      </c>
      <c r="C3" t="s">
        <v>1638</v>
      </c>
    </row>
    <row r="4" spans="1:3" x14ac:dyDescent="0.25">
      <c r="A4">
        <v>-11</v>
      </c>
      <c r="B4" t="s">
        <v>1639</v>
      </c>
      <c r="C4" t="s">
        <v>1640</v>
      </c>
    </row>
    <row r="5" spans="1:3" x14ac:dyDescent="0.25">
      <c r="A5">
        <v>-11</v>
      </c>
      <c r="B5" t="s">
        <v>1641</v>
      </c>
      <c r="C5" t="s">
        <v>1642</v>
      </c>
    </row>
    <row r="6" spans="1:3" x14ac:dyDescent="0.25">
      <c r="A6">
        <v>-10</v>
      </c>
      <c r="B6" t="s">
        <v>1643</v>
      </c>
      <c r="C6" t="s">
        <v>1644</v>
      </c>
    </row>
    <row r="7" spans="1:3" x14ac:dyDescent="0.25">
      <c r="A7">
        <v>-10</v>
      </c>
      <c r="B7" t="s">
        <v>1645</v>
      </c>
      <c r="C7" t="s">
        <v>1646</v>
      </c>
    </row>
    <row r="8" spans="1:3" x14ac:dyDescent="0.25">
      <c r="A8">
        <v>-10</v>
      </c>
      <c r="B8" t="s">
        <v>1647</v>
      </c>
      <c r="C8" t="s">
        <v>1648</v>
      </c>
    </row>
    <row r="9" spans="1:3" x14ac:dyDescent="0.25">
      <c r="A9">
        <v>-10</v>
      </c>
      <c r="B9" t="s">
        <v>1649</v>
      </c>
      <c r="C9" t="s">
        <v>1650</v>
      </c>
    </row>
    <row r="10" spans="1:3" x14ac:dyDescent="0.25">
      <c r="A10">
        <v>-9.5</v>
      </c>
      <c r="B10" t="s">
        <v>1651</v>
      </c>
      <c r="C10" t="s">
        <v>1652</v>
      </c>
    </row>
    <row r="11" spans="1:3" x14ac:dyDescent="0.25">
      <c r="A11">
        <v>-9.5</v>
      </c>
      <c r="B11" t="s">
        <v>1653</v>
      </c>
      <c r="C11" t="s">
        <v>1652</v>
      </c>
    </row>
    <row r="12" spans="1:3" x14ac:dyDescent="0.25">
      <c r="A12">
        <v>-9</v>
      </c>
      <c r="B12" t="s">
        <v>1654</v>
      </c>
      <c r="C12" t="s">
        <v>1655</v>
      </c>
    </row>
    <row r="13" spans="1:3" x14ac:dyDescent="0.25">
      <c r="A13">
        <v>-9</v>
      </c>
      <c r="B13" t="s">
        <v>1656</v>
      </c>
      <c r="C13" t="s">
        <v>1657</v>
      </c>
    </row>
    <row r="14" spans="1:3" x14ac:dyDescent="0.25">
      <c r="A14">
        <v>-9</v>
      </c>
      <c r="B14" t="s">
        <v>1658</v>
      </c>
      <c r="C14" t="s">
        <v>1659</v>
      </c>
    </row>
    <row r="15" spans="1:3" x14ac:dyDescent="0.25">
      <c r="A15">
        <v>-9</v>
      </c>
      <c r="B15" t="s">
        <v>1660</v>
      </c>
      <c r="C15" t="s">
        <v>1661</v>
      </c>
    </row>
    <row r="16" spans="1:3" x14ac:dyDescent="0.25">
      <c r="A16">
        <v>-8</v>
      </c>
      <c r="B16" t="s">
        <v>1662</v>
      </c>
      <c r="C16" t="s">
        <v>1663</v>
      </c>
    </row>
    <row r="17" spans="1:3" x14ac:dyDescent="0.25">
      <c r="A17">
        <v>-8</v>
      </c>
      <c r="B17" t="s">
        <v>1664</v>
      </c>
      <c r="C17" t="s">
        <v>1665</v>
      </c>
    </row>
    <row r="18" spans="1:3" x14ac:dyDescent="0.25">
      <c r="A18">
        <v>-8</v>
      </c>
      <c r="B18" t="s">
        <v>1666</v>
      </c>
      <c r="C18" t="s">
        <v>1667</v>
      </c>
    </row>
    <row r="19" spans="1:3" x14ac:dyDescent="0.25">
      <c r="A19">
        <v>-7</v>
      </c>
      <c r="B19" t="s">
        <v>1668</v>
      </c>
      <c r="C19" t="s">
        <v>1669</v>
      </c>
    </row>
    <row r="20" spans="1:3" x14ac:dyDescent="0.25">
      <c r="A20">
        <v>-7</v>
      </c>
      <c r="B20" t="s">
        <v>1670</v>
      </c>
      <c r="C20" t="s">
        <v>1671</v>
      </c>
    </row>
    <row r="21" spans="1:3" x14ac:dyDescent="0.25">
      <c r="A21">
        <v>-6</v>
      </c>
      <c r="B21" t="s">
        <v>1672</v>
      </c>
      <c r="C21" t="s">
        <v>1673</v>
      </c>
    </row>
    <row r="22" spans="1:3" x14ac:dyDescent="0.25">
      <c r="A22">
        <v>-6</v>
      </c>
      <c r="B22" t="s">
        <v>1674</v>
      </c>
      <c r="C22" t="s">
        <v>1675</v>
      </c>
    </row>
    <row r="23" spans="1:3" x14ac:dyDescent="0.25">
      <c r="A23">
        <v>-6</v>
      </c>
      <c r="B23" t="s">
        <v>1676</v>
      </c>
      <c r="C23" t="s">
        <v>1677</v>
      </c>
    </row>
    <row r="24" spans="1:3" x14ac:dyDescent="0.25">
      <c r="A24">
        <v>-6</v>
      </c>
      <c r="B24" t="s">
        <v>1678</v>
      </c>
      <c r="C24" t="s">
        <v>1679</v>
      </c>
    </row>
    <row r="25" spans="1:3" x14ac:dyDescent="0.25">
      <c r="A25">
        <v>-5</v>
      </c>
      <c r="B25" t="s">
        <v>1680</v>
      </c>
      <c r="C25" t="s">
        <v>1681</v>
      </c>
    </row>
    <row r="26" spans="1:3" x14ac:dyDescent="0.25">
      <c r="A26">
        <v>-5</v>
      </c>
      <c r="B26" t="s">
        <v>1682</v>
      </c>
      <c r="C26" t="s">
        <v>1683</v>
      </c>
    </row>
    <row r="27" spans="1:3" x14ac:dyDescent="0.25">
      <c r="A27">
        <v>-5</v>
      </c>
      <c r="B27" t="s">
        <v>1684</v>
      </c>
      <c r="C27" t="s">
        <v>1685</v>
      </c>
    </row>
    <row r="28" spans="1:3" x14ac:dyDescent="0.25">
      <c r="A28">
        <v>-5</v>
      </c>
      <c r="B28" t="s">
        <v>1672</v>
      </c>
      <c r="C28" t="s">
        <v>1686</v>
      </c>
    </row>
    <row r="29" spans="1:3" x14ac:dyDescent="0.25">
      <c r="A29">
        <v>-5</v>
      </c>
      <c r="B29" t="s">
        <v>1687</v>
      </c>
      <c r="C29" t="s">
        <v>1688</v>
      </c>
    </row>
    <row r="30" spans="1:3" x14ac:dyDescent="0.25">
      <c r="A30">
        <v>-5</v>
      </c>
      <c r="B30" t="s">
        <v>1689</v>
      </c>
      <c r="C30" t="s">
        <v>1690</v>
      </c>
    </row>
    <row r="31" spans="1:3" x14ac:dyDescent="0.25">
      <c r="A31">
        <v>-5</v>
      </c>
      <c r="B31" t="s">
        <v>612</v>
      </c>
      <c r="C31" t="s">
        <v>1691</v>
      </c>
    </row>
    <row r="32" spans="1:3" x14ac:dyDescent="0.25">
      <c r="A32">
        <v>-5</v>
      </c>
      <c r="B32" t="s">
        <v>1692</v>
      </c>
      <c r="C32" t="s">
        <v>1693</v>
      </c>
    </row>
    <row r="33" spans="1:3" x14ac:dyDescent="0.25">
      <c r="A33">
        <v>-4</v>
      </c>
      <c r="B33" t="s">
        <v>1694</v>
      </c>
      <c r="C33" t="s">
        <v>1695</v>
      </c>
    </row>
    <row r="34" spans="1:3" x14ac:dyDescent="0.25">
      <c r="A34">
        <v>-4</v>
      </c>
      <c r="B34" t="s">
        <v>1696</v>
      </c>
      <c r="C34" t="s">
        <v>1697</v>
      </c>
    </row>
    <row r="35" spans="1:3" x14ac:dyDescent="0.25">
      <c r="A35">
        <v>-4</v>
      </c>
      <c r="B35" t="s">
        <v>1698</v>
      </c>
      <c r="C35" t="s">
        <v>1699</v>
      </c>
    </row>
    <row r="36" spans="1:3" x14ac:dyDescent="0.25">
      <c r="A36">
        <v>-4</v>
      </c>
      <c r="B36" t="s">
        <v>1682</v>
      </c>
      <c r="C36" t="s">
        <v>1700</v>
      </c>
    </row>
    <row r="37" spans="1:3" x14ac:dyDescent="0.25">
      <c r="A37">
        <v>-4</v>
      </c>
      <c r="B37" t="s">
        <v>1701</v>
      </c>
      <c r="C37" t="s">
        <v>1702</v>
      </c>
    </row>
    <row r="38" spans="1:3" x14ac:dyDescent="0.25">
      <c r="A38">
        <v>-4</v>
      </c>
      <c r="B38" t="s">
        <v>1703</v>
      </c>
      <c r="C38" t="s">
        <v>1704</v>
      </c>
    </row>
    <row r="39" spans="1:3" x14ac:dyDescent="0.25">
      <c r="A39">
        <v>-4</v>
      </c>
      <c r="B39" t="s">
        <v>1689</v>
      </c>
      <c r="C39" t="s">
        <v>1705</v>
      </c>
    </row>
    <row r="40" spans="1:3" x14ac:dyDescent="0.25">
      <c r="A40">
        <v>-4</v>
      </c>
      <c r="B40" t="s">
        <v>1706</v>
      </c>
      <c r="C40" t="s">
        <v>1707</v>
      </c>
    </row>
    <row r="41" spans="1:3" x14ac:dyDescent="0.25">
      <c r="A41">
        <v>-4</v>
      </c>
      <c r="B41" t="s">
        <v>1708</v>
      </c>
      <c r="C41" t="s">
        <v>1709</v>
      </c>
    </row>
    <row r="42" spans="1:3" x14ac:dyDescent="0.25">
      <c r="A42">
        <v>-4</v>
      </c>
      <c r="B42" t="s">
        <v>1710</v>
      </c>
      <c r="C42" t="s">
        <v>1711</v>
      </c>
    </row>
    <row r="43" spans="1:3" x14ac:dyDescent="0.25">
      <c r="A43">
        <v>-4</v>
      </c>
      <c r="B43" t="s">
        <v>1712</v>
      </c>
      <c r="C43" t="s">
        <v>1713</v>
      </c>
    </row>
    <row r="44" spans="1:3" x14ac:dyDescent="0.25">
      <c r="A44">
        <v>-4</v>
      </c>
      <c r="B44" t="s">
        <v>1714</v>
      </c>
      <c r="C44" t="s">
        <v>1715</v>
      </c>
    </row>
    <row r="45" spans="1:3" x14ac:dyDescent="0.25">
      <c r="A45">
        <v>-3.5</v>
      </c>
      <c r="B45" t="s">
        <v>1716</v>
      </c>
      <c r="C45" t="s">
        <v>1717</v>
      </c>
    </row>
    <row r="46" spans="1:3" x14ac:dyDescent="0.25">
      <c r="A46">
        <v>-3.5</v>
      </c>
      <c r="B46" t="s">
        <v>1718</v>
      </c>
      <c r="C46" t="s">
        <v>1719</v>
      </c>
    </row>
    <row r="47" spans="1:3" x14ac:dyDescent="0.25">
      <c r="A47">
        <v>-3</v>
      </c>
      <c r="B47" t="s">
        <v>1720</v>
      </c>
      <c r="C47" t="s">
        <v>1721</v>
      </c>
    </row>
    <row r="48" spans="1:3" x14ac:dyDescent="0.25">
      <c r="A48">
        <v>-3</v>
      </c>
      <c r="B48" t="s">
        <v>1722</v>
      </c>
      <c r="C48" t="s">
        <v>1723</v>
      </c>
    </row>
    <row r="49" spans="1:3" x14ac:dyDescent="0.25">
      <c r="A49">
        <v>-3</v>
      </c>
      <c r="B49" t="s">
        <v>1724</v>
      </c>
      <c r="C49" t="s">
        <v>1725</v>
      </c>
    </row>
    <row r="50" spans="1:3" x14ac:dyDescent="0.25">
      <c r="A50">
        <v>-3</v>
      </c>
      <c r="B50" t="s">
        <v>1726</v>
      </c>
      <c r="C50" t="s">
        <v>1727</v>
      </c>
    </row>
    <row r="51" spans="1:3" x14ac:dyDescent="0.25">
      <c r="A51">
        <v>-3</v>
      </c>
      <c r="B51" t="s">
        <v>1728</v>
      </c>
      <c r="C51" t="s">
        <v>1729</v>
      </c>
    </row>
    <row r="52" spans="1:3" x14ac:dyDescent="0.25">
      <c r="A52">
        <v>-3</v>
      </c>
      <c r="B52" t="s">
        <v>1730</v>
      </c>
      <c r="C52" t="s">
        <v>1731</v>
      </c>
    </row>
    <row r="53" spans="1:3" x14ac:dyDescent="0.25">
      <c r="A53">
        <v>-3</v>
      </c>
      <c r="B53" t="s">
        <v>1732</v>
      </c>
      <c r="C53" t="s">
        <v>1733</v>
      </c>
    </row>
    <row r="54" spans="1:3" x14ac:dyDescent="0.25">
      <c r="A54">
        <v>-3</v>
      </c>
      <c r="B54" t="s">
        <v>1734</v>
      </c>
      <c r="C54" t="s">
        <v>1735</v>
      </c>
    </row>
    <row r="55" spans="1:3" x14ac:dyDescent="0.25">
      <c r="A55">
        <v>-3</v>
      </c>
      <c r="B55" t="s">
        <v>1736</v>
      </c>
      <c r="C55" t="s">
        <v>1737</v>
      </c>
    </row>
    <row r="56" spans="1:3" x14ac:dyDescent="0.25">
      <c r="A56">
        <v>-3</v>
      </c>
      <c r="B56" t="s">
        <v>1738</v>
      </c>
      <c r="C56" t="s">
        <v>1739</v>
      </c>
    </row>
    <row r="57" spans="1:3" x14ac:dyDescent="0.25">
      <c r="A57">
        <v>-3</v>
      </c>
      <c r="B57" t="s">
        <v>1740</v>
      </c>
      <c r="C57" t="s">
        <v>1741</v>
      </c>
    </row>
    <row r="58" spans="1:3" x14ac:dyDescent="0.25">
      <c r="A58">
        <v>-3</v>
      </c>
      <c r="B58" t="s">
        <v>1742</v>
      </c>
      <c r="C58" t="s">
        <v>1743</v>
      </c>
    </row>
    <row r="59" spans="1:3" x14ac:dyDescent="0.25">
      <c r="A59">
        <v>-3</v>
      </c>
      <c r="B59" t="s">
        <v>1744</v>
      </c>
      <c r="C59" t="s">
        <v>1745</v>
      </c>
    </row>
    <row r="60" spans="1:3" x14ac:dyDescent="0.25">
      <c r="A60">
        <v>-2.5</v>
      </c>
      <c r="B60" t="s">
        <v>1746</v>
      </c>
      <c r="C60" t="s">
        <v>1747</v>
      </c>
    </row>
    <row r="61" spans="1:3" x14ac:dyDescent="0.25">
      <c r="A61">
        <v>-2</v>
      </c>
      <c r="B61" t="s">
        <v>1748</v>
      </c>
      <c r="C61" t="s">
        <v>1749</v>
      </c>
    </row>
    <row r="62" spans="1:3" x14ac:dyDescent="0.25">
      <c r="A62">
        <v>-2</v>
      </c>
      <c r="B62" t="s">
        <v>1750</v>
      </c>
      <c r="C62" t="s">
        <v>1751</v>
      </c>
    </row>
    <row r="63" spans="1:3" x14ac:dyDescent="0.25">
      <c r="A63">
        <v>-2</v>
      </c>
      <c r="B63" t="s">
        <v>1752</v>
      </c>
      <c r="C63" t="s">
        <v>1753</v>
      </c>
    </row>
    <row r="64" spans="1:3" x14ac:dyDescent="0.25">
      <c r="A64">
        <v>-2</v>
      </c>
      <c r="B64" t="s">
        <v>1754</v>
      </c>
      <c r="C64" t="s">
        <v>1755</v>
      </c>
    </row>
    <row r="65" spans="1:3" x14ac:dyDescent="0.25">
      <c r="A65">
        <v>-2</v>
      </c>
      <c r="B65" t="s">
        <v>1756</v>
      </c>
      <c r="C65" t="s">
        <v>1757</v>
      </c>
    </row>
    <row r="66" spans="1:3" x14ac:dyDescent="0.25">
      <c r="A66">
        <v>-2</v>
      </c>
      <c r="B66" t="s">
        <v>1758</v>
      </c>
      <c r="C66" t="s">
        <v>1759</v>
      </c>
    </row>
    <row r="67" spans="1:3" x14ac:dyDescent="0.25">
      <c r="A67">
        <v>-1</v>
      </c>
      <c r="B67" t="s">
        <v>1760</v>
      </c>
      <c r="C67" t="s">
        <v>1761</v>
      </c>
    </row>
    <row r="68" spans="1:3" x14ac:dyDescent="0.25">
      <c r="A68">
        <v>-1</v>
      </c>
      <c r="B68" t="s">
        <v>1762</v>
      </c>
      <c r="C68" t="s">
        <v>1763</v>
      </c>
    </row>
    <row r="69" spans="1:3" x14ac:dyDescent="0.25">
      <c r="A69">
        <v>-1</v>
      </c>
      <c r="B69" t="s">
        <v>1764</v>
      </c>
      <c r="C69" t="s">
        <v>1765</v>
      </c>
    </row>
    <row r="70" spans="1:3" x14ac:dyDescent="0.25">
      <c r="A70">
        <v>0</v>
      </c>
      <c r="B70" t="s">
        <v>1766</v>
      </c>
      <c r="C70" t="s">
        <v>1767</v>
      </c>
    </row>
    <row r="71" spans="1:3" x14ac:dyDescent="0.25">
      <c r="A71">
        <v>0</v>
      </c>
      <c r="B71" t="s">
        <v>1768</v>
      </c>
      <c r="C71" t="s">
        <v>1769</v>
      </c>
    </row>
    <row r="72" spans="1:3" x14ac:dyDescent="0.25">
      <c r="A72">
        <v>0</v>
      </c>
      <c r="B72" t="s">
        <v>1770</v>
      </c>
      <c r="C72" t="s">
        <v>1771</v>
      </c>
    </row>
    <row r="73" spans="1:3" x14ac:dyDescent="0.25">
      <c r="A73">
        <v>0</v>
      </c>
      <c r="B73" t="s">
        <v>1772</v>
      </c>
      <c r="C73" t="s">
        <v>1773</v>
      </c>
    </row>
    <row r="74" spans="1:3" x14ac:dyDescent="0.25">
      <c r="A74">
        <v>0</v>
      </c>
      <c r="B74" t="s">
        <v>1774</v>
      </c>
      <c r="C74" t="s">
        <v>1775</v>
      </c>
    </row>
    <row r="75" spans="1:3" x14ac:dyDescent="0.25">
      <c r="A75">
        <v>1</v>
      </c>
      <c r="B75" t="s">
        <v>1776</v>
      </c>
      <c r="C75" t="s">
        <v>1777</v>
      </c>
    </row>
    <row r="76" spans="1:3" x14ac:dyDescent="0.25">
      <c r="A76">
        <v>1</v>
      </c>
      <c r="B76" t="s">
        <v>1778</v>
      </c>
      <c r="C76" t="s">
        <v>1779</v>
      </c>
    </row>
    <row r="77" spans="1:3" x14ac:dyDescent="0.25">
      <c r="A77">
        <v>1</v>
      </c>
      <c r="B77" t="s">
        <v>1780</v>
      </c>
      <c r="C77" t="s">
        <v>1781</v>
      </c>
    </row>
    <row r="78" spans="1:3" x14ac:dyDescent="0.25">
      <c r="A78">
        <v>1</v>
      </c>
      <c r="B78" t="s">
        <v>1782</v>
      </c>
      <c r="C78" t="s">
        <v>1783</v>
      </c>
    </row>
    <row r="79" spans="1:3" x14ac:dyDescent="0.25">
      <c r="A79">
        <v>1</v>
      </c>
      <c r="B79" t="s">
        <v>1784</v>
      </c>
      <c r="C79" t="s">
        <v>1785</v>
      </c>
    </row>
    <row r="80" spans="1:3" x14ac:dyDescent="0.25">
      <c r="A80">
        <v>1</v>
      </c>
      <c r="B80" t="s">
        <v>1786</v>
      </c>
      <c r="C80" t="s">
        <v>1787</v>
      </c>
    </row>
    <row r="81" spans="1:3" x14ac:dyDescent="0.25">
      <c r="A81">
        <v>1</v>
      </c>
      <c r="B81" t="s">
        <v>1788</v>
      </c>
      <c r="C81" t="s">
        <v>1789</v>
      </c>
    </row>
    <row r="82" spans="1:3" x14ac:dyDescent="0.25">
      <c r="A82">
        <v>2</v>
      </c>
      <c r="B82" t="s">
        <v>1790</v>
      </c>
      <c r="C82" t="s">
        <v>1791</v>
      </c>
    </row>
    <row r="83" spans="1:3" x14ac:dyDescent="0.25">
      <c r="A83">
        <v>2</v>
      </c>
      <c r="B83" t="s">
        <v>1792</v>
      </c>
      <c r="C83" t="s">
        <v>1793</v>
      </c>
    </row>
    <row r="84" spans="1:3" x14ac:dyDescent="0.25">
      <c r="A84">
        <v>2</v>
      </c>
      <c r="B84" t="s">
        <v>1794</v>
      </c>
      <c r="C84" t="s">
        <v>1795</v>
      </c>
    </row>
    <row r="85" spans="1:3" x14ac:dyDescent="0.25">
      <c r="A85">
        <v>2</v>
      </c>
      <c r="B85" t="s">
        <v>1796</v>
      </c>
      <c r="C85" t="s">
        <v>1797</v>
      </c>
    </row>
    <row r="86" spans="1:3" x14ac:dyDescent="0.25">
      <c r="A86">
        <v>2</v>
      </c>
      <c r="B86" t="s">
        <v>1782</v>
      </c>
      <c r="C86" t="s">
        <v>1798</v>
      </c>
    </row>
    <row r="87" spans="1:3" x14ac:dyDescent="0.25">
      <c r="A87">
        <v>2</v>
      </c>
      <c r="B87" t="s">
        <v>1799</v>
      </c>
      <c r="C87" t="s">
        <v>1800</v>
      </c>
    </row>
    <row r="88" spans="1:3" x14ac:dyDescent="0.25">
      <c r="A88">
        <v>2</v>
      </c>
      <c r="B88" t="s">
        <v>1801</v>
      </c>
      <c r="C88" t="s">
        <v>1802</v>
      </c>
    </row>
    <row r="89" spans="1:3" x14ac:dyDescent="0.25">
      <c r="A89">
        <v>2</v>
      </c>
      <c r="B89" t="s">
        <v>1803</v>
      </c>
      <c r="C89" t="s">
        <v>1804</v>
      </c>
    </row>
    <row r="90" spans="1:3" x14ac:dyDescent="0.25">
      <c r="A90">
        <v>2</v>
      </c>
      <c r="B90" t="s">
        <v>1805</v>
      </c>
      <c r="C90" t="s">
        <v>1806</v>
      </c>
    </row>
    <row r="91" spans="1:3" x14ac:dyDescent="0.25">
      <c r="A91">
        <v>3</v>
      </c>
      <c r="B91" t="s">
        <v>1696</v>
      </c>
      <c r="C91" t="s">
        <v>1807</v>
      </c>
    </row>
    <row r="92" spans="1:3" x14ac:dyDescent="0.25">
      <c r="A92">
        <v>3</v>
      </c>
      <c r="B92" t="s">
        <v>1808</v>
      </c>
      <c r="C92" t="s">
        <v>1809</v>
      </c>
    </row>
    <row r="93" spans="1:3" x14ac:dyDescent="0.25">
      <c r="A93">
        <v>3</v>
      </c>
      <c r="B93" t="s">
        <v>1810</v>
      </c>
      <c r="C93" t="s">
        <v>1811</v>
      </c>
    </row>
    <row r="94" spans="1:3" x14ac:dyDescent="0.25">
      <c r="A94">
        <v>3</v>
      </c>
      <c r="B94" t="s">
        <v>1812</v>
      </c>
      <c r="C94" t="s">
        <v>1813</v>
      </c>
    </row>
    <row r="95" spans="1:3" x14ac:dyDescent="0.25">
      <c r="A95">
        <v>3</v>
      </c>
      <c r="B95" t="s">
        <v>1814</v>
      </c>
      <c r="C95" t="s">
        <v>1815</v>
      </c>
    </row>
    <row r="96" spans="1:3" x14ac:dyDescent="0.25">
      <c r="A96">
        <v>3</v>
      </c>
      <c r="B96" t="s">
        <v>505</v>
      </c>
      <c r="C96" t="s">
        <v>1816</v>
      </c>
    </row>
    <row r="97" spans="1:3" x14ac:dyDescent="0.25">
      <c r="A97">
        <v>3</v>
      </c>
      <c r="B97" t="s">
        <v>1817</v>
      </c>
      <c r="C97" t="s">
        <v>1818</v>
      </c>
    </row>
    <row r="98" spans="1:3" x14ac:dyDescent="0.25">
      <c r="A98">
        <v>3</v>
      </c>
      <c r="B98" t="s">
        <v>1819</v>
      </c>
      <c r="C98" t="s">
        <v>1820</v>
      </c>
    </row>
    <row r="99" spans="1:3" x14ac:dyDescent="0.25">
      <c r="A99">
        <v>3</v>
      </c>
      <c r="B99" t="s">
        <v>1821</v>
      </c>
      <c r="C99" t="s">
        <v>1822</v>
      </c>
    </row>
    <row r="100" spans="1:3" x14ac:dyDescent="0.25">
      <c r="A100">
        <v>3</v>
      </c>
      <c r="B100" t="s">
        <v>1823</v>
      </c>
      <c r="C100" t="s">
        <v>1824</v>
      </c>
    </row>
    <row r="101" spans="1:3" x14ac:dyDescent="0.25">
      <c r="A101">
        <v>3.5</v>
      </c>
      <c r="B101" t="s">
        <v>1825</v>
      </c>
      <c r="C101" t="s">
        <v>1826</v>
      </c>
    </row>
    <row r="102" spans="1:3" x14ac:dyDescent="0.25">
      <c r="A102">
        <v>4</v>
      </c>
      <c r="B102" t="s">
        <v>1694</v>
      </c>
      <c r="C102" t="s">
        <v>1827</v>
      </c>
    </row>
    <row r="103" spans="1:3" x14ac:dyDescent="0.25">
      <c r="A103">
        <v>4</v>
      </c>
      <c r="B103" t="s">
        <v>1828</v>
      </c>
      <c r="C103" t="s">
        <v>1829</v>
      </c>
    </row>
    <row r="104" spans="1:3" x14ac:dyDescent="0.25">
      <c r="A104">
        <v>4</v>
      </c>
      <c r="B104" t="s">
        <v>1830</v>
      </c>
      <c r="C104" t="s">
        <v>1831</v>
      </c>
    </row>
    <row r="105" spans="1:3" x14ac:dyDescent="0.25">
      <c r="A105">
        <v>4</v>
      </c>
      <c r="B105" t="s">
        <v>1752</v>
      </c>
      <c r="C105" t="s">
        <v>1832</v>
      </c>
    </row>
    <row r="106" spans="1:3" x14ac:dyDescent="0.25">
      <c r="A106">
        <v>4</v>
      </c>
      <c r="B106" t="s">
        <v>1833</v>
      </c>
      <c r="C106" t="s">
        <v>1834</v>
      </c>
    </row>
    <row r="107" spans="1:3" x14ac:dyDescent="0.25">
      <c r="A107">
        <v>4</v>
      </c>
      <c r="B107" t="s">
        <v>1835</v>
      </c>
      <c r="C107" t="s">
        <v>1836</v>
      </c>
    </row>
    <row r="108" spans="1:3" x14ac:dyDescent="0.25">
      <c r="A108">
        <v>4</v>
      </c>
      <c r="B108" t="s">
        <v>1837</v>
      </c>
      <c r="C108" t="s">
        <v>1838</v>
      </c>
    </row>
    <row r="109" spans="1:3" x14ac:dyDescent="0.25">
      <c r="A109">
        <v>4</v>
      </c>
      <c r="B109" t="s">
        <v>1839</v>
      </c>
      <c r="C109" t="s">
        <v>1840</v>
      </c>
    </row>
    <row r="110" spans="1:3" x14ac:dyDescent="0.25">
      <c r="A110">
        <v>4.5</v>
      </c>
      <c r="B110" t="s">
        <v>1841</v>
      </c>
      <c r="C110" t="s">
        <v>1842</v>
      </c>
    </row>
    <row r="111" spans="1:3" x14ac:dyDescent="0.25">
      <c r="A111">
        <v>4.5</v>
      </c>
      <c r="B111" t="s">
        <v>1843</v>
      </c>
      <c r="C111" t="s">
        <v>1844</v>
      </c>
    </row>
    <row r="112" spans="1:3" x14ac:dyDescent="0.25">
      <c r="A112">
        <v>5</v>
      </c>
      <c r="B112" t="s">
        <v>1845</v>
      </c>
      <c r="C112" t="s">
        <v>1846</v>
      </c>
    </row>
    <row r="113" spans="1:3" x14ac:dyDescent="0.25">
      <c r="A113">
        <v>5</v>
      </c>
      <c r="B113" t="s">
        <v>1847</v>
      </c>
      <c r="C113" t="s">
        <v>1848</v>
      </c>
    </row>
    <row r="114" spans="1:3" x14ac:dyDescent="0.25">
      <c r="A114">
        <v>5</v>
      </c>
      <c r="B114" t="s">
        <v>1849</v>
      </c>
      <c r="C114" t="s">
        <v>1850</v>
      </c>
    </row>
    <row r="115" spans="1:3" x14ac:dyDescent="0.25">
      <c r="A115">
        <v>5</v>
      </c>
      <c r="B115" t="s">
        <v>1851</v>
      </c>
      <c r="C115" t="s">
        <v>1852</v>
      </c>
    </row>
    <row r="116" spans="1:3" x14ac:dyDescent="0.25">
      <c r="A116">
        <v>5</v>
      </c>
      <c r="B116" t="s">
        <v>1853</v>
      </c>
      <c r="C116" t="s">
        <v>1854</v>
      </c>
    </row>
    <row r="117" spans="1:3" x14ac:dyDescent="0.25">
      <c r="A117">
        <v>5</v>
      </c>
      <c r="B117" t="s">
        <v>1855</v>
      </c>
      <c r="C117" t="s">
        <v>1856</v>
      </c>
    </row>
    <row r="118" spans="1:3" x14ac:dyDescent="0.25">
      <c r="A118">
        <v>5</v>
      </c>
      <c r="B118" t="s">
        <v>1857</v>
      </c>
      <c r="C118" t="s">
        <v>1858</v>
      </c>
    </row>
    <row r="119" spans="1:3" x14ac:dyDescent="0.25">
      <c r="A119">
        <v>5</v>
      </c>
      <c r="B119" t="s">
        <v>1859</v>
      </c>
      <c r="C119" t="s">
        <v>1860</v>
      </c>
    </row>
    <row r="120" spans="1:3" x14ac:dyDescent="0.25">
      <c r="A120">
        <v>5</v>
      </c>
      <c r="B120" t="s">
        <v>1861</v>
      </c>
      <c r="C120" t="s">
        <v>1862</v>
      </c>
    </row>
    <row r="121" spans="1:3" x14ac:dyDescent="0.25">
      <c r="A121">
        <v>5</v>
      </c>
      <c r="B121" t="s">
        <v>1863</v>
      </c>
      <c r="C121" t="s">
        <v>1864</v>
      </c>
    </row>
    <row r="122" spans="1:3" x14ac:dyDescent="0.25">
      <c r="A122">
        <v>5</v>
      </c>
      <c r="B122" t="s">
        <v>1865</v>
      </c>
      <c r="C122" t="s">
        <v>1866</v>
      </c>
    </row>
    <row r="123" spans="1:3" x14ac:dyDescent="0.25">
      <c r="A123">
        <v>5.5</v>
      </c>
      <c r="B123" t="s">
        <v>1782</v>
      </c>
      <c r="C123" t="s">
        <v>1867</v>
      </c>
    </row>
    <row r="124" spans="1:3" x14ac:dyDescent="0.25">
      <c r="A124">
        <v>5.5</v>
      </c>
      <c r="B124" t="s">
        <v>1868</v>
      </c>
      <c r="C124" t="s">
        <v>1869</v>
      </c>
    </row>
    <row r="125" spans="1:3" x14ac:dyDescent="0.25">
      <c r="A125">
        <v>5.75</v>
      </c>
      <c r="B125" t="s">
        <v>1870</v>
      </c>
      <c r="C125" t="s">
        <v>1871</v>
      </c>
    </row>
    <row r="126" spans="1:3" x14ac:dyDescent="0.25">
      <c r="A126">
        <v>6</v>
      </c>
      <c r="B126" t="s">
        <v>1872</v>
      </c>
      <c r="C126" t="s">
        <v>1873</v>
      </c>
    </row>
    <row r="127" spans="1:3" x14ac:dyDescent="0.25">
      <c r="A127">
        <v>6</v>
      </c>
      <c r="B127" t="s">
        <v>1874</v>
      </c>
      <c r="C127" t="s">
        <v>1875</v>
      </c>
    </row>
    <row r="128" spans="1:3" x14ac:dyDescent="0.25">
      <c r="A128">
        <v>6</v>
      </c>
      <c r="B128" t="s">
        <v>1776</v>
      </c>
      <c r="C128" t="s">
        <v>1876</v>
      </c>
    </row>
    <row r="129" spans="1:3" x14ac:dyDescent="0.25">
      <c r="A129">
        <v>6</v>
      </c>
      <c r="B129" t="s">
        <v>1877</v>
      </c>
      <c r="C129" t="s">
        <v>1878</v>
      </c>
    </row>
    <row r="130" spans="1:3" x14ac:dyDescent="0.25">
      <c r="A130">
        <v>6</v>
      </c>
      <c r="B130" t="s">
        <v>1879</v>
      </c>
      <c r="C130" t="s">
        <v>1880</v>
      </c>
    </row>
    <row r="131" spans="1:3" x14ac:dyDescent="0.25">
      <c r="A131">
        <v>6</v>
      </c>
      <c r="B131" t="s">
        <v>1881</v>
      </c>
      <c r="C131" t="s">
        <v>1882</v>
      </c>
    </row>
    <row r="132" spans="1:3" x14ac:dyDescent="0.25">
      <c r="A132">
        <v>6</v>
      </c>
      <c r="B132" t="s">
        <v>1883</v>
      </c>
      <c r="C132" t="s">
        <v>1884</v>
      </c>
    </row>
    <row r="133" spans="1:3" x14ac:dyDescent="0.25">
      <c r="A133">
        <v>6.5</v>
      </c>
      <c r="B133" t="s">
        <v>1885</v>
      </c>
      <c r="C133" t="s">
        <v>1886</v>
      </c>
    </row>
    <row r="134" spans="1:3" x14ac:dyDescent="0.25">
      <c r="A134">
        <v>6.5</v>
      </c>
      <c r="B134" t="s">
        <v>1887</v>
      </c>
      <c r="C134" t="s">
        <v>1888</v>
      </c>
    </row>
    <row r="135" spans="1:3" x14ac:dyDescent="0.25">
      <c r="A135">
        <v>7</v>
      </c>
      <c r="B135" t="s">
        <v>1889</v>
      </c>
      <c r="C135" t="s">
        <v>1890</v>
      </c>
    </row>
    <row r="136" spans="1:3" x14ac:dyDescent="0.25">
      <c r="A136">
        <v>7</v>
      </c>
      <c r="B136" t="s">
        <v>1891</v>
      </c>
      <c r="C136" t="s">
        <v>1892</v>
      </c>
    </row>
    <row r="137" spans="1:3" x14ac:dyDescent="0.25">
      <c r="A137">
        <v>7</v>
      </c>
      <c r="B137" t="s">
        <v>1893</v>
      </c>
      <c r="C137" t="s">
        <v>1894</v>
      </c>
    </row>
    <row r="138" spans="1:3" x14ac:dyDescent="0.25">
      <c r="A138">
        <v>7</v>
      </c>
      <c r="B138" t="s">
        <v>1895</v>
      </c>
      <c r="C138" t="s">
        <v>1896</v>
      </c>
    </row>
    <row r="139" spans="1:3" x14ac:dyDescent="0.25">
      <c r="A139">
        <v>7</v>
      </c>
      <c r="B139" t="s">
        <v>1897</v>
      </c>
      <c r="C139" t="s">
        <v>1898</v>
      </c>
    </row>
    <row r="140" spans="1:3" x14ac:dyDescent="0.25">
      <c r="A140">
        <v>7</v>
      </c>
      <c r="B140" t="s">
        <v>1899</v>
      </c>
      <c r="C140" t="s">
        <v>1900</v>
      </c>
    </row>
    <row r="141" spans="1:3" x14ac:dyDescent="0.25">
      <c r="A141">
        <v>7</v>
      </c>
      <c r="B141" t="s">
        <v>1060</v>
      </c>
      <c r="C141" t="s">
        <v>1901</v>
      </c>
    </row>
    <row r="142" spans="1:3" x14ac:dyDescent="0.25">
      <c r="A142">
        <v>7</v>
      </c>
      <c r="B142" t="s">
        <v>1902</v>
      </c>
      <c r="C142" t="s">
        <v>1903</v>
      </c>
    </row>
    <row r="143" spans="1:3" x14ac:dyDescent="0.25">
      <c r="A143">
        <v>8</v>
      </c>
      <c r="B143" t="s">
        <v>1680</v>
      </c>
      <c r="C143" t="s">
        <v>1904</v>
      </c>
    </row>
    <row r="144" spans="1:3" x14ac:dyDescent="0.25">
      <c r="A144">
        <v>8</v>
      </c>
      <c r="B144" t="s">
        <v>1905</v>
      </c>
      <c r="C144" t="s">
        <v>1906</v>
      </c>
    </row>
    <row r="145" spans="1:3" x14ac:dyDescent="0.25">
      <c r="A145">
        <v>8</v>
      </c>
      <c r="B145" t="s">
        <v>1907</v>
      </c>
      <c r="C145" t="s">
        <v>1908</v>
      </c>
    </row>
    <row r="146" spans="1:3" x14ac:dyDescent="0.25">
      <c r="A146">
        <v>8</v>
      </c>
      <c r="B146" t="s">
        <v>1909</v>
      </c>
      <c r="C146" t="s">
        <v>1910</v>
      </c>
    </row>
    <row r="147" spans="1:3" x14ac:dyDescent="0.25">
      <c r="A147">
        <v>8</v>
      </c>
      <c r="B147" t="s">
        <v>1672</v>
      </c>
      <c r="C147" t="s">
        <v>1911</v>
      </c>
    </row>
    <row r="148" spans="1:3" x14ac:dyDescent="0.25">
      <c r="A148">
        <v>8</v>
      </c>
      <c r="B148" t="s">
        <v>1912</v>
      </c>
      <c r="C148" t="s">
        <v>1913</v>
      </c>
    </row>
    <row r="149" spans="1:3" x14ac:dyDescent="0.25">
      <c r="A149">
        <v>8</v>
      </c>
      <c r="B149" t="s">
        <v>1914</v>
      </c>
      <c r="C149" t="s">
        <v>1915</v>
      </c>
    </row>
    <row r="150" spans="1:3" x14ac:dyDescent="0.25">
      <c r="A150">
        <v>8</v>
      </c>
      <c r="B150" t="s">
        <v>1916</v>
      </c>
      <c r="C150" t="s">
        <v>1917</v>
      </c>
    </row>
    <row r="151" spans="1:3" x14ac:dyDescent="0.25">
      <c r="A151">
        <v>8</v>
      </c>
      <c r="B151" t="s">
        <v>1668</v>
      </c>
      <c r="C151" t="s">
        <v>1918</v>
      </c>
    </row>
    <row r="152" spans="1:3" x14ac:dyDescent="0.25">
      <c r="A152">
        <v>8</v>
      </c>
      <c r="B152" t="s">
        <v>828</v>
      </c>
      <c r="C152" t="s">
        <v>1919</v>
      </c>
    </row>
    <row r="153" spans="1:3" x14ac:dyDescent="0.25">
      <c r="A153">
        <v>8</v>
      </c>
      <c r="B153" t="s">
        <v>1920</v>
      </c>
      <c r="C153" t="s">
        <v>1921</v>
      </c>
    </row>
    <row r="154" spans="1:3" x14ac:dyDescent="0.25">
      <c r="A154">
        <v>8</v>
      </c>
      <c r="B154" t="s">
        <v>1922</v>
      </c>
      <c r="C154" t="s">
        <v>1923</v>
      </c>
    </row>
    <row r="155" spans="1:3" x14ac:dyDescent="0.25">
      <c r="A155">
        <v>8</v>
      </c>
      <c r="B155" t="s">
        <v>1924</v>
      </c>
      <c r="C155" t="s">
        <v>1925</v>
      </c>
    </row>
    <row r="156" spans="1:3" x14ac:dyDescent="0.25">
      <c r="A156">
        <v>8</v>
      </c>
      <c r="B156" t="s">
        <v>1641</v>
      </c>
      <c r="C156" t="s">
        <v>1926</v>
      </c>
    </row>
    <row r="157" spans="1:3" x14ac:dyDescent="0.25">
      <c r="A157">
        <v>8</v>
      </c>
      <c r="B157" t="s">
        <v>1927</v>
      </c>
      <c r="C157" t="s">
        <v>1928</v>
      </c>
    </row>
    <row r="158" spans="1:3" x14ac:dyDescent="0.25">
      <c r="A158">
        <v>8</v>
      </c>
      <c r="B158" t="s">
        <v>1929</v>
      </c>
      <c r="C158" t="s">
        <v>1930</v>
      </c>
    </row>
    <row r="159" spans="1:3" x14ac:dyDescent="0.25">
      <c r="A159">
        <v>8</v>
      </c>
      <c r="B159" t="s">
        <v>1931</v>
      </c>
      <c r="C159" t="s">
        <v>1932</v>
      </c>
    </row>
    <row r="160" spans="1:3" x14ac:dyDescent="0.25">
      <c r="A160">
        <v>8</v>
      </c>
      <c r="B160" t="s">
        <v>1933</v>
      </c>
      <c r="C160" t="s">
        <v>1934</v>
      </c>
    </row>
    <row r="161" spans="1:3" x14ac:dyDescent="0.25">
      <c r="A161">
        <v>8.75</v>
      </c>
      <c r="B161" t="s">
        <v>1935</v>
      </c>
      <c r="C161" t="s">
        <v>1936</v>
      </c>
    </row>
    <row r="162" spans="1:3" x14ac:dyDescent="0.25">
      <c r="A162">
        <v>8.75</v>
      </c>
      <c r="B162" t="s">
        <v>1937</v>
      </c>
      <c r="C162" t="s">
        <v>1938</v>
      </c>
    </row>
    <row r="163" spans="1:3" x14ac:dyDescent="0.25">
      <c r="A163">
        <v>9</v>
      </c>
      <c r="B163" t="s">
        <v>1939</v>
      </c>
      <c r="C163" t="s">
        <v>1940</v>
      </c>
    </row>
    <row r="164" spans="1:3" x14ac:dyDescent="0.25">
      <c r="A164">
        <v>9</v>
      </c>
      <c r="B164" t="s">
        <v>1941</v>
      </c>
      <c r="C164" t="s">
        <v>1942</v>
      </c>
    </row>
    <row r="165" spans="1:3" x14ac:dyDescent="0.25">
      <c r="A165">
        <v>9</v>
      </c>
      <c r="B165" t="s">
        <v>1943</v>
      </c>
      <c r="C165" t="s">
        <v>1944</v>
      </c>
    </row>
    <row r="166" spans="1:3" x14ac:dyDescent="0.25">
      <c r="A166">
        <v>9</v>
      </c>
      <c r="B166" t="s">
        <v>1945</v>
      </c>
      <c r="C166" t="s">
        <v>1946</v>
      </c>
    </row>
    <row r="167" spans="1:3" x14ac:dyDescent="0.25">
      <c r="A167">
        <v>9</v>
      </c>
      <c r="B167" t="s">
        <v>1947</v>
      </c>
      <c r="C167" t="s">
        <v>1948</v>
      </c>
    </row>
    <row r="168" spans="1:3" x14ac:dyDescent="0.25">
      <c r="A168">
        <v>9</v>
      </c>
      <c r="B168" t="s">
        <v>1949</v>
      </c>
      <c r="C168" t="s">
        <v>1950</v>
      </c>
    </row>
    <row r="169" spans="1:3" x14ac:dyDescent="0.25">
      <c r="A169">
        <v>9</v>
      </c>
      <c r="B169" t="s">
        <v>1951</v>
      </c>
      <c r="C169" t="s">
        <v>1952</v>
      </c>
    </row>
    <row r="170" spans="1:3" x14ac:dyDescent="0.25">
      <c r="A170">
        <v>9</v>
      </c>
      <c r="B170" t="s">
        <v>1953</v>
      </c>
      <c r="C170" t="s">
        <v>1954</v>
      </c>
    </row>
    <row r="171" spans="1:3" x14ac:dyDescent="0.25">
      <c r="A171">
        <v>9.5</v>
      </c>
      <c r="B171" t="s">
        <v>1955</v>
      </c>
      <c r="C171" t="s">
        <v>1956</v>
      </c>
    </row>
    <row r="172" spans="1:3" x14ac:dyDescent="0.25">
      <c r="A172">
        <v>10</v>
      </c>
      <c r="B172" t="s">
        <v>1957</v>
      </c>
      <c r="C172" t="s">
        <v>1958</v>
      </c>
    </row>
    <row r="173" spans="1:3" x14ac:dyDescent="0.25">
      <c r="A173">
        <v>10</v>
      </c>
      <c r="B173" t="s">
        <v>1959</v>
      </c>
      <c r="C173" t="s">
        <v>1960</v>
      </c>
    </row>
    <row r="174" spans="1:3" x14ac:dyDescent="0.25">
      <c r="A174">
        <v>10</v>
      </c>
      <c r="B174" t="s">
        <v>1961</v>
      </c>
      <c r="C174" t="s">
        <v>1962</v>
      </c>
    </row>
    <row r="175" spans="1:3" x14ac:dyDescent="0.25">
      <c r="A175">
        <v>10</v>
      </c>
      <c r="B175" t="s">
        <v>1963</v>
      </c>
      <c r="C175" t="s">
        <v>1964</v>
      </c>
    </row>
    <row r="176" spans="1:3" x14ac:dyDescent="0.25">
      <c r="A176">
        <v>10</v>
      </c>
      <c r="B176" t="s">
        <v>1965</v>
      </c>
      <c r="C176" t="s">
        <v>1966</v>
      </c>
    </row>
    <row r="177" spans="1:3" x14ac:dyDescent="0.25">
      <c r="A177">
        <v>10</v>
      </c>
      <c r="B177" t="s">
        <v>1967</v>
      </c>
      <c r="C177" t="s">
        <v>1968</v>
      </c>
    </row>
    <row r="178" spans="1:3" x14ac:dyDescent="0.25">
      <c r="A178">
        <v>10.5</v>
      </c>
      <c r="B178" t="s">
        <v>1969</v>
      </c>
      <c r="C178" t="s">
        <v>1970</v>
      </c>
    </row>
    <row r="179" spans="1:3" x14ac:dyDescent="0.25">
      <c r="A179">
        <v>10.5</v>
      </c>
      <c r="B179" t="s">
        <v>1971</v>
      </c>
      <c r="C179" t="s">
        <v>1972</v>
      </c>
    </row>
    <row r="180" spans="1:3" x14ac:dyDescent="0.25">
      <c r="A180">
        <v>11</v>
      </c>
      <c r="B180" t="s">
        <v>1973</v>
      </c>
      <c r="C180" t="s">
        <v>1974</v>
      </c>
    </row>
    <row r="181" spans="1:3" x14ac:dyDescent="0.25">
      <c r="A181">
        <v>11</v>
      </c>
      <c r="B181" t="s">
        <v>1776</v>
      </c>
      <c r="C181" t="s">
        <v>1975</v>
      </c>
    </row>
    <row r="182" spans="1:3" x14ac:dyDescent="0.25">
      <c r="A182">
        <v>11</v>
      </c>
      <c r="B182" t="s">
        <v>1976</v>
      </c>
      <c r="C182" t="s">
        <v>1977</v>
      </c>
    </row>
    <row r="183" spans="1:3" x14ac:dyDescent="0.25">
      <c r="A183">
        <v>11</v>
      </c>
      <c r="B183" t="s">
        <v>1971</v>
      </c>
      <c r="C183" t="s">
        <v>1978</v>
      </c>
    </row>
    <row r="184" spans="1:3" x14ac:dyDescent="0.25">
      <c r="A184">
        <v>11</v>
      </c>
      <c r="B184" t="s">
        <v>1979</v>
      </c>
      <c r="C184" t="s">
        <v>1980</v>
      </c>
    </row>
    <row r="185" spans="1:3" x14ac:dyDescent="0.25">
      <c r="A185">
        <v>11</v>
      </c>
      <c r="B185" t="s">
        <v>1981</v>
      </c>
      <c r="C185" t="s">
        <v>1982</v>
      </c>
    </row>
    <row r="186" spans="1:3" x14ac:dyDescent="0.25">
      <c r="A186">
        <v>11</v>
      </c>
      <c r="B186" t="s">
        <v>1983</v>
      </c>
      <c r="C186" t="s">
        <v>1984</v>
      </c>
    </row>
    <row r="187" spans="1:3" x14ac:dyDescent="0.25">
      <c r="A187">
        <v>11</v>
      </c>
      <c r="B187" t="s">
        <v>1985</v>
      </c>
      <c r="C187" t="s">
        <v>1986</v>
      </c>
    </row>
    <row r="188" spans="1:3" x14ac:dyDescent="0.25">
      <c r="A188">
        <v>11</v>
      </c>
      <c r="B188" t="s">
        <v>1987</v>
      </c>
      <c r="C188" t="s">
        <v>1988</v>
      </c>
    </row>
    <row r="189" spans="1:3" x14ac:dyDescent="0.25">
      <c r="A189">
        <v>11</v>
      </c>
      <c r="B189" t="s">
        <v>1989</v>
      </c>
      <c r="C189" t="s">
        <v>1990</v>
      </c>
    </row>
    <row r="190" spans="1:3" x14ac:dyDescent="0.25">
      <c r="A190">
        <v>11</v>
      </c>
      <c r="B190" t="s">
        <v>1991</v>
      </c>
      <c r="C190" t="s">
        <v>1992</v>
      </c>
    </row>
    <row r="191" spans="1:3" x14ac:dyDescent="0.25">
      <c r="A191">
        <v>11</v>
      </c>
      <c r="B191" t="s">
        <v>1115</v>
      </c>
      <c r="C191" t="s">
        <v>1993</v>
      </c>
    </row>
    <row r="192" spans="1:3" x14ac:dyDescent="0.25">
      <c r="A192">
        <v>12</v>
      </c>
      <c r="B192" t="s">
        <v>1994</v>
      </c>
      <c r="C192" t="s">
        <v>1995</v>
      </c>
    </row>
    <row r="193" spans="1:3" x14ac:dyDescent="0.25">
      <c r="A193">
        <v>12</v>
      </c>
      <c r="B193" t="s">
        <v>1996</v>
      </c>
      <c r="C193" t="s">
        <v>1997</v>
      </c>
    </row>
    <row r="194" spans="1:3" x14ac:dyDescent="0.25">
      <c r="A194">
        <v>12</v>
      </c>
      <c r="B194" t="s">
        <v>1998</v>
      </c>
      <c r="C194" t="s">
        <v>1999</v>
      </c>
    </row>
    <row r="195" spans="1:3" x14ac:dyDescent="0.25">
      <c r="A195">
        <v>12</v>
      </c>
      <c r="B195" t="s">
        <v>2000</v>
      </c>
      <c r="C195" t="s">
        <v>2001</v>
      </c>
    </row>
    <row r="196" spans="1:3" x14ac:dyDescent="0.25">
      <c r="A196">
        <v>12</v>
      </c>
      <c r="B196" t="s">
        <v>2002</v>
      </c>
      <c r="C196" t="s">
        <v>2003</v>
      </c>
    </row>
    <row r="197" spans="1:3" x14ac:dyDescent="0.25">
      <c r="A197">
        <v>12</v>
      </c>
      <c r="B197" t="s">
        <v>2004</v>
      </c>
      <c r="C197" t="s">
        <v>2005</v>
      </c>
    </row>
    <row r="198" spans="1:3" x14ac:dyDescent="0.25">
      <c r="A198">
        <v>12</v>
      </c>
      <c r="B198" t="s">
        <v>2006</v>
      </c>
      <c r="C198" t="s">
        <v>2007</v>
      </c>
    </row>
    <row r="199" spans="1:3" x14ac:dyDescent="0.25">
      <c r="A199">
        <v>12</v>
      </c>
      <c r="B199" t="s">
        <v>2008</v>
      </c>
      <c r="C199" t="s">
        <v>2009</v>
      </c>
    </row>
    <row r="200" spans="1:3" x14ac:dyDescent="0.25">
      <c r="A200">
        <v>12</v>
      </c>
      <c r="B200" t="s">
        <v>2010</v>
      </c>
      <c r="C200" t="s">
        <v>2011</v>
      </c>
    </row>
    <row r="201" spans="1:3" x14ac:dyDescent="0.25">
      <c r="A201">
        <v>12.75</v>
      </c>
      <c r="B201" t="s">
        <v>2012</v>
      </c>
      <c r="C201" t="s">
        <v>2013</v>
      </c>
    </row>
    <row r="202" spans="1:3" x14ac:dyDescent="0.25">
      <c r="A202">
        <v>13</v>
      </c>
      <c r="B202" t="s">
        <v>2014</v>
      </c>
      <c r="C202" t="s">
        <v>2015</v>
      </c>
    </row>
    <row r="203" spans="1:3" x14ac:dyDescent="0.25">
      <c r="A203">
        <v>13</v>
      </c>
      <c r="B203" t="s">
        <v>2016</v>
      </c>
      <c r="C203" t="s">
        <v>2017</v>
      </c>
    </row>
    <row r="204" spans="1:3" x14ac:dyDescent="0.25">
      <c r="A204">
        <v>13</v>
      </c>
      <c r="B204" t="s">
        <v>2018</v>
      </c>
      <c r="C204" t="s">
        <v>2019</v>
      </c>
    </row>
    <row r="205" spans="1:3" x14ac:dyDescent="0.25">
      <c r="A205">
        <v>13</v>
      </c>
      <c r="B205" t="s">
        <v>2020</v>
      </c>
      <c r="C205" t="s">
        <v>2021</v>
      </c>
    </row>
    <row r="206" spans="1:3" x14ac:dyDescent="0.25">
      <c r="A206">
        <v>13.75</v>
      </c>
      <c r="B206" t="s">
        <v>2022</v>
      </c>
      <c r="C206" t="s">
        <v>2023</v>
      </c>
    </row>
    <row r="207" spans="1:3" x14ac:dyDescent="0.25">
      <c r="A207">
        <v>14</v>
      </c>
      <c r="B207" t="s">
        <v>2024</v>
      </c>
      <c r="C207" t="s">
        <v>2025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1491</v>
      </c>
      <c r="R9" t="s">
        <v>1489</v>
      </c>
      <c r="U9" t="s">
        <v>1490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1489</v>
      </c>
      <c r="S24">
        <v>70</v>
      </c>
    </row>
    <row r="25" spans="6:22" x14ac:dyDescent="0.25">
      <c r="R25" t="s">
        <v>1492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1491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1495</v>
      </c>
      <c r="I32" t="s">
        <v>1493</v>
      </c>
      <c r="J32" t="s">
        <v>1500</v>
      </c>
      <c r="K32" t="s">
        <v>1494</v>
      </c>
      <c r="L32" t="s">
        <v>1496</v>
      </c>
      <c r="M32" t="s">
        <v>1501</v>
      </c>
      <c r="N32" t="s">
        <v>1498</v>
      </c>
      <c r="O32" t="s">
        <v>1502</v>
      </c>
      <c r="P32" t="s">
        <v>178</v>
      </c>
      <c r="Q32" t="s">
        <v>1499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1490</v>
      </c>
      <c r="W38" t="s">
        <v>1497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1614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1489</v>
      </c>
    </row>
    <row r="84" spans="7:15" x14ac:dyDescent="0.25">
      <c r="G84" t="s">
        <v>1615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1613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3"/>
  <sheetViews>
    <sheetView topLeftCell="A139" workbookViewId="0">
      <selection activeCell="A143" sqref="A14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1486</v>
      </c>
    </row>
    <row r="133" spans="1:3" x14ac:dyDescent="0.25">
      <c r="A133" s="33">
        <v>136</v>
      </c>
      <c r="B133" s="32" t="s">
        <v>1528</v>
      </c>
    </row>
    <row r="134" spans="1:3" x14ac:dyDescent="0.25">
      <c r="A134" s="33">
        <v>137</v>
      </c>
      <c r="B134" s="32" t="s">
        <v>1512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1561</v>
      </c>
    </row>
    <row r="137" spans="1:3" x14ac:dyDescent="0.25">
      <c r="A137" s="33">
        <v>140</v>
      </c>
      <c r="B137" s="32" t="s">
        <v>1587</v>
      </c>
      <c r="C137" s="31">
        <v>45039</v>
      </c>
    </row>
    <row r="138" spans="1:3" x14ac:dyDescent="0.25">
      <c r="A138" s="33">
        <v>141</v>
      </c>
      <c r="B138" s="32" t="s">
        <v>1599</v>
      </c>
      <c r="C138" s="31">
        <v>45126</v>
      </c>
    </row>
    <row r="139" spans="1:3" x14ac:dyDescent="0.25">
      <c r="A139" s="33">
        <v>142</v>
      </c>
      <c r="B139" s="32" t="s">
        <v>1473</v>
      </c>
    </row>
    <row r="140" spans="1:3" x14ac:dyDescent="0.25">
      <c r="A140" s="33">
        <v>143</v>
      </c>
      <c r="B140" s="32" t="s">
        <v>1619</v>
      </c>
      <c r="C140" s="31">
        <v>45180</v>
      </c>
    </row>
    <row r="141" spans="1:3" x14ac:dyDescent="0.25">
      <c r="A141" s="33">
        <v>144</v>
      </c>
      <c r="B141" s="32" t="s">
        <v>1620</v>
      </c>
    </row>
    <row r="142" spans="1:3" x14ac:dyDescent="0.25">
      <c r="A142" s="33">
        <v>145</v>
      </c>
      <c r="B142" s="32" t="s">
        <v>1633</v>
      </c>
    </row>
    <row r="143" spans="1:3" x14ac:dyDescent="0.25">
      <c r="A143" s="33">
        <v>146</v>
      </c>
      <c r="B143" s="32" t="s">
        <v>2059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AllEventData</vt:lpstr>
      <vt:lpstr>Sheet1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2024-07-16T22:41:17Z</dcterms:modified>
</cp:coreProperties>
</file>