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AEED379-D019-4E78-9D8F-1634618DA09F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1" sheetId="13" r:id="rId2"/>
    <sheet name="Calculator" sheetId="2" r:id="rId3"/>
    <sheet name="Radar" sheetId="14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AllEventData!$A$5:$BI$216</definedName>
    <definedName name="_xlnm._FilterDatabase" localSheetId="8" hidden="1">Database!$A$1:$H$39</definedName>
    <definedName name="_xlnm._FilterDatabase" localSheetId="3" hidden="1">Radar!$D$6:$M$20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2" hidden="1">Calculator!$F$18</definedName>
    <definedName name="solver_adj" localSheetId="6" hidden="1">Cameras!$P$72</definedName>
    <definedName name="solver_cvg" localSheetId="0" hidden="1">0.0001</definedName>
    <definedName name="solver_cvg" localSheetId="2" hidden="1">0.0001</definedName>
    <definedName name="solver_cvg" localSheetId="6" hidden="1">0.0001</definedName>
    <definedName name="solver_drv" localSheetId="0" hidden="1">1</definedName>
    <definedName name="solver_drv" localSheetId="2" hidden="1">1</definedName>
    <definedName name="solver_drv" localSheetId="6" hidden="1">1</definedName>
    <definedName name="solver_eng" localSheetId="0" hidden="1">1</definedName>
    <definedName name="solver_eng" localSheetId="2" hidden="1">1</definedName>
    <definedName name="solver_eng" localSheetId="6" hidden="1">1</definedName>
    <definedName name="solver_est" localSheetId="0" hidden="1">1</definedName>
    <definedName name="solver_est" localSheetId="2" hidden="1">1</definedName>
    <definedName name="solver_est" localSheetId="6" hidden="1">1</definedName>
    <definedName name="solver_itr" localSheetId="0" hidden="1">2147483647</definedName>
    <definedName name="solver_itr" localSheetId="2" hidden="1">2147483647</definedName>
    <definedName name="solver_itr" localSheetId="6" hidden="1">2147483647</definedName>
    <definedName name="solver_mip" localSheetId="0" hidden="1">2147483647</definedName>
    <definedName name="solver_mip" localSheetId="2" hidden="1">2147483647</definedName>
    <definedName name="solver_mip" localSheetId="6" hidden="1">2147483647</definedName>
    <definedName name="solver_mni" localSheetId="0" hidden="1">30</definedName>
    <definedName name="solver_mni" localSheetId="2" hidden="1">30</definedName>
    <definedName name="solver_mni" localSheetId="6" hidden="1">30</definedName>
    <definedName name="solver_mrt" localSheetId="0" hidden="1">0.075</definedName>
    <definedName name="solver_mrt" localSheetId="2" hidden="1">0.075</definedName>
    <definedName name="solver_mrt" localSheetId="6" hidden="1">0.075</definedName>
    <definedName name="solver_msl" localSheetId="0" hidden="1">2</definedName>
    <definedName name="solver_msl" localSheetId="2" hidden="1">2</definedName>
    <definedName name="solver_msl" localSheetId="6" hidden="1">2</definedName>
    <definedName name="solver_neg" localSheetId="0" hidden="1">1</definedName>
    <definedName name="solver_neg" localSheetId="2" hidden="1">1</definedName>
    <definedName name="solver_neg" localSheetId="6" hidden="1">1</definedName>
    <definedName name="solver_nod" localSheetId="0" hidden="1">2147483647</definedName>
    <definedName name="solver_nod" localSheetId="2" hidden="1">2147483647</definedName>
    <definedName name="solver_nod" localSheetId="6" hidden="1">2147483647</definedName>
    <definedName name="solver_num" localSheetId="0" hidden="1">0</definedName>
    <definedName name="solver_num" localSheetId="2" hidden="1">0</definedName>
    <definedName name="solver_num" localSheetId="6" hidden="1">0</definedName>
    <definedName name="solver_nwt" localSheetId="0" hidden="1">1</definedName>
    <definedName name="solver_nwt" localSheetId="2" hidden="1">1</definedName>
    <definedName name="solver_nwt" localSheetId="6" hidden="1">1</definedName>
    <definedName name="solver_opt" localSheetId="0" hidden="1">AllEventData!$K$7</definedName>
    <definedName name="solver_opt" localSheetId="2" hidden="1">Calculator!$H$11</definedName>
    <definedName name="solver_opt" localSheetId="6" hidden="1">Cameras!$O$77</definedName>
    <definedName name="solver_pre" localSheetId="0" hidden="1">0.000001</definedName>
    <definedName name="solver_pre" localSheetId="2" hidden="1">0.000001</definedName>
    <definedName name="solver_pre" localSheetId="6" hidden="1">0.000001</definedName>
    <definedName name="solver_rbv" localSheetId="0" hidden="1">1</definedName>
    <definedName name="solver_rbv" localSheetId="2" hidden="1">1</definedName>
    <definedName name="solver_rbv" localSheetId="6" hidden="1">1</definedName>
    <definedName name="solver_rlx" localSheetId="0" hidden="1">2</definedName>
    <definedName name="solver_rlx" localSheetId="2" hidden="1">2</definedName>
    <definedName name="solver_rlx" localSheetId="6" hidden="1">2</definedName>
    <definedName name="solver_rsd" localSheetId="0" hidden="1">0</definedName>
    <definedName name="solver_rsd" localSheetId="2" hidden="1">0</definedName>
    <definedName name="solver_rsd" localSheetId="6" hidden="1">0</definedName>
    <definedName name="solver_scl" localSheetId="0" hidden="1">1</definedName>
    <definedName name="solver_scl" localSheetId="2" hidden="1">1</definedName>
    <definedName name="solver_scl" localSheetId="6" hidden="1">1</definedName>
    <definedName name="solver_sho" localSheetId="0" hidden="1">2</definedName>
    <definedName name="solver_sho" localSheetId="2" hidden="1">2</definedName>
    <definedName name="solver_sho" localSheetId="6" hidden="1">2</definedName>
    <definedName name="solver_ssz" localSheetId="0" hidden="1">100</definedName>
    <definedName name="solver_ssz" localSheetId="2" hidden="1">100</definedName>
    <definedName name="solver_ssz" localSheetId="6" hidden="1">100</definedName>
    <definedName name="solver_tim" localSheetId="0" hidden="1">2147483647</definedName>
    <definedName name="solver_tim" localSheetId="2" hidden="1">2147483647</definedName>
    <definedName name="solver_tim" localSheetId="6" hidden="1">2147483647</definedName>
    <definedName name="solver_tol" localSheetId="0" hidden="1">0.01</definedName>
    <definedName name="solver_tol" localSheetId="2" hidden="1">0.01</definedName>
    <definedName name="solver_tol" localSheetId="6" hidden="1">0.01</definedName>
    <definedName name="solver_typ" localSheetId="0" hidden="1">3</definedName>
    <definedName name="solver_typ" localSheetId="2" hidden="1">3</definedName>
    <definedName name="solver_typ" localSheetId="6" hidden="1">2</definedName>
    <definedName name="solver_val" localSheetId="0" hidden="1">0.15001</definedName>
    <definedName name="solver_val" localSheetId="2" hidden="1">43.8</definedName>
    <definedName name="solver_val" localSheetId="6" hidden="1">0</definedName>
    <definedName name="solver_ver" localSheetId="0" hidden="1">3</definedName>
    <definedName name="solver_ver" localSheetId="2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8" i="1" l="1"/>
  <c r="U218" i="1"/>
  <c r="T218" i="1"/>
  <c r="K218" i="1"/>
  <c r="H218" i="1"/>
  <c r="L16" i="14"/>
  <c r="L17" i="14"/>
  <c r="L18" i="14"/>
  <c r="L19" i="14"/>
  <c r="L20" i="14"/>
  <c r="L15" i="14"/>
  <c r="J17" i="14"/>
  <c r="J10" i="14"/>
  <c r="L10" i="14" s="1"/>
  <c r="J19" i="14"/>
  <c r="J18" i="14"/>
  <c r="J9" i="14"/>
  <c r="L9" i="14" s="1"/>
  <c r="J20" i="14"/>
  <c r="J8" i="14"/>
  <c r="L8" i="14" s="1"/>
  <c r="J15" i="14"/>
  <c r="J16" i="14"/>
  <c r="J12" i="14"/>
  <c r="L12" i="14" s="1"/>
  <c r="U217" i="1" l="1"/>
  <c r="T217" i="1"/>
  <c r="R217" i="1"/>
  <c r="K217" i="1"/>
  <c r="H217" i="1"/>
  <c r="H216" i="1"/>
  <c r="K216" i="1"/>
  <c r="R216" i="1"/>
  <c r="U216" i="1" s="1"/>
  <c r="T216" i="1"/>
  <c r="R215" i="1" l="1"/>
  <c r="U215" i="1" s="1"/>
  <c r="T215" i="1"/>
  <c r="J215" i="1"/>
  <c r="K215" i="1" s="1"/>
  <c r="H215" i="1"/>
  <c r="M27" i="2"/>
  <c r="T214" i="1"/>
  <c r="K214" i="1"/>
  <c r="R214" i="1"/>
  <c r="H214" i="1"/>
  <c r="C111" i="13" l="1"/>
  <c r="C110" i="13"/>
  <c r="R213" i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4" i="8"/>
  <c r="P38" i="8"/>
  <c r="P34" i="8"/>
  <c r="P37" i="8"/>
  <c r="P42" i="8"/>
  <c r="P36" i="8"/>
  <c r="P35" i="8"/>
  <c r="P45" i="8"/>
  <c r="P39" i="8"/>
  <c r="P33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<sst xmlns="http://schemas.openxmlformats.org/spreadsheetml/2006/main" count="3631" uniqueCount="2093">
  <si>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</si>
  <si>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</si>
  <si>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</si>
  <si>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</si>
  <si>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</si>
  <si>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</si>
  <si>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</si>
  <si>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</si>
  <si>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</si>
  <si>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</si>
  <si>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</si>
  <si>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</si>
  <si>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</si>
  <si>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</si>
  <si>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</si>
  <si>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</si>
  <si>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</si>
  <si>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</si>
  <si>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</si>
  <si>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</si>
  <si>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</si>
  <si>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</si>
  <si>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</si>
  <si>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</si>
  <si>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</si>
  <si>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</si>
  <si>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</si>
  <si>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</si>
  <si>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</si>
  <si>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</si>
  <si>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</si>
  <si>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</si>
  <si>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</si>
  <si>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</si>
  <si>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</si>
  <si>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</si>
  <si>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</si>
  <si>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</si>
  <si>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</si>
  <si>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</si>
  <si>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</si>
  <si>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</si>
  <si>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</si>
  <si>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</si>
  <si>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</si>
  <si>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</si>
  <si>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</si>
  <si>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</si>
  <si>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</si>
  <si>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</si>
  <si>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</si>
  <si>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</si>
  <si>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</si>
  <si>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</si>
  <si>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</si>
  <si>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</si>
  <si>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</si>
  <si>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</si>
  <si>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</si>
  <si>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</si>
  <si>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</si>
  <si>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</si>
  <si>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</si>
  <si>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</si>
  <si>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</si>
  <si>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</si>
  <si>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</si>
  <si>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</si>
  <si>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</si>
  <si>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</si>
  <si>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</si>
  <si>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</si>
  <si>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</si>
  <si>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</si>
  <si>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</si>
  <si>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</si>
  <si>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</si>
  <si>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</si>
  <si>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</si>
  <si>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</si>
  <si>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</si>
  <si>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</si>
  <si>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</si>
  <si>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</si>
  <si>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</si>
  <si>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</si>
  <si>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</si>
  <si>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</si>
  <si>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</si>
  <si>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</si>
  <si>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</si>
  <si>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</si>
  <si>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</si>
  <si>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</si>
  <si>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</si>
  <si>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</si>
  <si>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</si>
  <si>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</si>
  <si>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</si>
  <si>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</si>
  <si>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</si>
  <si>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</si>
  <si>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</si>
  <si>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</si>
  <si>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</si>
  <si>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</si>
  <si>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</si>
  <si>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</si>
  <si>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</si>
  <si>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</si>
  <si>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</si>
  <si>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</si>
  <si>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</si>
  <si>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</si>
  <si>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</si>
  <si>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</si>
  <si>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</si>
  <si>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</si>
  <si>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</si>
  <si>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</si>
  <si>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</si>
  <si>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</si>
  <si>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</si>
  <si>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</si>
  <si>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</si>
  <si>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</si>
  <si>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</si>
  <si>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</si>
  <si>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</si>
  <si>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</si>
  <si>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</si>
  <si>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</si>
  <si>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</si>
  <si>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</si>
  <si>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</si>
  <si>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</si>
  <si>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</si>
  <si>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</si>
  <si>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</si>
  <si>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</si>
  <si>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</si>
  <si>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</si>
  <si>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</si>
  <si>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</si>
  <si>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</si>
  <si>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</si>
  <si>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</si>
  <si>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</si>
  <si>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</si>
  <si>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</si>
  <si>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</si>
  <si>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</si>
  <si>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</si>
  <si>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</si>
  <si>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</si>
  <si>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</si>
  <si>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</si>
  <si>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</si>
  <si>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</si>
  <si>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</si>
  <si>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</si>
  <si>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</si>
  <si>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</si>
  <si>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</si>
  <si>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</si>
  <si>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</si>
  <si>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</si>
  <si>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</si>
  <si>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</si>
  <si>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</si>
  <si>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</si>
  <si>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</si>
  <si>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</si>
  <si>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</si>
  <si>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</si>
  <si>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</si>
  <si>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</si>
  <si>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</si>
  <si>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</si>
  <si>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</si>
  <si>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</si>
  <si>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</si>
  <si>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</si>
  <si>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</si>
  <si>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</si>
  <si>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</si>
  <si>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</si>
  <si>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</si>
  <si>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</si>
  <si>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</si>
  <si>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</si>
  <si>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</si>
  <si>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</si>
  <si>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</si>
  <si>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</si>
  <si>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</si>
  <si>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</si>
  <si>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</si>
  <si>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</si>
  <si>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</si>
  <si>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</si>
  <si>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</si>
  <si>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</si>
  <si>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</si>
  <si>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</si>
  <si>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</si>
  <si>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</si>
  <si>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</si>
  <si>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</si>
  <si>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</si>
  <si>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</si>
  <si>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</si>
  <si>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</si>
  <si>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</si>
  <si>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</si>
  <si>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</si>
  <si>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</si>
  <si>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</si>
  <si>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</si>
  <si>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</si>
  <si>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</si>
  <si>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</si>
  <si>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</si>
  <si>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</si>
  <si>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</si>
  <si>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</si>
  <si>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</si>
  <si>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</si>
  <si>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</si>
  <si>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</si>
  <si>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</si>
  <si>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</si>
  <si>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</si>
  <si>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</si>
  <si>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</si>
  <si>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</si>
  <si>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</si>
  <si>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</si>
  <si>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</si>
  <si>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</si>
  <si>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</si>
  <si>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</si>
  <si>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</si>
  <si>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</si>
  <si>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</si>
  <si>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</si>
  <si>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</si>
  <si>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</si>
  <si>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</si>
  <si>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</si>
  <si>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</si>
  <si>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</si>
  <si>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</si>
  <si>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</si>
  <si>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</si>
  <si>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</si>
  <si>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</si>
  <si>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</si>
  <si>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</si>
  <si>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</si>
  <si>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</si>
  <si>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</si>
  <si>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</si>
  <si>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</si>
  <si>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</si>
  <si>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</si>
  <si>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</si>
  <si>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</si>
  <si>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</si>
  <si>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</si>
  <si>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</si>
  <si>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</si>
  <si>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</si>
  <si>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</si>
  <si>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</si>
  <si>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</si>
  <si>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</si>
  <si>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</si>
  <si>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</si>
  <si>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</si>
  <si>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</si>
  <si>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</si>
  <si>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</si>
  <si>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</si>
  <si>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</si>
  <si>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</si>
  <si>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</si>
  <si>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</si>
  <si>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</si>
  <si>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</si>
  <si>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</si>
  <si>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</si>
  <si>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</si>
  <si>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</si>
  <si>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</si>
  <si>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</si>
  <si>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</si>
  <si>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</si>
  <si>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</si>
  <si>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</si>
  <si>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</si>
  <si>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</si>
  <si>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</si>
  <si>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</si>
  <si>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</si>
  <si>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</si>
  <si>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</si>
  <si>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</si>
  <si>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</si>
  <si>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</si>
  <si>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</si>
  <si>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</si>
  <si>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</si>
  <si>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</si>
  <si>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</si>
  <si>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</si>
  <si>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</si>
  <si>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</si>
  <si>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</si>
  <si>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</si>
  <si>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</si>
  <si>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</si>
  <si>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</si>
  <si>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</si>
  <si>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</si>
  <si>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</si>
  <si>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</si>
  <si>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</si>
  <si>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</si>
  <si>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</si>
  <si>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</si>
  <si>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</si>
  <si>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</si>
  <si>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</si>
  <si>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</si>
  <si>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</si>
  <si>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</si>
  <si>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</si>
  <si>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</si>
  <si>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</si>
  <si>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</si>
  <si>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</si>
  <si>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</si>
  <si>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</si>
  <si>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</si>
  <si>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</si>
  <si>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</si>
  <si>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</si>
  <si>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</si>
  <si>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</si>
  <si>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</si>
  <si>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</si>
  <si>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</si>
  <si>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</si>
  <si>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</si>
  <si>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</si>
  <si>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</si>
  <si>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</si>
  <si>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</si>
  <si>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</si>
  <si>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</si>
  <si>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</si>
  <si>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</si>
  <si>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</si>
  <si>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</si>
  <si>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</si>
  <si>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</si>
  <si>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</si>
  <si>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</si>
  <si>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</si>
  <si>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</si>
  <si>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</si>
  <si>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</si>
  <si>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</si>
  <si>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</si>
  <si>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</si>
  <si>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</si>
  <si>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</si>
  <si>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</si>
  <si>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</si>
  <si>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</si>
  <si>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</si>
  <si>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</si>
  <si>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</si>
  <si>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</si>
  <si>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</si>
  <si>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</si>
  <si>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</si>
  <si>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</si>
  <si>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</si>
  <si>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</si>
  <si>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</si>
  <si>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</si>
  <si>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</si>
  <si>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</si>
  <si>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</si>
  <si>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</si>
  <si>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</si>
  <si>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</si>
  <si>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</si>
  <si>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</si>
  <si>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</si>
  <si>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</si>
  <si>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</si>
  <si>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</si>
  <si>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</si>
  <si>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</si>
  <si>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</si>
  <si>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</si>
  <si>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</si>
  <si>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</si>
  <si>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</si>
  <si>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</si>
  <si>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</si>
  <si>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</si>
  <si>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</si>
  <si>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</si>
  <si>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</si>
  <si>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</si>
  <si>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</si>
  <si>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</si>
  <si>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</si>
  <si>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</si>
  <si>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</si>
  <si>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</si>
  <si>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</si>
  <si>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</si>
  <si>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</si>
  <si>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</si>
  <si>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</si>
  <si>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</si>
  <si>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</si>
  <si>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</si>
  <si>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</si>
  <si>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</si>
  <si>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</si>
  <si>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</si>
  <si>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</si>
  <si>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</si>
  <si>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</si>
  <si>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</si>
  <si>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</si>
  <si>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</si>
  <si>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</si>
  <si>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</si>
  <si>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</si>
  <si>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</si>
  <si>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</si>
  <si>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</si>
  <si>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</si>
  <si>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</si>
  <si>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</si>
  <si>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</si>
  <si>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</si>
  <si>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</si>
  <si>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</si>
  <si>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</si>
  <si>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</si>
  <si>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</si>
  <si>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</si>
  <si>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</si>
  <si>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</si>
  <si>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</si>
  <si>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</si>
  <si>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</si>
  <si>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</si>
  <si>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</si>
  <si>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</si>
  <si>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</si>
  <si>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</si>
  <si>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</si>
  <si>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</si>
  <si>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</si>
  <si>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</si>
  <si>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</si>
  <si>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</si>
  <si>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</si>
  <si>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</si>
  <si>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</si>
  <si>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</si>
  <si>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</si>
  <si>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</si>
  <si>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</si>
  <si>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</si>
  <si>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</si>
  <si>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</si>
  <si>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</si>
  <si>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</si>
  <si>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</si>
  <si>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</si>
  <si>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</si>
  <si>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</si>
  <si>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</si>
  <si>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</si>
  <si>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</si>
  <si>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</si>
  <si>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</si>
  <si>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</si>
  <si>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</si>
  <si>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</si>
  <si>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</si>
  <si>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</si>
  <si>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</si>
  <si>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</si>
  <si>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</si>
  <si>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</si>
  <si>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</si>
  <si>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</si>
  <si>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</si>
  <si>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</si>
  <si>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</si>
  <si>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</si>
  <si>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</si>
  <si>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</si>
  <si>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</si>
  <si>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</si>
  <si>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</si>
  <si>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</si>
  <si>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</si>
  <si>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</si>
  <si>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</si>
  <si>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</si>
  <si>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</si>
  <si>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</si>
  <si>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</si>
  <si>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</si>
  <si>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</si>
  <si>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</si>
  <si>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</si>
  <si>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</si>
  <si>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</si>
  <si>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</si>
  <si>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</si>
  <si>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</si>
  <si>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</si>
  <si>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</si>
  <si>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</si>
  <si>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</si>
  <si>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</si>
  <si>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</si>
  <si>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</si>
  <si>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</si>
  <si>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</si>
  <si>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</si>
  <si>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</si>
  <si>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</si>
  <si>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</si>
  <si>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</si>
  <si>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</si>
  <si>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</si>
  <si>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</si>
  <si>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</si>
  <si>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</si>
  <si>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</si>
  <si>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</si>
  <si>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</si>
  <si>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</si>
  <si>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</si>
  <si>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</si>
  <si>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</si>
  <si>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</si>
  <si>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</si>
  <si>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</si>
  <si>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</si>
  <si>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</si>
  <si>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</si>
  <si>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</si>
  <si>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</si>
  <si>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</si>
  <si>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</si>
  <si>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</si>
  <si>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</si>
  <si>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</si>
  <si>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</si>
  <si>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</si>
  <si>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</si>
  <si>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</si>
  <si>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</si>
  <si>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</si>
  <si>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</si>
  <si>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</si>
  <si>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</si>
  <si>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</si>
  <si>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</si>
  <si>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</si>
  <si>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</si>
  <si>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</si>
  <si>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</si>
  <si>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</si>
  <si>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</si>
  <si>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</si>
  <si>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</si>
  <si>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</si>
  <si>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</si>
  <si>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</si>
  <si>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</si>
  <si>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</si>
  <si>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</si>
  <si>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</si>
  <si>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</si>
  <si>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</si>
  <si>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</si>
  <si>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</si>
  <si>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</si>
  <si>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</si>
  <si>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</si>
  <si>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</si>
  <si>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</si>
  <si>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</si>
  <si>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</si>
  <si>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</si>
  <si>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</si>
  <si>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</si>
  <si>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</si>
  <si>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</si>
  <si>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</si>
  <si>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</si>
  <si>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</si>
  <si>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</si>
  <si>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</si>
  <si>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</si>
  <si>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</si>
  <si>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</si>
  <si>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</si>
  <si>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</si>
  <si>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</si>
  <si>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</si>
  <si>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</si>
  <si>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</si>
  <si>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</si>
  <si>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</si>
  <si>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</si>
  <si>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</si>
  <si>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</si>
  <si>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</si>
  <si>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</si>
  <si>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</si>
  <si>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</si>
  <si>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</si>
  <si>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</si>
  <si>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</si>
  <si>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</si>
  <si>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</si>
  <si>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</si>
  <si>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</si>
  <si>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</si>
  <si>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</si>
  <si>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</si>
  <si>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</si>
  <si>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</si>
  <si>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</si>
  <si>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</si>
  <si>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</si>
  <si>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</si>
  <si>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</si>
  <si>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</si>
  <si>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</si>
  <si>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</si>
  <si>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</si>
  <si>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</si>
  <si>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</si>
  <si>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</si>
  <si>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</si>
  <si>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</si>
  <si>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</si>
  <si>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</si>
  <si>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</si>
  <si>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</si>
  <si>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</si>
  <si>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</si>
  <si>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</si>
  <si>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</si>
  <si>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</si>
  <si>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</si>
  <si>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</si>
  <si>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</si>
  <si>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</si>
  <si>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</si>
  <si>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</si>
  <si>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</si>
  <si>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</si>
  <si>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</si>
  <si>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</si>
  <si>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</si>
  <si>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</si>
  <si>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</si>
  <si>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</si>
  <si>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</si>
  <si>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</si>
  <si>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</si>
  <si>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</si>
  <si>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</si>
  <si>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</si>
  <si>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</si>
  <si>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</si>
  <si>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</si>
  <si>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</si>
  <si>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</si>
  <si>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</si>
  <si>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</si>
  <si>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</si>
  <si>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</si>
  <si>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</si>
  <si>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</si>
  <si>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</si>
  <si>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</si>
  <si>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</si>
  <si>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</si>
  <si>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</si>
  <si>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</si>
  <si>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</si>
  <si>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</si>
  <si>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</si>
  <si>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</si>
  <si>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</si>
  <si>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</si>
  <si>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</si>
  <si>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</si>
  <si>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</si>
  <si>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</si>
  <si>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</si>
  <si>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</si>
  <si>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</si>
  <si>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</si>
  <si>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</si>
  <si>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</si>
  <si>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</si>
  <si>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</si>
  <si>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</si>
  <si>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</si>
  <si>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</si>
  <si>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</si>
  <si>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</si>
  <si>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</si>
  <si>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</si>
  <si>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</si>
  <si>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</si>
  <si>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</si>
  <si>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</si>
  <si>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</si>
  <si>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</si>
  <si>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</si>
  <si>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</si>
  <si>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</si>
  <si>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</si>
  <si>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</si>
  <si>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</si>
  <si>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</si>
  <si>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</si>
  <si>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</si>
  <si>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</si>
  <si>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</si>
  <si>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</si>
  <si>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</si>
  <si>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</si>
  <si>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</si>
  <si>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</si>
  <si>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</si>
  <si>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</si>
  <si>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</si>
  <si>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</si>
  <si>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</si>
  <si>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</si>
  <si>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</si>
  <si>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</si>
  <si>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</si>
  <si>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</si>
  <si>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</si>
  <si>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</si>
  <si>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</si>
  <si>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</si>
  <si>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</si>
  <si>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</si>
  <si>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</si>
  <si>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</si>
  <si>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</si>
  <si>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</si>
  <si>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</si>
  <si>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</si>
  <si>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</si>
  <si>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</si>
  <si>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</si>
  <si>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</si>
  <si>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</si>
  <si>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</si>
  <si>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</si>
  <si>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</si>
  <si>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</si>
  <si>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</si>
  <si>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</si>
  <si>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</si>
  <si>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</si>
  <si>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</si>
  <si>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</si>
  <si>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</si>
  <si>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</si>
  <si>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</si>
  <si>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</si>
  <si>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</si>
  <si>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</si>
  <si>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</si>
  <si>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</si>
  <si>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</si>
  <si>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</si>
  <si>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</si>
  <si>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</si>
  <si>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</si>
  <si>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</si>
  <si>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</si>
  <si>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</si>
  <si>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</si>
  <si>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</si>
  <si>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</si>
  <si>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</si>
  <si>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</si>
  <si>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</si>
  <si>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</si>
  <si>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</si>
  <si>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</si>
  <si>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</si>
  <si>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</si>
  <si>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</si>
  <si>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</si>
  <si>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</si>
  <si>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</si>
  <si>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</si>
  <si>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</si>
  <si>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</si>
  <si>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</si>
  <si>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</si>
  <si>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</si>
  <si>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</si>
  <si>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</si>
  <si>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</si>
  <si>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</si>
  <si>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</si>
  <si>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</si>
  <si>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</si>
  <si>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</si>
  <si>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</si>
  <si>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</si>
  <si>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</si>
  <si>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</si>
  <si>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</si>
  <si>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</si>
  <si>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</si>
  <si>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</si>
  <si>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</si>
  <si>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</si>
  <si>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</si>
  <si>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</si>
  <si>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</si>
  <si>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</si>
  <si>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</si>
  <si>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</si>
  <si>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</si>
  <si>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</si>
  <si>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</si>
  <si>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</si>
  <si>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</si>
  <si>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</si>
  <si>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</si>
  <si>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</si>
  <si>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</si>
  <si>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</si>
  <si>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</si>
  <si>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</si>
  <si>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</si>
  <si>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</si>
  <si>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</si>
  <si>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</si>
  <si>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</si>
  <si>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</si>
  <si>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</si>
  <si>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</si>
  <si>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</si>
  <si>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</si>
  <si>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</si>
  <si>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</si>
  <si>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</si>
  <si>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</si>
  <si>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</si>
  <si>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</si>
  <si>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</si>
  <si>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</si>
  <si>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</si>
  <si>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</si>
  <si>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</si>
  <si>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</si>
  <si>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</si>
  <si>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</si>
  <si>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</si>
  <si>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</si>
  <si>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</si>
  <si>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</si>
  <si>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</si>
  <si>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</si>
  <si>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</si>
  <si>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</si>
  <si>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</si>
  <si>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</si>
  <si>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</si>
  <si>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</si>
  <si>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</si>
  <si>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</si>
  <si>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</si>
  <si>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</si>
  <si>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</si>
  <si>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</si>
  <si>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</si>
  <si>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</si>
  <si>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</si>
  <si>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</si>
  <si>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</si>
  <si>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</si>
  <si>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</si>
  <si>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</si>
  <si>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</si>
  <si>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</si>
  <si>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</si>
  <si>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</si>
  <si>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</si>
  <si>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</si>
  <si>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</si>
  <si>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</si>
  <si>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</si>
  <si>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</si>
  <si>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</si>
  <si>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</si>
  <si>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</si>
  <si>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</si>
  <si>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</si>
  <si>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</si>
  <si>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</si>
  <si>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</si>
  <si>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</si>
  <si>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</si>
  <si>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</si>
  <si>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</si>
  <si>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</si>
  <si>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</si>
  <si>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</si>
  <si>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</si>
  <si>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</si>
  <si>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</si>
  <si>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</si>
  <si>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</si>
  <si>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</si>
  <si>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</si>
  <si>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</si>
  <si>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</si>
  <si>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</si>
  <si>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</si>
  <si>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</si>
  <si>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</si>
  <si>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</si>
  <si>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</si>
  <si>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</si>
  <si>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</si>
  <si>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</si>
  <si>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</si>
  <si>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</si>
  <si>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</si>
  <si>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</si>
  <si>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</si>
  <si>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</si>
  <si>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</si>
  <si>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</si>
  <si>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</si>
  <si>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</si>
  <si>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</si>
  <si>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</si>
  <si>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</si>
  <si>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</si>
  <si>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</si>
  <si>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</si>
  <si>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</si>
  <si>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</si>
  <si>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</si>
  <si>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</si>
  <si>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</si>
  <si>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</si>
  <si>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</si>
  <si>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</si>
  <si>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</si>
  <si>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</si>
  <si>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</si>
  <si>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</si>
  <si>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</si>
  <si>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</si>
  <si>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</si>
  <si>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</si>
  <si>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</si>
  <si>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</si>
  <si>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</si>
  <si>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</si>
  <si>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</si>
  <si>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</si>
  <si>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</si>
  <si>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</si>
  <si>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</si>
  <si>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</si>
  <si>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</si>
  <si>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</si>
  <si>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</si>
  <si>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</si>
  <si>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</si>
  <si>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</si>
  <si>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</si>
  <si>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</si>
  <si>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</si>
  <si>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</si>
  <si>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</si>
  <si>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</si>
  <si>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</si>
  <si>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</si>
  <si>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</si>
  <si>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</si>
  <si>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</si>
  <si>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</si>
  <si>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</si>
  <si>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</si>
  <si>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</si>
  <si>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</si>
  <si>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</si>
  <si>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</si>
  <si>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</si>
  <si>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</si>
  <si>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</si>
  <si>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</si>
  <si>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</si>
  <si>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</si>
  <si>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</si>
  <si>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</si>
  <si>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</si>
  <si>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</si>
  <si>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</si>
  <si>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</si>
  <si>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</si>
  <si>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</si>
  <si>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</si>
  <si>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</si>
  <si>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</si>
  <si>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</si>
  <si>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</si>
  <si>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</si>
  <si>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</si>
  <si>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</si>
  <si>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</si>
  <si>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</si>
  <si>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</si>
  <si>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</si>
  <si>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</si>
  <si>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</si>
  <si>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</si>
  <si>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</si>
  <si>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</si>
  <si>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</si>
  <si>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</si>
  <si>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</si>
  <si>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</si>
  <si>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</si>
  <si>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</si>
  <si>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</si>
  <si>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</si>
  <si>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</si>
  <si>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</si>
  <si>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</si>
  <si>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</si>
  <si>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</si>
  <si>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</si>
  <si>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</si>
  <si>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</si>
  <si>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</si>
  <si>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</si>
  <si>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</si>
  <si>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</si>
  <si>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</si>
  <si>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</si>
  <si>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</si>
  <si>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</si>
  <si>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</si>
  <si>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</si>
  <si>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</si>
  <si>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</si>
  <si>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</si>
  <si>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</si>
  <si>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</si>
  <si>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</si>
  <si>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</si>
  <si>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</si>
  <si>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</si>
  <si>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</si>
  <si>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</si>
  <si>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</si>
  <si>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</si>
  <si>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</si>
  <si>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</si>
  <si>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</si>
  <si>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</si>
  <si>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</si>
  <si>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</si>
  <si>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</si>
  <si>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</si>
  <si>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</si>
  <si>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</si>
  <si>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</si>
  <si>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</si>
  <si>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</si>
  <si>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</si>
  <si>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</si>
  <si>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</si>
  <si>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</si>
  <si>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</si>
  <si>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</si>
  <si>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</si>
  <si>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</si>
  <si>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</si>
  <si>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</si>
  <si>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</si>
  <si>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</si>
  <si>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</si>
  <si>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</si>
  <si>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</si>
  <si>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</si>
  <si>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</si>
  <si>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</si>
  <si>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</si>
  <si>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</si>
  <si>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</si>
  <si>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</si>
  <si>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</si>
  <si>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</si>
  <si>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</si>
  <si>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</si>
  <si>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</si>
  <si>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</si>
  <si>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</si>
  <si>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</si>
  <si>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</si>
  <si>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</si>
  <si>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</si>
  <si>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</si>
  <si>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</si>
  <si>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</si>
  <si>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</si>
  <si>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</si>
  <si>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</si>
  <si>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</si>
  <si>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</si>
  <si>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</si>
  <si>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</si>
  <si>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</si>
  <si>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</si>
  <si>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</si>
  <si>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</si>
  <si>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</si>
  <si>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</si>
  <si>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</si>
  <si>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</si>
  <si>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</si>
  <si>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</si>
  <si>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</si>
  <si>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</si>
  <si>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</si>
  <si>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</si>
  <si>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</si>
  <si>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</si>
  <si>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</si>
  <si>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</si>
  <si>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</si>
  <si>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</si>
  <si>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</si>
  <si>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</si>
  <si>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</si>
  <si>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</si>
  <si>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</si>
  <si>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</si>
  <si>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</si>
  <si>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</si>
  <si>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</si>
  <si>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</si>
  <si>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</si>
  <si>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</si>
  <si>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</si>
  <si>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</si>
  <si>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</si>
  <si>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</si>
  <si>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</si>
  <si>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</si>
  <si>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</si>
  <si>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</si>
  <si>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</si>
  <si>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</si>
  <si>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</si>
  <si>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</si>
  <si>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</si>
  <si>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</si>
  <si>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</si>
  <si>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</si>
  <si>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</si>
  <si>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</si>
  <si>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</si>
  <si>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</si>
  <si>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</si>
  <si>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</si>
  <si>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</si>
  <si>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</si>
  <si>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</si>
  <si>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</si>
  <si>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</si>
  <si>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</si>
  <si>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</si>
  <si>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</si>
  <si>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</si>
  <si>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</si>
  <si>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</si>
  <si>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</si>
  <si>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</si>
  <si>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</si>
  <si>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</si>
  <si>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</si>
  <si>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</si>
  <si>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</si>
  <si>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</si>
  <si>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</si>
  <si>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</si>
  <si>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</si>
  <si>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</si>
  <si>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</si>
  <si>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</si>
  <si>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</si>
  <si>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</si>
  <si>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</si>
  <si>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</si>
  <si>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</si>
  <si>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</si>
  <si>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</si>
  <si>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</si>
  <si>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</si>
  <si>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</si>
  <si>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</si>
  <si>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</si>
  <si>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</si>
  <si>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</si>
  <si>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</si>
  <si>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</si>
  <si>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</si>
  <si>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</si>
  <si>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</si>
  <si>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</si>
  <si>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</si>
  <si>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</si>
  <si>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</si>
  <si>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</si>
  <si>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</si>
  <si>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</si>
  <si>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</si>
  <si>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</si>
  <si>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</si>
  <si>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</si>
  <si>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</si>
  <si>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</si>
  <si>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</si>
  <si>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</si>
  <si>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</si>
  <si>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</si>
  <si>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</si>
  <si>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</si>
  <si>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</si>
  <si>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</si>
  <si>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</si>
  <si>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</si>
  <si>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</si>
  <si>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</si>
  <si>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</si>
  <si>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</si>
  <si>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</si>
  <si>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</si>
  <si>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</si>
  <si>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</si>
  <si>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</si>
  <si>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</si>
  <si>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</si>
  <si>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</si>
  <si>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</si>
  <si>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</si>
  <si>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</si>
  <si>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</si>
  <si>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</si>
  <si>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</si>
  <si>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</si>
  <si>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</si>
  <si>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</si>
  <si>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</si>
  <si>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</si>
  <si>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</si>
  <si>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</si>
  <si>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</si>
  <si>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</si>
  <si>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</si>
  <si>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</si>
  <si>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</si>
  <si>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</si>
  <si>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</si>
  <si>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</si>
  <si>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</si>
  <si>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</si>
  <si>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</si>
  <si>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</si>
  <si>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</si>
  <si>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</si>
  <si>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</si>
  <si>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</si>
  <si>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</si>
  <si>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</si>
  <si>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</si>
  <si>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</si>
  <si>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</si>
  <si>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</si>
  <si>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</si>
  <si>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</si>
  <si>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</si>
  <si>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</si>
  <si>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</si>
  <si>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</si>
  <si>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</si>
  <si>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</si>
  <si>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</si>
  <si>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</si>
  <si>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</si>
  <si>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</si>
  <si>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</si>
  <si>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</si>
  <si>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</si>
  <si>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</si>
  <si>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</si>
  <si>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</si>
  <si>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</si>
  <si>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</si>
  <si>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</si>
  <si>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</si>
  <si>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</si>
  <si>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</si>
  <si>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</si>
  <si>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</si>
  <si>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</si>
  <si>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</si>
  <si>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</si>
  <si>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</si>
  <si>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</si>
  <si>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</si>
  <si>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</si>
  <si>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</si>
  <si>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</si>
  <si>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</si>
  <si>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</si>
  <si>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</si>
  <si>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</si>
  <si>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</si>
  <si>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</si>
  <si>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</si>
  <si>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</si>
  <si>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</si>
  <si>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</si>
  <si>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</si>
  <si>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</si>
  <si>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</si>
  <si>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</si>
  <si>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</si>
  <si>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</si>
  <si>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</si>
  <si>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</si>
  <si>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</si>
  <si>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</si>
  <si>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</si>
  <si>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</si>
  <si>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</si>
  <si>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</si>
  <si>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</si>
  <si>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</si>
  <si>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</si>
  <si>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</si>
  <si>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</si>
  <si>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</si>
  <si>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</si>
  <si>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</si>
  <si>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</si>
  <si>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</si>
  <si>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</si>
  <si>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</si>
  <si>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</si>
  <si>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</si>
  <si>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</si>
  <si>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</si>
  <si>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</si>
  <si>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</si>
  <si>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</si>
  <si>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</si>
  <si>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</si>
  <si>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</si>
  <si>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</si>
  <si>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</si>
  <si>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</si>
  <si>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</si>
  <si>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</si>
  <si>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</si>
  <si>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</si>
  <si>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</si>
  <si>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</si>
  <si>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</si>
  <si>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</si>
  <si>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</si>
  <si>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</si>
  <si>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</si>
  <si>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</si>
  <si>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</si>
  <si>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</si>
  <si>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</si>
  <si>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</si>
  <si>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</si>
  <si>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</si>
  <si>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</si>
  <si>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</si>
  <si>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</si>
  <si>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</si>
  <si>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</si>
  <si>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</si>
  <si>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</si>
  <si>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</si>
  <si>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</si>
  <si>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</si>
  <si>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</si>
  <si>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</si>
  <si>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</si>
  <si>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</si>
  <si>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</si>
  <si>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</si>
  <si>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</si>
  <si>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</si>
  <si>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</si>
  <si>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</si>
  <si>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</si>
  <si>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</si>
  <si>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</si>
  <si>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</si>
  <si>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</si>
  <si>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</si>
  <si>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</si>
  <si>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</si>
  <si>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</si>
  <si>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</si>
  <si>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</si>
  <si>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</si>
  <si>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</si>
  <si>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</si>
  <si>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</si>
  <si>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</si>
  <si>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</si>
  <si>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</si>
  <si>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</si>
  <si>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</si>
  <si>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</si>
  <si>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</si>
  <si>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</si>
  <si>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</si>
  <si>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</si>
  <si>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</si>
  <si>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</si>
  <si>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</si>
  <si>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</si>
  <si>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</si>
  <si>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</si>
  <si>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</si>
  <si>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</si>
  <si>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</si>
  <si>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</si>
  <si>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</si>
  <si>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</si>
  <si>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</si>
  <si>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</si>
  <si>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</si>
  <si>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</si>
  <si>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</si>
  <si>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</si>
  <si>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</si>
  <si>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</si>
  <si>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</si>
  <si>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</si>
  <si>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</si>
  <si>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</si>
  <si>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</si>
  <si>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</si>
  <si>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</si>
  <si>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</si>
  <si>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</si>
  <si>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</si>
  <si>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</si>
  <si>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</si>
  <si>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</si>
  <si>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</si>
  <si>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</si>
  <si>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</si>
  <si>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</si>
  <si>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</si>
  <si>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</si>
  <si>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</si>
  <si>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</si>
  <si>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</si>
  <si>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</si>
  <si>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</si>
  <si>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</si>
  <si>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</si>
  <si>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</si>
  <si>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</si>
  <si>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</si>
  <si>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</si>
  <si>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</si>
  <si>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</si>
  <si>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</si>
  <si>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</si>
  <si>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</si>
  <si>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</si>
  <si>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</si>
  <si>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</si>
  <si>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</si>
  <si>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</si>
  <si>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</si>
  <si>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</si>
  <si>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</si>
  <si>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</si>
  <si>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</si>
  <si>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</si>
  <si>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</si>
  <si>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</si>
  <si>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</si>
  <si>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</si>
  <si>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</si>
  <si>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</si>
  <si>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</si>
  <si>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</si>
  <si>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</si>
  <si>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</si>
  <si>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</si>
  <si>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</si>
  <si>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</si>
  <si>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</si>
  <si>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</si>
  <si>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</si>
  <si>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</si>
  <si>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</si>
  <si>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</si>
  <si>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</si>
  <si>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</si>
  <si>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</si>
  <si>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</si>
  <si>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</si>
  <si>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</si>
  <si>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</si>
  <si>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</si>
  <si>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</si>
  <si>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</si>
  <si>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</si>
  <si>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</si>
  <si>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</si>
  <si>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</si>
  <si>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</si>
  <si>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</si>
  <si>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</si>
  <si>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</si>
  <si>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</si>
  <si>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</si>
  <si>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</si>
  <si>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</si>
  <si>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</si>
  <si>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</si>
  <si>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</si>
  <si>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</si>
  <si>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</si>
  <si>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</si>
  <si>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</si>
  <si>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</si>
  <si>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</si>
  <si>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</si>
  <si>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</si>
  <si>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</si>
  <si>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</si>
  <si>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</si>
  <si>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</si>
  <si>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</si>
  <si>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</si>
  <si>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</si>
  <si>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</si>
  <si>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</si>
  <si>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</si>
  <si>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</si>
  <si>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</si>
  <si>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</si>
  <si>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</si>
  <si>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</si>
  <si>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</si>
  <si>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</si>
  <si>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</si>
  <si>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</si>
  <si>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</si>
  <si>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</si>
  <si>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</si>
  <si>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</si>
  <si>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</si>
  <si>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</si>
  <si>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</si>
  <si>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</si>
  <si>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</si>
  <si>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</si>
  <si>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</si>
  <si>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</si>
  <si>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</si>
  <si>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</si>
  <si>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</si>
  <si>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</si>
  <si>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</si>
  <si>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</si>
  <si>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</si>
  <si>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</si>
  <si>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</si>
  <si>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</si>
  <si>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</si>
  <si>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</si>
  <si>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</si>
  <si>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</si>
  <si>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</si>
  <si>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</si>
  <si>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</si>
  <si>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</si>
  <si>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</si>
  <si>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</si>
  <si>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</si>
  <si>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</si>
  <si>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</si>
  <si>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</si>
  <si>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</si>
  <si>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</si>
  <si>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</si>
  <si>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</si>
  <si>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</si>
  <si>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</si>
  <si>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</si>
  <si>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</si>
  <si>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</si>
  <si>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</si>
  <si>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</si>
  <si>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</si>
  <si>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</si>
  <si>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</si>
  <si>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</si>
  <si>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</si>
  <si>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</si>
  <si>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</si>
  <si>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</si>
  <si>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</si>
  <si>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</si>
  <si>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</si>
  <si>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</si>
  <si>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</si>
  <si>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</si>
  <si>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</si>
  <si>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</si>
  <si>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</si>
  <si>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</si>
  <si>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</si>
  <si>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</si>
  <si>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</si>
  <si>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</si>
  <si>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</si>
  <si>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</si>
  <si>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</si>
  <si>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</si>
  <si>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</si>
  <si>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</si>
  <si>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</si>
  <si>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</si>
  <si>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</si>
  <si>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</si>
  <si>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</si>
  <si>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</si>
  <si>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</si>
  <si>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</si>
  <si>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</si>
  <si>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</si>
  <si>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</si>
  <si>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</si>
  <si>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</si>
  <si>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</si>
  <si>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</si>
  <si>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</si>
  <si>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</si>
  <si>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</si>
  <si>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</si>
  <si>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</si>
  <si>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</si>
  <si>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</si>
  <si>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</si>
  <si>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</si>
  <si>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</si>
  <si>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</si>
  <si>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</si>
  <si>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</si>
  <si>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</si>
  <si>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</si>
  <si>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</si>
  <si>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</si>
  <si>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</si>
  <si>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</si>
  <si>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</si>
  <si>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</si>
  <si>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</si>
  <si>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</si>
  <si>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</si>
  <si>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</si>
  <si>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</si>
  <si>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</si>
  <si>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</si>
  <si>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</si>
  <si>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</si>
  <si>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</si>
  <si>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</si>
  <si>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</si>
  <si>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</si>
  <si>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</si>
  <si>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</si>
  <si>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</si>
  <si>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</si>
  <si>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</si>
  <si>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</si>
  <si>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</si>
  <si>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</si>
  <si>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</si>
  <si>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</si>
  <si>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</si>
  <si>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</si>
  <si>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</si>
  <si>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</si>
  <si>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</si>
  <si>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</si>
  <si>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</si>
  <si>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</si>
  <si>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</si>
  <si>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</si>
  <si>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</si>
  <si>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</si>
  <si>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</si>
  <si>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</si>
  <si>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</si>
  <si>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</si>
  <si>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</si>
  <si>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</si>
  <si>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</si>
  <si>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</si>
  <si>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</si>
  <si>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</si>
  <si>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</si>
  <si>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</si>
  <si>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</si>
  <si>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</si>
  <si>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</si>
  <si>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</si>
  <si>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</si>
  <si>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</si>
  <si>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</si>
  <si>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</si>
  <si>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</si>
  <si>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</si>
  <si>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</si>
  <si>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</si>
  <si>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</si>
  <si>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</si>
  <si>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</si>
  <si>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</si>
  <si>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</si>
  <si>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</si>
  <si>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</si>
  <si>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</si>
  <si>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</si>
  <si>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</si>
  <si>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</si>
  <si>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</si>
  <si>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</si>
  <si>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</si>
  <si>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</si>
  <si>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</si>
  <si>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</si>
  <si>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</si>
  <si>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</si>
  <si>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</si>
  <si>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</si>
  <si>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</si>
  <si>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</si>
  <si>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</si>
  <si>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</si>
  <si>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</si>
  <si>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</si>
  <si>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</si>
  <si>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</si>
  <si>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</si>
  <si>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</si>
  <si>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</si>
  <si>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</si>
  <si>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</si>
  <si>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</si>
  <si>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</si>
  <si>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</si>
  <si>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</si>
  <si>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</si>
  <si>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</si>
  <si>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</si>
  <si>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</si>
  <si>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</si>
  <si>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</si>
  <si>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</si>
  <si>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</si>
  <si>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</si>
  <si>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</si>
  <si>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</si>
  <si>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</si>
  <si>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</si>
  <si>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</si>
  <si>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</si>
  <si>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</si>
  <si>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</si>
  <si>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</si>
  <si>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</si>
  <si>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</si>
  <si>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</si>
  <si>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</si>
  <si>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</si>
  <si>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</si>
  <si>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</si>
  <si>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</si>
  <si>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</si>
  <si>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</si>
  <si>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</si>
  <si>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</si>
  <si>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</si>
  <si>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</si>
  <si>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</si>
  <si>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</si>
  <si>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</si>
  <si>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</si>
  <si>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</si>
  <si>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</si>
  <si>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</si>
  <si>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</si>
  <si>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</si>
  <si>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</si>
  <si>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</si>
  <si>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</si>
  <si>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</si>
  <si>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</si>
  <si>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</si>
  <si>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</si>
  <si>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</si>
  <si>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</si>
  <si>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</si>
  <si>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</si>
  <si>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</si>
  <si>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</si>
  <si>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</si>
  <si>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</si>
  <si>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</si>
  <si>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</si>
  <si>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</si>
  <si>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</si>
  <si>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</si>
  <si>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</si>
  <si>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</si>
  <si>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</si>
  <si>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</si>
  <si>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</si>
  <si>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</si>
  <si>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</si>
  <si>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</si>
  <si>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</si>
  <si>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</si>
  <si>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</si>
  <si>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</si>
  <si>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</si>
  <si>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</si>
  <si>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</si>
  <si>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</si>
  <si>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</si>
  <si>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</si>
  <si>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</si>
  <si>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</si>
  <si>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</si>
  <si>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</si>
  <si>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</si>
  <si>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</si>
  <si>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</si>
  <si>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</si>
  <si>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</si>
  <si>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</si>
  <si>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</si>
  <si>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</si>
  <si>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</si>
  <si>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</si>
  <si>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</si>
  <si>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</si>
  <si>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</si>
  <si>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</si>
  <si>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</si>
  <si>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</si>
  <si>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</si>
  <si>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</si>
  <si>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</si>
  <si>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</si>
  <si>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</si>
  <si>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</si>
  <si>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</si>
  <si>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</si>
  <si>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</si>
  <si>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</si>
  <si>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</si>
  <si>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</si>
  <si>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</si>
  <si>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</si>
  <si>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</si>
  <si>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</si>
  <si>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</si>
  <si>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</si>
  <si>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</si>
  <si>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</si>
  <si>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</si>
  <si>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</si>
  <si>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</si>
  <si>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</si>
  <si>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</si>
  <si>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</si>
  <si>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</si>
  <si>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</si>
  <si>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</si>
  <si>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</si>
  <si>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</si>
  <si>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</si>
  <si>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</si>
  <si>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</si>
  <si>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</si>
  <si>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</si>
  <si>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</si>
  <si>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</si>
  <si>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</si>
  <si>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</si>
  <si>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</si>
  <si>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</si>
  <si>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</si>
  <si>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</si>
  <si>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</si>
  <si>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</si>
  <si>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</si>
  <si>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</si>
  <si>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</si>
  <si>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</si>
  <si>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</si>
  <si>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</si>
  <si>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</si>
  <si>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</si>
  <si>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</si>
  <si>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</si>
  <si>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</si>
  <si>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</si>
  <si>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</si>
  <si>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</si>
  <si>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</si>
  <si>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</si>
  <si>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</si>
  <si>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</si>
  <si>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</si>
  <si>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</si>
  <si>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</si>
  <si>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</si>
  <si>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</si>
  <si>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</si>
  <si>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</si>
  <si>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</si>
  <si>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</si>
  <si>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</si>
  <si>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</si>
  <si>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</si>
  <si>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</si>
  <si>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</si>
  <si>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</si>
  <si>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</si>
  <si>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</si>
  <si>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</si>
  <si>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</si>
  <si>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</si>
  <si>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</si>
  <si>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</si>
  <si>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</si>
  <si>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</si>
  <si>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</si>
  <si>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</si>
  <si>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</si>
  <si>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</si>
  <si>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</si>
  <si>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</si>
  <si>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</si>
  <si>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</si>
  <si>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</si>
  <si>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</si>
  <si>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</si>
  <si>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</si>
  <si>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</si>
  <si>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</si>
  <si>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</si>
  <si>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</si>
  <si>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</si>
  <si>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</si>
  <si>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</si>
  <si>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</si>
  <si>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</si>
  <si>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</si>
  <si>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</si>
  <si>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</si>
  <si>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</si>
  <si>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</si>
  <si>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</si>
  <si>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</si>
  <si>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</si>
  <si>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</si>
  <si>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</si>
  <si>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</si>
  <si>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</si>
  <si>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</si>
  <si>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</si>
  <si>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</si>
  <si>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</si>
  <si>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</si>
  <si>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</si>
  <si>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</si>
  <si>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</si>
  <si>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</si>
  <si>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</si>
  <si>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</si>
  <si>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</si>
  <si>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</si>
  <si>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</si>
  <si>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</si>
  <si>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</si>
  <si>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</si>
  <si>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</si>
  <si>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</si>
  <si>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</si>
  <si>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</si>
  <si>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</si>
  <si>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</si>
  <si>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</si>
  <si>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</si>
  <si>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</si>
  <si>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</si>
  <si>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</si>
  <si>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</si>
  <si>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</si>
  <si>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</si>
  <si>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</si>
  <si>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</si>
  <si>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</si>
  <si>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</si>
  <si>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</si>
  <si>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</si>
  <si>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</si>
  <si>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</si>
  <si>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</si>
  <si>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</si>
  <si>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</si>
  <si>
    <t>A</t>
  </si>
  <si>
    <t>B</t>
  </si>
  <si>
    <t>M</t>
  </si>
  <si>
    <t>vcp</t>
  </si>
  <si>
    <t>precip</t>
  </si>
  <si>
    <t>clear</t>
  </si>
  <si>
    <t>Precip</t>
  </si>
  <si>
    <t>Clear</t>
  </si>
  <si>
    <t>pulse</t>
  </si>
  <si>
    <t>long</t>
  </si>
  <si>
    <t>duration</t>
  </si>
  <si>
    <t>same</t>
  </si>
  <si>
    <t>short</t>
  </si>
  <si>
    <t>transition</t>
  </si>
  <si>
    <t>type</t>
  </si>
  <si>
    <t>opmode</t>
  </si>
  <si>
    <t>raw</t>
  </si>
  <si>
    <t>St. Croix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</si>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</sst>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0" xfId="0" applyFill="1"/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Sheet1!$D$3:$D$123</c:f>
              <c:numCache>
                <c:formatCode>General</c:formatCode>
                <c:ptCount val="121"/>
                <c:pt idx="0">
                  <c:v>1519</c:v>
                </c:pt>
                <c:pt idx="1">
                  <c:v>3170</c:v>
                </c:pt>
                <c:pt idx="2">
                  <c:v>5910</c:v>
                </c:pt>
                <c:pt idx="3">
                  <c:v>7640</c:v>
                </c:pt>
                <c:pt idx="4">
                  <c:v>9770</c:v>
                </c:pt>
                <c:pt idx="5">
                  <c:v>11060</c:v>
                </c:pt>
                <c:pt idx="6">
                  <c:v>12550</c:v>
                </c:pt>
                <c:pt idx="7">
                  <c:v>14370</c:v>
                </c:pt>
                <c:pt idx="8">
                  <c:v>16740</c:v>
                </c:pt>
                <c:pt idx="9">
                  <c:v>18740</c:v>
                </c:pt>
                <c:pt idx="10">
                  <c:v>20700</c:v>
                </c:pt>
                <c:pt idx="11">
                  <c:v>23920</c:v>
                </c:pt>
                <c:pt idx="12">
                  <c:v>26490</c:v>
                </c:pt>
                <c:pt idx="13">
                  <c:v>86</c:v>
                </c:pt>
                <c:pt idx="14">
                  <c:v>775</c:v>
                </c:pt>
                <c:pt idx="15">
                  <c:v>1513</c:v>
                </c:pt>
                <c:pt idx="16">
                  <c:v>3170</c:v>
                </c:pt>
                <c:pt idx="17">
                  <c:v>5910</c:v>
                </c:pt>
                <c:pt idx="18">
                  <c:v>7650</c:v>
                </c:pt>
                <c:pt idx="19">
                  <c:v>9770</c:v>
                </c:pt>
                <c:pt idx="20">
                  <c:v>11050</c:v>
                </c:pt>
                <c:pt idx="21">
                  <c:v>12550</c:v>
                </c:pt>
                <c:pt idx="22">
                  <c:v>14360</c:v>
                </c:pt>
                <c:pt idx="23">
                  <c:v>16720</c:v>
                </c:pt>
                <c:pt idx="24">
                  <c:v>94</c:v>
                </c:pt>
                <c:pt idx="25">
                  <c:v>784</c:v>
                </c:pt>
                <c:pt idx="26">
                  <c:v>1519</c:v>
                </c:pt>
                <c:pt idx="27">
                  <c:v>3170</c:v>
                </c:pt>
                <c:pt idx="28">
                  <c:v>5900</c:v>
                </c:pt>
                <c:pt idx="29">
                  <c:v>7640</c:v>
                </c:pt>
                <c:pt idx="30">
                  <c:v>9770</c:v>
                </c:pt>
                <c:pt idx="31">
                  <c:v>11050</c:v>
                </c:pt>
                <c:pt idx="32">
                  <c:v>12540</c:v>
                </c:pt>
                <c:pt idx="33">
                  <c:v>14350</c:v>
                </c:pt>
                <c:pt idx="34">
                  <c:v>16730</c:v>
                </c:pt>
                <c:pt idx="35">
                  <c:v>18730</c:v>
                </c:pt>
                <c:pt idx="36">
                  <c:v>20750</c:v>
                </c:pt>
                <c:pt idx="37">
                  <c:v>23930</c:v>
                </c:pt>
                <c:pt idx="38">
                  <c:v>26570</c:v>
                </c:pt>
                <c:pt idx="39">
                  <c:v>92</c:v>
                </c:pt>
                <c:pt idx="40">
                  <c:v>778</c:v>
                </c:pt>
                <c:pt idx="41">
                  <c:v>1514</c:v>
                </c:pt>
                <c:pt idx="42">
                  <c:v>3166</c:v>
                </c:pt>
                <c:pt idx="43">
                  <c:v>5910</c:v>
                </c:pt>
                <c:pt idx="44">
                  <c:v>7650</c:v>
                </c:pt>
                <c:pt idx="45">
                  <c:v>9770</c:v>
                </c:pt>
                <c:pt idx="46">
                  <c:v>11050</c:v>
                </c:pt>
                <c:pt idx="47">
                  <c:v>12540</c:v>
                </c:pt>
                <c:pt idx="48">
                  <c:v>14350</c:v>
                </c:pt>
                <c:pt idx="49">
                  <c:v>16720</c:v>
                </c:pt>
                <c:pt idx="50">
                  <c:v>96</c:v>
                </c:pt>
                <c:pt idx="51">
                  <c:v>783</c:v>
                </c:pt>
                <c:pt idx="52">
                  <c:v>3165</c:v>
                </c:pt>
                <c:pt idx="53">
                  <c:v>5920</c:v>
                </c:pt>
                <c:pt idx="54">
                  <c:v>7650</c:v>
                </c:pt>
                <c:pt idx="55">
                  <c:v>9780</c:v>
                </c:pt>
                <c:pt idx="56">
                  <c:v>11060</c:v>
                </c:pt>
                <c:pt idx="57">
                  <c:v>12550</c:v>
                </c:pt>
                <c:pt idx="58">
                  <c:v>14370</c:v>
                </c:pt>
                <c:pt idx="59">
                  <c:v>16750</c:v>
                </c:pt>
                <c:pt idx="60">
                  <c:v>18760</c:v>
                </c:pt>
                <c:pt idx="61">
                  <c:v>20750</c:v>
                </c:pt>
                <c:pt idx="62">
                  <c:v>23960</c:v>
                </c:pt>
                <c:pt idx="63">
                  <c:v>26600</c:v>
                </c:pt>
                <c:pt idx="64">
                  <c:v>91</c:v>
                </c:pt>
                <c:pt idx="65">
                  <c:v>780</c:v>
                </c:pt>
                <c:pt idx="66">
                  <c:v>1515</c:v>
                </c:pt>
                <c:pt idx="67">
                  <c:v>3168</c:v>
                </c:pt>
                <c:pt idx="68">
                  <c:v>5910</c:v>
                </c:pt>
                <c:pt idx="69">
                  <c:v>7650</c:v>
                </c:pt>
                <c:pt idx="70">
                  <c:v>9770</c:v>
                </c:pt>
                <c:pt idx="71">
                  <c:v>11050</c:v>
                </c:pt>
                <c:pt idx="72">
                  <c:v>12550</c:v>
                </c:pt>
                <c:pt idx="73">
                  <c:v>14350</c:v>
                </c:pt>
                <c:pt idx="74">
                  <c:v>16730</c:v>
                </c:pt>
                <c:pt idx="75">
                  <c:v>18750</c:v>
                </c:pt>
                <c:pt idx="76">
                  <c:v>109</c:v>
                </c:pt>
                <c:pt idx="77">
                  <c:v>797</c:v>
                </c:pt>
                <c:pt idx="78">
                  <c:v>1535</c:v>
                </c:pt>
                <c:pt idx="79">
                  <c:v>3187</c:v>
                </c:pt>
                <c:pt idx="80">
                  <c:v>5930</c:v>
                </c:pt>
                <c:pt idx="81">
                  <c:v>7660</c:v>
                </c:pt>
                <c:pt idx="82">
                  <c:v>9790</c:v>
                </c:pt>
                <c:pt idx="83">
                  <c:v>11060</c:v>
                </c:pt>
                <c:pt idx="84">
                  <c:v>12560</c:v>
                </c:pt>
                <c:pt idx="85">
                  <c:v>14370</c:v>
                </c:pt>
                <c:pt idx="86">
                  <c:v>16750</c:v>
                </c:pt>
                <c:pt idx="87">
                  <c:v>18770</c:v>
                </c:pt>
                <c:pt idx="88">
                  <c:v>20730</c:v>
                </c:pt>
                <c:pt idx="89">
                  <c:v>23910</c:v>
                </c:pt>
                <c:pt idx="90">
                  <c:v>26520</c:v>
                </c:pt>
                <c:pt idx="91">
                  <c:v>102</c:v>
                </c:pt>
                <c:pt idx="92">
                  <c:v>792</c:v>
                </c:pt>
                <c:pt idx="93">
                  <c:v>1526</c:v>
                </c:pt>
                <c:pt idx="94">
                  <c:v>3179</c:v>
                </c:pt>
                <c:pt idx="95">
                  <c:v>5930</c:v>
                </c:pt>
                <c:pt idx="96">
                  <c:v>7660</c:v>
                </c:pt>
                <c:pt idx="97">
                  <c:v>9790</c:v>
                </c:pt>
                <c:pt idx="98">
                  <c:v>11060</c:v>
                </c:pt>
                <c:pt idx="99">
                  <c:v>12550</c:v>
                </c:pt>
                <c:pt idx="100">
                  <c:v>14370</c:v>
                </c:pt>
                <c:pt idx="101">
                  <c:v>16740</c:v>
                </c:pt>
                <c:pt idx="102">
                  <c:v>18760</c:v>
                </c:pt>
                <c:pt idx="103">
                  <c:v>20760</c:v>
                </c:pt>
                <c:pt idx="104">
                  <c:v>23880</c:v>
                </c:pt>
                <c:pt idx="105">
                  <c:v>26510</c:v>
                </c:pt>
                <c:pt idx="106">
                  <c:v>101</c:v>
                </c:pt>
                <c:pt idx="107">
                  <c:v>789</c:v>
                </c:pt>
                <c:pt idx="108">
                  <c:v>1522</c:v>
                </c:pt>
                <c:pt idx="109">
                  <c:v>3174</c:v>
                </c:pt>
                <c:pt idx="110">
                  <c:v>5920</c:v>
                </c:pt>
                <c:pt idx="111">
                  <c:v>7650</c:v>
                </c:pt>
                <c:pt idx="112">
                  <c:v>9780</c:v>
                </c:pt>
                <c:pt idx="113">
                  <c:v>11060</c:v>
                </c:pt>
                <c:pt idx="114">
                  <c:v>12560</c:v>
                </c:pt>
                <c:pt idx="115">
                  <c:v>14370</c:v>
                </c:pt>
                <c:pt idx="116">
                  <c:v>16740</c:v>
                </c:pt>
                <c:pt idx="117">
                  <c:v>18760</c:v>
                </c:pt>
                <c:pt idx="118">
                  <c:v>20750</c:v>
                </c:pt>
                <c:pt idx="119">
                  <c:v>23930</c:v>
                </c:pt>
                <c:pt idx="120">
                  <c:v>26570</c:v>
                </c:pt>
              </c:numCache>
            </c:numRef>
          </c:xVal>
          <c:yVal>
            <c:numRef>
              <c:f>Sheet1!$E$3:$E$123</c:f>
              <c:numCache>
                <c:formatCode>General</c:formatCode>
                <c:ptCount val="121"/>
                <c:pt idx="0">
                  <c:v>5.7</c:v>
                </c:pt>
                <c:pt idx="1">
                  <c:v>4.0999999999999996</c:v>
                </c:pt>
                <c:pt idx="2">
                  <c:v>3.6</c:v>
                </c:pt>
                <c:pt idx="3">
                  <c:v>7.7</c:v>
                </c:pt>
                <c:pt idx="4">
                  <c:v>1.5</c:v>
                </c:pt>
                <c:pt idx="5">
                  <c:v>5.7</c:v>
                </c:pt>
                <c:pt idx="6">
                  <c:v>4.0999999999999996</c:v>
                </c:pt>
                <c:pt idx="7">
                  <c:v>3.6</c:v>
                </c:pt>
                <c:pt idx="8">
                  <c:v>13.4</c:v>
                </c:pt>
                <c:pt idx="9">
                  <c:v>20.100000000000001</c:v>
                </c:pt>
                <c:pt idx="10">
                  <c:v>23.7</c:v>
                </c:pt>
                <c:pt idx="11">
                  <c:v>14.4</c:v>
                </c:pt>
                <c:pt idx="12">
                  <c:v>13.9</c:v>
                </c:pt>
                <c:pt idx="13">
                  <c:v>10.3</c:v>
                </c:pt>
                <c:pt idx="14">
                  <c:v>7.7</c:v>
                </c:pt>
                <c:pt idx="15">
                  <c:v>4.5999999999999996</c:v>
                </c:pt>
                <c:pt idx="16">
                  <c:v>5.7</c:v>
                </c:pt>
                <c:pt idx="17">
                  <c:v>2.1</c:v>
                </c:pt>
                <c:pt idx="18">
                  <c:v>8.6999999999999993</c:v>
                </c:pt>
                <c:pt idx="19">
                  <c:v>2.6</c:v>
                </c:pt>
                <c:pt idx="20">
                  <c:v>8.1999999999999993</c:v>
                </c:pt>
                <c:pt idx="21">
                  <c:v>9.8000000000000007</c:v>
                </c:pt>
                <c:pt idx="22">
                  <c:v>7.7</c:v>
                </c:pt>
                <c:pt idx="23">
                  <c:v>6.2</c:v>
                </c:pt>
                <c:pt idx="24">
                  <c:v>10.8</c:v>
                </c:pt>
                <c:pt idx="25">
                  <c:v>9.8000000000000007</c:v>
                </c:pt>
                <c:pt idx="26">
                  <c:v>5.0999999999999996</c:v>
                </c:pt>
                <c:pt idx="27">
                  <c:v>5.7</c:v>
                </c:pt>
                <c:pt idx="28">
                  <c:v>3.6</c:v>
                </c:pt>
                <c:pt idx="29">
                  <c:v>4.0999999999999996</c:v>
                </c:pt>
                <c:pt idx="30">
                  <c:v>3.6</c:v>
                </c:pt>
                <c:pt idx="31">
                  <c:v>6.7</c:v>
                </c:pt>
                <c:pt idx="32">
                  <c:v>10.8</c:v>
                </c:pt>
                <c:pt idx="33">
                  <c:v>9.3000000000000007</c:v>
                </c:pt>
                <c:pt idx="34">
                  <c:v>6.7</c:v>
                </c:pt>
                <c:pt idx="35">
                  <c:v>23.1</c:v>
                </c:pt>
                <c:pt idx="36">
                  <c:v>11.8</c:v>
                </c:pt>
                <c:pt idx="37">
                  <c:v>21.6</c:v>
                </c:pt>
                <c:pt idx="38">
                  <c:v>16.5</c:v>
                </c:pt>
                <c:pt idx="39">
                  <c:v>8.1999999999999993</c:v>
                </c:pt>
                <c:pt idx="40">
                  <c:v>9.3000000000000007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5.7</c:v>
                </c:pt>
                <c:pt idx="44">
                  <c:v>6.2</c:v>
                </c:pt>
                <c:pt idx="45">
                  <c:v>7.7</c:v>
                </c:pt>
                <c:pt idx="46">
                  <c:v>3.1</c:v>
                </c:pt>
                <c:pt idx="47">
                  <c:v>5.7</c:v>
                </c:pt>
                <c:pt idx="48">
                  <c:v>4.5999999999999996</c:v>
                </c:pt>
                <c:pt idx="49">
                  <c:v>2.6</c:v>
                </c:pt>
                <c:pt idx="50">
                  <c:v>10.3</c:v>
                </c:pt>
                <c:pt idx="51">
                  <c:v>8.6999999999999993</c:v>
                </c:pt>
                <c:pt idx="52">
                  <c:v>4.0999999999999996</c:v>
                </c:pt>
                <c:pt idx="53">
                  <c:v>8.1999999999999993</c:v>
                </c:pt>
                <c:pt idx="54">
                  <c:v>5.0999999999999996</c:v>
                </c:pt>
                <c:pt idx="55">
                  <c:v>4.5999999999999996</c:v>
                </c:pt>
                <c:pt idx="56">
                  <c:v>8.6999999999999993</c:v>
                </c:pt>
                <c:pt idx="57">
                  <c:v>10.8</c:v>
                </c:pt>
                <c:pt idx="58">
                  <c:v>7.7</c:v>
                </c:pt>
                <c:pt idx="59">
                  <c:v>13.9</c:v>
                </c:pt>
                <c:pt idx="60">
                  <c:v>15.4</c:v>
                </c:pt>
                <c:pt idx="61">
                  <c:v>16.5</c:v>
                </c:pt>
                <c:pt idx="62">
                  <c:v>26.2</c:v>
                </c:pt>
                <c:pt idx="63">
                  <c:v>14.9</c:v>
                </c:pt>
                <c:pt idx="64">
                  <c:v>6.7</c:v>
                </c:pt>
                <c:pt idx="65">
                  <c:v>7.2</c:v>
                </c:pt>
                <c:pt idx="66">
                  <c:v>4.0999999999999996</c:v>
                </c:pt>
                <c:pt idx="67">
                  <c:v>7.2</c:v>
                </c:pt>
                <c:pt idx="68">
                  <c:v>7.2</c:v>
                </c:pt>
                <c:pt idx="69">
                  <c:v>6.7</c:v>
                </c:pt>
                <c:pt idx="70">
                  <c:v>4.0999999999999996</c:v>
                </c:pt>
                <c:pt idx="71">
                  <c:v>7.2</c:v>
                </c:pt>
                <c:pt idx="72">
                  <c:v>13.4</c:v>
                </c:pt>
                <c:pt idx="73">
                  <c:v>10.8</c:v>
                </c:pt>
                <c:pt idx="74">
                  <c:v>11.8</c:v>
                </c:pt>
                <c:pt idx="75">
                  <c:v>9.8000000000000007</c:v>
                </c:pt>
                <c:pt idx="76">
                  <c:v>8.1999999999999993</c:v>
                </c:pt>
                <c:pt idx="77">
                  <c:v>7.7</c:v>
                </c:pt>
                <c:pt idx="78">
                  <c:v>5.0999999999999996</c:v>
                </c:pt>
                <c:pt idx="79">
                  <c:v>8.1999999999999993</c:v>
                </c:pt>
                <c:pt idx="80">
                  <c:v>8.6999999999999993</c:v>
                </c:pt>
                <c:pt idx="81">
                  <c:v>6.7</c:v>
                </c:pt>
                <c:pt idx="82">
                  <c:v>7.2</c:v>
                </c:pt>
                <c:pt idx="83">
                  <c:v>7.7</c:v>
                </c:pt>
                <c:pt idx="84">
                  <c:v>14.9</c:v>
                </c:pt>
                <c:pt idx="85">
                  <c:v>10.3</c:v>
                </c:pt>
                <c:pt idx="86">
                  <c:v>8.6999999999999993</c:v>
                </c:pt>
                <c:pt idx="87">
                  <c:v>17</c:v>
                </c:pt>
                <c:pt idx="88">
                  <c:v>21.1</c:v>
                </c:pt>
                <c:pt idx="89">
                  <c:v>31.4</c:v>
                </c:pt>
                <c:pt idx="90">
                  <c:v>18</c:v>
                </c:pt>
                <c:pt idx="91">
                  <c:v>6.2</c:v>
                </c:pt>
                <c:pt idx="92">
                  <c:v>8.1999999999999993</c:v>
                </c:pt>
                <c:pt idx="93">
                  <c:v>7.7</c:v>
                </c:pt>
                <c:pt idx="94">
                  <c:v>9.8000000000000007</c:v>
                </c:pt>
                <c:pt idx="95">
                  <c:v>8.6999999999999993</c:v>
                </c:pt>
                <c:pt idx="96">
                  <c:v>3.6</c:v>
                </c:pt>
                <c:pt idx="97">
                  <c:v>3.1</c:v>
                </c:pt>
                <c:pt idx="98">
                  <c:v>9.8000000000000007</c:v>
                </c:pt>
                <c:pt idx="99">
                  <c:v>10.8</c:v>
                </c:pt>
                <c:pt idx="100">
                  <c:v>3.1</c:v>
                </c:pt>
                <c:pt idx="101">
                  <c:v>6.7</c:v>
                </c:pt>
                <c:pt idx="102">
                  <c:v>14.4</c:v>
                </c:pt>
                <c:pt idx="103">
                  <c:v>17.5</c:v>
                </c:pt>
                <c:pt idx="104">
                  <c:v>31.9</c:v>
                </c:pt>
                <c:pt idx="105">
                  <c:v>28.8</c:v>
                </c:pt>
                <c:pt idx="106">
                  <c:v>9.8000000000000007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7.7</c:v>
                </c:pt>
                <c:pt idx="110">
                  <c:v>5.7</c:v>
                </c:pt>
                <c:pt idx="111">
                  <c:v>1</c:v>
                </c:pt>
                <c:pt idx="112">
                  <c:v>4.0999999999999996</c:v>
                </c:pt>
                <c:pt idx="113">
                  <c:v>14.4</c:v>
                </c:pt>
                <c:pt idx="114">
                  <c:v>18</c:v>
                </c:pt>
                <c:pt idx="115">
                  <c:v>8.1999999999999993</c:v>
                </c:pt>
                <c:pt idx="116">
                  <c:v>13.9</c:v>
                </c:pt>
                <c:pt idx="117">
                  <c:v>12.9</c:v>
                </c:pt>
                <c:pt idx="118">
                  <c:v>18.5</c:v>
                </c:pt>
                <c:pt idx="119">
                  <c:v>26.2</c:v>
                </c:pt>
                <c:pt idx="120">
                  <c:v>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E92-9694-A42C4B1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95856"/>
        <c:axId val="714694416"/>
      </c:scatterChart>
      <c:valAx>
        <c:axId val="71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4416"/>
        <c:crosses val="autoZero"/>
        <c:crossBetween val="midCat"/>
      </c:valAx>
      <c:valAx>
        <c:axId val="714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106</xdr:row>
      <xdr:rowOff>109537</xdr:rowOff>
    </xdr:from>
    <xdr:to>
      <xdr:col>14</xdr:col>
      <xdr:colOff>371475</xdr:colOff>
      <xdr:row>120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E2087-960E-4C58-BB62-62E4206C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8"/>
  <sheetViews>
    <sheetView showGridLines="0" tabSelected="1" zoomScale="110" zoomScaleNormal="110" zoomScaleSheetLayoutView="50" workbookViewId="0">
      <pane xSplit="2" ySplit="5" topLeftCell="C216" activePane="bottomRight" state="frozen"/>
      <selection pane="topRight" activeCell="C1" sqref="C1"/>
      <selection pane="bottomLeft" activeCell="A6" sqref="A6"/>
      <selection pane="bottomRight" activeCell="AD219" sqref="AD219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8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8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>Q214</f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>Q215</f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>Q216</f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>Q217</f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  <row r="218" spans="1:61" x14ac:dyDescent="0.25">
      <c r="A218" s="6">
        <v>217</v>
      </c>
      <c r="B218" s="6" t="s">
        <v>2091</v>
      </c>
      <c r="C218" s="6" t="s">
        <v>2092</v>
      </c>
      <c r="D218" s="6" t="s">
        <v>1585</v>
      </c>
      <c r="E218" s="6" t="s">
        <v>4</v>
      </c>
      <c r="F218" s="17">
        <v>45709.045335648145</v>
      </c>
      <c r="G218" s="21">
        <v>-5</v>
      </c>
      <c r="H218" s="4">
        <f t="shared" si="14"/>
        <v>45708.837002314809</v>
      </c>
      <c r="I218" s="3">
        <v>100</v>
      </c>
      <c r="J218" s="3">
        <v>20000</v>
      </c>
      <c r="K218" s="3">
        <f t="shared" si="17"/>
        <v>4.7801147227533453E-3</v>
      </c>
      <c r="L218" s="3">
        <v>289.2</v>
      </c>
      <c r="M218" s="3">
        <v>43</v>
      </c>
      <c r="N218" s="3" t="s">
        <v>1329</v>
      </c>
      <c r="O218" s="3">
        <v>45.768917000000002</v>
      </c>
      <c r="P218" s="3">
        <v>-67.926389999999998</v>
      </c>
      <c r="Q218" s="3">
        <v>20000</v>
      </c>
      <c r="R218" s="3">
        <f>Q218</f>
        <v>20000</v>
      </c>
      <c r="S218" s="3">
        <v>5000</v>
      </c>
      <c r="T218" s="3">
        <f>M218</f>
        <v>43</v>
      </c>
      <c r="U218" s="3">
        <f>R218</f>
        <v>20000</v>
      </c>
      <c r="V218" s="3" t="s">
        <v>144</v>
      </c>
      <c r="W218" s="3" t="s">
        <v>382</v>
      </c>
      <c r="X218" s="3">
        <v>0</v>
      </c>
      <c r="Y218" s="3">
        <v>60000</v>
      </c>
      <c r="Z218" s="3">
        <v>60000</v>
      </c>
      <c r="AA218" s="5">
        <v>1000</v>
      </c>
      <c r="AB218" s="5">
        <v>5</v>
      </c>
      <c r="AC218" s="5">
        <v>10</v>
      </c>
      <c r="AD218" s="5">
        <v>0</v>
      </c>
      <c r="AE218" s="5">
        <v>0</v>
      </c>
      <c r="AF218" s="5">
        <v>1000</v>
      </c>
      <c r="AG218" s="5">
        <v>-1</v>
      </c>
      <c r="AH218" s="5">
        <v>1</v>
      </c>
      <c r="AI218" s="45">
        <v>0</v>
      </c>
      <c r="AJ218" s="45">
        <v>0</v>
      </c>
      <c r="AK218" s="45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5">
        <v>0</v>
      </c>
      <c r="AS218" s="52">
        <v>0</v>
      </c>
      <c r="AT218" s="50">
        <v>0</v>
      </c>
      <c r="AU218" s="50">
        <v>0</v>
      </c>
      <c r="AV218" s="50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0</v>
      </c>
      <c r="BG218" s="40">
        <v>1</v>
      </c>
      <c r="BH218" s="40" t="s">
        <v>1411</v>
      </c>
      <c r="BI218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139" workbookViewId="0">
      <selection activeCell="A143" sqref="A14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B3:I127"/>
  <sheetViews>
    <sheetView topLeftCell="A104" workbookViewId="0">
      <selection activeCell="C110" sqref="C110:C111"/>
    </sheetView>
  </sheetViews>
  <sheetFormatPr defaultRowHeight="15" x14ac:dyDescent="0.25"/>
  <sheetData>
    <row r="3" spans="4:5" x14ac:dyDescent="0.25">
      <c r="D3">
        <v>1519</v>
      </c>
      <c r="E3">
        <v>5.7</v>
      </c>
    </row>
    <row r="4" spans="4:5" x14ac:dyDescent="0.25">
      <c r="D4">
        <v>3170</v>
      </c>
      <c r="E4">
        <v>4.0999999999999996</v>
      </c>
    </row>
    <row r="5" spans="4:5" x14ac:dyDescent="0.25">
      <c r="D5">
        <v>5910</v>
      </c>
      <c r="E5">
        <v>3.6</v>
      </c>
    </row>
    <row r="6" spans="4:5" x14ac:dyDescent="0.25">
      <c r="D6">
        <v>7640</v>
      </c>
      <c r="E6">
        <v>7.7</v>
      </c>
    </row>
    <row r="7" spans="4:5" x14ac:dyDescent="0.25">
      <c r="D7">
        <v>9770</v>
      </c>
      <c r="E7">
        <v>1.5</v>
      </c>
    </row>
    <row r="8" spans="4:5" x14ac:dyDescent="0.25">
      <c r="D8">
        <v>11060</v>
      </c>
      <c r="E8">
        <v>5.7</v>
      </c>
    </row>
    <row r="9" spans="4:5" x14ac:dyDescent="0.25">
      <c r="D9">
        <v>12550</v>
      </c>
      <c r="E9">
        <v>4.0999999999999996</v>
      </c>
    </row>
    <row r="10" spans="4:5" x14ac:dyDescent="0.25">
      <c r="D10">
        <v>14370</v>
      </c>
      <c r="E10">
        <v>3.6</v>
      </c>
    </row>
    <row r="11" spans="4:5" x14ac:dyDescent="0.25">
      <c r="D11">
        <v>16740</v>
      </c>
      <c r="E11">
        <v>13.4</v>
      </c>
    </row>
    <row r="12" spans="4:5" x14ac:dyDescent="0.25">
      <c r="D12">
        <v>18740</v>
      </c>
      <c r="E12">
        <v>20.100000000000001</v>
      </c>
    </row>
    <row r="13" spans="4:5" x14ac:dyDescent="0.25">
      <c r="D13">
        <v>20700</v>
      </c>
      <c r="E13">
        <v>23.7</v>
      </c>
    </row>
    <row r="14" spans="4:5" x14ac:dyDescent="0.25">
      <c r="D14">
        <v>23920</v>
      </c>
      <c r="E14">
        <v>14.4</v>
      </c>
    </row>
    <row r="15" spans="4:5" x14ac:dyDescent="0.25">
      <c r="D15">
        <v>26490</v>
      </c>
      <c r="E15">
        <v>13.9</v>
      </c>
    </row>
    <row r="16" spans="4:5" x14ac:dyDescent="0.25">
      <c r="D16">
        <v>86</v>
      </c>
      <c r="E16">
        <v>10.3</v>
      </c>
    </row>
    <row r="17" spans="4:5" x14ac:dyDescent="0.25">
      <c r="D17">
        <v>775</v>
      </c>
      <c r="E17">
        <v>7.7</v>
      </c>
    </row>
    <row r="18" spans="4:5" x14ac:dyDescent="0.25">
      <c r="D18">
        <v>1513</v>
      </c>
      <c r="E18">
        <v>4.5999999999999996</v>
      </c>
    </row>
    <row r="19" spans="4:5" x14ac:dyDescent="0.25">
      <c r="D19">
        <v>3170</v>
      </c>
      <c r="E19">
        <v>5.7</v>
      </c>
    </row>
    <row r="20" spans="4:5" x14ac:dyDescent="0.25">
      <c r="D20">
        <v>5910</v>
      </c>
      <c r="E20">
        <v>2.1</v>
      </c>
    </row>
    <row r="21" spans="4:5" x14ac:dyDescent="0.25">
      <c r="D21">
        <v>7650</v>
      </c>
      <c r="E21">
        <v>8.6999999999999993</v>
      </c>
    </row>
    <row r="22" spans="4:5" x14ac:dyDescent="0.25">
      <c r="D22">
        <v>9770</v>
      </c>
      <c r="E22">
        <v>2.6</v>
      </c>
    </row>
    <row r="23" spans="4:5" x14ac:dyDescent="0.25">
      <c r="D23">
        <v>11050</v>
      </c>
      <c r="E23">
        <v>8.1999999999999993</v>
      </c>
    </row>
    <row r="24" spans="4:5" x14ac:dyDescent="0.25">
      <c r="D24">
        <v>12550</v>
      </c>
      <c r="E24">
        <v>9.8000000000000007</v>
      </c>
    </row>
    <row r="25" spans="4:5" x14ac:dyDescent="0.25">
      <c r="D25">
        <v>14360</v>
      </c>
      <c r="E25">
        <v>7.7</v>
      </c>
    </row>
    <row r="26" spans="4:5" x14ac:dyDescent="0.25">
      <c r="D26">
        <v>16720</v>
      </c>
      <c r="E26">
        <v>6.2</v>
      </c>
    </row>
    <row r="27" spans="4:5" x14ac:dyDescent="0.25">
      <c r="D27">
        <v>94</v>
      </c>
      <c r="E27">
        <v>10.8</v>
      </c>
    </row>
    <row r="28" spans="4:5" x14ac:dyDescent="0.25">
      <c r="D28">
        <v>784</v>
      </c>
      <c r="E28">
        <v>9.8000000000000007</v>
      </c>
    </row>
    <row r="29" spans="4:5" x14ac:dyDescent="0.25">
      <c r="D29">
        <v>1519</v>
      </c>
      <c r="E29">
        <v>5.0999999999999996</v>
      </c>
    </row>
    <row r="30" spans="4:5" x14ac:dyDescent="0.25">
      <c r="D30">
        <v>3170</v>
      </c>
      <c r="E30">
        <v>5.7</v>
      </c>
    </row>
    <row r="31" spans="4:5" x14ac:dyDescent="0.25">
      <c r="D31">
        <v>5900</v>
      </c>
      <c r="E31">
        <v>3.6</v>
      </c>
    </row>
    <row r="32" spans="4:5" x14ac:dyDescent="0.25">
      <c r="D32">
        <v>7640</v>
      </c>
      <c r="E32">
        <v>4.0999999999999996</v>
      </c>
    </row>
    <row r="33" spans="4:5" x14ac:dyDescent="0.25">
      <c r="D33">
        <v>9770</v>
      </c>
      <c r="E33">
        <v>3.6</v>
      </c>
    </row>
    <row r="34" spans="4:5" x14ac:dyDescent="0.25">
      <c r="D34">
        <v>11050</v>
      </c>
      <c r="E34">
        <v>6.7</v>
      </c>
    </row>
    <row r="35" spans="4:5" x14ac:dyDescent="0.25">
      <c r="D35">
        <v>12540</v>
      </c>
      <c r="E35">
        <v>10.8</v>
      </c>
    </row>
    <row r="36" spans="4:5" x14ac:dyDescent="0.25">
      <c r="D36">
        <v>14350</v>
      </c>
      <c r="E36">
        <v>9.3000000000000007</v>
      </c>
    </row>
    <row r="37" spans="4:5" x14ac:dyDescent="0.25">
      <c r="D37">
        <v>16730</v>
      </c>
      <c r="E37">
        <v>6.7</v>
      </c>
    </row>
    <row r="38" spans="4:5" x14ac:dyDescent="0.25">
      <c r="D38">
        <v>18730</v>
      </c>
      <c r="E38">
        <v>23.1</v>
      </c>
    </row>
    <row r="39" spans="4:5" x14ac:dyDescent="0.25">
      <c r="D39">
        <v>20750</v>
      </c>
      <c r="E39">
        <v>11.8</v>
      </c>
    </row>
    <row r="40" spans="4:5" x14ac:dyDescent="0.25">
      <c r="D40">
        <v>23930</v>
      </c>
      <c r="E40">
        <v>21.6</v>
      </c>
    </row>
    <row r="41" spans="4:5" x14ac:dyDescent="0.25">
      <c r="D41">
        <v>26570</v>
      </c>
      <c r="E41">
        <v>16.5</v>
      </c>
    </row>
    <row r="42" spans="4:5" x14ac:dyDescent="0.25">
      <c r="D42">
        <v>92</v>
      </c>
      <c r="E42">
        <v>8.1999999999999993</v>
      </c>
    </row>
    <row r="43" spans="4:5" x14ac:dyDescent="0.25">
      <c r="D43">
        <v>778</v>
      </c>
      <c r="E43">
        <v>9.3000000000000007</v>
      </c>
    </row>
    <row r="44" spans="4:5" x14ac:dyDescent="0.25">
      <c r="D44">
        <v>1514</v>
      </c>
      <c r="E44">
        <v>4.5999999999999996</v>
      </c>
    </row>
    <row r="45" spans="4:5" x14ac:dyDescent="0.25">
      <c r="D45">
        <v>3166</v>
      </c>
      <c r="E45">
        <v>4.5999999999999996</v>
      </c>
    </row>
    <row r="46" spans="4:5" x14ac:dyDescent="0.25">
      <c r="D46">
        <v>5910</v>
      </c>
      <c r="E46">
        <v>5.7</v>
      </c>
    </row>
    <row r="47" spans="4:5" x14ac:dyDescent="0.25">
      <c r="D47">
        <v>7650</v>
      </c>
      <c r="E47">
        <v>6.2</v>
      </c>
    </row>
    <row r="48" spans="4:5" x14ac:dyDescent="0.25">
      <c r="D48">
        <v>9770</v>
      </c>
      <c r="E48">
        <v>7.7</v>
      </c>
    </row>
    <row r="49" spans="4:5" x14ac:dyDescent="0.25">
      <c r="D49">
        <v>11050</v>
      </c>
      <c r="E49">
        <v>3.1</v>
      </c>
    </row>
    <row r="50" spans="4:5" x14ac:dyDescent="0.25">
      <c r="D50">
        <v>12540</v>
      </c>
      <c r="E50">
        <v>5.7</v>
      </c>
    </row>
    <row r="51" spans="4:5" x14ac:dyDescent="0.25">
      <c r="D51">
        <v>14350</v>
      </c>
      <c r="E51">
        <v>4.5999999999999996</v>
      </c>
    </row>
    <row r="52" spans="4:5" x14ac:dyDescent="0.25">
      <c r="D52">
        <v>16720</v>
      </c>
      <c r="E52">
        <v>2.6</v>
      </c>
    </row>
    <row r="53" spans="4:5" x14ac:dyDescent="0.25">
      <c r="D53">
        <v>96</v>
      </c>
      <c r="E53">
        <v>10.3</v>
      </c>
    </row>
    <row r="54" spans="4:5" x14ac:dyDescent="0.25">
      <c r="D54">
        <v>783</v>
      </c>
      <c r="E54">
        <v>8.6999999999999993</v>
      </c>
    </row>
    <row r="55" spans="4:5" x14ac:dyDescent="0.25">
      <c r="D55">
        <v>3165</v>
      </c>
      <c r="E55">
        <v>4.0999999999999996</v>
      </c>
    </row>
    <row r="56" spans="4:5" x14ac:dyDescent="0.25">
      <c r="D56">
        <v>5920</v>
      </c>
      <c r="E56">
        <v>8.1999999999999993</v>
      </c>
    </row>
    <row r="57" spans="4:5" x14ac:dyDescent="0.25">
      <c r="D57">
        <v>7650</v>
      </c>
      <c r="E57">
        <v>5.0999999999999996</v>
      </c>
    </row>
    <row r="58" spans="4:5" x14ac:dyDescent="0.25">
      <c r="D58">
        <v>9780</v>
      </c>
      <c r="E58">
        <v>4.5999999999999996</v>
      </c>
    </row>
    <row r="59" spans="4:5" x14ac:dyDescent="0.25">
      <c r="D59">
        <v>11060</v>
      </c>
      <c r="E59">
        <v>8.6999999999999993</v>
      </c>
    </row>
    <row r="60" spans="4:5" x14ac:dyDescent="0.25">
      <c r="D60">
        <v>12550</v>
      </c>
      <c r="E60">
        <v>10.8</v>
      </c>
    </row>
    <row r="61" spans="4:5" x14ac:dyDescent="0.25">
      <c r="D61">
        <v>14370</v>
      </c>
      <c r="E61">
        <v>7.7</v>
      </c>
    </row>
    <row r="62" spans="4:5" x14ac:dyDescent="0.25">
      <c r="D62">
        <v>16750</v>
      </c>
      <c r="E62">
        <v>13.9</v>
      </c>
    </row>
    <row r="63" spans="4:5" x14ac:dyDescent="0.25">
      <c r="D63">
        <v>18760</v>
      </c>
      <c r="E63">
        <v>15.4</v>
      </c>
    </row>
    <row r="64" spans="4:5" x14ac:dyDescent="0.25">
      <c r="D64">
        <v>20750</v>
      </c>
      <c r="E64">
        <v>16.5</v>
      </c>
    </row>
    <row r="65" spans="4:5" x14ac:dyDescent="0.25">
      <c r="D65">
        <v>23960</v>
      </c>
      <c r="E65">
        <v>26.2</v>
      </c>
    </row>
    <row r="66" spans="4:5" x14ac:dyDescent="0.25">
      <c r="D66">
        <v>26600</v>
      </c>
      <c r="E66">
        <v>14.9</v>
      </c>
    </row>
    <row r="67" spans="4:5" x14ac:dyDescent="0.25">
      <c r="D67">
        <v>91</v>
      </c>
      <c r="E67">
        <v>6.7</v>
      </c>
    </row>
    <row r="68" spans="4:5" x14ac:dyDescent="0.25">
      <c r="D68">
        <v>780</v>
      </c>
      <c r="E68">
        <v>7.2</v>
      </c>
    </row>
    <row r="69" spans="4:5" x14ac:dyDescent="0.25">
      <c r="D69">
        <v>1515</v>
      </c>
      <c r="E69">
        <v>4.0999999999999996</v>
      </c>
    </row>
    <row r="70" spans="4:5" x14ac:dyDescent="0.25">
      <c r="D70">
        <v>3168</v>
      </c>
      <c r="E70">
        <v>7.2</v>
      </c>
    </row>
    <row r="71" spans="4:5" x14ac:dyDescent="0.25">
      <c r="D71">
        <v>5910</v>
      </c>
      <c r="E71">
        <v>7.2</v>
      </c>
    </row>
    <row r="72" spans="4:5" x14ac:dyDescent="0.25">
      <c r="D72">
        <v>7650</v>
      </c>
      <c r="E72">
        <v>6.7</v>
      </c>
    </row>
    <row r="73" spans="4:5" x14ac:dyDescent="0.25">
      <c r="D73">
        <v>9770</v>
      </c>
      <c r="E73">
        <v>4.0999999999999996</v>
      </c>
    </row>
    <row r="74" spans="4:5" x14ac:dyDescent="0.25">
      <c r="D74">
        <v>11050</v>
      </c>
      <c r="E74">
        <v>7.2</v>
      </c>
    </row>
    <row r="75" spans="4:5" x14ac:dyDescent="0.25">
      <c r="D75">
        <v>12550</v>
      </c>
      <c r="E75">
        <v>13.4</v>
      </c>
    </row>
    <row r="76" spans="4:5" x14ac:dyDescent="0.25">
      <c r="D76">
        <v>14350</v>
      </c>
      <c r="E76">
        <v>10.8</v>
      </c>
    </row>
    <row r="77" spans="4:5" x14ac:dyDescent="0.25">
      <c r="D77">
        <v>16730</v>
      </c>
      <c r="E77">
        <v>11.8</v>
      </c>
    </row>
    <row r="78" spans="4:5" x14ac:dyDescent="0.25">
      <c r="D78">
        <v>18750</v>
      </c>
      <c r="E78">
        <v>9.8000000000000007</v>
      </c>
    </row>
    <row r="79" spans="4:5" x14ac:dyDescent="0.25">
      <c r="D79">
        <v>109</v>
      </c>
      <c r="E79">
        <v>8.1999999999999993</v>
      </c>
    </row>
    <row r="80" spans="4:5" x14ac:dyDescent="0.25">
      <c r="D80">
        <v>797</v>
      </c>
      <c r="E80">
        <v>7.7</v>
      </c>
    </row>
    <row r="81" spans="4:5" x14ac:dyDescent="0.25">
      <c r="D81">
        <v>1535</v>
      </c>
      <c r="E81">
        <v>5.0999999999999996</v>
      </c>
    </row>
    <row r="82" spans="4:5" x14ac:dyDescent="0.25">
      <c r="D82">
        <v>3187</v>
      </c>
      <c r="E82">
        <v>8.1999999999999993</v>
      </c>
    </row>
    <row r="83" spans="4:5" x14ac:dyDescent="0.25">
      <c r="D83">
        <v>5930</v>
      </c>
      <c r="E83">
        <v>8.6999999999999993</v>
      </c>
    </row>
    <row r="84" spans="4:5" x14ac:dyDescent="0.25">
      <c r="D84">
        <v>7660</v>
      </c>
      <c r="E84">
        <v>6.7</v>
      </c>
    </row>
    <row r="85" spans="4:5" x14ac:dyDescent="0.25">
      <c r="D85">
        <v>9790</v>
      </c>
      <c r="E85">
        <v>7.2</v>
      </c>
    </row>
    <row r="86" spans="4:5" x14ac:dyDescent="0.25">
      <c r="D86">
        <v>11060</v>
      </c>
      <c r="E86">
        <v>7.7</v>
      </c>
    </row>
    <row r="87" spans="4:5" x14ac:dyDescent="0.25">
      <c r="D87">
        <v>12560</v>
      </c>
      <c r="E87">
        <v>14.9</v>
      </c>
    </row>
    <row r="88" spans="4:5" x14ac:dyDescent="0.25">
      <c r="D88">
        <v>14370</v>
      </c>
      <c r="E88">
        <v>10.3</v>
      </c>
    </row>
    <row r="89" spans="4:5" x14ac:dyDescent="0.25">
      <c r="D89">
        <v>16750</v>
      </c>
      <c r="E89">
        <v>8.6999999999999993</v>
      </c>
    </row>
    <row r="90" spans="4:5" x14ac:dyDescent="0.25">
      <c r="D90">
        <v>18770</v>
      </c>
      <c r="E90">
        <v>17</v>
      </c>
    </row>
    <row r="91" spans="4:5" x14ac:dyDescent="0.25">
      <c r="D91">
        <v>20730</v>
      </c>
      <c r="E91">
        <v>21.1</v>
      </c>
    </row>
    <row r="92" spans="4:5" x14ac:dyDescent="0.25">
      <c r="D92">
        <v>23910</v>
      </c>
      <c r="E92">
        <v>31.4</v>
      </c>
    </row>
    <row r="93" spans="4:5" x14ac:dyDescent="0.25">
      <c r="D93">
        <v>26520</v>
      </c>
      <c r="E93">
        <v>18</v>
      </c>
    </row>
    <row r="94" spans="4:5" x14ac:dyDescent="0.25">
      <c r="D94">
        <v>102</v>
      </c>
      <c r="E94">
        <v>6.2</v>
      </c>
    </row>
    <row r="95" spans="4:5" x14ac:dyDescent="0.25">
      <c r="D95">
        <v>792</v>
      </c>
      <c r="E95">
        <v>8.1999999999999993</v>
      </c>
    </row>
    <row r="96" spans="4:5" x14ac:dyDescent="0.25">
      <c r="D96">
        <v>1526</v>
      </c>
      <c r="E96">
        <v>7.7</v>
      </c>
    </row>
    <row r="97" spans="2:5" x14ac:dyDescent="0.25">
      <c r="D97">
        <v>3179</v>
      </c>
      <c r="E97">
        <v>9.8000000000000007</v>
      </c>
    </row>
    <row r="98" spans="2:5" x14ac:dyDescent="0.25">
      <c r="D98">
        <v>5930</v>
      </c>
      <c r="E98">
        <v>8.6999999999999993</v>
      </c>
    </row>
    <row r="99" spans="2:5" x14ac:dyDescent="0.25">
      <c r="D99">
        <v>7660</v>
      </c>
      <c r="E99">
        <v>3.6</v>
      </c>
    </row>
    <row r="100" spans="2:5" x14ac:dyDescent="0.25">
      <c r="D100">
        <v>9790</v>
      </c>
      <c r="E100">
        <v>3.1</v>
      </c>
    </row>
    <row r="101" spans="2:5" x14ac:dyDescent="0.25">
      <c r="D101">
        <v>11060</v>
      </c>
      <c r="E101">
        <v>9.8000000000000007</v>
      </c>
    </row>
    <row r="102" spans="2:5" x14ac:dyDescent="0.25">
      <c r="D102">
        <v>12550</v>
      </c>
      <c r="E102">
        <v>10.8</v>
      </c>
    </row>
    <row r="103" spans="2:5" x14ac:dyDescent="0.25">
      <c r="D103">
        <v>14370</v>
      </c>
      <c r="E103">
        <v>3.1</v>
      </c>
    </row>
    <row r="104" spans="2:5" x14ac:dyDescent="0.25">
      <c r="D104">
        <v>16740</v>
      </c>
      <c r="E104">
        <v>6.7</v>
      </c>
    </row>
    <row r="105" spans="2:5" x14ac:dyDescent="0.25">
      <c r="D105">
        <v>18760</v>
      </c>
      <c r="E105">
        <v>14.4</v>
      </c>
    </row>
    <row r="106" spans="2:5" x14ac:dyDescent="0.25">
      <c r="D106">
        <v>20760</v>
      </c>
      <c r="E106">
        <v>17.5</v>
      </c>
    </row>
    <row r="107" spans="2:5" x14ac:dyDescent="0.25">
      <c r="D107">
        <v>23880</v>
      </c>
      <c r="E107">
        <v>31.9</v>
      </c>
    </row>
    <row r="108" spans="2:5" x14ac:dyDescent="0.25">
      <c r="D108">
        <v>26510</v>
      </c>
      <c r="E108">
        <v>28.8</v>
      </c>
    </row>
    <row r="109" spans="2:5" x14ac:dyDescent="0.25">
      <c r="D109">
        <v>101</v>
      </c>
      <c r="E109">
        <v>9.8000000000000007</v>
      </c>
    </row>
    <row r="110" spans="2:5" x14ac:dyDescent="0.25">
      <c r="B110">
        <v>1727875</v>
      </c>
      <c r="C110">
        <f>B110/1000</f>
        <v>1727.875</v>
      </c>
      <c r="D110">
        <v>789</v>
      </c>
      <c r="E110">
        <v>9.3000000000000007</v>
      </c>
    </row>
    <row r="111" spans="2:5" x14ac:dyDescent="0.25">
      <c r="B111">
        <v>1536762</v>
      </c>
      <c r="C111">
        <f>B111/1000</f>
        <v>1536.7619999999999</v>
      </c>
      <c r="D111">
        <v>1522</v>
      </c>
      <c r="E111">
        <v>9.3000000000000007</v>
      </c>
    </row>
    <row r="112" spans="2:5" x14ac:dyDescent="0.25">
      <c r="D112">
        <v>3174</v>
      </c>
      <c r="E112">
        <v>7.7</v>
      </c>
    </row>
    <row r="113" spans="4:9" x14ac:dyDescent="0.25">
      <c r="D113">
        <v>5920</v>
      </c>
      <c r="E113">
        <v>5.7</v>
      </c>
    </row>
    <row r="114" spans="4:9" x14ac:dyDescent="0.25">
      <c r="D114">
        <v>7650</v>
      </c>
      <c r="E114">
        <v>1</v>
      </c>
    </row>
    <row r="115" spans="4:9" x14ac:dyDescent="0.25">
      <c r="D115">
        <v>9780</v>
      </c>
      <c r="E115">
        <v>4.0999999999999996</v>
      </c>
    </row>
    <row r="116" spans="4:9" x14ac:dyDescent="0.25">
      <c r="D116">
        <v>11060</v>
      </c>
      <c r="E116">
        <v>14.4</v>
      </c>
    </row>
    <row r="117" spans="4:9" x14ac:dyDescent="0.25">
      <c r="D117">
        <v>12560</v>
      </c>
      <c r="E117">
        <v>18</v>
      </c>
    </row>
    <row r="118" spans="4:9" x14ac:dyDescent="0.25">
      <c r="D118">
        <v>14370</v>
      </c>
      <c r="E118">
        <v>8.1999999999999993</v>
      </c>
    </row>
    <row r="119" spans="4:9" x14ac:dyDescent="0.25">
      <c r="D119">
        <v>16740</v>
      </c>
      <c r="E119">
        <v>13.9</v>
      </c>
    </row>
    <row r="120" spans="4:9" x14ac:dyDescent="0.25">
      <c r="D120">
        <v>18760</v>
      </c>
      <c r="E120">
        <v>12.9</v>
      </c>
    </row>
    <row r="121" spans="4:9" x14ac:dyDescent="0.25">
      <c r="D121">
        <v>20750</v>
      </c>
      <c r="E121">
        <v>18.5</v>
      </c>
    </row>
    <row r="122" spans="4:9" x14ac:dyDescent="0.25">
      <c r="D122">
        <v>23930</v>
      </c>
      <c r="E122">
        <v>26.2</v>
      </c>
    </row>
    <row r="123" spans="4:9" x14ac:dyDescent="0.25">
      <c r="D123">
        <v>26570</v>
      </c>
      <c r="E123">
        <v>13.9</v>
      </c>
    </row>
    <row r="127" spans="4:9" x14ac:dyDescent="0.25">
      <c r="H127">
        <v>13</v>
      </c>
      <c r="I12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2" workbookViewId="0">
      <selection activeCell="F13" sqref="F13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9.736315922917921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43.531199285614179</v>
      </c>
      <c r="J11">
        <f>90-H11</f>
        <v>46.468800714385821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82.758685344802331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46.468800714385821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57</v>
      </c>
      <c r="N20">
        <f>8/COS(RADIANS(H11))</f>
        <v>11.034491379306978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D52C-2606-4AE3-8999-EF60C3E86497}">
  <dimension ref="C2:M20"/>
  <sheetViews>
    <sheetView workbookViewId="0">
      <selection activeCell="F19" sqref="F19"/>
    </sheetView>
  </sheetViews>
  <sheetFormatPr defaultRowHeight="15" x14ac:dyDescent="0.25"/>
  <cols>
    <col min="6" max="6" width="9.140625" customWidth="1"/>
  </cols>
  <sheetData>
    <row r="2" spans="3:13" x14ac:dyDescent="0.25">
      <c r="D2" t="s">
        <v>2074</v>
      </c>
      <c r="E2" t="s">
        <v>2081</v>
      </c>
    </row>
    <row r="3" spans="3:13" x14ac:dyDescent="0.25">
      <c r="D3" t="s">
        <v>2075</v>
      </c>
      <c r="E3" t="s">
        <v>2080</v>
      </c>
    </row>
    <row r="6" spans="3:13" x14ac:dyDescent="0.25">
      <c r="D6" t="s">
        <v>2077</v>
      </c>
      <c r="E6" t="s">
        <v>2089</v>
      </c>
      <c r="F6" t="s">
        <v>122</v>
      </c>
      <c r="G6" t="s">
        <v>2082</v>
      </c>
      <c r="H6" t="s">
        <v>2088</v>
      </c>
      <c r="I6" t="s">
        <v>2084</v>
      </c>
      <c r="K6" t="s">
        <v>2090</v>
      </c>
      <c r="M6" t="s">
        <v>2087</v>
      </c>
    </row>
    <row r="7" spans="3:13" x14ac:dyDescent="0.25">
      <c r="D7">
        <v>0</v>
      </c>
      <c r="E7" t="s">
        <v>2076</v>
      </c>
    </row>
    <row r="8" spans="3:13" x14ac:dyDescent="0.25">
      <c r="D8">
        <v>11</v>
      </c>
      <c r="E8" t="s">
        <v>2074</v>
      </c>
      <c r="F8">
        <v>1</v>
      </c>
      <c r="H8" t="s">
        <v>2078</v>
      </c>
      <c r="I8">
        <v>5</v>
      </c>
      <c r="J8">
        <f>I8*60</f>
        <v>300</v>
      </c>
      <c r="K8">
        <v>301</v>
      </c>
      <c r="L8">
        <f>J8-K8</f>
        <v>-1</v>
      </c>
    </row>
    <row r="9" spans="3:13" x14ac:dyDescent="0.25">
      <c r="D9">
        <v>12</v>
      </c>
      <c r="E9" t="s">
        <v>2074</v>
      </c>
      <c r="F9">
        <v>2</v>
      </c>
      <c r="G9" t="s">
        <v>2083</v>
      </c>
      <c r="H9" t="s">
        <v>2078</v>
      </c>
      <c r="I9">
        <v>4.2</v>
      </c>
      <c r="J9">
        <f>I9*60</f>
        <v>252</v>
      </c>
      <c r="K9">
        <v>249</v>
      </c>
      <c r="L9">
        <f>J9-K9</f>
        <v>3</v>
      </c>
    </row>
    <row r="10" spans="3:13" x14ac:dyDescent="0.25">
      <c r="C10" t="s">
        <v>2085</v>
      </c>
      <c r="D10">
        <v>21</v>
      </c>
      <c r="E10" t="s">
        <v>2074</v>
      </c>
      <c r="F10">
        <v>13</v>
      </c>
      <c r="H10" t="s">
        <v>2078</v>
      </c>
      <c r="I10">
        <v>6</v>
      </c>
      <c r="J10">
        <f>I10*60</f>
        <v>360</v>
      </c>
      <c r="K10">
        <v>359</v>
      </c>
      <c r="L10">
        <f>J10-K10</f>
        <v>1</v>
      </c>
      <c r="M10">
        <v>27</v>
      </c>
    </row>
    <row r="11" spans="3:13" x14ac:dyDescent="0.25">
      <c r="D11">
        <v>31</v>
      </c>
      <c r="E11" t="s">
        <v>2075</v>
      </c>
      <c r="F11">
        <v>3</v>
      </c>
      <c r="G11" t="s">
        <v>2083</v>
      </c>
      <c r="H11" t="s">
        <v>2079</v>
      </c>
    </row>
    <row r="12" spans="3:13" x14ac:dyDescent="0.25">
      <c r="D12">
        <v>32</v>
      </c>
      <c r="E12" t="s">
        <v>2075</v>
      </c>
      <c r="F12">
        <v>19</v>
      </c>
      <c r="G12" t="s">
        <v>2086</v>
      </c>
      <c r="H12" t="s">
        <v>2079</v>
      </c>
      <c r="I12">
        <v>10</v>
      </c>
      <c r="J12">
        <f>I12*60</f>
        <v>600</v>
      </c>
      <c r="K12">
        <v>597</v>
      </c>
      <c r="L12">
        <f>J12-K12</f>
        <v>3</v>
      </c>
    </row>
    <row r="13" spans="3:13" x14ac:dyDescent="0.25">
      <c r="D13">
        <v>34</v>
      </c>
    </row>
    <row r="14" spans="3:13" x14ac:dyDescent="0.25">
      <c r="D14">
        <v>35</v>
      </c>
      <c r="E14" t="s">
        <v>2075</v>
      </c>
      <c r="F14">
        <v>7</v>
      </c>
      <c r="G14" t="s">
        <v>2086</v>
      </c>
      <c r="H14" t="s">
        <v>2079</v>
      </c>
    </row>
    <row r="15" spans="3:13" x14ac:dyDescent="0.25">
      <c r="D15">
        <v>112</v>
      </c>
      <c r="H15" t="s">
        <v>2078</v>
      </c>
      <c r="I15">
        <v>5.6</v>
      </c>
      <c r="J15">
        <f>I15*60</f>
        <v>336</v>
      </c>
      <c r="K15">
        <v>312</v>
      </c>
      <c r="L15">
        <f>J15-K15</f>
        <v>24</v>
      </c>
    </row>
    <row r="16" spans="3:13" x14ac:dyDescent="0.25">
      <c r="C16" t="s">
        <v>2085</v>
      </c>
      <c r="D16">
        <v>121</v>
      </c>
      <c r="H16" t="s">
        <v>2078</v>
      </c>
      <c r="I16">
        <v>5.75</v>
      </c>
      <c r="J16">
        <f>I16*60</f>
        <v>345</v>
      </c>
      <c r="K16">
        <v>352</v>
      </c>
      <c r="L16">
        <f t="shared" ref="L16:L20" si="0">J16-K16</f>
        <v>-7</v>
      </c>
    </row>
    <row r="17" spans="3:12" x14ac:dyDescent="0.25">
      <c r="D17">
        <v>211</v>
      </c>
      <c r="H17" t="s">
        <v>2078</v>
      </c>
      <c r="I17">
        <v>5</v>
      </c>
      <c r="J17">
        <f>I17*60</f>
        <v>300</v>
      </c>
      <c r="K17">
        <v>301</v>
      </c>
      <c r="L17">
        <f t="shared" si="0"/>
        <v>-1</v>
      </c>
    </row>
    <row r="18" spans="3:12" x14ac:dyDescent="0.25">
      <c r="D18">
        <v>212</v>
      </c>
      <c r="E18" t="s">
        <v>2074</v>
      </c>
      <c r="F18">
        <v>4</v>
      </c>
      <c r="G18" t="s">
        <v>2083</v>
      </c>
      <c r="H18" t="s">
        <v>2078</v>
      </c>
      <c r="I18">
        <v>4.75</v>
      </c>
      <c r="J18">
        <f>I18*60</f>
        <v>285</v>
      </c>
      <c r="K18">
        <v>295</v>
      </c>
      <c r="L18">
        <f t="shared" si="0"/>
        <v>-10</v>
      </c>
    </row>
    <row r="19" spans="3:12" x14ac:dyDescent="0.25">
      <c r="D19">
        <v>215</v>
      </c>
      <c r="E19" t="s">
        <v>2074</v>
      </c>
      <c r="F19">
        <v>8</v>
      </c>
      <c r="H19" t="s">
        <v>2078</v>
      </c>
      <c r="I19">
        <v>6</v>
      </c>
      <c r="J19">
        <f>I19*60</f>
        <v>360</v>
      </c>
      <c r="K19">
        <v>416</v>
      </c>
      <c r="L19">
        <f t="shared" si="0"/>
        <v>-56</v>
      </c>
    </row>
    <row r="20" spans="3:12" x14ac:dyDescent="0.25">
      <c r="C20" t="s">
        <v>2085</v>
      </c>
      <c r="D20" s="53">
        <v>221</v>
      </c>
      <c r="E20" t="s">
        <v>2074</v>
      </c>
      <c r="F20">
        <v>2</v>
      </c>
      <c r="H20" t="s">
        <v>2078</v>
      </c>
      <c r="I20">
        <v>6</v>
      </c>
      <c r="J20">
        <f>I20*60</f>
        <v>360</v>
      </c>
      <c r="K20">
        <v>358</v>
      </c>
      <c r="L20">
        <f t="shared" si="0"/>
        <v>2</v>
      </c>
    </row>
  </sheetData>
  <autoFilter ref="D6:M20" xr:uid="{65BAD52C-2606-4AE3-8999-EF60C3E86497}">
    <sortState xmlns:xlrd2="http://schemas.microsoft.com/office/spreadsheetml/2017/richdata2" ref="D7:M20">
      <sortCondition ref="D6:D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Sheet1</vt:lpstr>
      <vt:lpstr>Calculator</vt:lpstr>
      <vt:lpstr>Radar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2025-02-27T21:24:03Z</dcterms:modified>
</cp:coreProperties>
</file>