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1120" yWindow="1520" windowWidth="26900" windowHeight="17360" activeTab="4"/>
  </bookViews>
  <sheets>
    <sheet name="WHERE" sheetId="1" r:id="rId1"/>
    <sheet name="WHO" sheetId="2" r:id="rId2"/>
    <sheet name="WHEN" sheetId="3" r:id="rId3"/>
    <sheet name="LEAN" sheetId="4" r:id="rId4"/>
    <sheet name="source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6" i="1"/>
  <c r="D5" i="1"/>
  <c r="D8" i="1"/>
  <c r="D10" i="1"/>
  <c r="D12" i="1"/>
  <c r="D11" i="1"/>
  <c r="D9" i="1"/>
  <c r="D7" i="1"/>
  <c r="D19" i="1"/>
  <c r="D16" i="1"/>
  <c r="D14" i="1"/>
  <c r="D25" i="1"/>
  <c r="D15" i="1"/>
  <c r="D3" i="1"/>
  <c r="D18" i="1"/>
  <c r="D28" i="1"/>
  <c r="D20" i="1"/>
  <c r="D2" i="1"/>
  <c r="D26" i="1"/>
  <c r="D33" i="1"/>
  <c r="D29" i="1"/>
  <c r="D27" i="1"/>
  <c r="D22" i="1"/>
  <c r="D24" i="1"/>
  <c r="D36" i="1"/>
  <c r="D31" i="1"/>
  <c r="D46" i="1"/>
  <c r="D23" i="1"/>
  <c r="D41" i="1"/>
  <c r="D42" i="1"/>
  <c r="D30" i="1"/>
  <c r="D32" i="1"/>
  <c r="D47" i="1"/>
  <c r="D60" i="1"/>
  <c r="D52" i="1"/>
  <c r="D40" i="1"/>
  <c r="D44" i="1"/>
  <c r="D17" i="1"/>
  <c r="D39" i="1"/>
  <c r="D37" i="1"/>
  <c r="D45" i="1"/>
  <c r="D51" i="1"/>
  <c r="D55" i="1"/>
  <c r="D21" i="1"/>
  <c r="D50" i="1"/>
  <c r="D43" i="1"/>
  <c r="D38" i="1"/>
  <c r="D48" i="1"/>
  <c r="D65" i="1"/>
  <c r="D49" i="1"/>
  <c r="D66" i="1"/>
  <c r="D56" i="1"/>
  <c r="D64" i="1"/>
  <c r="D57" i="1"/>
  <c r="D54" i="1"/>
  <c r="D59" i="1"/>
  <c r="D75" i="1"/>
  <c r="D35" i="1"/>
  <c r="D63" i="1"/>
  <c r="D76" i="1"/>
  <c r="D69" i="1"/>
  <c r="D67" i="1"/>
  <c r="D77" i="1"/>
  <c r="D74" i="1"/>
  <c r="D58" i="1"/>
  <c r="D80" i="1"/>
  <c r="D81" i="1"/>
  <c r="D13" i="1"/>
  <c r="D78" i="1"/>
  <c r="D68" i="1"/>
  <c r="D72" i="1"/>
  <c r="D82" i="1"/>
  <c r="D73" i="1"/>
  <c r="D85" i="1"/>
  <c r="D53" i="1"/>
  <c r="D86" i="1"/>
  <c r="D88" i="1"/>
  <c r="D71" i="1"/>
  <c r="D83" i="1"/>
  <c r="D70" i="1"/>
  <c r="D84" i="1"/>
  <c r="D79" i="1"/>
  <c r="D62" i="1"/>
  <c r="D34" i="1"/>
  <c r="D61" i="1"/>
  <c r="D87" i="1"/>
  <c r="B27" i="2"/>
  <c r="G33" i="2"/>
  <c r="J78" i="2"/>
  <c r="J80" i="2"/>
  <c r="J79" i="2"/>
  <c r="B36" i="4"/>
  <c r="D33" i="4"/>
  <c r="D26" i="4"/>
  <c r="C36" i="4"/>
  <c r="D30" i="4"/>
  <c r="D27" i="4"/>
  <c r="D31" i="4"/>
  <c r="D28" i="4"/>
  <c r="D29" i="4"/>
  <c r="D34" i="4"/>
  <c r="D32" i="4"/>
  <c r="H69" i="2"/>
  <c r="I62" i="2"/>
  <c r="I63" i="2"/>
  <c r="I64" i="2"/>
  <c r="I65" i="2"/>
  <c r="I66" i="2"/>
  <c r="I67" i="2"/>
  <c r="I61" i="2"/>
  <c r="I20" i="1"/>
  <c r="J16" i="1"/>
  <c r="I8" i="1"/>
  <c r="J3" i="1"/>
  <c r="B18" i="4"/>
  <c r="B14" i="4"/>
  <c r="C18" i="4"/>
  <c r="B17" i="4"/>
  <c r="C17" i="4"/>
  <c r="C5" i="4"/>
  <c r="C6" i="4"/>
  <c r="C7" i="4"/>
  <c r="C8" i="4"/>
  <c r="C9" i="4"/>
  <c r="C10" i="4"/>
  <c r="C11" i="4"/>
  <c r="C12" i="4"/>
  <c r="C4" i="4"/>
  <c r="D5" i="2"/>
  <c r="D6" i="2"/>
  <c r="D7" i="2"/>
  <c r="D8" i="2"/>
  <c r="D9" i="2"/>
  <c r="D10" i="2"/>
  <c r="D4" i="2"/>
  <c r="H26" i="2"/>
  <c r="I19" i="2"/>
  <c r="I20" i="2"/>
  <c r="I21" i="2"/>
  <c r="I22" i="2"/>
  <c r="I23" i="2"/>
  <c r="I24" i="2"/>
  <c r="I18" i="2"/>
  <c r="C19" i="2"/>
  <c r="C20" i="2"/>
  <c r="C21" i="2"/>
  <c r="C22" i="2"/>
  <c r="C23" i="2"/>
  <c r="C24" i="2"/>
  <c r="C25" i="2"/>
  <c r="C18" i="2"/>
  <c r="C4" i="3"/>
  <c r="E4" i="3"/>
  <c r="C5" i="3"/>
  <c r="E5" i="3"/>
  <c r="C6" i="3"/>
  <c r="E6" i="3"/>
  <c r="C7" i="3"/>
  <c r="E7" i="3"/>
  <c r="C8" i="3"/>
  <c r="E8" i="3"/>
  <c r="C9" i="3"/>
  <c r="E9" i="3"/>
  <c r="C10" i="3"/>
  <c r="E10" i="3"/>
  <c r="C11" i="3"/>
  <c r="E11" i="3"/>
  <c r="C12" i="3"/>
  <c r="E12" i="3"/>
  <c r="C13" i="3"/>
  <c r="E13" i="3"/>
  <c r="C14" i="3"/>
  <c r="E14" i="3"/>
  <c r="C15" i="3"/>
  <c r="E15" i="3"/>
  <c r="C16" i="3"/>
  <c r="E16" i="3"/>
  <c r="C17" i="3"/>
  <c r="E17" i="3"/>
  <c r="C18" i="3"/>
  <c r="E18" i="3"/>
  <c r="C19" i="3"/>
  <c r="E19" i="3"/>
  <c r="C20" i="3"/>
  <c r="E20" i="3"/>
  <c r="C21" i="3"/>
  <c r="E21" i="3"/>
  <c r="C22" i="3"/>
  <c r="E22" i="3"/>
  <c r="C23" i="3"/>
  <c r="E23" i="3"/>
  <c r="C24" i="3"/>
  <c r="E24" i="3"/>
  <c r="C25" i="3"/>
  <c r="E25" i="3"/>
  <c r="C26" i="3"/>
  <c r="E26" i="3"/>
  <c r="C27" i="3"/>
  <c r="E27" i="3"/>
  <c r="C28" i="3"/>
  <c r="E28" i="3"/>
  <c r="C29" i="3"/>
  <c r="E29" i="3"/>
  <c r="C30" i="3"/>
  <c r="E30" i="3"/>
  <c r="C31" i="3"/>
  <c r="E31" i="3"/>
  <c r="C32" i="3"/>
  <c r="E32" i="3"/>
  <c r="C33" i="3"/>
  <c r="E33" i="3"/>
  <c r="C34" i="3"/>
  <c r="E34" i="3"/>
  <c r="C35" i="3"/>
  <c r="E35" i="3"/>
  <c r="C36" i="3"/>
  <c r="E36" i="3"/>
  <c r="C37" i="3"/>
  <c r="E37" i="3"/>
  <c r="C38" i="3"/>
  <c r="E38" i="3"/>
  <c r="C39" i="3"/>
  <c r="E39" i="3"/>
  <c r="C40" i="3"/>
  <c r="E40" i="3"/>
  <c r="C41" i="3"/>
  <c r="E41" i="3"/>
  <c r="C3" i="3"/>
  <c r="E3" i="3"/>
  <c r="J6" i="1"/>
  <c r="J17" i="1"/>
  <c r="J4" i="1"/>
  <c r="J2" i="1"/>
  <c r="J14" i="1"/>
  <c r="J15" i="1"/>
  <c r="J5" i="1"/>
  <c r="J18" i="1"/>
</calcChain>
</file>

<file path=xl/sharedStrings.xml><?xml version="1.0" encoding="utf-8"?>
<sst xmlns="http://schemas.openxmlformats.org/spreadsheetml/2006/main" count="302" uniqueCount="174">
  <si>
    <t>countyname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</si>
  <si>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</si>
  <si>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</si>
  <si>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</si>
  <si>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</si>
  <si>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</si>
  <si>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</si>
  <si>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</si>
  <si>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</si>
  <si>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</si>
  <si>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</si>
  <si>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</si>
  <si>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</si>
  <si>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</si>
  <si>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</si>
  <si>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</si>
  <si>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</si>
  <si>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</si>
  <si>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</si>
  <si>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</si>
  <si>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</si>
  <si>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</si>
  <si>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</si>
  <si>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</si>
  <si>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</si>
  <si>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</si>
  <si>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</si>
  <si>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</si>
  <si>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</si>
  <si>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</si>
  <si>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</si>
  <si>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</si>
  <si>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</si>
  <si>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</si>
  <si>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</si>
  <si>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</si>
  <si>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</si>
  <si>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</si>
  <si>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</si>
  <si>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</si>
  <si>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</si>
  <si>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</si>
  <si>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</si>
  <si>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Mahnomen</t>
  </si>
  <si>
    <t>Marshall</t>
  </si>
  <si>
    <t>Martin</t>
  </si>
  <si>
    <t>Mcleod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</si>
  <si>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</si>
  <si>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</si>
  <si>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</si>
  <si>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</si>
  <si>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</si>
  <si>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</si>
  <si>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</si>
  <si>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</si>
  <si>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</si>
  <si>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</si>
  <si>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</si>
  <si>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</si>
  <si>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</si>
  <si>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</si>
  <si>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</si>
  <si>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</si>
  <si>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</si>
  <si>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</si>
  <si>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</si>
  <si>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</si>
  <si>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</si>
  <si>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</si>
  <si>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</si>
  <si>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</si>
  <si>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</si>
  <si>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St. Louis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</si>
  <si>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</si>
  <si>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</si>
  <si>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</si>
  <si>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</si>
  <si>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</si>
  <si>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</si>
  <si>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</si>
  <si>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</si>
  <si>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</si>
  <si>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</si>
  <si>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</si>
  <si>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</si>
  <si>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</si>
  <si>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</si>
  <si>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</si>
  <si>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Num Reg Voters as of Oct 1</t>
  </si>
  <si>
    <t>Num absentee ballots as of Oct 25</t>
  </si>
  <si>
    <t>Pct Reg Voters</t>
  </si>
  <si>
    <t>Hennepin/Ramsey</t>
  </si>
  <si>
    <t>Outer suburbs</t>
  </si>
  <si>
    <t>Outstate</t>
  </si>
  <si>
    <t>Rest of 7 county</t>
  </si>
  <si>
    <t>Rochester-StCloud-Duluth</t>
  </si>
  <si>
    <t>Region</t>
  </si>
  <si>
    <t>Month</t>
  </si>
  <si>
    <t>Day</t>
  </si>
  <si>
    <t>Num ab ballots accepted</t>
  </si>
  <si>
    <t>Date</t>
  </si>
  <si>
    <t>WeekNumber</t>
  </si>
  <si>
    <t>Newly registered</t>
  </si>
  <si>
    <t>Number of times voted in Minnesota in the past 5 presidential elections</t>
  </si>
  <si>
    <t>n/a</t>
  </si>
  <si>
    <t>Number</t>
  </si>
  <si>
    <t>Voters</t>
  </si>
  <si>
    <t>Avg Age</t>
  </si>
  <si>
    <t>we don't have voting history or age data for this group</t>
  </si>
  <si>
    <t>this group hasn't voted in any of the past 5 prez elections; most likely registered within last 4 years</t>
  </si>
  <si>
    <t>Number elections</t>
  </si>
  <si>
    <t>Average age of absentee voters</t>
  </si>
  <si>
    <t>agegroup</t>
  </si>
  <si>
    <t>25-34</t>
  </si>
  <si>
    <t>35-44</t>
  </si>
  <si>
    <t>45-54</t>
  </si>
  <si>
    <t>55-64</t>
  </si>
  <si>
    <t>65-74</t>
  </si>
  <si>
    <t>75 and older</t>
  </si>
  <si>
    <t>No age available</t>
  </si>
  <si>
    <t>18-24</t>
  </si>
  <si>
    <t>total</t>
  </si>
  <si>
    <t>Absentee Voters</t>
  </si>
  <si>
    <t>Pct of absentee voters</t>
  </si>
  <si>
    <t>All registered voters as of Oct 1</t>
  </si>
  <si>
    <t>Age group</t>
  </si>
  <si>
    <t>Percentage</t>
  </si>
  <si>
    <t>Average age of all registered voters as of Oct 1</t>
  </si>
  <si>
    <t>Pct</t>
  </si>
  <si>
    <t>DFL-1</t>
  </si>
  <si>
    <t>DFL-2</t>
  </si>
  <si>
    <t>DFL-3</t>
  </si>
  <si>
    <t>DFL-4</t>
  </si>
  <si>
    <t>R-1</t>
  </si>
  <si>
    <t>R-2</t>
  </si>
  <si>
    <t>R-3</t>
  </si>
  <si>
    <t>R-4</t>
  </si>
  <si>
    <t>Tie-1</t>
  </si>
  <si>
    <t>Lean</t>
  </si>
  <si>
    <t>Ab Votes</t>
  </si>
  <si>
    <t>R</t>
  </si>
  <si>
    <t>D</t>
  </si>
  <si>
    <t>In 2012, Obama won the state with 53% of the vote; Romney ended up with 45%</t>
  </si>
  <si>
    <t>Number of votes cast for president 2012</t>
  </si>
  <si>
    <t>By how precinct voted in 2012 presidential election</t>
  </si>
  <si>
    <t>Sept 1-Sept 25</t>
  </si>
  <si>
    <t>Sept 26-Sept 30</t>
  </si>
  <si>
    <t>Oct 1-Oct 8</t>
  </si>
  <si>
    <t>Oct 9-Oct 15</t>
  </si>
  <si>
    <t>Oct 16-Oct 24</t>
  </si>
  <si>
    <t>DateRange</t>
  </si>
  <si>
    <t>By year that they registered to vote:</t>
  </si>
  <si>
    <t>2013-2015</t>
  </si>
  <si>
    <t>2009-2012</t>
  </si>
  <si>
    <t>2005-2008</t>
  </si>
  <si>
    <t>2001-2004</t>
  </si>
  <si>
    <t>1997-2000</t>
  </si>
  <si>
    <t>Pre 1997</t>
  </si>
  <si>
    <t>absentee voters who registered this year</t>
  </si>
  <si>
    <t>Number of precincts by 2012 vote results</t>
  </si>
  <si>
    <t>Votes Cast 2012</t>
  </si>
  <si>
    <t>Precincts</t>
  </si>
  <si>
    <t>Total</t>
  </si>
  <si>
    <t>YrReg</t>
  </si>
  <si>
    <t>NULL</t>
  </si>
  <si>
    <t>Absentee voters without past presidential voting history</t>
  </si>
  <si>
    <t>Num ab voters</t>
  </si>
  <si>
    <t>young people -- likely first election</t>
  </si>
  <si>
    <t>older, but registered this year</t>
  </si>
  <si>
    <t>registered in last month; don't know their age</t>
  </si>
  <si>
    <t>there are 17,009 voters who have a registration date in 2016, but have election voting history</t>
  </si>
  <si>
    <t>registration between 2013-2016 and no past presidential voting</t>
  </si>
  <si>
    <t>registered in past month and we have no data on them</t>
  </si>
  <si>
    <t>Source: Minnesota Secretary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</si>
</sst>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2" applyFon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165" fontId="0" fillId="0" borderId="0" xfId="1" applyNumberFormat="1" applyFont="1"/>
    <xf numFmtId="165" fontId="0" fillId="0" borderId="0" xfId="0" applyNumberFormat="1"/>
    <xf numFmtId="17" fontId="0" fillId="0" borderId="0" xfId="0" applyNumberFormat="1"/>
    <xf numFmtId="0" fontId="0" fillId="0" borderId="1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absentee ballots 2016</c:v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WHERE!$H$2:$H$6</c:f>
              <c:strCache>
                <c:ptCount val="5"/>
                <c:pt idx="0">
                  <c:v>Outer suburbs</c:v>
                </c:pt>
                <c:pt idx="1">
                  <c:v>Outstate</c:v>
                </c:pt>
                <c:pt idx="2">
                  <c:v>Hennepin/Ramsey</c:v>
                </c:pt>
                <c:pt idx="3">
                  <c:v>Rochester-StCloud-Duluth</c:v>
                </c:pt>
                <c:pt idx="4">
                  <c:v>Rest of 7 county</c:v>
                </c:pt>
              </c:strCache>
            </c:strRef>
          </c:cat>
          <c:val>
            <c:numRef>
              <c:f>WHERE!$J$2:$J$6</c:f>
              <c:numCache>
                <c:formatCode>0%</c:formatCode>
                <c:ptCount val="5"/>
                <c:pt idx="0">
                  <c:v>0.0672282366602101</c:v>
                </c:pt>
                <c:pt idx="1">
                  <c:v>0.247451162930374</c:v>
                </c:pt>
                <c:pt idx="2">
                  <c:v>0.389845693378779</c:v>
                </c:pt>
                <c:pt idx="3">
                  <c:v>0.0761923352202485</c:v>
                </c:pt>
                <c:pt idx="4">
                  <c:v>0.219282571810388</c:v>
                </c:pt>
              </c:numCache>
            </c:numRef>
          </c:val>
        </c:ser>
        <c:ser>
          <c:idx val="1"/>
          <c:order val="1"/>
          <c:tx>
            <c:v>prez voting 2012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WHERE!$H$2:$H$6</c:f>
              <c:strCache>
                <c:ptCount val="5"/>
                <c:pt idx="0">
                  <c:v>Outer suburbs</c:v>
                </c:pt>
                <c:pt idx="1">
                  <c:v>Outstate</c:v>
                </c:pt>
                <c:pt idx="2">
                  <c:v>Hennepin/Ramsey</c:v>
                </c:pt>
                <c:pt idx="3">
                  <c:v>Rochester-StCloud-Duluth</c:v>
                </c:pt>
                <c:pt idx="4">
                  <c:v>Rest of 7 county</c:v>
                </c:pt>
              </c:strCache>
            </c:strRef>
          </c:cat>
          <c:val>
            <c:numRef>
              <c:f>WHERE!$K$2:$K$6</c:f>
              <c:numCache>
                <c:formatCode>0%</c:formatCode>
                <c:ptCount val="5"/>
                <c:pt idx="0">
                  <c:v>0.100772297936259</c:v>
                </c:pt>
                <c:pt idx="1">
                  <c:v>0.247022963255318</c:v>
                </c:pt>
                <c:pt idx="2">
                  <c:v>0.326533996739724</c:v>
                </c:pt>
                <c:pt idx="3">
                  <c:v>0.0927571400696256</c:v>
                </c:pt>
                <c:pt idx="4">
                  <c:v>0.232913601999073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59261928"/>
        <c:axId val="1862659432"/>
      </c:barChart>
      <c:catAx>
        <c:axId val="1859261928"/>
        <c:scaling>
          <c:orientation val="minMax"/>
        </c:scaling>
        <c:delete val="0"/>
        <c:axPos val="l"/>
        <c:majorTickMark val="out"/>
        <c:minorTickMark val="none"/>
        <c:tickLblPos val="nextTo"/>
        <c:crossAx val="1862659432"/>
        <c:crosses val="autoZero"/>
        <c:auto val="1"/>
        <c:lblAlgn val="ctr"/>
        <c:lblOffset val="100"/>
        <c:noMultiLvlLbl val="0"/>
      </c:catAx>
      <c:valAx>
        <c:axId val="186265943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85926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48546972169"/>
          <c:y val="0.0552677029360967"/>
          <c:w val="0.810112222458679"/>
          <c:h val="0.875469245100839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WHO!$G$61:$G$67</c:f>
              <c:strCache>
                <c:ptCount val="7"/>
                <c:pt idx="0">
                  <c:v>Pre 1997</c:v>
                </c:pt>
                <c:pt idx="1">
                  <c:v>1997-2000</c:v>
                </c:pt>
                <c:pt idx="2">
                  <c:v>2001-2004</c:v>
                </c:pt>
                <c:pt idx="3">
                  <c:v>2005-2008</c:v>
                </c:pt>
                <c:pt idx="4">
                  <c:v>2009-2012</c:v>
                </c:pt>
                <c:pt idx="5">
                  <c:v>2013-2015</c:v>
                </c:pt>
                <c:pt idx="6">
                  <c:v>2016</c:v>
                </c:pt>
              </c:strCache>
            </c:strRef>
          </c:cat>
          <c:val>
            <c:numRef>
              <c:f>WHO!$I$61:$I$67</c:f>
              <c:numCache>
                <c:formatCode>0%</c:formatCode>
                <c:ptCount val="7"/>
                <c:pt idx="0">
                  <c:v>0.247876594743665</c:v>
                </c:pt>
                <c:pt idx="1">
                  <c:v>0.0704965540023123</c:v>
                </c:pt>
                <c:pt idx="2">
                  <c:v>0.0919733529532475</c:v>
                </c:pt>
                <c:pt idx="3">
                  <c:v>0.109361001416438</c:v>
                </c:pt>
                <c:pt idx="4">
                  <c:v>0.138720801613638</c:v>
                </c:pt>
                <c:pt idx="5">
                  <c:v>0.182925669554598</c:v>
                </c:pt>
                <c:pt idx="6">
                  <c:v>0.158646025716102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65331640"/>
        <c:axId val="1864920504"/>
      </c:barChart>
      <c:catAx>
        <c:axId val="1865331640"/>
        <c:scaling>
          <c:orientation val="minMax"/>
        </c:scaling>
        <c:delete val="0"/>
        <c:axPos val="l"/>
        <c:majorTickMark val="out"/>
        <c:minorTickMark val="none"/>
        <c:tickLblPos val="nextTo"/>
        <c:crossAx val="1864920504"/>
        <c:crosses val="autoZero"/>
        <c:auto val="1"/>
        <c:lblAlgn val="ctr"/>
        <c:lblOffset val="100"/>
        <c:noMultiLvlLbl val="0"/>
      </c:catAx>
      <c:valAx>
        <c:axId val="186492050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86533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Pct of absentee voters</c:v>
          </c:tx>
          <c:invertIfNegative val="0"/>
          <c:cat>
            <c:strRef>
              <c:f>WHO!$A$18:$A$25</c:f>
              <c:strCache>
                <c:ptCount val="8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 and older</c:v>
                </c:pt>
                <c:pt idx="7">
                  <c:v>No age available</c:v>
                </c:pt>
              </c:strCache>
            </c:strRef>
          </c:cat>
          <c:val>
            <c:numRef>
              <c:f>WHO!$C$18:$C$25</c:f>
              <c:numCache>
                <c:formatCode>0%</c:formatCode>
                <c:ptCount val="8"/>
                <c:pt idx="0">
                  <c:v>0.0452108890523882</c:v>
                </c:pt>
                <c:pt idx="1">
                  <c:v>0.0595304233797304</c:v>
                </c:pt>
                <c:pt idx="2">
                  <c:v>0.0617026281675901</c:v>
                </c:pt>
                <c:pt idx="3">
                  <c:v>0.0959173561164582</c:v>
                </c:pt>
                <c:pt idx="4">
                  <c:v>0.204082143375526</c:v>
                </c:pt>
                <c:pt idx="5">
                  <c:v>0.269403444496164</c:v>
                </c:pt>
                <c:pt idx="6">
                  <c:v>0.232200683693949</c:v>
                </c:pt>
                <c:pt idx="7">
                  <c:v>0.031952431718194</c:v>
                </c:pt>
              </c:numCache>
            </c:numRef>
          </c:val>
        </c:ser>
        <c:ser>
          <c:idx val="1"/>
          <c:order val="1"/>
          <c:tx>
            <c:v>Pct of registered voters (as of Oct 1)</c:v>
          </c:tx>
          <c:invertIfNegative val="0"/>
          <c:cat>
            <c:strRef>
              <c:f>WHO!$A$18:$A$25</c:f>
              <c:strCache>
                <c:ptCount val="8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 and older</c:v>
                </c:pt>
                <c:pt idx="7">
                  <c:v>No age available</c:v>
                </c:pt>
              </c:strCache>
            </c:strRef>
          </c:cat>
          <c:val>
            <c:numRef>
              <c:f>WHO!$D$18:$D$25</c:f>
              <c:numCache>
                <c:formatCode>0%</c:formatCode>
                <c:ptCount val="8"/>
                <c:pt idx="0">
                  <c:v>0.077353006860349</c:v>
                </c:pt>
                <c:pt idx="1">
                  <c:v>0.160930889637209</c:v>
                </c:pt>
                <c:pt idx="2">
                  <c:v>0.156684888161758</c:v>
                </c:pt>
                <c:pt idx="3">
                  <c:v>0.17734497719072</c:v>
                </c:pt>
                <c:pt idx="4">
                  <c:v>0.19414392430029</c:v>
                </c:pt>
                <c:pt idx="5">
                  <c:v>0.133015554975635</c:v>
                </c:pt>
                <c:pt idx="6">
                  <c:v>0.10052675887404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41114536"/>
        <c:axId val="1862436840"/>
      </c:barChart>
      <c:catAx>
        <c:axId val="1841114536"/>
        <c:scaling>
          <c:orientation val="minMax"/>
        </c:scaling>
        <c:delete val="0"/>
        <c:axPos val="l"/>
        <c:majorTickMark val="out"/>
        <c:minorTickMark val="none"/>
        <c:tickLblPos val="nextTo"/>
        <c:crossAx val="1862436840"/>
        <c:crosses val="autoZero"/>
        <c:auto val="1"/>
        <c:lblAlgn val="ctr"/>
        <c:lblOffset val="100"/>
        <c:noMultiLvlLbl val="0"/>
      </c:catAx>
      <c:valAx>
        <c:axId val="186243684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8411145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ballots accepted-</a:t>
            </a:r>
            <a:r>
              <a:rPr lang="en-US" baseline="0"/>
              <a:t> by date range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WHEN!$I$8:$I$12</c:f>
              <c:strCache>
                <c:ptCount val="5"/>
                <c:pt idx="0">
                  <c:v>Sept 1-Sept 25</c:v>
                </c:pt>
                <c:pt idx="1">
                  <c:v>Sept 26-Sept 30</c:v>
                </c:pt>
                <c:pt idx="2">
                  <c:v>Oct 1-Oct 8</c:v>
                </c:pt>
                <c:pt idx="3">
                  <c:v>Oct 9-Oct 15</c:v>
                </c:pt>
                <c:pt idx="4">
                  <c:v>Oct 16-Oct 24</c:v>
                </c:pt>
              </c:strCache>
            </c:strRef>
          </c:cat>
          <c:val>
            <c:numRef>
              <c:f>WHEN!$J$8:$J$12</c:f>
              <c:numCache>
                <c:formatCode>General</c:formatCode>
                <c:ptCount val="5"/>
                <c:pt idx="0">
                  <c:v>1425.0</c:v>
                </c:pt>
                <c:pt idx="1">
                  <c:v>19693.0</c:v>
                </c:pt>
                <c:pt idx="2">
                  <c:v>35324.0</c:v>
                </c:pt>
                <c:pt idx="3">
                  <c:v>45298.0</c:v>
                </c:pt>
                <c:pt idx="4">
                  <c:v>98057.0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62550520"/>
        <c:axId val="1865400040"/>
      </c:barChart>
      <c:catAx>
        <c:axId val="186255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5400040"/>
        <c:crosses val="autoZero"/>
        <c:auto val="1"/>
        <c:lblAlgn val="ctr"/>
        <c:lblOffset val="100"/>
        <c:noMultiLvlLbl val="0"/>
      </c:catAx>
      <c:valAx>
        <c:axId val="186540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255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23</xdr:row>
      <xdr:rowOff>157161</xdr:rowOff>
    </xdr:from>
    <xdr:to>
      <xdr:col>17</xdr:col>
      <xdr:colOff>371475</xdr:colOff>
      <xdr:row>43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35</xdr:row>
      <xdr:rowOff>123825</xdr:rowOff>
    </xdr:from>
    <xdr:to>
      <xdr:col>18</xdr:col>
      <xdr:colOff>28574</xdr:colOff>
      <xdr:row>54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7</xdr:row>
      <xdr:rowOff>119061</xdr:rowOff>
    </xdr:from>
    <xdr:to>
      <xdr:col>21</xdr:col>
      <xdr:colOff>228600</xdr:colOff>
      <xdr:row>29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571499</xdr:colOff>
      <xdr:row>11</xdr:row>
      <xdr:rowOff>47624</xdr:rowOff>
    </xdr:from>
    <xdr:to>
      <xdr:col>16</xdr:col>
      <xdr:colOff>609599</xdr:colOff>
      <xdr:row>29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workbookViewId="0">
      <selection activeCell="D1" sqref="D1"/>
    </sheetView>
  </sheetViews>
  <sheetFormatPr baseColWidth="10" defaultColWidth="8.83203125" defaultRowHeight="14" x14ac:dyDescent="0"/>
  <cols>
    <col min="1" max="1" width="18.1640625" bestFit="1" customWidth="1"/>
    <col min="2" max="2" width="31.5" bestFit="1" customWidth="1"/>
    <col min="3" max="3" width="25.1640625" bestFit="1" customWidth="1"/>
    <col min="8" max="8" width="24.5" bestFit="1" customWidth="1"/>
    <col min="9" max="9" width="13.33203125" bestFit="1" customWidth="1"/>
  </cols>
  <sheetData>
    <row r="1" spans="1:11">
      <c r="A1" t="s">
        <v>0</v>
      </c>
      <c r="B1" t="s">
        <v>89</v>
      </c>
      <c r="C1" t="s">
        <v>88</v>
      </c>
      <c r="D1" t="s">
        <v>90</v>
      </c>
      <c r="H1" t="s">
        <v>96</v>
      </c>
      <c r="I1" t="s">
        <v>89</v>
      </c>
    </row>
    <row r="2" spans="1:11">
      <c r="A2" t="s">
        <v>16</v>
      </c>
      <c r="B2" s="9">
        <v>1902</v>
      </c>
      <c r="C2">
        <v>3568</v>
      </c>
      <c r="D2" s="1">
        <f t="shared" ref="D2:D33" si="0">B2/C2</f>
        <v>0.53307174887892372</v>
      </c>
      <c r="H2" t="s">
        <v>92</v>
      </c>
      <c r="I2" s="6">
        <v>13432</v>
      </c>
      <c r="J2" s="1">
        <f>I2/$I$8</f>
        <v>6.7228236660210119E-2</v>
      </c>
      <c r="K2" s="1">
        <v>0.10077229793625946</v>
      </c>
    </row>
    <row r="3" spans="1:11">
      <c r="A3" t="s">
        <v>39</v>
      </c>
      <c r="B3" s="9">
        <v>1262</v>
      </c>
      <c r="C3">
        <v>2395</v>
      </c>
      <c r="D3" s="1">
        <f t="shared" si="0"/>
        <v>0.52693110647181629</v>
      </c>
      <c r="H3" t="s">
        <v>93</v>
      </c>
      <c r="I3" s="6">
        <v>49440</v>
      </c>
      <c r="J3" s="1">
        <f>I3/$I$8</f>
        <v>0.24745116293037434</v>
      </c>
      <c r="K3" s="1">
        <v>0.24702296325531803</v>
      </c>
    </row>
    <row r="4" spans="1:11">
      <c r="A4" t="s">
        <v>35</v>
      </c>
      <c r="B4" s="9">
        <v>1273</v>
      </c>
      <c r="C4">
        <v>2673</v>
      </c>
      <c r="D4" s="1">
        <f t="shared" si="0"/>
        <v>0.47624392068836513</v>
      </c>
      <c r="H4" t="s">
        <v>91</v>
      </c>
      <c r="I4" s="6">
        <v>77890</v>
      </c>
      <c r="J4" s="1">
        <f>I4/$I$8</f>
        <v>0.38984569337877945</v>
      </c>
      <c r="K4" s="1">
        <v>0.32653399673972378</v>
      </c>
    </row>
    <row r="5" spans="1:11">
      <c r="A5" t="s">
        <v>26</v>
      </c>
      <c r="B5" s="9">
        <v>1564</v>
      </c>
      <c r="C5">
        <v>3757</v>
      </c>
      <c r="D5" s="1">
        <f t="shared" si="0"/>
        <v>0.41628959276018102</v>
      </c>
      <c r="H5" t="s">
        <v>95</v>
      </c>
      <c r="I5" s="6">
        <v>15223</v>
      </c>
      <c r="J5" s="1">
        <f>I5/$I$8</f>
        <v>7.6192335220248555E-2</v>
      </c>
      <c r="K5" s="1">
        <v>9.2757140069625654E-2</v>
      </c>
    </row>
    <row r="6" spans="1:11">
      <c r="A6" t="s">
        <v>44</v>
      </c>
      <c r="B6" s="9">
        <v>2142</v>
      </c>
      <c r="C6">
        <v>5158</v>
      </c>
      <c r="D6" s="1">
        <f t="shared" si="0"/>
        <v>0.41527723924001553</v>
      </c>
      <c r="H6" t="s">
        <v>94</v>
      </c>
      <c r="I6" s="6">
        <v>43812</v>
      </c>
      <c r="J6" s="1">
        <f>I6/$I$8</f>
        <v>0.21928257181038754</v>
      </c>
      <c r="K6" s="1">
        <v>0.23291360199907307</v>
      </c>
    </row>
    <row r="7" spans="1:11">
      <c r="A7" t="s">
        <v>63</v>
      </c>
      <c r="B7" s="9">
        <v>821</v>
      </c>
      <c r="C7">
        <v>2110</v>
      </c>
      <c r="D7" s="1">
        <f t="shared" si="0"/>
        <v>0.38909952606635073</v>
      </c>
      <c r="I7" s="6"/>
    </row>
    <row r="8" spans="1:11">
      <c r="A8" t="s">
        <v>78</v>
      </c>
      <c r="B8" s="9">
        <v>734</v>
      </c>
      <c r="C8">
        <v>1988</v>
      </c>
      <c r="D8" s="1">
        <f t="shared" si="0"/>
        <v>0.36921529175050299</v>
      </c>
      <c r="H8" t="s">
        <v>121</v>
      </c>
      <c r="I8" s="6">
        <f>SUM(I2:I6)</f>
        <v>199797</v>
      </c>
    </row>
    <row r="9" spans="1:11">
      <c r="A9" t="s">
        <v>6</v>
      </c>
      <c r="B9" s="9">
        <v>1021</v>
      </c>
      <c r="C9">
        <v>3045</v>
      </c>
      <c r="D9" s="1">
        <f t="shared" si="0"/>
        <v>0.33530377668308703</v>
      </c>
      <c r="I9" s="6"/>
    </row>
    <row r="10" spans="1:11">
      <c r="A10" t="s">
        <v>11</v>
      </c>
      <c r="B10" s="9">
        <v>5244</v>
      </c>
      <c r="C10">
        <v>18174</v>
      </c>
      <c r="D10" s="1">
        <f t="shared" si="0"/>
        <v>0.28854407395179926</v>
      </c>
    </row>
    <row r="11" spans="1:11">
      <c r="A11" t="s">
        <v>83</v>
      </c>
      <c r="B11" s="9">
        <v>1606</v>
      </c>
      <c r="C11">
        <v>5793</v>
      </c>
      <c r="D11" s="1">
        <f t="shared" si="0"/>
        <v>0.27723114103228036</v>
      </c>
    </row>
    <row r="12" spans="1:11">
      <c r="A12" t="s">
        <v>31</v>
      </c>
      <c r="B12" s="9">
        <v>7057</v>
      </c>
      <c r="C12">
        <v>26339</v>
      </c>
      <c r="D12" s="1">
        <f t="shared" si="0"/>
        <v>0.26792968601693307</v>
      </c>
    </row>
    <row r="13" spans="1:11">
      <c r="A13" t="s">
        <v>51</v>
      </c>
      <c r="B13" s="9">
        <v>1330</v>
      </c>
      <c r="C13">
        <v>4991</v>
      </c>
      <c r="D13" s="1">
        <f t="shared" si="0"/>
        <v>0.26647966339410939</v>
      </c>
      <c r="I13" t="s">
        <v>143</v>
      </c>
    </row>
    <row r="14" spans="1:11">
      <c r="A14" t="s">
        <v>36</v>
      </c>
      <c r="B14" s="9">
        <v>1835</v>
      </c>
      <c r="C14">
        <v>7011</v>
      </c>
      <c r="D14" s="1">
        <f t="shared" si="0"/>
        <v>0.26173156468406789</v>
      </c>
      <c r="H14" t="s">
        <v>92</v>
      </c>
      <c r="I14" s="6">
        <v>295924</v>
      </c>
      <c r="J14" s="1">
        <f>I14/$I$20</f>
        <v>0.10077229793625946</v>
      </c>
    </row>
    <row r="15" spans="1:11">
      <c r="A15" t="s">
        <v>54</v>
      </c>
      <c r="B15" s="9">
        <v>885</v>
      </c>
      <c r="C15">
        <v>3502</v>
      </c>
      <c r="D15" s="1">
        <f t="shared" si="0"/>
        <v>0.25271273557966878</v>
      </c>
      <c r="H15" t="s">
        <v>93</v>
      </c>
      <c r="I15" s="6">
        <v>725398</v>
      </c>
      <c r="J15" s="1">
        <f t="shared" ref="J15:J18" si="1">I15/$I$20</f>
        <v>0.24702296325531803</v>
      </c>
    </row>
    <row r="16" spans="1:11">
      <c r="A16" t="s">
        <v>76</v>
      </c>
      <c r="B16" s="9">
        <v>1327</v>
      </c>
      <c r="C16">
        <v>5454</v>
      </c>
      <c r="D16" s="1">
        <f t="shared" si="0"/>
        <v>0.2433076640997433</v>
      </c>
      <c r="H16" t="s">
        <v>91</v>
      </c>
      <c r="I16" s="6">
        <v>958887</v>
      </c>
      <c r="J16" s="1">
        <f t="shared" si="1"/>
        <v>0.32653399673972378</v>
      </c>
    </row>
    <row r="17" spans="1:10">
      <c r="A17" t="s">
        <v>67</v>
      </c>
      <c r="B17" s="9">
        <v>1242</v>
      </c>
      <c r="C17">
        <v>5116</v>
      </c>
      <c r="D17" s="1">
        <f t="shared" si="0"/>
        <v>0.24276778733385457</v>
      </c>
      <c r="H17" t="s">
        <v>95</v>
      </c>
      <c r="I17" s="6">
        <v>272387</v>
      </c>
      <c r="J17" s="1">
        <f t="shared" si="1"/>
        <v>9.2757140069625654E-2</v>
      </c>
    </row>
    <row r="18" spans="1:10">
      <c r="A18" t="s">
        <v>75</v>
      </c>
      <c r="B18" s="9">
        <v>1271</v>
      </c>
      <c r="C18">
        <v>5505</v>
      </c>
      <c r="D18" s="1">
        <f t="shared" si="0"/>
        <v>0.23088101725703905</v>
      </c>
      <c r="H18" t="s">
        <v>94</v>
      </c>
      <c r="I18" s="6">
        <v>683965</v>
      </c>
      <c r="J18" s="1">
        <f t="shared" si="1"/>
        <v>0.23291360199907307</v>
      </c>
    </row>
    <row r="19" spans="1:10">
      <c r="A19" t="s">
        <v>43</v>
      </c>
      <c r="B19" s="9">
        <v>552</v>
      </c>
      <c r="C19">
        <v>2462</v>
      </c>
      <c r="D19" s="1">
        <f t="shared" si="0"/>
        <v>0.22420796100731114</v>
      </c>
      <c r="I19" s="6"/>
    </row>
    <row r="20" spans="1:10">
      <c r="A20" t="s">
        <v>27</v>
      </c>
      <c r="B20" s="9">
        <v>162773</v>
      </c>
      <c r="C20">
        <v>737219</v>
      </c>
      <c r="D20" s="1">
        <f t="shared" si="0"/>
        <v>0.22079327852374939</v>
      </c>
      <c r="I20" s="6">
        <f>SUM(I14:I18)</f>
        <v>2936561</v>
      </c>
    </row>
    <row r="21" spans="1:10">
      <c r="A21" t="s">
        <v>49</v>
      </c>
      <c r="B21" s="9">
        <v>3721</v>
      </c>
      <c r="C21">
        <v>18755</v>
      </c>
      <c r="D21" s="1">
        <f t="shared" si="0"/>
        <v>0.19840042655291923</v>
      </c>
    </row>
    <row r="22" spans="1:10">
      <c r="A22" t="s">
        <v>60</v>
      </c>
      <c r="B22" s="9">
        <v>3176</v>
      </c>
      <c r="C22">
        <v>16171</v>
      </c>
      <c r="D22" s="1">
        <f t="shared" si="0"/>
        <v>0.19640096468987694</v>
      </c>
    </row>
    <row r="23" spans="1:10">
      <c r="A23" t="s">
        <v>19</v>
      </c>
      <c r="B23" s="9">
        <v>47194</v>
      </c>
      <c r="C23">
        <v>250928</v>
      </c>
      <c r="D23" s="1">
        <f t="shared" si="0"/>
        <v>0.1880778550022317</v>
      </c>
    </row>
    <row r="24" spans="1:10">
      <c r="A24" t="s">
        <v>82</v>
      </c>
      <c r="B24" s="9">
        <v>28811</v>
      </c>
      <c r="C24">
        <v>156319</v>
      </c>
      <c r="D24" s="1">
        <f t="shared" si="0"/>
        <v>0.18430900914156309</v>
      </c>
    </row>
    <row r="25" spans="1:10">
      <c r="A25" t="s">
        <v>1</v>
      </c>
      <c r="B25" s="9">
        <v>1820</v>
      </c>
      <c r="C25">
        <v>10010</v>
      </c>
      <c r="D25" s="1">
        <f t="shared" si="0"/>
        <v>0.18181818181818182</v>
      </c>
    </row>
    <row r="26" spans="1:10">
      <c r="A26" t="s">
        <v>7</v>
      </c>
      <c r="B26" s="9">
        <v>6215</v>
      </c>
      <c r="C26">
        <v>34276</v>
      </c>
      <c r="D26" s="1">
        <f t="shared" si="0"/>
        <v>0.18132220795892171</v>
      </c>
    </row>
    <row r="27" spans="1:10">
      <c r="A27" t="s">
        <v>4</v>
      </c>
      <c r="B27" s="9">
        <v>4118</v>
      </c>
      <c r="C27">
        <v>23488</v>
      </c>
      <c r="D27" s="1">
        <f t="shared" si="0"/>
        <v>0.17532356948228883</v>
      </c>
    </row>
    <row r="28" spans="1:10">
      <c r="A28" t="s">
        <v>29</v>
      </c>
      <c r="B28" s="9">
        <v>2171</v>
      </c>
      <c r="C28">
        <v>12430</v>
      </c>
      <c r="D28" s="1">
        <f t="shared" si="0"/>
        <v>0.1746580852775543</v>
      </c>
    </row>
    <row r="29" spans="1:10">
      <c r="A29" t="s">
        <v>18</v>
      </c>
      <c r="B29" s="9">
        <v>6672</v>
      </c>
      <c r="C29">
        <v>38621</v>
      </c>
      <c r="D29" s="1">
        <f t="shared" si="0"/>
        <v>0.17275575464125734</v>
      </c>
    </row>
    <row r="30" spans="1:10">
      <c r="A30" t="s">
        <v>62</v>
      </c>
      <c r="B30" s="9">
        <v>50944</v>
      </c>
      <c r="C30">
        <v>297151</v>
      </c>
      <c r="D30" s="1">
        <f t="shared" si="0"/>
        <v>0.17144145569087771</v>
      </c>
    </row>
    <row r="31" spans="1:10">
      <c r="A31" t="s">
        <v>68</v>
      </c>
      <c r="B31" s="9">
        <v>1338</v>
      </c>
      <c r="C31">
        <v>8363</v>
      </c>
      <c r="D31" s="1">
        <f t="shared" si="0"/>
        <v>0.15999043405476504</v>
      </c>
    </row>
    <row r="32" spans="1:10">
      <c r="A32" t="s">
        <v>55</v>
      </c>
      <c r="B32" s="9">
        <v>13795</v>
      </c>
      <c r="C32">
        <v>87672</v>
      </c>
      <c r="D32" s="1">
        <f t="shared" si="0"/>
        <v>0.15734784195638288</v>
      </c>
    </row>
    <row r="33" spans="1:4">
      <c r="A33" t="s">
        <v>3</v>
      </c>
      <c r="B33" s="9">
        <v>2847</v>
      </c>
      <c r="C33">
        <v>18334</v>
      </c>
      <c r="D33" s="1">
        <f t="shared" si="0"/>
        <v>0.1552852623540962</v>
      </c>
    </row>
    <row r="34" spans="1:4">
      <c r="A34" t="s">
        <v>9</v>
      </c>
      <c r="B34" s="9">
        <v>3107</v>
      </c>
      <c r="C34">
        <v>20108</v>
      </c>
      <c r="D34" s="1">
        <f t="shared" ref="D34:D65" si="2">B34/C34</f>
        <v>0.1545156156753531</v>
      </c>
    </row>
    <row r="35" spans="1:4">
      <c r="A35" t="s">
        <v>8</v>
      </c>
      <c r="B35" s="9">
        <v>2275</v>
      </c>
      <c r="C35">
        <v>14743</v>
      </c>
      <c r="D35" s="1">
        <f t="shared" si="2"/>
        <v>0.15431052024689684</v>
      </c>
    </row>
    <row r="36" spans="1:4">
      <c r="A36" t="s">
        <v>42</v>
      </c>
      <c r="B36" s="9">
        <v>2038</v>
      </c>
      <c r="C36">
        <v>13220</v>
      </c>
      <c r="D36" s="1">
        <f t="shared" si="2"/>
        <v>0.15416036308623299</v>
      </c>
    </row>
    <row r="37" spans="1:4">
      <c r="A37" t="s">
        <v>10</v>
      </c>
      <c r="B37" s="9">
        <v>9099</v>
      </c>
      <c r="C37">
        <v>60798</v>
      </c>
      <c r="D37" s="1">
        <f t="shared" si="2"/>
        <v>0.14965952827395637</v>
      </c>
    </row>
    <row r="38" spans="1:4">
      <c r="A38" t="s">
        <v>2</v>
      </c>
      <c r="B38" s="9">
        <v>27985</v>
      </c>
      <c r="C38">
        <v>202759</v>
      </c>
      <c r="D38" s="1">
        <f t="shared" si="2"/>
        <v>0.13802100030084977</v>
      </c>
    </row>
    <row r="39" spans="1:4">
      <c r="A39" t="s">
        <v>14</v>
      </c>
      <c r="B39" s="9">
        <v>4299</v>
      </c>
      <c r="C39">
        <v>31149</v>
      </c>
      <c r="D39" s="1">
        <f t="shared" si="2"/>
        <v>0.13801406144659539</v>
      </c>
    </row>
    <row r="40" spans="1:4">
      <c r="A40" t="s">
        <v>38</v>
      </c>
      <c r="B40" s="9">
        <v>958</v>
      </c>
      <c r="C40">
        <v>7091</v>
      </c>
      <c r="D40" s="1">
        <f t="shared" si="2"/>
        <v>0.13510083204061488</v>
      </c>
    </row>
    <row r="41" spans="1:4">
      <c r="A41" t="s">
        <v>21</v>
      </c>
      <c r="B41" s="9">
        <v>3197</v>
      </c>
      <c r="C41">
        <v>23867</v>
      </c>
      <c r="D41" s="1">
        <f t="shared" si="2"/>
        <v>0.13395064314744207</v>
      </c>
    </row>
    <row r="42" spans="1:4">
      <c r="A42" t="s">
        <v>61</v>
      </c>
      <c r="B42" s="9">
        <v>886</v>
      </c>
      <c r="C42">
        <v>6783</v>
      </c>
      <c r="D42" s="1">
        <f t="shared" si="2"/>
        <v>0.13062066932035973</v>
      </c>
    </row>
    <row r="43" spans="1:4">
      <c r="A43" t="s">
        <v>66</v>
      </c>
      <c r="B43" s="9">
        <v>4546</v>
      </c>
      <c r="C43">
        <v>34850</v>
      </c>
      <c r="D43" s="1">
        <f t="shared" si="2"/>
        <v>0.13044476327116211</v>
      </c>
    </row>
    <row r="44" spans="1:4">
      <c r="A44" t="s">
        <v>34</v>
      </c>
      <c r="B44" s="9">
        <v>3050</v>
      </c>
      <c r="C44">
        <v>23382</v>
      </c>
      <c r="D44" s="1">
        <f t="shared" si="2"/>
        <v>0.13044222051150459</v>
      </c>
    </row>
    <row r="45" spans="1:4">
      <c r="A45" t="s">
        <v>57</v>
      </c>
      <c r="B45" s="9">
        <v>924</v>
      </c>
      <c r="C45">
        <v>7216</v>
      </c>
      <c r="D45" s="1">
        <f t="shared" si="2"/>
        <v>0.12804878048780488</v>
      </c>
    </row>
    <row r="46" spans="1:4">
      <c r="A46" t="s">
        <v>24</v>
      </c>
      <c r="B46" s="9">
        <v>2219</v>
      </c>
      <c r="C46">
        <v>17622</v>
      </c>
      <c r="D46" s="1">
        <f t="shared" si="2"/>
        <v>0.12592214277607536</v>
      </c>
    </row>
    <row r="47" spans="1:4">
      <c r="A47" t="s">
        <v>15</v>
      </c>
      <c r="B47" s="9">
        <v>545</v>
      </c>
      <c r="C47">
        <v>4513</v>
      </c>
      <c r="D47" s="1">
        <f t="shared" si="2"/>
        <v>0.12076224241081321</v>
      </c>
    </row>
    <row r="48" spans="1:4">
      <c r="A48" t="s">
        <v>70</v>
      </c>
      <c r="B48" s="9">
        <v>6151</v>
      </c>
      <c r="C48">
        <v>52716</v>
      </c>
      <c r="D48" s="1">
        <f t="shared" si="2"/>
        <v>0.11668184232491084</v>
      </c>
    </row>
    <row r="49" spans="1:4">
      <c r="A49" t="s">
        <v>37</v>
      </c>
      <c r="B49" s="9">
        <v>484</v>
      </c>
      <c r="C49">
        <v>4195</v>
      </c>
      <c r="D49" s="1">
        <f t="shared" si="2"/>
        <v>0.11537544696066745</v>
      </c>
    </row>
    <row r="50" spans="1:4">
      <c r="A50" t="s">
        <v>53</v>
      </c>
      <c r="B50" s="9">
        <v>1074</v>
      </c>
      <c r="C50">
        <v>9311</v>
      </c>
      <c r="D50" s="1">
        <f t="shared" si="2"/>
        <v>0.11534743851358609</v>
      </c>
    </row>
    <row r="51" spans="1:4">
      <c r="A51" t="s">
        <v>73</v>
      </c>
      <c r="B51" s="9">
        <v>9660</v>
      </c>
      <c r="C51">
        <v>83843</v>
      </c>
      <c r="D51" s="1">
        <f t="shared" si="2"/>
        <v>0.11521534296244171</v>
      </c>
    </row>
    <row r="52" spans="1:4">
      <c r="A52" t="s">
        <v>56</v>
      </c>
      <c r="B52" s="9">
        <v>3901</v>
      </c>
      <c r="C52">
        <v>35077</v>
      </c>
      <c r="D52" s="1">
        <f t="shared" si="2"/>
        <v>0.11121247541123813</v>
      </c>
    </row>
    <row r="53" spans="1:4">
      <c r="A53" t="s">
        <v>87</v>
      </c>
      <c r="B53" s="9">
        <v>646</v>
      </c>
      <c r="C53">
        <v>5851</v>
      </c>
      <c r="D53" s="1">
        <f t="shared" si="2"/>
        <v>0.11040847718338745</v>
      </c>
    </row>
    <row r="54" spans="1:4">
      <c r="A54" t="s">
        <v>13</v>
      </c>
      <c r="B54" s="9">
        <v>3540</v>
      </c>
      <c r="C54">
        <v>32251</v>
      </c>
      <c r="D54" s="1">
        <f t="shared" si="2"/>
        <v>0.10976403832439305</v>
      </c>
    </row>
    <row r="55" spans="1:4">
      <c r="A55" t="s">
        <v>25</v>
      </c>
      <c r="B55" s="9">
        <v>3063</v>
      </c>
      <c r="C55">
        <v>27948</v>
      </c>
      <c r="D55" s="1">
        <f t="shared" si="2"/>
        <v>0.10959639330184628</v>
      </c>
    </row>
    <row r="56" spans="1:4">
      <c r="A56" t="s">
        <v>69</v>
      </c>
      <c r="B56" s="9">
        <v>8733</v>
      </c>
      <c r="C56">
        <v>80477</v>
      </c>
      <c r="D56" s="1">
        <f t="shared" si="2"/>
        <v>0.10851547647153845</v>
      </c>
    </row>
    <row r="57" spans="1:4">
      <c r="A57" t="s">
        <v>74</v>
      </c>
      <c r="B57" s="9">
        <v>2220</v>
      </c>
      <c r="C57">
        <v>20626</v>
      </c>
      <c r="D57" s="1">
        <f t="shared" si="2"/>
        <v>0.10763114515659847</v>
      </c>
    </row>
    <row r="58" spans="1:4">
      <c r="A58" t="s">
        <v>86</v>
      </c>
      <c r="B58" s="9">
        <v>7958</v>
      </c>
      <c r="C58">
        <v>74546</v>
      </c>
      <c r="D58" s="1">
        <f t="shared" si="2"/>
        <v>0.10675287741797011</v>
      </c>
    </row>
    <row r="59" spans="1:4">
      <c r="A59" t="s">
        <v>48</v>
      </c>
      <c r="B59" s="9">
        <v>1503</v>
      </c>
      <c r="C59">
        <v>14155</v>
      </c>
      <c r="D59" s="1">
        <f t="shared" si="2"/>
        <v>0.10618156128576475</v>
      </c>
    </row>
    <row r="60" spans="1:4">
      <c r="A60" t="s">
        <v>58</v>
      </c>
      <c r="B60" s="9">
        <v>1621</v>
      </c>
      <c r="C60">
        <v>15368</v>
      </c>
      <c r="D60" s="1">
        <f t="shared" si="2"/>
        <v>0.10547891723060905</v>
      </c>
    </row>
    <row r="61" spans="1:4">
      <c r="A61" t="s">
        <v>80</v>
      </c>
      <c r="B61" s="9">
        <v>776</v>
      </c>
      <c r="C61">
        <v>7373</v>
      </c>
      <c r="D61" s="1">
        <f t="shared" si="2"/>
        <v>0.10524888105248881</v>
      </c>
    </row>
    <row r="62" spans="1:4">
      <c r="A62" t="s">
        <v>50</v>
      </c>
      <c r="B62" s="9">
        <v>2055</v>
      </c>
      <c r="C62">
        <v>19636</v>
      </c>
      <c r="D62" s="1">
        <f t="shared" si="2"/>
        <v>0.10465471582807089</v>
      </c>
    </row>
    <row r="63" spans="1:4">
      <c r="A63" t="s">
        <v>52</v>
      </c>
      <c r="B63" s="9">
        <v>2008</v>
      </c>
      <c r="C63">
        <v>19287</v>
      </c>
      <c r="D63" s="1">
        <f t="shared" si="2"/>
        <v>0.10411157774666874</v>
      </c>
    </row>
    <row r="64" spans="1:4">
      <c r="A64" t="s">
        <v>30</v>
      </c>
      <c r="B64" s="9">
        <v>2331</v>
      </c>
      <c r="C64">
        <v>22497</v>
      </c>
      <c r="D64" s="1">
        <f t="shared" si="2"/>
        <v>0.10361381517535671</v>
      </c>
    </row>
    <row r="65" spans="1:4">
      <c r="A65" t="s">
        <v>79</v>
      </c>
      <c r="B65" s="9">
        <v>1340</v>
      </c>
      <c r="C65">
        <v>13053</v>
      </c>
      <c r="D65" s="1">
        <f t="shared" si="2"/>
        <v>0.10265839270665747</v>
      </c>
    </row>
    <row r="66" spans="1:4">
      <c r="A66" t="s">
        <v>72</v>
      </c>
      <c r="B66" s="9">
        <v>12313</v>
      </c>
      <c r="C66">
        <v>120068</v>
      </c>
      <c r="D66" s="1">
        <f t="shared" ref="D66:D97" si="3">B66/C66</f>
        <v>0.1025502215411267</v>
      </c>
    </row>
    <row r="67" spans="1:4">
      <c r="A67" t="s">
        <v>33</v>
      </c>
      <c r="B67" s="9">
        <v>918</v>
      </c>
      <c r="C67">
        <v>9132</v>
      </c>
      <c r="D67" s="1">
        <f t="shared" si="3"/>
        <v>0.10052562417871222</v>
      </c>
    </row>
    <row r="68" spans="1:4">
      <c r="A68" t="s">
        <v>45</v>
      </c>
      <c r="B68" s="9">
        <v>1128</v>
      </c>
      <c r="C68">
        <v>11613</v>
      </c>
      <c r="D68" s="1">
        <f t="shared" si="3"/>
        <v>9.7132523895634204E-2</v>
      </c>
    </row>
    <row r="69" spans="1:4">
      <c r="A69" t="s">
        <v>47</v>
      </c>
      <c r="B69" s="9">
        <v>1259</v>
      </c>
      <c r="C69">
        <v>13306</v>
      </c>
      <c r="D69" s="1">
        <f t="shared" si="3"/>
        <v>9.4618968886216751E-2</v>
      </c>
    </row>
    <row r="70" spans="1:4">
      <c r="A70" t="s">
        <v>59</v>
      </c>
      <c r="B70" s="9">
        <v>490</v>
      </c>
      <c r="C70">
        <v>5264</v>
      </c>
      <c r="D70" s="1">
        <f t="shared" si="3"/>
        <v>9.3085106382978719E-2</v>
      </c>
    </row>
    <row r="71" spans="1:4">
      <c r="A71" t="s">
        <v>46</v>
      </c>
      <c r="B71" s="9">
        <v>1828</v>
      </c>
      <c r="C71">
        <v>20233</v>
      </c>
      <c r="D71" s="1">
        <f t="shared" si="3"/>
        <v>9.0347452182078777E-2</v>
      </c>
    </row>
    <row r="72" spans="1:4">
      <c r="A72" t="s">
        <v>5</v>
      </c>
      <c r="B72" s="9">
        <v>1925</v>
      </c>
      <c r="C72">
        <v>21520</v>
      </c>
      <c r="D72" s="1">
        <f t="shared" si="3"/>
        <v>8.9451672862453535E-2</v>
      </c>
    </row>
    <row r="73" spans="1:4">
      <c r="A73" t="s">
        <v>12</v>
      </c>
      <c r="B73" s="9">
        <v>585</v>
      </c>
      <c r="C73">
        <v>6757</v>
      </c>
      <c r="D73" s="1">
        <f t="shared" si="3"/>
        <v>8.6576883232203639E-2</v>
      </c>
    </row>
    <row r="74" spans="1:4">
      <c r="A74" t="s">
        <v>17</v>
      </c>
      <c r="B74" s="9">
        <v>536</v>
      </c>
      <c r="C74">
        <v>6194</v>
      </c>
      <c r="D74" s="1">
        <f t="shared" si="3"/>
        <v>8.653535679690022E-2</v>
      </c>
    </row>
    <row r="75" spans="1:4">
      <c r="A75" t="s">
        <v>40</v>
      </c>
      <c r="B75" s="9">
        <v>1395</v>
      </c>
      <c r="C75">
        <v>16274</v>
      </c>
      <c r="D75" s="1">
        <f t="shared" si="3"/>
        <v>8.5719552660685761E-2</v>
      </c>
    </row>
    <row r="76" spans="1:4">
      <c r="A76" t="s">
        <v>28</v>
      </c>
      <c r="B76" s="9">
        <v>1011</v>
      </c>
      <c r="C76">
        <v>11853</v>
      </c>
      <c r="D76" s="1">
        <f t="shared" si="3"/>
        <v>8.5294862060237911E-2</v>
      </c>
    </row>
    <row r="77" spans="1:4">
      <c r="A77" t="s">
        <v>81</v>
      </c>
      <c r="B77" s="9">
        <v>858</v>
      </c>
      <c r="C77">
        <v>10391</v>
      </c>
      <c r="D77" s="1">
        <f t="shared" si="3"/>
        <v>8.2571456067750945E-2</v>
      </c>
    </row>
    <row r="78" spans="1:4">
      <c r="A78" t="s">
        <v>84</v>
      </c>
      <c r="B78" s="9">
        <v>272</v>
      </c>
      <c r="C78">
        <v>3501</v>
      </c>
      <c r="D78" s="1">
        <f t="shared" si="3"/>
        <v>7.7692087974864321E-2</v>
      </c>
    </row>
    <row r="79" spans="1:4">
      <c r="A79" t="s">
        <v>32</v>
      </c>
      <c r="B79" s="9">
        <v>453</v>
      </c>
      <c r="C79">
        <v>5845</v>
      </c>
      <c r="D79" s="1">
        <f t="shared" si="3"/>
        <v>7.7502138579982893E-2</v>
      </c>
    </row>
    <row r="80" spans="1:4">
      <c r="A80" t="s">
        <v>85</v>
      </c>
      <c r="B80" s="9">
        <v>2058</v>
      </c>
      <c r="C80">
        <v>27258</v>
      </c>
      <c r="D80" s="1">
        <f t="shared" si="3"/>
        <v>7.5500770416024654E-2</v>
      </c>
    </row>
    <row r="81" spans="1:4">
      <c r="A81" t="s">
        <v>22</v>
      </c>
      <c r="B81" s="9">
        <v>594</v>
      </c>
      <c r="C81">
        <v>8147</v>
      </c>
      <c r="D81" s="1">
        <f t="shared" si="3"/>
        <v>7.2910273720387872E-2</v>
      </c>
    </row>
    <row r="82" spans="1:4">
      <c r="A82" t="s">
        <v>23</v>
      </c>
      <c r="B82" s="9">
        <v>875</v>
      </c>
      <c r="C82">
        <v>12008</v>
      </c>
      <c r="D82" s="1">
        <f t="shared" si="3"/>
        <v>7.2868087941372423E-2</v>
      </c>
    </row>
    <row r="83" spans="1:4">
      <c r="A83" t="s">
        <v>64</v>
      </c>
      <c r="B83" s="9">
        <v>667</v>
      </c>
      <c r="C83">
        <v>9249</v>
      </c>
      <c r="D83" s="1">
        <f t="shared" si="3"/>
        <v>7.2115904422099683E-2</v>
      </c>
    </row>
    <row r="84" spans="1:4">
      <c r="A84" t="s">
        <v>20</v>
      </c>
      <c r="B84" s="9">
        <v>826</v>
      </c>
      <c r="C84">
        <v>11536</v>
      </c>
      <c r="D84" s="1">
        <f t="shared" si="3"/>
        <v>7.1601941747572811E-2</v>
      </c>
    </row>
    <row r="85" spans="1:4">
      <c r="A85" t="s">
        <v>77</v>
      </c>
      <c r="B85" s="9">
        <v>895</v>
      </c>
      <c r="C85">
        <v>12809</v>
      </c>
      <c r="D85" s="1">
        <f t="shared" si="3"/>
        <v>6.9872745725661642E-2</v>
      </c>
    </row>
    <row r="86" spans="1:4">
      <c r="A86" t="s">
        <v>65</v>
      </c>
      <c r="B86" s="9">
        <v>534</v>
      </c>
      <c r="C86">
        <v>8370</v>
      </c>
      <c r="D86" s="1">
        <f t="shared" si="3"/>
        <v>6.3799283154121866E-2</v>
      </c>
    </row>
    <row r="87" spans="1:4">
      <c r="A87" t="s">
        <v>41</v>
      </c>
      <c r="B87" s="9">
        <v>202</v>
      </c>
      <c r="C87">
        <v>3362</v>
      </c>
      <c r="D87" s="1">
        <f t="shared" si="3"/>
        <v>6.0083283759666865E-2</v>
      </c>
    </row>
    <row r="88" spans="1:4">
      <c r="A88" t="s">
        <v>71</v>
      </c>
      <c r="B88" s="9">
        <v>487</v>
      </c>
      <c r="C88">
        <v>8397</v>
      </c>
      <c r="D88" s="1">
        <f t="shared" si="3"/>
        <v>5.799690365606764E-2</v>
      </c>
    </row>
  </sheetData>
  <sortState ref="A2:D88">
    <sortCondition descending="1" ref="D1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workbookViewId="0">
      <selection activeCell="K20" sqref="K20"/>
    </sheetView>
  </sheetViews>
  <sheetFormatPr baseColWidth="10" defaultColWidth="8.83203125" defaultRowHeight="14" x14ac:dyDescent="0"/>
  <cols>
    <col min="1" max="1" width="16.5" bestFit="1" customWidth="1"/>
    <col min="2" max="2" width="11.5" bestFit="1" customWidth="1"/>
  </cols>
  <sheetData>
    <row r="1" spans="1:7">
      <c r="A1" t="s">
        <v>103</v>
      </c>
    </row>
    <row r="3" spans="1:7">
      <c r="A3" s="5" t="s">
        <v>110</v>
      </c>
      <c r="B3" s="5" t="s">
        <v>106</v>
      </c>
      <c r="C3" s="5" t="s">
        <v>107</v>
      </c>
      <c r="D3" s="5" t="s">
        <v>128</v>
      </c>
    </row>
    <row r="4" spans="1:7">
      <c r="A4" t="s">
        <v>102</v>
      </c>
      <c r="B4" s="6">
        <v>6384</v>
      </c>
      <c r="C4" t="s">
        <v>104</v>
      </c>
      <c r="D4" s="1">
        <f>B4/$B$27</f>
        <v>3.1952431718193966E-2</v>
      </c>
      <c r="E4" t="s">
        <v>108</v>
      </c>
    </row>
    <row r="5" spans="1:7">
      <c r="A5">
        <v>0</v>
      </c>
      <c r="B5" s="6">
        <v>15244</v>
      </c>
      <c r="C5">
        <v>39</v>
      </c>
      <c r="D5" s="1">
        <f t="shared" ref="D5:D10" si="0">B5/$B$27</f>
        <v>7.629744190353209E-2</v>
      </c>
      <c r="E5" t="s">
        <v>109</v>
      </c>
    </row>
    <row r="6" spans="1:7">
      <c r="A6">
        <v>1</v>
      </c>
      <c r="B6" s="6">
        <v>12467</v>
      </c>
      <c r="C6">
        <v>44</v>
      </c>
      <c r="D6" s="1">
        <f t="shared" si="0"/>
        <v>6.2398334309323962E-2</v>
      </c>
    </row>
    <row r="7" spans="1:7">
      <c r="A7">
        <v>2</v>
      </c>
      <c r="B7" s="6">
        <v>13366</v>
      </c>
      <c r="C7">
        <v>50</v>
      </c>
      <c r="D7" s="1">
        <f t="shared" si="0"/>
        <v>6.6897901369890433E-2</v>
      </c>
      <c r="G7" t="s">
        <v>170</v>
      </c>
    </row>
    <row r="8" spans="1:7">
      <c r="A8">
        <v>3</v>
      </c>
      <c r="B8" s="6">
        <v>17511</v>
      </c>
      <c r="C8">
        <v>56</v>
      </c>
      <c r="D8" s="1">
        <f t="shared" si="0"/>
        <v>8.7643958617997272E-2</v>
      </c>
    </row>
    <row r="9" spans="1:7">
      <c r="A9">
        <v>4</v>
      </c>
      <c r="B9" s="6">
        <v>29745</v>
      </c>
      <c r="C9">
        <v>64</v>
      </c>
      <c r="D9" s="1">
        <f t="shared" si="0"/>
        <v>0.14887610925088965</v>
      </c>
    </row>
    <row r="10" spans="1:7">
      <c r="A10">
        <v>5</v>
      </c>
      <c r="B10" s="6">
        <v>105080</v>
      </c>
      <c r="C10">
        <v>72</v>
      </c>
      <c r="D10" s="1">
        <f t="shared" si="0"/>
        <v>0.52593382283017265</v>
      </c>
    </row>
    <row r="13" spans="1:7">
      <c r="A13" t="s">
        <v>111</v>
      </c>
      <c r="G13" t="s">
        <v>127</v>
      </c>
    </row>
    <row r="14" spans="1:7">
      <c r="A14">
        <v>63</v>
      </c>
      <c r="G14">
        <v>51</v>
      </c>
    </row>
    <row r="16" spans="1:7">
      <c r="G16" t="s">
        <v>124</v>
      </c>
    </row>
    <row r="17" spans="1:9">
      <c r="A17" t="s">
        <v>112</v>
      </c>
      <c r="B17" t="s">
        <v>122</v>
      </c>
      <c r="C17" t="s">
        <v>123</v>
      </c>
      <c r="G17" t="s">
        <v>125</v>
      </c>
      <c r="H17" t="s">
        <v>105</v>
      </c>
      <c r="I17" t="s">
        <v>126</v>
      </c>
    </row>
    <row r="18" spans="1:9">
      <c r="A18" t="s">
        <v>120</v>
      </c>
      <c r="B18" s="6">
        <v>9033</v>
      </c>
      <c r="C18" s="1">
        <f>B18/$B$27</f>
        <v>4.5210889052388174E-2</v>
      </c>
      <c r="D18" s="1">
        <v>7.7353006860348988E-2</v>
      </c>
      <c r="G18" t="s">
        <v>120</v>
      </c>
      <c r="H18">
        <v>246615</v>
      </c>
      <c r="I18" s="1">
        <f>H18/$H$26</f>
        <v>7.7353006860348988E-2</v>
      </c>
    </row>
    <row r="19" spans="1:9">
      <c r="A19" t="s">
        <v>113</v>
      </c>
      <c r="B19" s="6">
        <v>11894</v>
      </c>
      <c r="C19" s="1">
        <f t="shared" ref="C19:C25" si="1">B19/$B$27</f>
        <v>5.9530423379730427E-2</v>
      </c>
      <c r="D19" s="1">
        <v>0.1609308896372095</v>
      </c>
      <c r="G19" t="s">
        <v>113</v>
      </c>
      <c r="H19">
        <v>513076</v>
      </c>
      <c r="I19" s="1">
        <f t="shared" ref="I19:I24" si="2">H19/$H$26</f>
        <v>0.1609308896372095</v>
      </c>
    </row>
    <row r="20" spans="1:9">
      <c r="A20" t="s">
        <v>114</v>
      </c>
      <c r="B20" s="6">
        <v>12328</v>
      </c>
      <c r="C20" s="1">
        <f t="shared" si="1"/>
        <v>6.1702628167590104E-2</v>
      </c>
      <c r="D20" s="1">
        <v>0.15668488816175768</v>
      </c>
      <c r="G20" t="s">
        <v>114</v>
      </c>
      <c r="H20">
        <v>499539</v>
      </c>
      <c r="I20" s="1">
        <f t="shared" si="2"/>
        <v>0.15668488816175768</v>
      </c>
    </row>
    <row r="21" spans="1:9">
      <c r="A21" t="s">
        <v>115</v>
      </c>
      <c r="B21" s="6">
        <v>19164</v>
      </c>
      <c r="C21" s="1">
        <f t="shared" si="1"/>
        <v>9.5917356116458199E-2</v>
      </c>
      <c r="D21" s="1">
        <v>0.1773449771907197</v>
      </c>
      <c r="G21" t="s">
        <v>115</v>
      </c>
      <c r="H21">
        <v>565407</v>
      </c>
      <c r="I21" s="1">
        <f t="shared" si="2"/>
        <v>0.1773449771907197</v>
      </c>
    </row>
    <row r="22" spans="1:9">
      <c r="A22" t="s">
        <v>116</v>
      </c>
      <c r="B22" s="6">
        <v>40775</v>
      </c>
      <c r="C22" s="1">
        <f t="shared" si="1"/>
        <v>0.20408214337552616</v>
      </c>
      <c r="D22" s="1">
        <v>0.19414392430028957</v>
      </c>
      <c r="G22" t="s">
        <v>116</v>
      </c>
      <c r="H22">
        <v>618965</v>
      </c>
      <c r="I22" s="1">
        <f t="shared" si="2"/>
        <v>0.19414392430028957</v>
      </c>
    </row>
    <row r="23" spans="1:9">
      <c r="A23" t="s">
        <v>117</v>
      </c>
      <c r="B23" s="6">
        <v>53826</v>
      </c>
      <c r="C23" s="1">
        <f t="shared" si="1"/>
        <v>0.2694034444961636</v>
      </c>
      <c r="D23" s="1">
        <v>0.13301555497563497</v>
      </c>
      <c r="G23" t="s">
        <v>117</v>
      </c>
      <c r="H23">
        <v>424077</v>
      </c>
      <c r="I23" s="1">
        <f t="shared" si="2"/>
        <v>0.13301555497563497</v>
      </c>
    </row>
    <row r="24" spans="1:9">
      <c r="A24" t="s">
        <v>118</v>
      </c>
      <c r="B24" s="6">
        <v>46393</v>
      </c>
      <c r="C24" s="1">
        <f t="shared" si="1"/>
        <v>0.23220068369394936</v>
      </c>
      <c r="D24" s="1">
        <v>0.10052675887403957</v>
      </c>
      <c r="G24" t="s">
        <v>118</v>
      </c>
      <c r="H24">
        <v>320497</v>
      </c>
      <c r="I24" s="1">
        <f t="shared" si="2"/>
        <v>0.10052675887403957</v>
      </c>
    </row>
    <row r="25" spans="1:9">
      <c r="A25" t="s">
        <v>119</v>
      </c>
      <c r="B25" s="6">
        <v>6384</v>
      </c>
      <c r="C25" s="1">
        <f t="shared" si="1"/>
        <v>3.1952431718193966E-2</v>
      </c>
    </row>
    <row r="26" spans="1:9">
      <c r="G26" t="s">
        <v>121</v>
      </c>
      <c r="H26">
        <f>SUM(H18:H24)</f>
        <v>3188176</v>
      </c>
    </row>
    <row r="27" spans="1:9">
      <c r="A27" t="s">
        <v>121</v>
      </c>
      <c r="B27" s="7">
        <f>SUM(B18:B25)</f>
        <v>199797</v>
      </c>
    </row>
    <row r="29" spans="1:9">
      <c r="A29" t="s">
        <v>151</v>
      </c>
    </row>
    <row r="30" spans="1:9">
      <c r="G30">
        <v>14949</v>
      </c>
      <c r="H30" t="s">
        <v>171</v>
      </c>
    </row>
    <row r="31" spans="1:9">
      <c r="G31" s="6">
        <v>6384</v>
      </c>
      <c r="H31" t="s">
        <v>172</v>
      </c>
    </row>
    <row r="32" spans="1:9">
      <c r="A32">
        <v>1902</v>
      </c>
      <c r="B32">
        <v>2</v>
      </c>
    </row>
    <row r="33" spans="1:8">
      <c r="A33">
        <v>1903</v>
      </c>
      <c r="B33">
        <v>1</v>
      </c>
      <c r="G33" s="1">
        <f>SUM(G30:G31)/B27</f>
        <v>0.10677337497560023</v>
      </c>
    </row>
    <row r="34" spans="1:8">
      <c r="A34">
        <v>1906</v>
      </c>
      <c r="B34">
        <v>3</v>
      </c>
    </row>
    <row r="35" spans="1:8">
      <c r="A35">
        <v>1908</v>
      </c>
      <c r="B35">
        <v>1</v>
      </c>
    </row>
    <row r="36" spans="1:8">
      <c r="A36">
        <v>1919</v>
      </c>
      <c r="B36">
        <v>1</v>
      </c>
    </row>
    <row r="37" spans="1:8">
      <c r="A37">
        <v>1920</v>
      </c>
      <c r="B37">
        <v>1</v>
      </c>
    </row>
    <row r="38" spans="1:8">
      <c r="A38">
        <v>1930</v>
      </c>
      <c r="B38">
        <v>1</v>
      </c>
    </row>
    <row r="39" spans="1:8">
      <c r="A39">
        <v>1932</v>
      </c>
      <c r="B39">
        <v>1</v>
      </c>
      <c r="G39" t="s">
        <v>158</v>
      </c>
    </row>
    <row r="40" spans="1:8">
      <c r="A40">
        <v>1934</v>
      </c>
      <c r="B40">
        <v>1</v>
      </c>
    </row>
    <row r="41" spans="1:8">
      <c r="A41">
        <v>1936</v>
      </c>
      <c r="B41">
        <v>2</v>
      </c>
      <c r="G41" s="8">
        <v>42370</v>
      </c>
      <c r="H41">
        <v>1114</v>
      </c>
    </row>
    <row r="42" spans="1:8">
      <c r="A42">
        <v>1938</v>
      </c>
      <c r="B42">
        <v>1</v>
      </c>
      <c r="G42" s="8">
        <v>42401</v>
      </c>
      <c r="H42">
        <v>1997</v>
      </c>
    </row>
    <row r="43" spans="1:8">
      <c r="A43">
        <v>1940</v>
      </c>
      <c r="B43">
        <v>1</v>
      </c>
      <c r="G43" s="8">
        <v>42430</v>
      </c>
      <c r="H43">
        <v>1748</v>
      </c>
    </row>
    <row r="44" spans="1:8">
      <c r="A44">
        <v>1941</v>
      </c>
      <c r="B44">
        <v>2</v>
      </c>
      <c r="G44" s="8">
        <v>42461</v>
      </c>
      <c r="H44">
        <v>1088</v>
      </c>
    </row>
    <row r="45" spans="1:8">
      <c r="A45">
        <v>1942</v>
      </c>
      <c r="B45">
        <v>2</v>
      </c>
      <c r="G45" s="8">
        <v>42491</v>
      </c>
      <c r="H45">
        <v>1493</v>
      </c>
    </row>
    <row r="46" spans="1:8">
      <c r="A46">
        <v>1944</v>
      </c>
      <c r="B46">
        <v>10</v>
      </c>
      <c r="G46" s="8">
        <v>42522</v>
      </c>
      <c r="H46">
        <v>2789</v>
      </c>
    </row>
    <row r="47" spans="1:8">
      <c r="A47">
        <v>1945</v>
      </c>
      <c r="B47">
        <v>2</v>
      </c>
      <c r="G47" s="8">
        <v>42552</v>
      </c>
      <c r="H47">
        <v>1855</v>
      </c>
    </row>
    <row r="48" spans="1:8">
      <c r="A48">
        <v>1946</v>
      </c>
      <c r="B48">
        <v>14</v>
      </c>
      <c r="G48" s="8">
        <v>42583</v>
      </c>
      <c r="H48">
        <v>5219</v>
      </c>
    </row>
    <row r="49" spans="1:9">
      <c r="A49">
        <v>1947</v>
      </c>
      <c r="B49">
        <v>4</v>
      </c>
      <c r="G49" s="8">
        <v>42614</v>
      </c>
      <c r="H49">
        <v>8010</v>
      </c>
    </row>
    <row r="50" spans="1:9">
      <c r="A50">
        <v>1948</v>
      </c>
      <c r="B50">
        <v>39</v>
      </c>
      <c r="G50" s="8">
        <v>42644</v>
      </c>
      <c r="H50">
        <v>6384</v>
      </c>
    </row>
    <row r="51" spans="1:9">
      <c r="A51">
        <v>1949</v>
      </c>
      <c r="B51">
        <v>2</v>
      </c>
    </row>
    <row r="52" spans="1:9">
      <c r="A52">
        <v>1950</v>
      </c>
      <c r="B52">
        <v>21</v>
      </c>
    </row>
    <row r="53" spans="1:9">
      <c r="A53">
        <v>1951</v>
      </c>
      <c r="B53">
        <v>16</v>
      </c>
    </row>
    <row r="54" spans="1:9">
      <c r="A54">
        <v>1952</v>
      </c>
      <c r="B54">
        <v>119</v>
      </c>
    </row>
    <row r="55" spans="1:9">
      <c r="A55">
        <v>1953</v>
      </c>
      <c r="B55">
        <v>11</v>
      </c>
    </row>
    <row r="56" spans="1:9">
      <c r="A56">
        <v>1954</v>
      </c>
      <c r="B56">
        <v>32</v>
      </c>
    </row>
    <row r="57" spans="1:9">
      <c r="A57">
        <v>1955</v>
      </c>
      <c r="B57">
        <v>27</v>
      </c>
    </row>
    <row r="58" spans="1:9">
      <c r="A58">
        <v>1956</v>
      </c>
      <c r="B58">
        <v>198</v>
      </c>
    </row>
    <row r="59" spans="1:9">
      <c r="A59">
        <v>1957</v>
      </c>
      <c r="B59">
        <v>18</v>
      </c>
    </row>
    <row r="60" spans="1:9">
      <c r="A60">
        <v>1958</v>
      </c>
      <c r="B60">
        <v>111</v>
      </c>
    </row>
    <row r="61" spans="1:9">
      <c r="A61">
        <v>1959</v>
      </c>
      <c r="B61">
        <v>43</v>
      </c>
      <c r="G61" t="s">
        <v>157</v>
      </c>
      <c r="H61">
        <v>49525</v>
      </c>
      <c r="I61" s="1">
        <f>H61/$H$69</f>
        <v>0.24787659474366483</v>
      </c>
    </row>
    <row r="62" spans="1:9">
      <c r="A62">
        <v>1960</v>
      </c>
      <c r="B62">
        <v>309</v>
      </c>
      <c r="G62" t="s">
        <v>156</v>
      </c>
      <c r="H62">
        <v>14085</v>
      </c>
      <c r="I62" s="1">
        <f t="shared" ref="I62:I67" si="3">H62/$H$69</f>
        <v>7.0496554002312348E-2</v>
      </c>
    </row>
    <row r="63" spans="1:9">
      <c r="A63">
        <v>1961</v>
      </c>
      <c r="B63">
        <v>37</v>
      </c>
      <c r="G63" t="s">
        <v>155</v>
      </c>
      <c r="H63">
        <v>18376</v>
      </c>
      <c r="I63" s="1">
        <f t="shared" si="3"/>
        <v>9.1973352953247545E-2</v>
      </c>
    </row>
    <row r="64" spans="1:9">
      <c r="A64">
        <v>1962</v>
      </c>
      <c r="B64">
        <v>155</v>
      </c>
      <c r="G64" t="s">
        <v>154</v>
      </c>
      <c r="H64">
        <v>21850</v>
      </c>
      <c r="I64" s="1">
        <f t="shared" si="3"/>
        <v>0.10936100141643769</v>
      </c>
    </row>
    <row r="65" spans="1:12">
      <c r="A65">
        <v>1963</v>
      </c>
      <c r="B65">
        <v>69</v>
      </c>
      <c r="G65" t="s">
        <v>153</v>
      </c>
      <c r="H65">
        <v>27716</v>
      </c>
      <c r="I65" s="1">
        <f t="shared" si="3"/>
        <v>0.13872080161363784</v>
      </c>
    </row>
    <row r="66" spans="1:12">
      <c r="A66">
        <v>1964</v>
      </c>
      <c r="B66">
        <v>372</v>
      </c>
      <c r="G66" t="s">
        <v>152</v>
      </c>
      <c r="H66">
        <v>36548</v>
      </c>
      <c r="I66" s="1">
        <f t="shared" si="3"/>
        <v>0.18292566955459791</v>
      </c>
    </row>
    <row r="67" spans="1:12">
      <c r="A67">
        <v>1965</v>
      </c>
      <c r="B67">
        <v>77</v>
      </c>
      <c r="G67">
        <v>2016</v>
      </c>
      <c r="H67">
        <v>31697</v>
      </c>
      <c r="I67" s="1">
        <f t="shared" si="3"/>
        <v>0.15864602571610184</v>
      </c>
    </row>
    <row r="68" spans="1:12">
      <c r="A68">
        <v>1966</v>
      </c>
      <c r="B68">
        <v>299</v>
      </c>
    </row>
    <row r="69" spans="1:12">
      <c r="A69">
        <v>1967</v>
      </c>
      <c r="B69">
        <v>79</v>
      </c>
      <c r="H69">
        <f>SUM(H61:H67)</f>
        <v>199797</v>
      </c>
    </row>
    <row r="70" spans="1:12">
      <c r="A70">
        <v>1968</v>
      </c>
      <c r="B70">
        <v>594</v>
      </c>
    </row>
    <row r="71" spans="1:12">
      <c r="A71">
        <v>1969</v>
      </c>
      <c r="B71">
        <v>89</v>
      </c>
    </row>
    <row r="72" spans="1:12">
      <c r="A72">
        <v>1970</v>
      </c>
      <c r="B72">
        <v>321</v>
      </c>
    </row>
    <row r="73" spans="1:12">
      <c r="A73">
        <v>1971</v>
      </c>
      <c r="B73">
        <v>198</v>
      </c>
      <c r="F73" t="s">
        <v>165</v>
      </c>
    </row>
    <row r="74" spans="1:12">
      <c r="A74">
        <v>1972</v>
      </c>
      <c r="B74">
        <v>802</v>
      </c>
    </row>
    <row r="75" spans="1:12">
      <c r="A75">
        <v>1973</v>
      </c>
      <c r="B75">
        <v>492</v>
      </c>
      <c r="F75" t="s">
        <v>163</v>
      </c>
      <c r="G75" t="s">
        <v>112</v>
      </c>
      <c r="H75" t="s">
        <v>166</v>
      </c>
    </row>
    <row r="76" spans="1:12">
      <c r="A76">
        <v>1974</v>
      </c>
      <c r="B76">
        <v>2427</v>
      </c>
      <c r="F76" t="s">
        <v>164</v>
      </c>
      <c r="G76" t="s">
        <v>119</v>
      </c>
      <c r="H76">
        <v>6384</v>
      </c>
    </row>
    <row r="77" spans="1:12">
      <c r="A77">
        <v>1975</v>
      </c>
      <c r="B77">
        <v>842</v>
      </c>
      <c r="F77">
        <v>2016</v>
      </c>
      <c r="G77" t="s">
        <v>120</v>
      </c>
      <c r="H77">
        <v>3675</v>
      </c>
    </row>
    <row r="78" spans="1:12">
      <c r="A78">
        <v>1976</v>
      </c>
      <c r="B78">
        <v>2050</v>
      </c>
      <c r="F78">
        <v>2016</v>
      </c>
      <c r="G78" t="s">
        <v>113</v>
      </c>
      <c r="H78">
        <v>1360</v>
      </c>
      <c r="J78" s="1">
        <f>K78/K82</f>
        <v>3.1952431718193966E-2</v>
      </c>
      <c r="K78">
        <v>6384</v>
      </c>
      <c r="L78" t="s">
        <v>169</v>
      </c>
    </row>
    <row r="79" spans="1:12">
      <c r="A79">
        <v>1977</v>
      </c>
      <c r="B79">
        <v>368</v>
      </c>
      <c r="F79">
        <v>2016</v>
      </c>
      <c r="G79" t="s">
        <v>114</v>
      </c>
      <c r="H79">
        <v>668</v>
      </c>
      <c r="J79" s="1">
        <f>K79/K82</f>
        <v>3.1857335195223151E-2</v>
      </c>
      <c r="K79">
        <v>6365</v>
      </c>
      <c r="L79" t="s">
        <v>167</v>
      </c>
    </row>
    <row r="80" spans="1:12">
      <c r="A80">
        <v>1978</v>
      </c>
      <c r="B80">
        <v>1655</v>
      </c>
      <c r="F80">
        <v>2016</v>
      </c>
      <c r="G80" t="s">
        <v>115</v>
      </c>
      <c r="H80">
        <v>522</v>
      </c>
      <c r="J80" s="1">
        <f>K80/K82</f>
        <v>2.3168516043784441E-2</v>
      </c>
      <c r="K80">
        <v>4629</v>
      </c>
      <c r="L80" t="s">
        <v>168</v>
      </c>
    </row>
    <row r="81" spans="1:11">
      <c r="A81">
        <v>1979</v>
      </c>
      <c r="B81">
        <v>348</v>
      </c>
      <c r="F81">
        <v>2016</v>
      </c>
      <c r="G81" t="s">
        <v>116</v>
      </c>
      <c r="H81">
        <v>716</v>
      </c>
    </row>
    <row r="82" spans="1:11">
      <c r="A82">
        <v>1980</v>
      </c>
      <c r="B82">
        <v>2044</v>
      </c>
      <c r="F82">
        <v>2016</v>
      </c>
      <c r="G82" t="s">
        <v>117</v>
      </c>
      <c r="H82">
        <v>722</v>
      </c>
      <c r="K82">
        <v>199797</v>
      </c>
    </row>
    <row r="83" spans="1:11">
      <c r="A83">
        <v>1981</v>
      </c>
      <c r="B83">
        <v>274</v>
      </c>
      <c r="F83">
        <v>2016</v>
      </c>
      <c r="G83" t="s">
        <v>118</v>
      </c>
      <c r="H83">
        <v>641</v>
      </c>
    </row>
    <row r="84" spans="1:11">
      <c r="A84">
        <v>1982</v>
      </c>
      <c r="B84">
        <v>1466</v>
      </c>
      <c r="F84">
        <v>2015</v>
      </c>
      <c r="G84" t="s">
        <v>120</v>
      </c>
      <c r="H84">
        <v>977</v>
      </c>
    </row>
    <row r="85" spans="1:11">
      <c r="A85">
        <v>1983</v>
      </c>
      <c r="B85">
        <v>367</v>
      </c>
      <c r="F85">
        <v>2015</v>
      </c>
      <c r="G85" t="s">
        <v>113</v>
      </c>
      <c r="H85">
        <v>385</v>
      </c>
    </row>
    <row r="86" spans="1:11">
      <c r="A86">
        <v>1984</v>
      </c>
      <c r="B86">
        <v>2952</v>
      </c>
      <c r="F86">
        <v>2015</v>
      </c>
      <c r="G86" t="s">
        <v>114</v>
      </c>
      <c r="H86">
        <v>243</v>
      </c>
    </row>
    <row r="87" spans="1:11">
      <c r="A87">
        <v>1985</v>
      </c>
      <c r="B87">
        <v>477</v>
      </c>
      <c r="F87">
        <v>2015</v>
      </c>
      <c r="G87" t="s">
        <v>115</v>
      </c>
      <c r="H87">
        <v>174</v>
      </c>
    </row>
    <row r="88" spans="1:11">
      <c r="A88">
        <v>1986</v>
      </c>
      <c r="B88">
        <v>1939</v>
      </c>
      <c r="F88">
        <v>2015</v>
      </c>
      <c r="G88" t="s">
        <v>116</v>
      </c>
      <c r="H88">
        <v>247</v>
      </c>
    </row>
    <row r="89" spans="1:11">
      <c r="A89">
        <v>1987</v>
      </c>
      <c r="B89">
        <v>789</v>
      </c>
      <c r="F89">
        <v>2015</v>
      </c>
      <c r="G89" t="s">
        <v>117</v>
      </c>
      <c r="H89">
        <v>242</v>
      </c>
    </row>
    <row r="90" spans="1:11">
      <c r="A90">
        <v>1988</v>
      </c>
      <c r="B90">
        <v>5429</v>
      </c>
      <c r="F90">
        <v>2015</v>
      </c>
      <c r="G90" t="s">
        <v>118</v>
      </c>
      <c r="H90">
        <v>189</v>
      </c>
    </row>
    <row r="91" spans="1:11">
      <c r="A91">
        <v>1989</v>
      </c>
      <c r="B91">
        <v>3172</v>
      </c>
      <c r="F91">
        <v>2014</v>
      </c>
      <c r="G91" t="s">
        <v>120</v>
      </c>
      <c r="H91">
        <v>1463</v>
      </c>
    </row>
    <row r="92" spans="1:11">
      <c r="A92">
        <v>1990</v>
      </c>
      <c r="B92">
        <v>2952</v>
      </c>
      <c r="F92">
        <v>2014</v>
      </c>
      <c r="G92" t="s">
        <v>113</v>
      </c>
      <c r="H92">
        <v>345</v>
      </c>
    </row>
    <row r="93" spans="1:11">
      <c r="A93">
        <v>1991</v>
      </c>
      <c r="B93">
        <v>1114</v>
      </c>
      <c r="F93">
        <v>2014</v>
      </c>
      <c r="G93" t="s">
        <v>114</v>
      </c>
      <c r="H93">
        <v>230</v>
      </c>
    </row>
    <row r="94" spans="1:11">
      <c r="A94">
        <v>1992</v>
      </c>
      <c r="B94">
        <v>3849</v>
      </c>
      <c r="F94">
        <v>2014</v>
      </c>
      <c r="G94" t="s">
        <v>115</v>
      </c>
      <c r="H94">
        <v>251</v>
      </c>
    </row>
    <row r="95" spans="1:11">
      <c r="A95">
        <v>1993</v>
      </c>
      <c r="B95">
        <v>1265</v>
      </c>
      <c r="F95">
        <v>2014</v>
      </c>
      <c r="G95" t="s">
        <v>116</v>
      </c>
      <c r="H95">
        <v>376</v>
      </c>
    </row>
    <row r="96" spans="1:11">
      <c r="A96">
        <v>1994</v>
      </c>
      <c r="B96">
        <v>3482</v>
      </c>
      <c r="F96">
        <v>2014</v>
      </c>
      <c r="G96" t="s">
        <v>117</v>
      </c>
      <c r="H96">
        <v>470</v>
      </c>
    </row>
    <row r="97" spans="1:8">
      <c r="A97">
        <v>1995</v>
      </c>
      <c r="B97">
        <v>1316</v>
      </c>
      <c r="F97">
        <v>2014</v>
      </c>
      <c r="G97" t="s">
        <v>118</v>
      </c>
      <c r="H97">
        <v>308</v>
      </c>
    </row>
    <row r="98" spans="1:8">
      <c r="A98">
        <v>1996</v>
      </c>
      <c r="B98">
        <v>4368</v>
      </c>
      <c r="F98">
        <v>2013</v>
      </c>
      <c r="G98" t="s">
        <v>120</v>
      </c>
      <c r="H98">
        <v>250</v>
      </c>
    </row>
    <row r="99" spans="1:8">
      <c r="A99">
        <v>1997</v>
      </c>
      <c r="B99">
        <v>1589</v>
      </c>
      <c r="F99">
        <v>2013</v>
      </c>
      <c r="G99" t="s">
        <v>113</v>
      </c>
      <c r="H99">
        <v>59</v>
      </c>
    </row>
    <row r="100" spans="1:8">
      <c r="A100">
        <v>1998</v>
      </c>
      <c r="B100">
        <v>5019</v>
      </c>
      <c r="F100">
        <v>2013</v>
      </c>
      <c r="G100" t="s">
        <v>114</v>
      </c>
      <c r="H100">
        <v>57</v>
      </c>
    </row>
    <row r="101" spans="1:8">
      <c r="A101">
        <v>1999</v>
      </c>
      <c r="B101">
        <v>1799</v>
      </c>
      <c r="F101">
        <v>2013</v>
      </c>
      <c r="G101" t="s">
        <v>115</v>
      </c>
      <c r="H101">
        <v>73</v>
      </c>
    </row>
    <row r="102" spans="1:8">
      <c r="A102">
        <v>2000</v>
      </c>
      <c r="B102">
        <v>5678</v>
      </c>
      <c r="F102">
        <v>2013</v>
      </c>
      <c r="G102" t="s">
        <v>116</v>
      </c>
      <c r="H102">
        <v>93</v>
      </c>
    </row>
    <row r="103" spans="1:8">
      <c r="A103">
        <v>2001</v>
      </c>
      <c r="B103">
        <v>2035</v>
      </c>
      <c r="F103">
        <v>2013</v>
      </c>
      <c r="G103" t="s">
        <v>117</v>
      </c>
      <c r="H103">
        <v>139</v>
      </c>
    </row>
    <row r="104" spans="1:8">
      <c r="A104">
        <v>2002</v>
      </c>
      <c r="B104">
        <v>5616</v>
      </c>
      <c r="F104">
        <v>2013</v>
      </c>
      <c r="G104" t="s">
        <v>118</v>
      </c>
      <c r="H104">
        <v>74</v>
      </c>
    </row>
    <row r="105" spans="1:8">
      <c r="A105">
        <v>2003</v>
      </c>
      <c r="B105">
        <v>1754</v>
      </c>
      <c r="F105">
        <v>2012</v>
      </c>
      <c r="G105" t="s">
        <v>120</v>
      </c>
      <c r="H105">
        <v>73</v>
      </c>
    </row>
    <row r="106" spans="1:8">
      <c r="A106">
        <v>2004</v>
      </c>
      <c r="B106">
        <v>8971</v>
      </c>
      <c r="F106">
        <v>2012</v>
      </c>
      <c r="G106" t="s">
        <v>113</v>
      </c>
      <c r="H106">
        <v>39</v>
      </c>
    </row>
    <row r="107" spans="1:8">
      <c r="A107">
        <v>2005</v>
      </c>
      <c r="B107">
        <v>2031</v>
      </c>
      <c r="F107">
        <v>2012</v>
      </c>
      <c r="G107" t="s">
        <v>114</v>
      </c>
      <c r="H107">
        <v>15</v>
      </c>
    </row>
    <row r="108" spans="1:8">
      <c r="A108">
        <v>2006</v>
      </c>
      <c r="B108">
        <v>7040</v>
      </c>
      <c r="F108">
        <v>2012</v>
      </c>
      <c r="G108" t="s">
        <v>115</v>
      </c>
      <c r="H108">
        <v>10</v>
      </c>
    </row>
    <row r="109" spans="1:8">
      <c r="A109">
        <v>2007</v>
      </c>
      <c r="B109">
        <v>3163</v>
      </c>
      <c r="F109">
        <v>2012</v>
      </c>
      <c r="G109" t="s">
        <v>116</v>
      </c>
      <c r="H109">
        <v>14</v>
      </c>
    </row>
    <row r="110" spans="1:8">
      <c r="A110">
        <v>2008</v>
      </c>
      <c r="B110">
        <v>9616</v>
      </c>
      <c r="F110">
        <v>2012</v>
      </c>
      <c r="G110" t="s">
        <v>117</v>
      </c>
      <c r="H110">
        <v>24</v>
      </c>
    </row>
    <row r="111" spans="1:8">
      <c r="A111">
        <v>2009</v>
      </c>
      <c r="B111">
        <v>2370</v>
      </c>
      <c r="F111">
        <v>2012</v>
      </c>
      <c r="G111" t="s">
        <v>118</v>
      </c>
      <c r="H111">
        <v>21</v>
      </c>
    </row>
    <row r="112" spans="1:8">
      <c r="A112">
        <v>2010</v>
      </c>
      <c r="B112">
        <v>7377</v>
      </c>
      <c r="F112">
        <v>2011</v>
      </c>
      <c r="G112" t="s">
        <v>120</v>
      </c>
      <c r="H112">
        <v>7</v>
      </c>
    </row>
    <row r="113" spans="1:8">
      <c r="A113">
        <v>2011</v>
      </c>
      <c r="B113">
        <v>3463</v>
      </c>
      <c r="F113">
        <v>2011</v>
      </c>
      <c r="G113" t="s">
        <v>113</v>
      </c>
      <c r="H113">
        <v>2</v>
      </c>
    </row>
    <row r="114" spans="1:8">
      <c r="A114">
        <v>2012</v>
      </c>
      <c r="B114">
        <v>14506</v>
      </c>
      <c r="F114">
        <v>2011</v>
      </c>
      <c r="G114" t="s">
        <v>114</v>
      </c>
      <c r="H114">
        <v>5</v>
      </c>
    </row>
    <row r="115" spans="1:8">
      <c r="A115">
        <v>2013</v>
      </c>
      <c r="B115">
        <v>5761</v>
      </c>
      <c r="F115">
        <v>2011</v>
      </c>
      <c r="G115" t="s">
        <v>115</v>
      </c>
      <c r="H115">
        <v>2</v>
      </c>
    </row>
    <row r="116" spans="1:8">
      <c r="A116">
        <v>2014</v>
      </c>
      <c r="B116">
        <v>16824</v>
      </c>
      <c r="F116">
        <v>2011</v>
      </c>
      <c r="G116" t="s">
        <v>117</v>
      </c>
      <c r="H116">
        <v>6</v>
      </c>
    </row>
    <row r="117" spans="1:8">
      <c r="A117">
        <v>2015</v>
      </c>
      <c r="B117">
        <v>13963</v>
      </c>
      <c r="F117">
        <v>2010</v>
      </c>
      <c r="G117" t="s">
        <v>120</v>
      </c>
      <c r="H117">
        <v>12</v>
      </c>
    </row>
    <row r="118" spans="1:8">
      <c r="A118">
        <v>2016</v>
      </c>
      <c r="B118">
        <v>25313</v>
      </c>
      <c r="F118">
        <v>2010</v>
      </c>
      <c r="G118" t="s">
        <v>113</v>
      </c>
      <c r="H118">
        <v>13</v>
      </c>
    </row>
    <row r="119" spans="1:8">
      <c r="F119">
        <v>2010</v>
      </c>
      <c r="G119" t="s">
        <v>114</v>
      </c>
      <c r="H119">
        <v>2</v>
      </c>
    </row>
    <row r="120" spans="1:8">
      <c r="F120">
        <v>2010</v>
      </c>
      <c r="G120" t="s">
        <v>115</v>
      </c>
      <c r="H120">
        <v>7</v>
      </c>
    </row>
    <row r="121" spans="1:8">
      <c r="F121">
        <v>2010</v>
      </c>
      <c r="G121" t="s">
        <v>116</v>
      </c>
      <c r="H121">
        <v>8</v>
      </c>
    </row>
    <row r="122" spans="1:8">
      <c r="F122">
        <v>2010</v>
      </c>
      <c r="G122" t="s">
        <v>117</v>
      </c>
      <c r="H122">
        <v>7</v>
      </c>
    </row>
    <row r="123" spans="1:8">
      <c r="F123">
        <v>2010</v>
      </c>
      <c r="G123" t="s">
        <v>118</v>
      </c>
      <c r="H123">
        <v>2</v>
      </c>
    </row>
    <row r="124" spans="1:8">
      <c r="F124">
        <v>2009</v>
      </c>
      <c r="G124" t="s">
        <v>113</v>
      </c>
      <c r="H124">
        <v>7</v>
      </c>
    </row>
    <row r="125" spans="1:8">
      <c r="F125">
        <v>2009</v>
      </c>
      <c r="G125" t="s">
        <v>114</v>
      </c>
      <c r="H125">
        <v>1</v>
      </c>
    </row>
    <row r="126" spans="1:8">
      <c r="F126">
        <v>2009</v>
      </c>
      <c r="G126" t="s">
        <v>116</v>
      </c>
      <c r="H126">
        <v>1</v>
      </c>
    </row>
    <row r="127" spans="1:8">
      <c r="F127">
        <v>2009</v>
      </c>
      <c r="G127" t="s">
        <v>117</v>
      </c>
      <c r="H127">
        <v>3</v>
      </c>
    </row>
    <row r="128" spans="1:8">
      <c r="F128">
        <v>2009</v>
      </c>
      <c r="G128" t="s">
        <v>118</v>
      </c>
      <c r="H128">
        <v>2</v>
      </c>
    </row>
    <row r="129" spans="6:8">
      <c r="F129">
        <v>2008</v>
      </c>
      <c r="G129" t="s">
        <v>113</v>
      </c>
      <c r="H129">
        <v>3</v>
      </c>
    </row>
    <row r="130" spans="6:8">
      <c r="F130">
        <v>2008</v>
      </c>
      <c r="G130" t="s">
        <v>116</v>
      </c>
      <c r="H130">
        <v>1</v>
      </c>
    </row>
    <row r="131" spans="6:8">
      <c r="F131">
        <v>2007</v>
      </c>
      <c r="G131" t="s">
        <v>113</v>
      </c>
      <c r="H131">
        <v>1</v>
      </c>
    </row>
    <row r="132" spans="6:8">
      <c r="F132">
        <v>2006</v>
      </c>
      <c r="G132" t="s">
        <v>113</v>
      </c>
      <c r="H132">
        <v>1</v>
      </c>
    </row>
    <row r="133" spans="6:8">
      <c r="F133">
        <v>2006</v>
      </c>
      <c r="G133" t="s">
        <v>115</v>
      </c>
      <c r="H133">
        <v>1</v>
      </c>
    </row>
    <row r="134" spans="6:8">
      <c r="F134">
        <v>2006</v>
      </c>
      <c r="G134" t="s">
        <v>117</v>
      </c>
      <c r="H134">
        <v>2</v>
      </c>
    </row>
    <row r="135" spans="6:8">
      <c r="F135">
        <v>2006</v>
      </c>
      <c r="G135" t="s">
        <v>118</v>
      </c>
      <c r="H135">
        <v>1</v>
      </c>
    </row>
    <row r="136" spans="6:8">
      <c r="F136">
        <v>2005</v>
      </c>
      <c r="G136" t="s">
        <v>115</v>
      </c>
      <c r="H136">
        <v>1</v>
      </c>
    </row>
    <row r="137" spans="6:8">
      <c r="F137">
        <v>2004</v>
      </c>
      <c r="G137" t="s">
        <v>116</v>
      </c>
      <c r="H137">
        <v>1</v>
      </c>
    </row>
  </sheetData>
  <sortState ref="F76:H137">
    <sortCondition descending="1" ref="F76:F137"/>
    <sortCondition ref="G76:G137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workbookViewId="0">
      <selection activeCell="F22" sqref="F22"/>
    </sheetView>
  </sheetViews>
  <sheetFormatPr baseColWidth="10" defaultColWidth="8.83203125" defaultRowHeight="14" x14ac:dyDescent="0"/>
  <cols>
    <col min="3" max="3" width="10.6640625" bestFit="1" customWidth="1"/>
    <col min="6" max="6" width="13.6640625" bestFit="1" customWidth="1"/>
    <col min="9" max="9" width="14.6640625" bestFit="1" customWidth="1"/>
  </cols>
  <sheetData>
    <row r="2" spans="1:10">
      <c r="A2" t="s">
        <v>97</v>
      </c>
      <c r="B2" t="s">
        <v>98</v>
      </c>
      <c r="C2" t="s">
        <v>100</v>
      </c>
      <c r="D2" t="s">
        <v>99</v>
      </c>
      <c r="E2" t="s">
        <v>101</v>
      </c>
      <c r="F2" t="s">
        <v>150</v>
      </c>
    </row>
    <row r="3" spans="1:10">
      <c r="A3">
        <v>9</v>
      </c>
      <c r="B3">
        <v>6</v>
      </c>
      <c r="C3" s="2">
        <f>DATEVALUE(A3&amp;"/"&amp;B3&amp;"/2016")</f>
        <v>42619</v>
      </c>
      <c r="D3">
        <v>3</v>
      </c>
      <c r="E3">
        <f>WEEKNUM(C3)</f>
        <v>37</v>
      </c>
      <c r="F3" t="s">
        <v>145</v>
      </c>
    </row>
    <row r="4" spans="1:10">
      <c r="A4">
        <v>9</v>
      </c>
      <c r="B4">
        <v>12</v>
      </c>
      <c r="C4" s="2">
        <f t="shared" ref="C4:C41" si="0">DATEVALUE(A4&amp;"/"&amp;B4&amp;"/2016")</f>
        <v>42625</v>
      </c>
      <c r="D4">
        <v>9</v>
      </c>
      <c r="E4">
        <f t="shared" ref="E4:E41" si="1">WEEKNUM(C4)</f>
        <v>38</v>
      </c>
      <c r="F4" t="s">
        <v>145</v>
      </c>
    </row>
    <row r="5" spans="1:10">
      <c r="A5">
        <v>9</v>
      </c>
      <c r="B5">
        <v>13</v>
      </c>
      <c r="C5" s="2">
        <f t="shared" si="0"/>
        <v>42626</v>
      </c>
      <c r="D5">
        <v>16</v>
      </c>
      <c r="E5">
        <f t="shared" si="1"/>
        <v>38</v>
      </c>
      <c r="F5" t="s">
        <v>145</v>
      </c>
    </row>
    <row r="6" spans="1:10">
      <c r="A6">
        <v>9</v>
      </c>
      <c r="B6">
        <v>14</v>
      </c>
      <c r="C6" s="2">
        <f t="shared" si="0"/>
        <v>42627</v>
      </c>
      <c r="D6">
        <v>32</v>
      </c>
      <c r="E6">
        <f t="shared" si="1"/>
        <v>38</v>
      </c>
      <c r="F6" t="s">
        <v>145</v>
      </c>
    </row>
    <row r="7" spans="1:10">
      <c r="A7">
        <v>9</v>
      </c>
      <c r="B7">
        <v>15</v>
      </c>
      <c r="C7" s="2">
        <f t="shared" si="0"/>
        <v>42628</v>
      </c>
      <c r="D7">
        <v>33</v>
      </c>
      <c r="E7">
        <f t="shared" si="1"/>
        <v>38</v>
      </c>
      <c r="F7" t="s">
        <v>145</v>
      </c>
    </row>
    <row r="8" spans="1:10">
      <c r="A8">
        <v>9</v>
      </c>
      <c r="B8">
        <v>16</v>
      </c>
      <c r="C8" s="2">
        <f t="shared" si="0"/>
        <v>42629</v>
      </c>
      <c r="D8">
        <v>11</v>
      </c>
      <c r="E8">
        <f t="shared" si="1"/>
        <v>38</v>
      </c>
      <c r="F8" t="s">
        <v>145</v>
      </c>
      <c r="I8" s="3" t="s">
        <v>145</v>
      </c>
      <c r="J8" s="4">
        <v>1425</v>
      </c>
    </row>
    <row r="9" spans="1:10">
      <c r="A9">
        <v>9</v>
      </c>
      <c r="B9">
        <v>19</v>
      </c>
      <c r="C9" s="2">
        <f t="shared" si="0"/>
        <v>42632</v>
      </c>
      <c r="D9">
        <v>56</v>
      </c>
      <c r="E9">
        <f t="shared" si="1"/>
        <v>39</v>
      </c>
      <c r="F9" t="s">
        <v>145</v>
      </c>
      <c r="I9" s="3" t="s">
        <v>146</v>
      </c>
      <c r="J9" s="4">
        <v>19693</v>
      </c>
    </row>
    <row r="10" spans="1:10">
      <c r="A10">
        <v>9</v>
      </c>
      <c r="B10">
        <v>20</v>
      </c>
      <c r="C10" s="2">
        <f t="shared" si="0"/>
        <v>42633</v>
      </c>
      <c r="D10">
        <v>67</v>
      </c>
      <c r="E10">
        <f t="shared" si="1"/>
        <v>39</v>
      </c>
      <c r="F10" t="s">
        <v>145</v>
      </c>
      <c r="I10" s="3" t="s">
        <v>147</v>
      </c>
      <c r="J10" s="4">
        <v>35324</v>
      </c>
    </row>
    <row r="11" spans="1:10">
      <c r="A11">
        <v>9</v>
      </c>
      <c r="B11">
        <v>21</v>
      </c>
      <c r="C11" s="2">
        <f t="shared" si="0"/>
        <v>42634</v>
      </c>
      <c r="D11">
        <v>59</v>
      </c>
      <c r="E11">
        <f t="shared" si="1"/>
        <v>39</v>
      </c>
      <c r="F11" t="s">
        <v>145</v>
      </c>
      <c r="I11" s="3" t="s">
        <v>148</v>
      </c>
      <c r="J11" s="4">
        <v>45298</v>
      </c>
    </row>
    <row r="12" spans="1:10">
      <c r="A12">
        <v>9</v>
      </c>
      <c r="B12">
        <v>22</v>
      </c>
      <c r="C12" s="2">
        <f t="shared" si="0"/>
        <v>42635</v>
      </c>
      <c r="D12">
        <v>94</v>
      </c>
      <c r="E12">
        <f t="shared" si="1"/>
        <v>39</v>
      </c>
      <c r="F12" t="s">
        <v>145</v>
      </c>
      <c r="I12" s="3" t="s">
        <v>149</v>
      </c>
      <c r="J12" s="4">
        <v>98057</v>
      </c>
    </row>
    <row r="13" spans="1:10">
      <c r="A13">
        <v>9</v>
      </c>
      <c r="B13">
        <v>23</v>
      </c>
      <c r="C13" s="2">
        <f t="shared" si="0"/>
        <v>42636</v>
      </c>
      <c r="D13">
        <v>1045</v>
      </c>
      <c r="E13">
        <f t="shared" si="1"/>
        <v>39</v>
      </c>
      <c r="F13" t="s">
        <v>145</v>
      </c>
    </row>
    <row r="14" spans="1:10">
      <c r="A14">
        <v>9</v>
      </c>
      <c r="B14">
        <v>26</v>
      </c>
      <c r="C14" s="2">
        <f t="shared" si="0"/>
        <v>42639</v>
      </c>
      <c r="D14">
        <v>2067</v>
      </c>
      <c r="E14">
        <f t="shared" si="1"/>
        <v>40</v>
      </c>
      <c r="F14" t="s">
        <v>146</v>
      </c>
    </row>
    <row r="15" spans="1:10">
      <c r="A15">
        <v>9</v>
      </c>
      <c r="B15">
        <v>27</v>
      </c>
      <c r="C15" s="2">
        <f t="shared" si="0"/>
        <v>42640</v>
      </c>
      <c r="D15">
        <v>4081</v>
      </c>
      <c r="E15">
        <f t="shared" si="1"/>
        <v>40</v>
      </c>
      <c r="F15" t="s">
        <v>146</v>
      </c>
    </row>
    <row r="16" spans="1:10">
      <c r="A16">
        <v>9</v>
      </c>
      <c r="B16">
        <v>28</v>
      </c>
      <c r="C16" s="2">
        <f t="shared" si="0"/>
        <v>42641</v>
      </c>
      <c r="D16">
        <v>4375</v>
      </c>
      <c r="E16">
        <f t="shared" si="1"/>
        <v>40</v>
      </c>
      <c r="F16" t="s">
        <v>146</v>
      </c>
    </row>
    <row r="17" spans="1:6">
      <c r="A17">
        <v>9</v>
      </c>
      <c r="B17">
        <v>29</v>
      </c>
      <c r="C17" s="2">
        <f t="shared" si="0"/>
        <v>42642</v>
      </c>
      <c r="D17">
        <v>3645</v>
      </c>
      <c r="E17">
        <f t="shared" si="1"/>
        <v>40</v>
      </c>
      <c r="F17" t="s">
        <v>146</v>
      </c>
    </row>
    <row r="18" spans="1:6">
      <c r="A18">
        <v>9</v>
      </c>
      <c r="B18">
        <v>30</v>
      </c>
      <c r="C18" s="2">
        <f t="shared" si="0"/>
        <v>42643</v>
      </c>
      <c r="D18">
        <v>5525</v>
      </c>
      <c r="E18">
        <f t="shared" si="1"/>
        <v>40</v>
      </c>
      <c r="F18" t="s">
        <v>146</v>
      </c>
    </row>
    <row r="19" spans="1:6">
      <c r="A19">
        <v>10</v>
      </c>
      <c r="B19">
        <v>2</v>
      </c>
      <c r="C19" s="2">
        <f t="shared" si="0"/>
        <v>42645</v>
      </c>
      <c r="D19">
        <v>3421</v>
      </c>
      <c r="E19">
        <f t="shared" si="1"/>
        <v>41</v>
      </c>
      <c r="F19" t="s">
        <v>147</v>
      </c>
    </row>
    <row r="20" spans="1:6">
      <c r="A20">
        <v>10</v>
      </c>
      <c r="B20">
        <v>3</v>
      </c>
      <c r="C20" s="2">
        <f t="shared" si="0"/>
        <v>42646</v>
      </c>
      <c r="D20">
        <v>7248</v>
      </c>
      <c r="E20">
        <f t="shared" si="1"/>
        <v>41</v>
      </c>
      <c r="F20" t="s">
        <v>147</v>
      </c>
    </row>
    <row r="21" spans="1:6">
      <c r="A21">
        <v>10</v>
      </c>
      <c r="B21">
        <v>4</v>
      </c>
      <c r="C21" s="2">
        <f t="shared" si="0"/>
        <v>42647</v>
      </c>
      <c r="D21">
        <v>5896</v>
      </c>
      <c r="E21">
        <f t="shared" si="1"/>
        <v>41</v>
      </c>
      <c r="F21" t="s">
        <v>147</v>
      </c>
    </row>
    <row r="22" spans="1:6">
      <c r="A22">
        <v>10</v>
      </c>
      <c r="B22">
        <v>5</v>
      </c>
      <c r="C22" s="2">
        <f t="shared" si="0"/>
        <v>42648</v>
      </c>
      <c r="D22">
        <v>5309</v>
      </c>
      <c r="E22">
        <f t="shared" si="1"/>
        <v>41</v>
      </c>
      <c r="F22" t="s">
        <v>147</v>
      </c>
    </row>
    <row r="23" spans="1:6">
      <c r="A23">
        <v>10</v>
      </c>
      <c r="B23">
        <v>6</v>
      </c>
      <c r="C23" s="2">
        <f t="shared" si="0"/>
        <v>42649</v>
      </c>
      <c r="D23">
        <v>5899</v>
      </c>
      <c r="E23">
        <f t="shared" si="1"/>
        <v>41</v>
      </c>
      <c r="F23" t="s">
        <v>147</v>
      </c>
    </row>
    <row r="24" spans="1:6">
      <c r="A24">
        <v>10</v>
      </c>
      <c r="B24">
        <v>7</v>
      </c>
      <c r="C24" s="2">
        <f t="shared" si="0"/>
        <v>42650</v>
      </c>
      <c r="D24">
        <v>7509</v>
      </c>
      <c r="E24">
        <f t="shared" si="1"/>
        <v>41</v>
      </c>
      <c r="F24" t="s">
        <v>147</v>
      </c>
    </row>
    <row r="25" spans="1:6">
      <c r="A25">
        <v>10</v>
      </c>
      <c r="B25">
        <v>8</v>
      </c>
      <c r="C25" s="2">
        <f t="shared" si="0"/>
        <v>42651</v>
      </c>
      <c r="D25">
        <v>42</v>
      </c>
      <c r="E25">
        <f t="shared" si="1"/>
        <v>41</v>
      </c>
      <c r="F25" t="s">
        <v>147</v>
      </c>
    </row>
    <row r="26" spans="1:6">
      <c r="A26">
        <v>10</v>
      </c>
      <c r="B26">
        <v>9</v>
      </c>
      <c r="C26" s="2">
        <f t="shared" si="0"/>
        <v>42652</v>
      </c>
      <c r="D26">
        <v>3710</v>
      </c>
      <c r="E26">
        <f t="shared" si="1"/>
        <v>42</v>
      </c>
      <c r="F26" t="s">
        <v>148</v>
      </c>
    </row>
    <row r="27" spans="1:6">
      <c r="A27">
        <v>10</v>
      </c>
      <c r="B27">
        <v>10</v>
      </c>
      <c r="C27" s="2">
        <f t="shared" si="0"/>
        <v>42653</v>
      </c>
      <c r="D27">
        <v>4939</v>
      </c>
      <c r="E27">
        <f t="shared" si="1"/>
        <v>42</v>
      </c>
      <c r="F27" t="s">
        <v>148</v>
      </c>
    </row>
    <row r="28" spans="1:6">
      <c r="A28">
        <v>10</v>
      </c>
      <c r="B28">
        <v>11</v>
      </c>
      <c r="C28" s="2">
        <f t="shared" si="0"/>
        <v>42654</v>
      </c>
      <c r="D28">
        <v>6576</v>
      </c>
      <c r="E28">
        <f t="shared" si="1"/>
        <v>42</v>
      </c>
      <c r="F28" t="s">
        <v>148</v>
      </c>
    </row>
    <row r="29" spans="1:6">
      <c r="A29">
        <v>10</v>
      </c>
      <c r="B29">
        <v>12</v>
      </c>
      <c r="C29" s="2">
        <f t="shared" si="0"/>
        <v>42655</v>
      </c>
      <c r="D29">
        <v>11034</v>
      </c>
      <c r="E29">
        <f t="shared" si="1"/>
        <v>42</v>
      </c>
      <c r="F29" t="s">
        <v>148</v>
      </c>
    </row>
    <row r="30" spans="1:6">
      <c r="A30">
        <v>10</v>
      </c>
      <c r="B30">
        <v>13</v>
      </c>
      <c r="C30" s="2">
        <f t="shared" si="0"/>
        <v>42656</v>
      </c>
      <c r="D30">
        <v>8336</v>
      </c>
      <c r="E30">
        <f t="shared" si="1"/>
        <v>42</v>
      </c>
      <c r="F30" t="s">
        <v>148</v>
      </c>
    </row>
    <row r="31" spans="1:6">
      <c r="A31">
        <v>10</v>
      </c>
      <c r="B31">
        <v>14</v>
      </c>
      <c r="C31" s="2">
        <f t="shared" si="0"/>
        <v>42657</v>
      </c>
      <c r="D31">
        <v>10473</v>
      </c>
      <c r="E31">
        <f t="shared" si="1"/>
        <v>42</v>
      </c>
      <c r="F31" t="s">
        <v>148</v>
      </c>
    </row>
    <row r="32" spans="1:6">
      <c r="A32">
        <v>10</v>
      </c>
      <c r="B32">
        <v>15</v>
      </c>
      <c r="C32" s="2">
        <f t="shared" si="0"/>
        <v>42658</v>
      </c>
      <c r="D32">
        <v>230</v>
      </c>
      <c r="E32">
        <f t="shared" si="1"/>
        <v>42</v>
      </c>
      <c r="F32" t="s">
        <v>148</v>
      </c>
    </row>
    <row r="33" spans="1:6">
      <c r="A33">
        <v>10</v>
      </c>
      <c r="B33">
        <v>16</v>
      </c>
      <c r="C33" s="2">
        <f t="shared" si="0"/>
        <v>42659</v>
      </c>
      <c r="D33">
        <v>6044</v>
      </c>
      <c r="E33">
        <f t="shared" si="1"/>
        <v>43</v>
      </c>
      <c r="F33" t="s">
        <v>149</v>
      </c>
    </row>
    <row r="34" spans="1:6">
      <c r="A34">
        <v>10</v>
      </c>
      <c r="B34">
        <v>17</v>
      </c>
      <c r="C34" s="2">
        <f t="shared" si="0"/>
        <v>42660</v>
      </c>
      <c r="D34">
        <v>13023</v>
      </c>
      <c r="E34">
        <f t="shared" si="1"/>
        <v>43</v>
      </c>
      <c r="F34" t="s">
        <v>149</v>
      </c>
    </row>
    <row r="35" spans="1:6">
      <c r="A35">
        <v>10</v>
      </c>
      <c r="B35">
        <v>18</v>
      </c>
      <c r="C35" s="2">
        <f t="shared" si="0"/>
        <v>42661</v>
      </c>
      <c r="D35">
        <v>12254</v>
      </c>
      <c r="E35">
        <f t="shared" si="1"/>
        <v>43</v>
      </c>
      <c r="F35" t="s">
        <v>149</v>
      </c>
    </row>
    <row r="36" spans="1:6">
      <c r="A36">
        <v>10</v>
      </c>
      <c r="B36">
        <v>19</v>
      </c>
      <c r="C36" s="2">
        <f t="shared" si="0"/>
        <v>42662</v>
      </c>
      <c r="D36">
        <v>12203</v>
      </c>
      <c r="E36">
        <f t="shared" si="1"/>
        <v>43</v>
      </c>
      <c r="F36" t="s">
        <v>149</v>
      </c>
    </row>
    <row r="37" spans="1:6">
      <c r="A37">
        <v>10</v>
      </c>
      <c r="B37">
        <v>20</v>
      </c>
      <c r="C37" s="2">
        <f t="shared" si="0"/>
        <v>42663</v>
      </c>
      <c r="D37">
        <v>12247</v>
      </c>
      <c r="E37">
        <f t="shared" si="1"/>
        <v>43</v>
      </c>
      <c r="F37" t="s">
        <v>149</v>
      </c>
    </row>
    <row r="38" spans="1:6">
      <c r="A38">
        <v>10</v>
      </c>
      <c r="B38">
        <v>21</v>
      </c>
      <c r="C38" s="2">
        <f t="shared" si="0"/>
        <v>42664</v>
      </c>
      <c r="D38">
        <v>15909</v>
      </c>
      <c r="E38">
        <f t="shared" si="1"/>
        <v>43</v>
      </c>
      <c r="F38" t="s">
        <v>149</v>
      </c>
    </row>
    <row r="39" spans="1:6">
      <c r="A39">
        <v>10</v>
      </c>
      <c r="B39">
        <v>22</v>
      </c>
      <c r="C39" s="2">
        <f t="shared" si="0"/>
        <v>42665</v>
      </c>
      <c r="D39">
        <v>1437</v>
      </c>
      <c r="E39">
        <f t="shared" si="1"/>
        <v>43</v>
      </c>
      <c r="F39" t="s">
        <v>149</v>
      </c>
    </row>
    <row r="40" spans="1:6">
      <c r="A40">
        <v>10</v>
      </c>
      <c r="B40">
        <v>23</v>
      </c>
      <c r="C40" s="2">
        <f t="shared" si="0"/>
        <v>42666</v>
      </c>
      <c r="D40">
        <v>6580</v>
      </c>
      <c r="E40">
        <f t="shared" si="1"/>
        <v>44</v>
      </c>
      <c r="F40" t="s">
        <v>149</v>
      </c>
    </row>
    <row r="41" spans="1:6">
      <c r="A41">
        <v>10</v>
      </c>
      <c r="B41">
        <v>24</v>
      </c>
      <c r="C41" s="2">
        <f t="shared" si="0"/>
        <v>42667</v>
      </c>
      <c r="D41">
        <v>18360</v>
      </c>
      <c r="E41">
        <f t="shared" si="1"/>
        <v>44</v>
      </c>
      <c r="F41" t="s">
        <v>149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C28" sqref="C28"/>
    </sheetView>
  </sheetViews>
  <sheetFormatPr baseColWidth="10" defaultColWidth="8.83203125" defaultRowHeight="14" x14ac:dyDescent="0"/>
  <cols>
    <col min="3" max="3" width="9.5" bestFit="1" customWidth="1"/>
  </cols>
  <sheetData>
    <row r="1" spans="1:3">
      <c r="A1" t="s">
        <v>144</v>
      </c>
    </row>
    <row r="3" spans="1:3">
      <c r="A3" s="5" t="s">
        <v>138</v>
      </c>
      <c r="B3" s="5" t="s">
        <v>139</v>
      </c>
      <c r="C3" s="5" t="s">
        <v>128</v>
      </c>
    </row>
    <row r="4" spans="1:3">
      <c r="A4" t="s">
        <v>129</v>
      </c>
      <c r="B4">
        <v>18001</v>
      </c>
      <c r="C4" s="1">
        <f>B4/$B$14</f>
        <v>9.0096447894613033E-2</v>
      </c>
    </row>
    <row r="5" spans="1:3">
      <c r="A5" t="s">
        <v>130</v>
      </c>
      <c r="B5">
        <v>11354</v>
      </c>
      <c r="C5" s="1">
        <f t="shared" ref="C5:C12" si="0">B5/$B$14</f>
        <v>5.6827680095296727E-2</v>
      </c>
    </row>
    <row r="6" spans="1:3">
      <c r="A6" t="s">
        <v>131</v>
      </c>
      <c r="B6">
        <v>25526</v>
      </c>
      <c r="C6" s="1">
        <f t="shared" si="0"/>
        <v>0.12775967607121227</v>
      </c>
    </row>
    <row r="7" spans="1:3">
      <c r="A7" t="s">
        <v>132</v>
      </c>
      <c r="B7">
        <v>58761</v>
      </c>
      <c r="C7" s="1">
        <f t="shared" si="0"/>
        <v>0.29410351506779381</v>
      </c>
    </row>
    <row r="8" spans="1:3">
      <c r="A8" t="s">
        <v>133</v>
      </c>
      <c r="B8">
        <v>18403</v>
      </c>
      <c r="C8" s="1">
        <f t="shared" si="0"/>
        <v>9.210849011746923E-2</v>
      </c>
    </row>
    <row r="9" spans="1:3">
      <c r="A9" t="s">
        <v>134</v>
      </c>
      <c r="B9">
        <v>12800</v>
      </c>
      <c r="C9" s="1">
        <f t="shared" si="0"/>
        <v>6.4065026001391412E-2</v>
      </c>
    </row>
    <row r="10" spans="1:3">
      <c r="A10" t="s">
        <v>135</v>
      </c>
      <c r="B10">
        <v>26713</v>
      </c>
      <c r="C10" s="1">
        <f t="shared" si="0"/>
        <v>0.13370070621681007</v>
      </c>
    </row>
    <row r="11" spans="1:3">
      <c r="A11" t="s">
        <v>136</v>
      </c>
      <c r="B11">
        <v>27068</v>
      </c>
      <c r="C11" s="1">
        <f t="shared" si="0"/>
        <v>0.13547750967231739</v>
      </c>
    </row>
    <row r="12" spans="1:3">
      <c r="A12" t="s">
        <v>137</v>
      </c>
      <c r="B12">
        <v>1171</v>
      </c>
      <c r="C12" s="1">
        <f t="shared" si="0"/>
        <v>5.8609488630960421E-3</v>
      </c>
    </row>
    <row r="14" spans="1:3">
      <c r="A14" t="s">
        <v>121</v>
      </c>
      <c r="B14">
        <f>SUM(B4:B12)</f>
        <v>199797</v>
      </c>
    </row>
    <row r="17" spans="1:4">
      <c r="A17" t="s">
        <v>141</v>
      </c>
      <c r="B17">
        <f>SUM(B4:B7)</f>
        <v>113642</v>
      </c>
      <c r="C17" s="1">
        <f>B17/B14</f>
        <v>0.56878731912891589</v>
      </c>
    </row>
    <row r="18" spans="1:4">
      <c r="A18" t="s">
        <v>140</v>
      </c>
      <c r="B18">
        <f>SUM(B8:B11)</f>
        <v>84984</v>
      </c>
      <c r="C18" s="1">
        <f>B18/B14</f>
        <v>0.42535173200798809</v>
      </c>
    </row>
    <row r="21" spans="1:4">
      <c r="A21" t="s">
        <v>142</v>
      </c>
    </row>
    <row r="23" spans="1:4">
      <c r="A23" t="s">
        <v>159</v>
      </c>
    </row>
    <row r="25" spans="1:4">
      <c r="B25" t="s">
        <v>160</v>
      </c>
      <c r="C25" t="s">
        <v>161</v>
      </c>
    </row>
    <row r="26" spans="1:4">
      <c r="A26" t="s">
        <v>129</v>
      </c>
      <c r="B26">
        <v>246396</v>
      </c>
      <c r="C26" s="6">
        <v>299</v>
      </c>
      <c r="D26" s="1">
        <f t="shared" ref="D26:D34" si="1">B26/$B$36</f>
        <v>8.4120898442167649E-2</v>
      </c>
    </row>
    <row r="27" spans="1:4">
      <c r="A27" t="s">
        <v>130</v>
      </c>
      <c r="B27">
        <v>158522</v>
      </c>
      <c r="C27" s="6">
        <v>200</v>
      </c>
      <c r="D27" s="1">
        <f t="shared" si="1"/>
        <v>5.4120249772111967E-2</v>
      </c>
    </row>
    <row r="28" spans="1:4">
      <c r="A28" t="s">
        <v>131</v>
      </c>
      <c r="B28">
        <v>350110</v>
      </c>
      <c r="C28" s="6">
        <v>414</v>
      </c>
      <c r="D28" s="1">
        <f t="shared" si="1"/>
        <v>0.11952940694486645</v>
      </c>
    </row>
    <row r="29" spans="1:4">
      <c r="A29" t="s">
        <v>132</v>
      </c>
      <c r="B29">
        <v>841976</v>
      </c>
      <c r="C29" s="6">
        <v>821</v>
      </c>
      <c r="D29" s="1">
        <f t="shared" si="1"/>
        <v>0.28745506252837932</v>
      </c>
    </row>
    <row r="30" spans="1:4">
      <c r="A30" t="s">
        <v>133</v>
      </c>
      <c r="B30">
        <v>254454</v>
      </c>
      <c r="C30" s="6">
        <v>323</v>
      </c>
      <c r="D30" s="1">
        <f t="shared" si="1"/>
        <v>8.6871942288849369E-2</v>
      </c>
    </row>
    <row r="31" spans="1:4">
      <c r="A31" t="s">
        <v>134</v>
      </c>
      <c r="B31">
        <v>183600</v>
      </c>
      <c r="C31" s="6">
        <v>260</v>
      </c>
      <c r="D31" s="1">
        <f t="shared" si="1"/>
        <v>6.2682011696545317E-2</v>
      </c>
    </row>
    <row r="32" spans="1:4">
      <c r="A32" t="s">
        <v>135</v>
      </c>
      <c r="B32">
        <v>418437</v>
      </c>
      <c r="C32" s="6">
        <v>616</v>
      </c>
      <c r="D32" s="1">
        <f t="shared" si="1"/>
        <v>0.14285660636311184</v>
      </c>
    </row>
    <row r="33" spans="1:4">
      <c r="A33" t="s">
        <v>136</v>
      </c>
      <c r="B33">
        <v>459999</v>
      </c>
      <c r="C33" s="6">
        <v>1079</v>
      </c>
      <c r="D33" s="1">
        <f t="shared" si="1"/>
        <v>0.15704609312853568</v>
      </c>
    </row>
    <row r="34" spans="1:4">
      <c r="A34" t="s">
        <v>137</v>
      </c>
      <c r="B34">
        <v>15576</v>
      </c>
      <c r="C34" s="6">
        <v>45</v>
      </c>
      <c r="D34" s="1">
        <f t="shared" si="1"/>
        <v>5.3177288354324071E-3</v>
      </c>
    </row>
    <row r="36" spans="1:4">
      <c r="A36" t="s">
        <v>162</v>
      </c>
      <c r="B36">
        <f>SUM(B26:B34)</f>
        <v>2929070</v>
      </c>
      <c r="C36">
        <f>SUM(C26:C34)</f>
        <v>4057</v>
      </c>
    </row>
  </sheetData>
  <sortState ref="A26:D34">
    <sortCondition ref="A26:A34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3" sqref="A3"/>
    </sheetView>
  </sheetViews>
  <sheetFormatPr baseColWidth="10" defaultRowHeight="14" x14ac:dyDescent="0"/>
  <sheetData>
    <row r="1" spans="1:1">
      <c r="A1" t="s">
        <v>173</v>
      </c>
    </row>
    <row r="2" spans="1:1">
      <c r="A2">
        <v>2016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WHERE</vt:lpstr>
      <vt:lpstr>WHO</vt:lpstr>
      <vt:lpstr>WHEN</vt:lpstr>
      <vt:lpstr>LEAN</vt:lpstr>
      <vt:lpstr>source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StarTribune StarTribune</cp:lastModifiedBy>
  <dcterms:created xsi:type="dcterms:W3CDTF">2016-10-26T14:14:17Z</dcterms:created>
  <dcterms:modified xsi:type="dcterms:W3CDTF">2017-07-20T18:15:34Z</dcterms:modified>
</cp:coreProperties>
</file>