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24195" windowHeight="11220"/>
  </bookViews>
  <sheets>
    <sheet name="Sheet1" sheetId="1" r:id="rId1"/>
    <sheet name="colorlkup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9" i="1" l="1"/>
  <c r="P17" i="1"/>
  <c r="P25" i="1"/>
  <c r="P33" i="1"/>
  <c r="P41" i="1"/>
  <c r="P49" i="1"/>
  <c r="P57" i="1"/>
  <c r="P65" i="1"/>
  <c r="P73" i="1"/>
  <c r="P81" i="1"/>
  <c r="P2" i="1"/>
  <c r="L3" i="1"/>
  <c r="L4" i="1"/>
  <c r="L5" i="1"/>
  <c r="P5" i="1" s="1"/>
  <c r="L6" i="1"/>
  <c r="P6" i="1" s="1"/>
  <c r="L7" i="1"/>
  <c r="L8" i="1"/>
  <c r="L9" i="1"/>
  <c r="L10" i="1"/>
  <c r="P10" i="1" s="1"/>
  <c r="L11" i="1"/>
  <c r="L12" i="1"/>
  <c r="L13" i="1"/>
  <c r="P13" i="1" s="1"/>
  <c r="L14" i="1"/>
  <c r="P14" i="1" s="1"/>
  <c r="L15" i="1"/>
  <c r="L16" i="1"/>
  <c r="L17" i="1"/>
  <c r="L18" i="1"/>
  <c r="P18" i="1" s="1"/>
  <c r="L19" i="1"/>
  <c r="L20" i="1"/>
  <c r="L21" i="1"/>
  <c r="P21" i="1" s="1"/>
  <c r="L22" i="1"/>
  <c r="P22" i="1" s="1"/>
  <c r="L23" i="1"/>
  <c r="L24" i="1"/>
  <c r="L25" i="1"/>
  <c r="L26" i="1"/>
  <c r="P26" i="1" s="1"/>
  <c r="L27" i="1"/>
  <c r="L28" i="1"/>
  <c r="L29" i="1"/>
  <c r="P29" i="1" s="1"/>
  <c r="L30" i="1"/>
  <c r="P30" i="1" s="1"/>
  <c r="L31" i="1"/>
  <c r="L32" i="1"/>
  <c r="L33" i="1"/>
  <c r="L34" i="1"/>
  <c r="P34" i="1" s="1"/>
  <c r="L35" i="1"/>
  <c r="L36" i="1"/>
  <c r="L37" i="1"/>
  <c r="P37" i="1" s="1"/>
  <c r="L38" i="1"/>
  <c r="P38" i="1" s="1"/>
  <c r="L39" i="1"/>
  <c r="L40" i="1"/>
  <c r="L41" i="1"/>
  <c r="L42" i="1"/>
  <c r="P42" i="1" s="1"/>
  <c r="L43" i="1"/>
  <c r="L44" i="1"/>
  <c r="L45" i="1"/>
  <c r="P45" i="1" s="1"/>
  <c r="L46" i="1"/>
  <c r="P46" i="1" s="1"/>
  <c r="L47" i="1"/>
  <c r="L48" i="1"/>
  <c r="L49" i="1"/>
  <c r="L50" i="1"/>
  <c r="P50" i="1" s="1"/>
  <c r="L51" i="1"/>
  <c r="L52" i="1"/>
  <c r="L53" i="1"/>
  <c r="P53" i="1" s="1"/>
  <c r="L54" i="1"/>
  <c r="P54" i="1" s="1"/>
  <c r="L55" i="1"/>
  <c r="L56" i="1"/>
  <c r="L57" i="1"/>
  <c r="L58" i="1"/>
  <c r="P58" i="1" s="1"/>
  <c r="L59" i="1"/>
  <c r="L60" i="1"/>
  <c r="L61" i="1"/>
  <c r="P61" i="1" s="1"/>
  <c r="L62" i="1"/>
  <c r="P62" i="1" s="1"/>
  <c r="L63" i="1"/>
  <c r="L64" i="1"/>
  <c r="L65" i="1"/>
  <c r="L66" i="1"/>
  <c r="P66" i="1" s="1"/>
  <c r="L67" i="1"/>
  <c r="L68" i="1"/>
  <c r="L69" i="1"/>
  <c r="P69" i="1" s="1"/>
  <c r="L70" i="1"/>
  <c r="P70" i="1" s="1"/>
  <c r="L71" i="1"/>
  <c r="L72" i="1"/>
  <c r="L73" i="1"/>
  <c r="L74" i="1"/>
  <c r="P74" i="1" s="1"/>
  <c r="L75" i="1"/>
  <c r="L76" i="1"/>
  <c r="L77" i="1"/>
  <c r="P77" i="1" s="1"/>
  <c r="L78" i="1"/>
  <c r="P78" i="1" s="1"/>
  <c r="L79" i="1"/>
  <c r="L80" i="1"/>
  <c r="L81" i="1"/>
  <c r="L82" i="1"/>
  <c r="P82" i="1" s="1"/>
  <c r="L83" i="1"/>
  <c r="L84" i="1"/>
  <c r="L85" i="1"/>
  <c r="P85" i="1" s="1"/>
  <c r="L86" i="1"/>
  <c r="P86" i="1" s="1"/>
  <c r="L87" i="1"/>
  <c r="L8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2" i="1"/>
  <c r="P87" i="1" l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P3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M36" i="1"/>
  <c r="N36" i="1" s="1"/>
  <c r="M15" i="1"/>
  <c r="N15" i="1" s="1"/>
  <c r="M29" i="1"/>
  <c r="N29" i="1" s="1"/>
  <c r="M86" i="1"/>
  <c r="N86" i="1" s="1"/>
  <c r="M44" i="1"/>
  <c r="N44" i="1" s="1"/>
  <c r="M8" i="1"/>
  <c r="N8" i="1" s="1"/>
  <c r="M38" i="1"/>
  <c r="N38" i="1" s="1"/>
  <c r="M13" i="1"/>
  <c r="N13" i="1" s="1"/>
  <c r="M83" i="1"/>
  <c r="N83" i="1" s="1"/>
  <c r="M67" i="1"/>
  <c r="N67" i="1" s="1"/>
  <c r="M77" i="1"/>
  <c r="N77" i="1" s="1"/>
  <c r="M73" i="1"/>
  <c r="N73" i="1" s="1"/>
  <c r="M53" i="1"/>
  <c r="N53" i="1" s="1"/>
  <c r="M25" i="1"/>
  <c r="N25" i="1" s="1"/>
  <c r="M32" i="1"/>
  <c r="N32" i="1" s="1"/>
  <c r="M20" i="1"/>
  <c r="N20" i="1" s="1"/>
  <c r="M28" i="1"/>
  <c r="N28" i="1" s="1"/>
  <c r="M51" i="1"/>
  <c r="N51" i="1" s="1"/>
  <c r="M24" i="1"/>
  <c r="N24" i="1" s="1"/>
  <c r="M79" i="1"/>
  <c r="N79" i="1" s="1"/>
  <c r="M17" i="1"/>
  <c r="N17" i="1" s="1"/>
  <c r="M5" i="1"/>
  <c r="N5" i="1" s="1"/>
  <c r="M56" i="1"/>
  <c r="N56" i="1" s="1"/>
  <c r="M10" i="1"/>
  <c r="N10" i="1" s="1"/>
  <c r="M39" i="1"/>
  <c r="N39" i="1" s="1"/>
  <c r="M37" i="1"/>
  <c r="N37" i="1" s="1"/>
  <c r="M63" i="1"/>
  <c r="N63" i="1" s="1"/>
  <c r="M2" i="1"/>
  <c r="N2" i="1" s="1"/>
  <c r="M76" i="1"/>
  <c r="N76" i="1" s="1"/>
  <c r="M84" i="1"/>
  <c r="N84" i="1" s="1"/>
  <c r="M59" i="1"/>
  <c r="N59" i="1" s="1"/>
  <c r="M58" i="1"/>
  <c r="N58" i="1" s="1"/>
  <c r="M62" i="1"/>
  <c r="N62" i="1" s="1"/>
  <c r="M42" i="1"/>
  <c r="N42" i="1" s="1"/>
  <c r="M7" i="1"/>
  <c r="N7" i="1" s="1"/>
  <c r="M52" i="1"/>
  <c r="N52" i="1" s="1"/>
  <c r="M27" i="1"/>
  <c r="N27" i="1" s="1"/>
  <c r="M64" i="1"/>
  <c r="N64" i="1" s="1"/>
  <c r="M61" i="1"/>
  <c r="N61" i="1" s="1"/>
  <c r="M88" i="1"/>
  <c r="N88" i="1" s="1"/>
  <c r="M45" i="1"/>
  <c r="N45" i="1" s="1"/>
  <c r="M3" i="1"/>
  <c r="N3" i="1" s="1"/>
  <c r="M82" i="1"/>
  <c r="N82" i="1" s="1"/>
  <c r="M34" i="1"/>
  <c r="N34" i="1" s="1"/>
  <c r="M21" i="1"/>
  <c r="N21" i="1" s="1"/>
  <c r="M75" i="1"/>
  <c r="N75" i="1" s="1"/>
  <c r="M35" i="1"/>
  <c r="N35" i="1" s="1"/>
  <c r="M26" i="1"/>
  <c r="N26" i="1" s="1"/>
  <c r="M49" i="1"/>
  <c r="N49" i="1" s="1"/>
  <c r="M30" i="1"/>
  <c r="N30" i="1" s="1"/>
  <c r="M14" i="1"/>
  <c r="N14" i="1" s="1"/>
  <c r="M41" i="1"/>
  <c r="N41" i="1" s="1"/>
  <c r="M31" i="1"/>
  <c r="N31" i="1" s="1"/>
  <c r="M80" i="1"/>
  <c r="N80" i="1" s="1"/>
  <c r="M70" i="1"/>
  <c r="N70" i="1" s="1"/>
  <c r="M23" i="1"/>
  <c r="N23" i="1" s="1"/>
  <c r="M71" i="1"/>
  <c r="N71" i="1" s="1"/>
  <c r="M6" i="1"/>
  <c r="N6" i="1" s="1"/>
  <c r="M47" i="1"/>
  <c r="N47" i="1" s="1"/>
  <c r="M72" i="1"/>
  <c r="N72" i="1" s="1"/>
  <c r="M87" i="1"/>
  <c r="N87" i="1" s="1"/>
  <c r="M68" i="1"/>
  <c r="N68" i="1" s="1"/>
  <c r="M11" i="1"/>
  <c r="N11" i="1" s="1"/>
  <c r="M9" i="1"/>
  <c r="N9" i="1" s="1"/>
  <c r="M69" i="1"/>
  <c r="N69" i="1" s="1"/>
  <c r="M12" i="1"/>
  <c r="N12" i="1" s="1"/>
  <c r="M16" i="1"/>
  <c r="N16" i="1" s="1"/>
  <c r="M74" i="1"/>
  <c r="N74" i="1" s="1"/>
  <c r="M50" i="1"/>
  <c r="N50" i="1" s="1"/>
  <c r="M78" i="1"/>
  <c r="N78" i="1" s="1"/>
  <c r="M19" i="1"/>
  <c r="N19" i="1" s="1"/>
  <c r="M48" i="1"/>
  <c r="N48" i="1" s="1"/>
  <c r="M22" i="1"/>
  <c r="N22" i="1" s="1"/>
  <c r="M40" i="1"/>
  <c r="N40" i="1" s="1"/>
  <c r="M81" i="1"/>
  <c r="N81" i="1" s="1"/>
  <c r="M65" i="1"/>
  <c r="N65" i="1" s="1"/>
  <c r="M43" i="1"/>
  <c r="N43" i="1" s="1"/>
  <c r="M4" i="1"/>
  <c r="N4" i="1" s="1"/>
  <c r="M54" i="1"/>
  <c r="N54" i="1" s="1"/>
  <c r="M57" i="1"/>
  <c r="N57" i="1" s="1"/>
  <c r="M18" i="1"/>
  <c r="N18" i="1" s="1"/>
  <c r="M46" i="1"/>
  <c r="N46" i="1" s="1"/>
  <c r="M66" i="1"/>
  <c r="N66" i="1" s="1"/>
  <c r="M33" i="1"/>
  <c r="N33" i="1" s="1"/>
  <c r="M60" i="1"/>
  <c r="N60" i="1" s="1"/>
  <c r="M85" i="1"/>
  <c r="N85" i="1" s="1"/>
  <c r="M55" i="1"/>
  <c r="N55" i="1" s="1"/>
  <c r="O36" i="1"/>
  <c r="O15" i="1"/>
  <c r="O29" i="1"/>
  <c r="O86" i="1"/>
  <c r="O44" i="1"/>
  <c r="O8" i="1"/>
  <c r="O38" i="1"/>
  <c r="O13" i="1"/>
  <c r="O83" i="1"/>
  <c r="O67" i="1"/>
  <c r="O77" i="1"/>
  <c r="O73" i="1"/>
  <c r="O53" i="1"/>
  <c r="O25" i="1"/>
  <c r="O32" i="1"/>
  <c r="O20" i="1"/>
  <c r="O28" i="1"/>
  <c r="O51" i="1"/>
  <c r="O24" i="1"/>
  <c r="O79" i="1"/>
  <c r="O17" i="1"/>
  <c r="O5" i="1"/>
  <c r="O56" i="1"/>
  <c r="O10" i="1"/>
  <c r="O39" i="1"/>
  <c r="O37" i="1"/>
  <c r="O63" i="1"/>
  <c r="O2" i="1"/>
  <c r="O76" i="1"/>
  <c r="O84" i="1"/>
  <c r="O59" i="1"/>
  <c r="O58" i="1"/>
  <c r="O62" i="1"/>
  <c r="O42" i="1"/>
  <c r="O7" i="1"/>
  <c r="O52" i="1"/>
  <c r="O27" i="1"/>
  <c r="O64" i="1"/>
  <c r="O61" i="1"/>
  <c r="O88" i="1"/>
  <c r="O45" i="1"/>
  <c r="O3" i="1"/>
  <c r="O82" i="1"/>
  <c r="O34" i="1"/>
  <c r="O21" i="1"/>
  <c r="O75" i="1"/>
  <c r="O35" i="1"/>
  <c r="O26" i="1"/>
  <c r="O49" i="1"/>
  <c r="O30" i="1"/>
  <c r="O14" i="1"/>
  <c r="O41" i="1"/>
  <c r="O31" i="1"/>
  <c r="O80" i="1"/>
  <c r="O70" i="1"/>
  <c r="O23" i="1"/>
  <c r="O71" i="1"/>
  <c r="O6" i="1"/>
  <c r="O47" i="1"/>
  <c r="O72" i="1"/>
  <c r="O87" i="1"/>
  <c r="O68" i="1"/>
  <c r="O11" i="1"/>
  <c r="O9" i="1"/>
  <c r="O69" i="1"/>
  <c r="O12" i="1"/>
  <c r="O16" i="1"/>
  <c r="O74" i="1"/>
  <c r="O50" i="1"/>
  <c r="O78" i="1"/>
  <c r="O19" i="1"/>
  <c r="O48" i="1"/>
  <c r="O22" i="1"/>
  <c r="O40" i="1"/>
  <c r="O81" i="1"/>
  <c r="O65" i="1"/>
  <c r="O43" i="1"/>
  <c r="O4" i="1"/>
  <c r="O54" i="1"/>
  <c r="O57" i="1"/>
  <c r="O18" i="1"/>
  <c r="O46" i="1"/>
  <c r="O66" i="1"/>
  <c r="O33" i="1"/>
  <c r="O60" i="1"/>
  <c r="O85" i="1"/>
  <c r="O55" i="1"/>
</calcChain>
</file>

<file path=xl/sharedStrings.xml><?xml version="1.0" encoding="utf-8"?>
<sst xmlns="http://schemas.openxmlformats.org/spreadsheetml/2006/main" count="284" uniqueCount="111">
  <si>
    <t>countyfips</t>
  </si>
  <si>
    <t>county</t>
  </si>
  <si>
    <t>D_Pct2012</t>
  </si>
  <si>
    <t>R_Pct2012</t>
  </si>
  <si>
    <t>Other_Pct2012</t>
  </si>
  <si>
    <t>Win2012</t>
  </si>
  <si>
    <t>Switch</t>
  </si>
  <si>
    <t>ColorCode</t>
  </si>
  <si>
    <t>Amount</t>
  </si>
  <si>
    <t>27107</t>
  </si>
  <si>
    <t>Norman</t>
  </si>
  <si>
    <t>D</t>
  </si>
  <si>
    <t>D-D</t>
  </si>
  <si>
    <t>KITTSON</t>
  </si>
  <si>
    <t>Clay</t>
  </si>
  <si>
    <t>HOUSTON</t>
  </si>
  <si>
    <t>WINONA</t>
  </si>
  <si>
    <t>MAHNOMEN</t>
  </si>
  <si>
    <t>BLUE EARTH</t>
  </si>
  <si>
    <t>Lac Qui Parle</t>
  </si>
  <si>
    <t>CHIPPEWA</t>
  </si>
  <si>
    <t>WASHINGTON</t>
  </si>
  <si>
    <t>RICE</t>
  </si>
  <si>
    <t>Swift</t>
  </si>
  <si>
    <t>St. Louis</t>
  </si>
  <si>
    <t>Nicollet</t>
  </si>
  <si>
    <t>Freeborn</t>
  </si>
  <si>
    <t>Itasca</t>
  </si>
  <si>
    <t>DAKOTA</t>
  </si>
  <si>
    <t>HENNEPIN</t>
  </si>
  <si>
    <t>Mower</t>
  </si>
  <si>
    <t>FILLMORE</t>
  </si>
  <si>
    <t>Traverse</t>
  </si>
  <si>
    <t>COOK</t>
  </si>
  <si>
    <t>BELTRAMI</t>
  </si>
  <si>
    <t>OLMSTED</t>
  </si>
  <si>
    <t>CARLTON</t>
  </si>
  <si>
    <t>LAKE</t>
  </si>
  <si>
    <t>KOOCHICHING</t>
  </si>
  <si>
    <t>Ramsey</t>
  </si>
  <si>
    <t>AITKIN</t>
  </si>
  <si>
    <t>R</t>
  </si>
  <si>
    <t>D-R</t>
  </si>
  <si>
    <t>Stevens</t>
  </si>
  <si>
    <t>Watonwan</t>
  </si>
  <si>
    <t>Pine</t>
  </si>
  <si>
    <t>PENNINGTON</t>
  </si>
  <si>
    <t>Pope</t>
  </si>
  <si>
    <t>LINCOLN</t>
  </si>
  <si>
    <t>BIG STONE</t>
  </si>
  <si>
    <t>MURRAY</t>
  </si>
  <si>
    <t>Grant</t>
  </si>
  <si>
    <t>RED LAKE</t>
  </si>
  <si>
    <t>POLK</t>
  </si>
  <si>
    <t>YELLOW MEDICINE</t>
  </si>
  <si>
    <t>Marshall</t>
  </si>
  <si>
    <t>ANOKA</t>
  </si>
  <si>
    <t>R-R</t>
  </si>
  <si>
    <t>Waseca</t>
  </si>
  <si>
    <t>KANABEC</t>
  </si>
  <si>
    <t>DODGE</t>
  </si>
  <si>
    <t>STEELE</t>
  </si>
  <si>
    <t>KANDIYOHI</t>
  </si>
  <si>
    <t>GOODHUE</t>
  </si>
  <si>
    <t>MILLE LACS</t>
  </si>
  <si>
    <t>HUBBARD</t>
  </si>
  <si>
    <t>Chisago</t>
  </si>
  <si>
    <t>LE SUEUR</t>
  </si>
  <si>
    <t>ISANTI</t>
  </si>
  <si>
    <t>WABASHA</t>
  </si>
  <si>
    <t>SCOTT</t>
  </si>
  <si>
    <t>Faribault</t>
  </si>
  <si>
    <t>SHERBURNE</t>
  </si>
  <si>
    <t>Benton</t>
  </si>
  <si>
    <t>Mcleod</t>
  </si>
  <si>
    <t>SIBLEY</t>
  </si>
  <si>
    <t>Wright</t>
  </si>
  <si>
    <t>ROCK</t>
  </si>
  <si>
    <t>Carver</t>
  </si>
  <si>
    <t>Brown</t>
  </si>
  <si>
    <t>ROSEAU</t>
  </si>
  <si>
    <t>CASS</t>
  </si>
  <si>
    <t>Clearwater</t>
  </si>
  <si>
    <t>Stearns</t>
  </si>
  <si>
    <t>MORRISON</t>
  </si>
  <si>
    <t>TODD</t>
  </si>
  <si>
    <t>Crow Wing</t>
  </si>
  <si>
    <t>Meeker</t>
  </si>
  <si>
    <t>Douglas</t>
  </si>
  <si>
    <t>Lake Of The Woods</t>
  </si>
  <si>
    <t>WADENA</t>
  </si>
  <si>
    <t>Redwood</t>
  </si>
  <si>
    <t>Lyon</t>
  </si>
  <si>
    <t>BECKER</t>
  </si>
  <si>
    <t>Nobles</t>
  </si>
  <si>
    <t>OTTER TAIL</t>
  </si>
  <si>
    <t>COTTONWOOD</t>
  </si>
  <si>
    <t>MARTIN</t>
  </si>
  <si>
    <t>RENVILLE</t>
  </si>
  <si>
    <t>Jackson</t>
  </si>
  <si>
    <t>Pipestone</t>
  </si>
  <si>
    <t>WILKIN</t>
  </si>
  <si>
    <t>D_Pct2016</t>
  </si>
  <si>
    <t>R_Pct2016</t>
  </si>
  <si>
    <t>Other_Pct2016</t>
  </si>
  <si>
    <t>Win2016</t>
  </si>
  <si>
    <t>CountyNew</t>
  </si>
  <si>
    <t>Wins</t>
  </si>
  <si>
    <t>R-D</t>
  </si>
  <si>
    <t>Margin2012</t>
  </si>
  <si>
    <t>Margin2016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</si>
</sst>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49" fontId="2" fillId="0" borderId="0" xfId="0" applyNumberFormat="1" applyFont="1"/>
    <xf numFmtId="0" fontId="1" fillId="0" borderId="0" xfId="2"/>
    <xf numFmtId="0" fontId="1" fillId="2" borderId="0" xfId="2" applyFill="1" applyBorder="1"/>
    <xf numFmtId="49" fontId="0" fillId="0" borderId="0" xfId="0" applyNumberFormat="1"/>
    <xf numFmtId="0" fontId="1" fillId="0" borderId="0" xfId="2" applyAlignment="1">
      <alignment horizontal="left"/>
    </xf>
    <xf numFmtId="164" fontId="1" fillId="0" borderId="0" xfId="3" applyNumberFormat="1" applyFont="1" applyBorder="1"/>
    <xf numFmtId="0" fontId="1" fillId="0" borderId="0" xfId="2" applyBorder="1"/>
    <xf numFmtId="164" fontId="0" fillId="0" borderId="0" xfId="0" applyNumberFormat="1"/>
    <xf numFmtId="0" fontId="0" fillId="3" borderId="0" xfId="2" applyFont="1" applyFill="1" applyBorder="1"/>
    <xf numFmtId="0" fontId="1" fillId="4" borderId="0" xfId="2" applyFill="1" applyBorder="1"/>
    <xf numFmtId="0" fontId="0" fillId="4" borderId="0" xfId="2" applyFont="1" applyFill="1" applyBorder="1"/>
    <xf numFmtId="10" fontId="0" fillId="0" borderId="0" xfId="0" applyNumberFormat="1"/>
    <xf numFmtId="9" fontId="0" fillId="0" borderId="0" xfId="1" applyFont="1"/>
  </cellXfs>
  <cellStyles count="4"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H7" sqref="H7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0" bestFit="1" customWidth="1"/>
    <col min="4" max="4" width="9.85546875" bestFit="1" customWidth="1"/>
    <col min="5" max="5" width="14" bestFit="1" customWidth="1"/>
    <col min="6" max="6" width="8.5703125" bestFit="1" customWidth="1"/>
    <col min="7" max="7" width="10" bestFit="1" customWidth="1"/>
    <col min="8" max="8" width="9.85546875" bestFit="1" customWidth="1"/>
    <col min="9" max="9" width="14" bestFit="1" customWidth="1"/>
    <col min="10" max="10" width="8.5703125" bestFit="1" customWidth="1"/>
    <col min="11" max="11" width="20.42578125" bestFit="1" customWidth="1"/>
    <col min="12" max="12" width="10.42578125" customWidth="1"/>
    <col min="13" max="13" width="6.85546875" bestFit="1" customWidth="1"/>
    <col min="14" max="14" width="10.28515625" bestFit="1" customWidth="1"/>
    <col min="15" max="15" width="18.140625" bestFit="1" customWidth="1"/>
    <col min="16" max="16" width="8.140625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102</v>
      </c>
      <c r="H1" s="9" t="s">
        <v>103</v>
      </c>
      <c r="I1" s="9" t="s">
        <v>104</v>
      </c>
      <c r="J1" s="9" t="s">
        <v>105</v>
      </c>
      <c r="K1" s="11" t="s">
        <v>109</v>
      </c>
      <c r="L1" s="11" t="s">
        <v>110</v>
      </c>
      <c r="M1" s="10" t="s">
        <v>6</v>
      </c>
      <c r="N1" s="10" t="s">
        <v>7</v>
      </c>
      <c r="O1" s="11" t="s">
        <v>106</v>
      </c>
      <c r="P1" s="11" t="s">
        <v>8</v>
      </c>
    </row>
    <row r="2" spans="1:16" x14ac:dyDescent="0.25">
      <c r="A2" s="4">
        <v>27001</v>
      </c>
      <c r="B2" s="5" t="s">
        <v>40</v>
      </c>
      <c r="C2" s="6">
        <v>0.48831030818278426</v>
      </c>
      <c r="D2" s="6">
        <v>0.48767268862911795</v>
      </c>
      <c r="E2" s="6">
        <v>2.4017003188097769E-2</v>
      </c>
      <c r="F2" s="7" t="s">
        <v>11</v>
      </c>
      <c r="G2" s="6">
        <v>0.48260774447604465</v>
      </c>
      <c r="H2" s="6">
        <v>0.49584336031502951</v>
      </c>
      <c r="I2" s="6">
        <v>2.1548895208925837E-2</v>
      </c>
      <c r="J2" s="7" t="s">
        <v>41</v>
      </c>
      <c r="K2" s="8">
        <f>D2-C2</f>
        <v>-6.3761955366631318E-4</v>
      </c>
      <c r="L2" s="12">
        <f>H2-G2</f>
        <v>1.323561583898486E-2</v>
      </c>
      <c r="M2" s="8" t="str">
        <f t="shared" ref="M2:M33" si="0">TRIM(F2)&amp;"-"&amp;TRIM(J2)</f>
        <v>D-R</v>
      </c>
      <c r="N2">
        <f>VLOOKUP(M2,colorlkup!$A$3:$B$6,2,FALSE)</f>
        <v>2</v>
      </c>
      <c r="O2" t="str">
        <f t="shared" ref="O2:O33" si="1">PROPER(B2)</f>
        <v>Aitkin</v>
      </c>
      <c r="P2" s="13">
        <f>(L2-K2)</f>
        <v>1.3873235392651173E-2</v>
      </c>
    </row>
    <row r="3" spans="1:16" x14ac:dyDescent="0.25">
      <c r="A3" s="4">
        <v>27003</v>
      </c>
      <c r="B3" s="5" t="s">
        <v>56</v>
      </c>
      <c r="C3" s="6">
        <v>0.47730266046184916</v>
      </c>
      <c r="D3" s="6">
        <v>0.50134449907805778</v>
      </c>
      <c r="E3" s="6">
        <v>2.1352840460093073E-2</v>
      </c>
      <c r="F3" s="7" t="s">
        <v>41</v>
      </c>
      <c r="G3" s="6">
        <v>0.47523127664709197</v>
      </c>
      <c r="H3" s="6">
        <v>0.5010591800069718</v>
      </c>
      <c r="I3" s="6">
        <v>2.3709543345936234E-2</v>
      </c>
      <c r="J3" s="7" t="s">
        <v>41</v>
      </c>
      <c r="K3" s="8">
        <f t="shared" ref="K3:K66" si="2">D3-C3</f>
        <v>2.4041838616208622E-2</v>
      </c>
      <c r="L3" s="12">
        <f t="shared" ref="L3:L66" si="3">H3-G3</f>
        <v>2.5827903359879834E-2</v>
      </c>
      <c r="M3" s="8" t="str">
        <f t="shared" si="0"/>
        <v>R-R</v>
      </c>
      <c r="N3">
        <f>VLOOKUP(M3,colorlkup!$A$3:$B$6,2,FALSE)</f>
        <v>3</v>
      </c>
      <c r="O3" t="str">
        <f t="shared" si="1"/>
        <v>Anoka</v>
      </c>
      <c r="P3" s="13">
        <f t="shared" ref="P3:P66" si="4">(L3-K3)</f>
        <v>1.7860647436712118E-3</v>
      </c>
    </row>
    <row r="4" spans="1:16" x14ac:dyDescent="0.25">
      <c r="A4" s="4">
        <v>27005</v>
      </c>
      <c r="B4" s="5" t="s">
        <v>93</v>
      </c>
      <c r="C4" s="6">
        <v>0.4531093427645152</v>
      </c>
      <c r="D4" s="6">
        <v>0.52172119068670797</v>
      </c>
      <c r="E4" s="6">
        <v>2.5169466548776893E-2</v>
      </c>
      <c r="F4" s="7" t="s">
        <v>41</v>
      </c>
      <c r="G4" s="6">
        <v>0.41685996825784399</v>
      </c>
      <c r="H4" s="6">
        <v>0.56183616164082528</v>
      </c>
      <c r="I4" s="6">
        <v>2.1303870101330728E-2</v>
      </c>
      <c r="J4" s="7" t="s">
        <v>41</v>
      </c>
      <c r="K4" s="8">
        <f t="shared" si="2"/>
        <v>6.861184792219277E-2</v>
      </c>
      <c r="L4" s="12">
        <f t="shared" si="3"/>
        <v>0.14497619338298129</v>
      </c>
      <c r="M4" s="8" t="str">
        <f t="shared" si="0"/>
        <v>R-R</v>
      </c>
      <c r="N4">
        <f>VLOOKUP(M4,colorlkup!$A$3:$B$6,2,FALSE)</f>
        <v>3</v>
      </c>
      <c r="O4" t="str">
        <f t="shared" si="1"/>
        <v>Becker</v>
      </c>
      <c r="P4" s="13">
        <f t="shared" si="4"/>
        <v>7.6364345460788519E-2</v>
      </c>
    </row>
    <row r="5" spans="1:16" x14ac:dyDescent="0.25">
      <c r="A5" s="4">
        <v>27007</v>
      </c>
      <c r="B5" s="5" t="s">
        <v>34</v>
      </c>
      <c r="C5" s="6">
        <v>0.54051987767584098</v>
      </c>
      <c r="D5" s="6">
        <v>0.43901780895844578</v>
      </c>
      <c r="E5" s="6">
        <v>2.0462313365713258E-2</v>
      </c>
      <c r="F5" s="7" t="s">
        <v>11</v>
      </c>
      <c r="G5" s="6">
        <v>0.53593941317854066</v>
      </c>
      <c r="H5" s="6">
        <v>0.43703233413450637</v>
      </c>
      <c r="I5" s="6">
        <v>2.7028252686952973E-2</v>
      </c>
      <c r="J5" s="7" t="s">
        <v>11</v>
      </c>
      <c r="K5" s="8">
        <f t="shared" si="2"/>
        <v>-0.1015020687173952</v>
      </c>
      <c r="L5" s="12">
        <f t="shared" si="3"/>
        <v>-9.8907079044034285E-2</v>
      </c>
      <c r="M5" s="8" t="str">
        <f t="shared" si="0"/>
        <v>D-D</v>
      </c>
      <c r="N5">
        <f>VLOOKUP(M5,colorlkup!$A$3:$B$6,2,FALSE)</f>
        <v>1</v>
      </c>
      <c r="O5" t="str">
        <f t="shared" si="1"/>
        <v>Beltrami</v>
      </c>
      <c r="P5" s="13">
        <f t="shared" si="4"/>
        <v>2.5949896733609146E-3</v>
      </c>
    </row>
    <row r="6" spans="1:16" x14ac:dyDescent="0.25">
      <c r="A6" s="4">
        <v>27009</v>
      </c>
      <c r="B6" s="5" t="s">
        <v>73</v>
      </c>
      <c r="C6" s="6">
        <v>0.43714773256114586</v>
      </c>
      <c r="D6" s="6">
        <v>0.53456745436682351</v>
      </c>
      <c r="E6" s="6">
        <v>2.8284813072030613E-2</v>
      </c>
      <c r="F6" s="7" t="s">
        <v>41</v>
      </c>
      <c r="G6" s="6">
        <v>0.41658596258728781</v>
      </c>
      <c r="H6" s="6">
        <v>0.55298435190376671</v>
      </c>
      <c r="I6" s="6">
        <v>3.0429685508945412E-2</v>
      </c>
      <c r="J6" s="7" t="s">
        <v>41</v>
      </c>
      <c r="K6" s="8">
        <f t="shared" si="2"/>
        <v>9.741972180567765E-2</v>
      </c>
      <c r="L6" s="12">
        <f t="shared" si="3"/>
        <v>0.13639838931647891</v>
      </c>
      <c r="M6" s="8" t="str">
        <f t="shared" si="0"/>
        <v>R-R</v>
      </c>
      <c r="N6">
        <f>VLOOKUP(M6,colorlkup!$A$3:$B$6,2,FALSE)</f>
        <v>3</v>
      </c>
      <c r="O6" t="str">
        <f t="shared" si="1"/>
        <v>Benton</v>
      </c>
      <c r="P6" s="13">
        <f t="shared" si="4"/>
        <v>3.8978667510801257E-2</v>
      </c>
    </row>
    <row r="7" spans="1:16" x14ac:dyDescent="0.25">
      <c r="A7" s="4">
        <v>27011</v>
      </c>
      <c r="B7" s="5" t="s">
        <v>49</v>
      </c>
      <c r="C7" s="6">
        <v>0.51906354515050168</v>
      </c>
      <c r="D7" s="6">
        <v>0.45551839464882943</v>
      </c>
      <c r="E7" s="6">
        <v>2.5418060200668897E-2</v>
      </c>
      <c r="F7" s="7" t="s">
        <v>11</v>
      </c>
      <c r="G7" s="6">
        <v>0.48225170311939763</v>
      </c>
      <c r="H7" s="6">
        <v>0.49659376120473286</v>
      </c>
      <c r="I7" s="6">
        <v>2.1154535675869487E-2</v>
      </c>
      <c r="J7" s="7" t="s">
        <v>41</v>
      </c>
      <c r="K7" s="8">
        <f t="shared" si="2"/>
        <v>-6.3545150501672254E-2</v>
      </c>
      <c r="L7" s="12">
        <f t="shared" si="3"/>
        <v>1.434205808533523E-2</v>
      </c>
      <c r="M7" s="8" t="str">
        <f t="shared" si="0"/>
        <v>D-R</v>
      </c>
      <c r="N7">
        <f>VLOOKUP(M7,colorlkup!$A$3:$B$6,2,FALSE)</f>
        <v>2</v>
      </c>
      <c r="O7" t="str">
        <f t="shared" si="1"/>
        <v>Big Stone</v>
      </c>
      <c r="P7" s="13">
        <f t="shared" si="4"/>
        <v>7.7887208587007484E-2</v>
      </c>
    </row>
    <row r="8" spans="1:16" x14ac:dyDescent="0.25">
      <c r="A8" s="4">
        <v>27013</v>
      </c>
      <c r="B8" s="5" t="s">
        <v>18</v>
      </c>
      <c r="C8" s="6">
        <v>0.55104077559167375</v>
      </c>
      <c r="D8" s="6">
        <v>0.42149985742800117</v>
      </c>
      <c r="E8" s="6">
        <v>2.7459366980325063E-2</v>
      </c>
      <c r="F8" s="7" t="s">
        <v>11</v>
      </c>
      <c r="G8" s="6">
        <v>0.52996440450487248</v>
      </c>
      <c r="H8" s="6">
        <v>0.43519869288673629</v>
      </c>
      <c r="I8" s="6">
        <v>3.4836902608391201E-2</v>
      </c>
      <c r="J8" s="7" t="s">
        <v>11</v>
      </c>
      <c r="K8" s="8">
        <f t="shared" si="2"/>
        <v>-0.12954091816367258</v>
      </c>
      <c r="L8" s="12">
        <f t="shared" si="3"/>
        <v>-9.4765711618136184E-2</v>
      </c>
      <c r="M8" s="8" t="str">
        <f t="shared" si="0"/>
        <v>D-D</v>
      </c>
      <c r="N8">
        <f>VLOOKUP(M8,colorlkup!$A$3:$B$6,2,FALSE)</f>
        <v>1</v>
      </c>
      <c r="O8" t="str">
        <f t="shared" si="1"/>
        <v>Blue Earth</v>
      </c>
      <c r="P8" s="13">
        <f t="shared" si="4"/>
        <v>3.4775206545536397E-2</v>
      </c>
    </row>
    <row r="9" spans="1:16" x14ac:dyDescent="0.25">
      <c r="A9" s="4">
        <v>27015</v>
      </c>
      <c r="B9" s="5" t="s">
        <v>79</v>
      </c>
      <c r="C9" s="6">
        <v>0.42650513950073421</v>
      </c>
      <c r="D9" s="6">
        <v>0.54743024963289277</v>
      </c>
      <c r="E9" s="6">
        <v>2.6064610866372982E-2</v>
      </c>
      <c r="F9" s="7" t="s">
        <v>41</v>
      </c>
      <c r="G9" s="6">
        <v>0.40419269150692799</v>
      </c>
      <c r="H9" s="6">
        <v>0.5698901572259315</v>
      </c>
      <c r="I9" s="6">
        <v>2.5917151267140497E-2</v>
      </c>
      <c r="J9" s="7" t="s">
        <v>41</v>
      </c>
      <c r="K9" s="8">
        <f t="shared" si="2"/>
        <v>0.12092511013215856</v>
      </c>
      <c r="L9" s="12">
        <f t="shared" si="3"/>
        <v>0.16569746571900351</v>
      </c>
      <c r="M9" s="8" t="str">
        <f t="shared" si="0"/>
        <v>R-R</v>
      </c>
      <c r="N9">
        <f>VLOOKUP(M9,colorlkup!$A$3:$B$6,2,FALSE)</f>
        <v>3</v>
      </c>
      <c r="O9" t="str">
        <f t="shared" si="1"/>
        <v>Brown</v>
      </c>
      <c r="P9" s="13">
        <f t="shared" si="4"/>
        <v>4.4772355586844947E-2</v>
      </c>
    </row>
    <row r="10" spans="1:16" x14ac:dyDescent="0.25">
      <c r="A10" s="4">
        <v>27017</v>
      </c>
      <c r="B10" s="5" t="s">
        <v>36</v>
      </c>
      <c r="C10" s="6">
        <v>0.62339422190904659</v>
      </c>
      <c r="D10" s="6">
        <v>0.35497858962545398</v>
      </c>
      <c r="E10" s="6">
        <v>2.1627188465499485E-2</v>
      </c>
      <c r="F10" s="7" t="s">
        <v>11</v>
      </c>
      <c r="G10" s="6">
        <v>0.61775873291386418</v>
      </c>
      <c r="H10" s="6">
        <v>0.35723584291603383</v>
      </c>
      <c r="I10" s="6">
        <v>2.5005424170101976E-2</v>
      </c>
      <c r="J10" s="7" t="s">
        <v>11</v>
      </c>
      <c r="K10" s="8">
        <f t="shared" si="2"/>
        <v>-0.26841563228359261</v>
      </c>
      <c r="L10" s="12">
        <f t="shared" si="3"/>
        <v>-0.26052288999783035</v>
      </c>
      <c r="M10" s="8" t="str">
        <f t="shared" si="0"/>
        <v>D-D</v>
      </c>
      <c r="N10">
        <f>VLOOKUP(M10,colorlkup!$A$3:$B$6,2,FALSE)</f>
        <v>1</v>
      </c>
      <c r="O10" t="str">
        <f t="shared" si="1"/>
        <v>Carlton</v>
      </c>
      <c r="P10" s="13">
        <f t="shared" si="4"/>
        <v>7.8927422857622553E-3</v>
      </c>
    </row>
    <row r="11" spans="1:16" x14ac:dyDescent="0.25">
      <c r="A11" s="4">
        <v>27019</v>
      </c>
      <c r="B11" s="5" t="s">
        <v>78</v>
      </c>
      <c r="C11" s="6">
        <v>0.41571563713946419</v>
      </c>
      <c r="D11" s="6">
        <v>0.56671296016746175</v>
      </c>
      <c r="E11" s="6">
        <v>1.7571402693074091E-2</v>
      </c>
      <c r="F11" s="7" t="s">
        <v>41</v>
      </c>
      <c r="G11" s="6">
        <v>0.39216242273010832</v>
      </c>
      <c r="H11" s="6">
        <v>0.58895253218397325</v>
      </c>
      <c r="I11" s="6">
        <v>1.8885045085918449E-2</v>
      </c>
      <c r="J11" s="7" t="s">
        <v>41</v>
      </c>
      <c r="K11" s="8">
        <f t="shared" si="2"/>
        <v>0.15099732302799757</v>
      </c>
      <c r="L11" s="12">
        <f t="shared" si="3"/>
        <v>0.19679010945386494</v>
      </c>
      <c r="M11" s="8" t="str">
        <f t="shared" si="0"/>
        <v>R-R</v>
      </c>
      <c r="N11">
        <f>VLOOKUP(M11,colorlkup!$A$3:$B$6,2,FALSE)</f>
        <v>3</v>
      </c>
      <c r="O11" t="str">
        <f t="shared" si="1"/>
        <v>Carver</v>
      </c>
      <c r="P11" s="13">
        <f t="shared" si="4"/>
        <v>4.5792786425867371E-2</v>
      </c>
    </row>
    <row r="12" spans="1:16" x14ac:dyDescent="0.25">
      <c r="A12" s="4">
        <v>27021</v>
      </c>
      <c r="B12" s="5" t="s">
        <v>81</v>
      </c>
      <c r="C12" s="6">
        <v>0.4461887532961305</v>
      </c>
      <c r="D12" s="6">
        <v>0.53106028086097989</v>
      </c>
      <c r="E12" s="6">
        <v>2.2750965842889558E-2</v>
      </c>
      <c r="F12" s="7" t="s">
        <v>41</v>
      </c>
      <c r="G12" s="6">
        <v>0.42488073849203889</v>
      </c>
      <c r="H12" s="6">
        <v>0.55492224769221243</v>
      </c>
      <c r="I12" s="6">
        <v>2.0197013815748715E-2</v>
      </c>
      <c r="J12" s="7" t="s">
        <v>41</v>
      </c>
      <c r="K12" s="8">
        <f t="shared" si="2"/>
        <v>8.4871527564849392E-2</v>
      </c>
      <c r="L12" s="12">
        <f t="shared" si="3"/>
        <v>0.13004150920017354</v>
      </c>
      <c r="M12" s="8" t="str">
        <f t="shared" si="0"/>
        <v>R-R</v>
      </c>
      <c r="N12">
        <f>VLOOKUP(M12,colorlkup!$A$3:$B$6,2,FALSE)</f>
        <v>3</v>
      </c>
      <c r="O12" t="str">
        <f t="shared" si="1"/>
        <v>Cass</v>
      </c>
      <c r="P12" s="13">
        <f t="shared" si="4"/>
        <v>4.5169981635324152E-2</v>
      </c>
    </row>
    <row r="13" spans="1:16" x14ac:dyDescent="0.25">
      <c r="A13" s="4">
        <v>27023</v>
      </c>
      <c r="B13" s="5" t="s">
        <v>20</v>
      </c>
      <c r="C13" s="6">
        <v>0.51604782882315925</v>
      </c>
      <c r="D13" s="6">
        <v>0.45736312146003777</v>
      </c>
      <c r="E13" s="6">
        <v>2.658904971680302E-2</v>
      </c>
      <c r="F13" s="7" t="s">
        <v>11</v>
      </c>
      <c r="G13" s="6">
        <v>0.49717787453636508</v>
      </c>
      <c r="H13" s="6">
        <v>0.4784712143202709</v>
      </c>
      <c r="I13" s="6">
        <v>2.4350911143363973E-2</v>
      </c>
      <c r="J13" s="7" t="s">
        <v>11</v>
      </c>
      <c r="K13" s="8">
        <f t="shared" si="2"/>
        <v>-5.868470736312148E-2</v>
      </c>
      <c r="L13" s="12">
        <f t="shared" si="3"/>
        <v>-1.8706660216094184E-2</v>
      </c>
      <c r="M13" s="8" t="str">
        <f t="shared" si="0"/>
        <v>D-D</v>
      </c>
      <c r="N13">
        <f>VLOOKUP(M13,colorlkup!$A$3:$B$6,2,FALSE)</f>
        <v>1</v>
      </c>
      <c r="O13" t="str">
        <f t="shared" si="1"/>
        <v>Chippewa</v>
      </c>
      <c r="P13" s="13">
        <f t="shared" si="4"/>
        <v>3.9978047147027296E-2</v>
      </c>
    </row>
    <row r="14" spans="1:16" x14ac:dyDescent="0.25">
      <c r="A14" s="4">
        <v>27025</v>
      </c>
      <c r="B14" s="5" t="s">
        <v>66</v>
      </c>
      <c r="C14" s="6">
        <v>0.43620542569527382</v>
      </c>
      <c r="D14" s="6">
        <v>0.53878177785360859</v>
      </c>
      <c r="E14" s="6">
        <v>2.5012796451117557E-2</v>
      </c>
      <c r="F14" s="7" t="s">
        <v>41</v>
      </c>
      <c r="G14" s="6">
        <v>0.42539315919975546</v>
      </c>
      <c r="H14" s="6">
        <v>0.55117013688393734</v>
      </c>
      <c r="I14" s="6">
        <v>2.343670391630719E-2</v>
      </c>
      <c r="J14" s="7" t="s">
        <v>41</v>
      </c>
      <c r="K14" s="8">
        <f t="shared" si="2"/>
        <v>0.10257635215833477</v>
      </c>
      <c r="L14" s="12">
        <f t="shared" si="3"/>
        <v>0.12577697768418189</v>
      </c>
      <c r="M14" s="8" t="str">
        <f t="shared" si="0"/>
        <v>R-R</v>
      </c>
      <c r="N14">
        <f>VLOOKUP(M14,colorlkup!$A$3:$B$6,2,FALSE)</f>
        <v>3</v>
      </c>
      <c r="O14" t="str">
        <f t="shared" si="1"/>
        <v>Chisago</v>
      </c>
      <c r="P14" s="13">
        <f t="shared" si="4"/>
        <v>2.3200625525847118E-2</v>
      </c>
    </row>
    <row r="15" spans="1:16" x14ac:dyDescent="0.25">
      <c r="A15" s="4">
        <v>27027</v>
      </c>
      <c r="B15" s="5" t="s">
        <v>14</v>
      </c>
      <c r="C15" s="6">
        <v>0.56960251546532692</v>
      </c>
      <c r="D15" s="6">
        <v>0.40937831094705901</v>
      </c>
      <c r="E15" s="6">
        <v>2.1019173587614067E-2</v>
      </c>
      <c r="F15" s="7" t="s">
        <v>11</v>
      </c>
      <c r="G15" s="6">
        <v>0.52648341757252648</v>
      </c>
      <c r="H15" s="6">
        <v>0.44727549678044726</v>
      </c>
      <c r="I15" s="6">
        <v>2.6241085647026242E-2</v>
      </c>
      <c r="J15" s="7" t="s">
        <v>11</v>
      </c>
      <c r="K15" s="8">
        <f t="shared" si="2"/>
        <v>-0.16022420451826791</v>
      </c>
      <c r="L15" s="12">
        <f t="shared" si="3"/>
        <v>-7.9207920792079223E-2</v>
      </c>
      <c r="M15" s="8" t="str">
        <f t="shared" si="0"/>
        <v>D-D</v>
      </c>
      <c r="N15">
        <f>VLOOKUP(M15,colorlkup!$A$3:$B$6,2,FALSE)</f>
        <v>1</v>
      </c>
      <c r="O15" t="str">
        <f t="shared" si="1"/>
        <v>Clay</v>
      </c>
      <c r="P15" s="13">
        <f t="shared" si="4"/>
        <v>8.1016283726188687E-2</v>
      </c>
    </row>
    <row r="16" spans="1:16" x14ac:dyDescent="0.25">
      <c r="A16" s="4">
        <v>27029</v>
      </c>
      <c r="B16" s="5" t="s">
        <v>82</v>
      </c>
      <c r="C16" s="6">
        <v>0.44050692325745128</v>
      </c>
      <c r="D16" s="6">
        <v>0.53766721426895092</v>
      </c>
      <c r="E16" s="6">
        <v>2.1825862473597746E-2</v>
      </c>
      <c r="F16" s="7" t="s">
        <v>41</v>
      </c>
      <c r="G16" s="6">
        <v>0.41767929473433407</v>
      </c>
      <c r="H16" s="6">
        <v>0.5620681439123183</v>
      </c>
      <c r="I16" s="6">
        <v>2.0252561353347628E-2</v>
      </c>
      <c r="J16" s="7" t="s">
        <v>41</v>
      </c>
      <c r="K16" s="8">
        <f t="shared" si="2"/>
        <v>9.7160291011499644E-2</v>
      </c>
      <c r="L16" s="12">
        <f t="shared" si="3"/>
        <v>0.14438884917798422</v>
      </c>
      <c r="M16" s="8" t="str">
        <f t="shared" si="0"/>
        <v>R-R</v>
      </c>
      <c r="N16">
        <f>VLOOKUP(M16,colorlkup!$A$3:$B$6,2,FALSE)</f>
        <v>3</v>
      </c>
      <c r="O16" t="str">
        <f t="shared" si="1"/>
        <v>Clearwater</v>
      </c>
      <c r="P16" s="13">
        <f t="shared" si="4"/>
        <v>4.722855816648458E-2</v>
      </c>
    </row>
    <row r="17" spans="1:16" x14ac:dyDescent="0.25">
      <c r="A17" s="4">
        <v>27031</v>
      </c>
      <c r="B17" s="5" t="s">
        <v>33</v>
      </c>
      <c r="C17" s="6">
        <v>0.6030465949820788</v>
      </c>
      <c r="D17" s="6">
        <v>0.37037037037037035</v>
      </c>
      <c r="E17" s="6">
        <v>2.6583034647550775E-2</v>
      </c>
      <c r="F17" s="7" t="s">
        <v>11</v>
      </c>
      <c r="G17" s="6">
        <v>0.59993979530403374</v>
      </c>
      <c r="H17" s="6">
        <v>0.36754966887417218</v>
      </c>
      <c r="I17" s="6">
        <v>3.2510535821794098E-2</v>
      </c>
      <c r="J17" s="7" t="s">
        <v>11</v>
      </c>
      <c r="K17" s="8">
        <f t="shared" si="2"/>
        <v>-0.23267622461170845</v>
      </c>
      <c r="L17" s="12">
        <f t="shared" si="3"/>
        <v>-0.23239012642986157</v>
      </c>
      <c r="M17" s="8" t="str">
        <f t="shared" si="0"/>
        <v>D-D</v>
      </c>
      <c r="N17">
        <f>VLOOKUP(M17,colorlkup!$A$3:$B$6,2,FALSE)</f>
        <v>1</v>
      </c>
      <c r="O17" t="str">
        <f t="shared" si="1"/>
        <v>Cook</v>
      </c>
      <c r="P17" s="13">
        <f t="shared" si="4"/>
        <v>2.8609818184688329E-4</v>
      </c>
    </row>
    <row r="18" spans="1:16" x14ac:dyDescent="0.25">
      <c r="A18" s="4">
        <v>27033</v>
      </c>
      <c r="B18" s="5" t="s">
        <v>96</v>
      </c>
      <c r="C18" s="6">
        <v>0.45709078860172297</v>
      </c>
      <c r="D18" s="6">
        <v>0.52302849569251164</v>
      </c>
      <c r="E18" s="6">
        <v>1.9880715705765408E-2</v>
      </c>
      <c r="F18" s="7" t="s">
        <v>41</v>
      </c>
      <c r="G18" s="6">
        <v>0.41504605936540429</v>
      </c>
      <c r="H18" s="6">
        <v>0.56567724326168545</v>
      </c>
      <c r="I18" s="6">
        <v>1.9276697372910271E-2</v>
      </c>
      <c r="J18" s="7" t="s">
        <v>41</v>
      </c>
      <c r="K18" s="8">
        <f t="shared" si="2"/>
        <v>6.5937707090788666E-2</v>
      </c>
      <c r="L18" s="12">
        <f t="shared" si="3"/>
        <v>0.15063118389628116</v>
      </c>
      <c r="M18" s="8" t="str">
        <f t="shared" si="0"/>
        <v>R-R</v>
      </c>
      <c r="N18">
        <f>VLOOKUP(M18,colorlkup!$A$3:$B$6,2,FALSE)</f>
        <v>3</v>
      </c>
      <c r="O18" t="str">
        <f t="shared" si="1"/>
        <v>Cottonwood</v>
      </c>
      <c r="P18" s="13">
        <f t="shared" si="4"/>
        <v>8.4693476805492496E-2</v>
      </c>
    </row>
    <row r="19" spans="1:16" x14ac:dyDescent="0.25">
      <c r="A19" s="4">
        <v>27035</v>
      </c>
      <c r="B19" s="5" t="s">
        <v>86</v>
      </c>
      <c r="C19" s="6">
        <v>0.45098819849281957</v>
      </c>
      <c r="D19" s="6">
        <v>0.52799658751599599</v>
      </c>
      <c r="E19" s="6">
        <v>2.1015213991184417E-2</v>
      </c>
      <c r="F19" s="7" t="s">
        <v>41</v>
      </c>
      <c r="G19" s="6">
        <v>0.42268041237113402</v>
      </c>
      <c r="H19" s="6">
        <v>0.55598510882016039</v>
      </c>
      <c r="I19" s="6">
        <v>2.1334478808705613E-2</v>
      </c>
      <c r="J19" s="7" t="s">
        <v>41</v>
      </c>
      <c r="K19" s="8">
        <f t="shared" si="2"/>
        <v>7.7008389023176416E-2</v>
      </c>
      <c r="L19" s="12">
        <f t="shared" si="3"/>
        <v>0.13330469644902637</v>
      </c>
      <c r="M19" s="8" t="str">
        <f t="shared" si="0"/>
        <v>R-R</v>
      </c>
      <c r="N19">
        <f>VLOOKUP(M19,colorlkup!$A$3:$B$6,2,FALSE)</f>
        <v>3</v>
      </c>
      <c r="O19" t="str">
        <f t="shared" si="1"/>
        <v>Crow Wing</v>
      </c>
      <c r="P19" s="13">
        <f t="shared" si="4"/>
        <v>5.6296307425849956E-2</v>
      </c>
    </row>
    <row r="20" spans="1:16" x14ac:dyDescent="0.25">
      <c r="A20" s="4">
        <v>27037</v>
      </c>
      <c r="B20" s="5" t="s">
        <v>28</v>
      </c>
      <c r="C20" s="6">
        <v>0.51792683792222538</v>
      </c>
      <c r="D20" s="6">
        <v>0.46286900369003692</v>
      </c>
      <c r="E20" s="6">
        <v>1.9204158387737723E-2</v>
      </c>
      <c r="F20" s="7" t="s">
        <v>11</v>
      </c>
      <c r="G20" s="6">
        <v>0.50365867923629137</v>
      </c>
      <c r="H20" s="6">
        <v>0.47446289549044496</v>
      </c>
      <c r="I20" s="6">
        <v>2.1878425273263696E-2</v>
      </c>
      <c r="J20" s="7" t="s">
        <v>11</v>
      </c>
      <c r="K20" s="8">
        <f t="shared" si="2"/>
        <v>-5.5057834232188463E-2</v>
      </c>
      <c r="L20" s="12">
        <f t="shared" si="3"/>
        <v>-2.9195783745846415E-2</v>
      </c>
      <c r="M20" s="8" t="str">
        <f t="shared" si="0"/>
        <v>D-D</v>
      </c>
      <c r="N20">
        <f>VLOOKUP(M20,colorlkup!$A$3:$B$6,2,FALSE)</f>
        <v>1</v>
      </c>
      <c r="O20" t="str">
        <f t="shared" si="1"/>
        <v>Dakota</v>
      </c>
      <c r="P20" s="13">
        <f t="shared" si="4"/>
        <v>2.5862050486342048E-2</v>
      </c>
    </row>
    <row r="21" spans="1:16" x14ac:dyDescent="0.25">
      <c r="A21" s="4">
        <v>27039</v>
      </c>
      <c r="B21" s="5" t="s">
        <v>60</v>
      </c>
      <c r="C21" s="6">
        <v>0.43699206893175363</v>
      </c>
      <c r="D21" s="6">
        <v>0.53539606384020366</v>
      </c>
      <c r="E21" s="6">
        <v>2.7611867228042691E-2</v>
      </c>
      <c r="F21" s="7" t="s">
        <v>41</v>
      </c>
      <c r="G21" s="6">
        <v>0.43449210806623412</v>
      </c>
      <c r="H21" s="6">
        <v>0.53471482521545466</v>
      </c>
      <c r="I21" s="6">
        <v>3.0793066718311224E-2</v>
      </c>
      <c r="J21" s="7" t="s">
        <v>41</v>
      </c>
      <c r="K21" s="8">
        <f t="shared" si="2"/>
        <v>9.8403994908450032E-2</v>
      </c>
      <c r="L21" s="12">
        <f t="shared" si="3"/>
        <v>0.10022271714922054</v>
      </c>
      <c r="M21" s="8" t="str">
        <f t="shared" si="0"/>
        <v>R-R</v>
      </c>
      <c r="N21">
        <f>VLOOKUP(M21,colorlkup!$A$3:$B$6,2,FALSE)</f>
        <v>3</v>
      </c>
      <c r="O21" t="str">
        <f t="shared" si="1"/>
        <v>Dodge</v>
      </c>
      <c r="P21" s="13">
        <f t="shared" si="4"/>
        <v>1.8187222407705095E-3</v>
      </c>
    </row>
    <row r="22" spans="1:16" x14ac:dyDescent="0.25">
      <c r="A22" s="4">
        <v>27041</v>
      </c>
      <c r="B22" s="5" t="s">
        <v>88</v>
      </c>
      <c r="C22" s="6">
        <v>0.44248972177072377</v>
      </c>
      <c r="D22" s="6">
        <v>0.53738407113490771</v>
      </c>
      <c r="E22" s="6">
        <v>2.0126207094368485E-2</v>
      </c>
      <c r="F22" s="7" t="s">
        <v>41</v>
      </c>
      <c r="G22" s="6">
        <v>0.41297188946690211</v>
      </c>
      <c r="H22" s="6">
        <v>0.5671741516727915</v>
      </c>
      <c r="I22" s="6">
        <v>1.98539588603064E-2</v>
      </c>
      <c r="J22" s="7" t="s">
        <v>41</v>
      </c>
      <c r="K22" s="8">
        <f t="shared" si="2"/>
        <v>9.489434936418395E-2</v>
      </c>
      <c r="L22" s="12">
        <f t="shared" si="3"/>
        <v>0.1542022622058894</v>
      </c>
      <c r="M22" s="8" t="str">
        <f t="shared" si="0"/>
        <v>R-R</v>
      </c>
      <c r="N22">
        <f>VLOOKUP(M22,colorlkup!$A$3:$B$6,2,FALSE)</f>
        <v>3</v>
      </c>
      <c r="O22" t="str">
        <f t="shared" si="1"/>
        <v>Douglas</v>
      </c>
      <c r="P22" s="13">
        <f t="shared" si="4"/>
        <v>5.9307912841705446E-2</v>
      </c>
    </row>
    <row r="23" spans="1:16" x14ac:dyDescent="0.25">
      <c r="A23" s="4">
        <v>27043</v>
      </c>
      <c r="B23" s="5" t="s">
        <v>71</v>
      </c>
      <c r="C23" s="6">
        <v>0.45829244357212956</v>
      </c>
      <c r="D23" s="6">
        <v>0.51472031403336604</v>
      </c>
      <c r="E23" s="6">
        <v>2.6987242394504417E-2</v>
      </c>
      <c r="F23" s="7" t="s">
        <v>41</v>
      </c>
      <c r="G23" s="6">
        <v>0.44172176844288863</v>
      </c>
      <c r="H23" s="6">
        <v>0.5320886814469078</v>
      </c>
      <c r="I23" s="6">
        <v>2.6189550110203554E-2</v>
      </c>
      <c r="J23" s="7" t="s">
        <v>41</v>
      </c>
      <c r="K23" s="8">
        <f t="shared" si="2"/>
        <v>5.6427870461236485E-2</v>
      </c>
      <c r="L23" s="12">
        <f t="shared" si="3"/>
        <v>9.0366913004019167E-2</v>
      </c>
      <c r="M23" s="8" t="str">
        <f t="shared" si="0"/>
        <v>R-R</v>
      </c>
      <c r="N23">
        <f>VLOOKUP(M23,colorlkup!$A$3:$B$6,2,FALSE)</f>
        <v>3</v>
      </c>
      <c r="O23" t="str">
        <f t="shared" si="1"/>
        <v>Faribault</v>
      </c>
      <c r="P23" s="13">
        <f t="shared" si="4"/>
        <v>3.3939042542782683E-2</v>
      </c>
    </row>
    <row r="24" spans="1:16" x14ac:dyDescent="0.25">
      <c r="A24" s="4">
        <v>27045</v>
      </c>
      <c r="B24" s="5" t="s">
        <v>31</v>
      </c>
      <c r="C24" s="6">
        <v>0.52706070856329001</v>
      </c>
      <c r="D24" s="6">
        <v>0.44445433505429943</v>
      </c>
      <c r="E24" s="6">
        <v>2.848495638241054E-2</v>
      </c>
      <c r="F24" s="7" t="s">
        <v>11</v>
      </c>
      <c r="G24" s="6">
        <v>0.52451340433345572</v>
      </c>
      <c r="H24" s="6">
        <v>0.45106500183621007</v>
      </c>
      <c r="I24" s="6">
        <v>2.4421593830334189E-2</v>
      </c>
      <c r="J24" s="7" t="s">
        <v>11</v>
      </c>
      <c r="K24" s="8">
        <f t="shared" si="2"/>
        <v>-8.2606373508990583E-2</v>
      </c>
      <c r="L24" s="12">
        <f t="shared" si="3"/>
        <v>-7.3448402497245657E-2</v>
      </c>
      <c r="M24" s="8" t="str">
        <f t="shared" si="0"/>
        <v>D-D</v>
      </c>
      <c r="N24">
        <f>VLOOKUP(M24,colorlkup!$A$3:$B$6,2,FALSE)</f>
        <v>1</v>
      </c>
      <c r="O24" t="str">
        <f t="shared" si="1"/>
        <v>Fillmore</v>
      </c>
      <c r="P24" s="13">
        <f t="shared" si="4"/>
        <v>9.1579710117449253E-3</v>
      </c>
    </row>
    <row r="25" spans="1:16" x14ac:dyDescent="0.25">
      <c r="A25" s="4">
        <v>27047</v>
      </c>
      <c r="B25" s="5" t="s">
        <v>26</v>
      </c>
      <c r="C25" s="6">
        <v>0.57378472222222221</v>
      </c>
      <c r="D25" s="6">
        <v>0.40248842592592593</v>
      </c>
      <c r="E25" s="6">
        <v>2.3726851851851853E-2</v>
      </c>
      <c r="F25" s="7" t="s">
        <v>11</v>
      </c>
      <c r="G25" s="6">
        <v>0.55824254758769309</v>
      </c>
      <c r="H25" s="6">
        <v>0.41715551298934517</v>
      </c>
      <c r="I25" s="6">
        <v>2.4601939422961811E-2</v>
      </c>
      <c r="J25" s="7" t="s">
        <v>11</v>
      </c>
      <c r="K25" s="8">
        <f t="shared" si="2"/>
        <v>-0.17129629629629628</v>
      </c>
      <c r="L25" s="12">
        <f t="shared" si="3"/>
        <v>-0.14108703459834793</v>
      </c>
      <c r="M25" s="8" t="str">
        <f t="shared" si="0"/>
        <v>D-D</v>
      </c>
      <c r="N25">
        <f>VLOOKUP(M25,colorlkup!$A$3:$B$6,2,FALSE)</f>
        <v>1</v>
      </c>
      <c r="O25" t="str">
        <f t="shared" si="1"/>
        <v>Freeborn</v>
      </c>
      <c r="P25" s="13">
        <f t="shared" si="4"/>
        <v>3.0209261697948353E-2</v>
      </c>
    </row>
    <row r="26" spans="1:16" x14ac:dyDescent="0.25">
      <c r="A26" s="4">
        <v>27049</v>
      </c>
      <c r="B26" s="5" t="s">
        <v>63</v>
      </c>
      <c r="C26" s="6">
        <v>0.48148866059313822</v>
      </c>
      <c r="D26" s="6">
        <v>0.49525101763907736</v>
      </c>
      <c r="E26" s="6">
        <v>2.3260321767784455E-2</v>
      </c>
      <c r="F26" s="7" t="s">
        <v>41</v>
      </c>
      <c r="G26" s="6">
        <v>0.47331498779117087</v>
      </c>
      <c r="H26" s="6">
        <v>0.5033138250455409</v>
      </c>
      <c r="I26" s="6">
        <v>2.3371187163288246E-2</v>
      </c>
      <c r="J26" s="7" t="s">
        <v>41</v>
      </c>
      <c r="K26" s="8">
        <f t="shared" si="2"/>
        <v>1.3762357045939144E-2</v>
      </c>
      <c r="L26" s="12">
        <f t="shared" si="3"/>
        <v>2.9998837254370025E-2</v>
      </c>
      <c r="M26" s="8" t="str">
        <f t="shared" si="0"/>
        <v>R-R</v>
      </c>
      <c r="N26">
        <f>VLOOKUP(M26,colorlkup!$A$3:$B$6,2,FALSE)</f>
        <v>3</v>
      </c>
      <c r="O26" t="str">
        <f t="shared" si="1"/>
        <v>Goodhue</v>
      </c>
      <c r="P26" s="13">
        <f t="shared" si="4"/>
        <v>1.6236480208430881E-2</v>
      </c>
    </row>
    <row r="27" spans="1:16" x14ac:dyDescent="0.25">
      <c r="A27" s="4">
        <v>27051</v>
      </c>
      <c r="B27" s="5" t="s">
        <v>51</v>
      </c>
      <c r="C27" s="6">
        <v>0.5131761442441054</v>
      </c>
      <c r="D27" s="6">
        <v>0.45658807212205271</v>
      </c>
      <c r="E27" s="6">
        <v>3.0235783633841887E-2</v>
      </c>
      <c r="F27" s="7" t="s">
        <v>11</v>
      </c>
      <c r="G27" s="6">
        <v>0.47232578147404647</v>
      </c>
      <c r="H27" s="6">
        <v>0.50129050759965588</v>
      </c>
      <c r="I27" s="6">
        <v>2.6383710926297679E-2</v>
      </c>
      <c r="J27" s="7" t="s">
        <v>41</v>
      </c>
      <c r="K27" s="8">
        <f t="shared" si="2"/>
        <v>-5.6588072122052691E-2</v>
      </c>
      <c r="L27" s="12">
        <f t="shared" si="3"/>
        <v>2.8964726125609408E-2</v>
      </c>
      <c r="M27" s="8" t="str">
        <f t="shared" si="0"/>
        <v>D-R</v>
      </c>
      <c r="N27">
        <f>VLOOKUP(M27,colorlkup!$A$3:$B$6,2,FALSE)</f>
        <v>2</v>
      </c>
      <c r="O27" t="str">
        <f t="shared" si="1"/>
        <v>Grant</v>
      </c>
      <c r="P27" s="13">
        <f t="shared" si="4"/>
        <v>8.5552798247662099E-2</v>
      </c>
    </row>
    <row r="28" spans="1:16" x14ac:dyDescent="0.25">
      <c r="A28" s="4">
        <v>27053</v>
      </c>
      <c r="B28" s="5" t="s">
        <v>29</v>
      </c>
      <c r="C28" s="6">
        <v>0.63418301244388198</v>
      </c>
      <c r="D28" s="6">
        <v>0.34808822200126549</v>
      </c>
      <c r="E28" s="6">
        <v>1.7728765554852512E-2</v>
      </c>
      <c r="F28" s="7" t="s">
        <v>11</v>
      </c>
      <c r="G28" s="6">
        <v>0.62344334732709372</v>
      </c>
      <c r="H28" s="6">
        <v>0.35301478535140024</v>
      </c>
      <c r="I28" s="6">
        <v>2.3541867321506031E-2</v>
      </c>
      <c r="J28" s="7" t="s">
        <v>11</v>
      </c>
      <c r="K28" s="8">
        <f t="shared" si="2"/>
        <v>-0.28609479044261649</v>
      </c>
      <c r="L28" s="12">
        <f t="shared" si="3"/>
        <v>-0.27042856197569348</v>
      </c>
      <c r="M28" s="8" t="str">
        <f t="shared" si="0"/>
        <v>D-D</v>
      </c>
      <c r="N28">
        <f>VLOOKUP(M28,colorlkup!$A$3:$B$6,2,FALSE)</f>
        <v>1</v>
      </c>
      <c r="O28" t="str">
        <f t="shared" si="1"/>
        <v>Hennepin</v>
      </c>
      <c r="P28" s="13">
        <f t="shared" si="4"/>
        <v>1.5666228466923005E-2</v>
      </c>
    </row>
    <row r="29" spans="1:16" x14ac:dyDescent="0.25">
      <c r="A29" s="4">
        <v>27055</v>
      </c>
      <c r="B29" s="5" t="s">
        <v>15</v>
      </c>
      <c r="C29" s="6">
        <v>0.54268124597996881</v>
      </c>
      <c r="D29" s="6">
        <v>0.43581732978039145</v>
      </c>
      <c r="E29" s="6">
        <v>2.1501424239639806E-2</v>
      </c>
      <c r="F29" s="7" t="s">
        <v>11</v>
      </c>
      <c r="G29" s="6">
        <v>0.50555236454145125</v>
      </c>
      <c r="H29" s="6">
        <v>0.47396132490905613</v>
      </c>
      <c r="I29" s="6">
        <v>2.0486310549492629E-2</v>
      </c>
      <c r="J29" s="7" t="s">
        <v>11</v>
      </c>
      <c r="K29" s="8">
        <f t="shared" si="2"/>
        <v>-0.10686391619957736</v>
      </c>
      <c r="L29" s="12">
        <f t="shared" si="3"/>
        <v>-3.1591039632395124E-2</v>
      </c>
      <c r="M29" s="8" t="str">
        <f t="shared" si="0"/>
        <v>D-D</v>
      </c>
      <c r="N29">
        <f>VLOOKUP(M29,colorlkup!$A$3:$B$6,2,FALSE)</f>
        <v>1</v>
      </c>
      <c r="O29" t="str">
        <f t="shared" si="1"/>
        <v>Houston</v>
      </c>
      <c r="P29" s="13">
        <f t="shared" si="4"/>
        <v>7.5272876567182234E-2</v>
      </c>
    </row>
    <row r="30" spans="1:16" x14ac:dyDescent="0.25">
      <c r="A30" s="4">
        <v>27057</v>
      </c>
      <c r="B30" s="5" t="s">
        <v>65</v>
      </c>
      <c r="C30" s="6">
        <v>0.41862863034885717</v>
      </c>
      <c r="D30" s="6">
        <v>0.56349888296958239</v>
      </c>
      <c r="E30" s="6">
        <v>1.7872486681560405E-2</v>
      </c>
      <c r="F30" s="7" t="s">
        <v>41</v>
      </c>
      <c r="G30" s="6">
        <v>0.40590277777777778</v>
      </c>
      <c r="H30" s="6">
        <v>0.57482638888888893</v>
      </c>
      <c r="I30" s="6">
        <v>1.9270833333333334E-2</v>
      </c>
      <c r="J30" s="7" t="s">
        <v>41</v>
      </c>
      <c r="K30" s="8">
        <f t="shared" si="2"/>
        <v>0.14487025262072523</v>
      </c>
      <c r="L30" s="12">
        <f t="shared" si="3"/>
        <v>0.16892361111111115</v>
      </c>
      <c r="M30" s="8" t="str">
        <f t="shared" si="0"/>
        <v>R-R</v>
      </c>
      <c r="N30">
        <f>VLOOKUP(M30,colorlkup!$A$3:$B$6,2,FALSE)</f>
        <v>3</v>
      </c>
      <c r="O30" t="str">
        <f t="shared" si="1"/>
        <v>Hubbard</v>
      </c>
      <c r="P30" s="13">
        <f t="shared" si="4"/>
        <v>2.4053358490385923E-2</v>
      </c>
    </row>
    <row r="31" spans="1:16" x14ac:dyDescent="0.25">
      <c r="A31" s="4">
        <v>27059</v>
      </c>
      <c r="B31" s="5" t="s">
        <v>68</v>
      </c>
      <c r="C31" s="6">
        <v>0.41131002842467462</v>
      </c>
      <c r="D31" s="6">
        <v>0.56470353563057896</v>
      </c>
      <c r="E31" s="6">
        <v>2.398643594474642E-2</v>
      </c>
      <c r="F31" s="7" t="s">
        <v>41</v>
      </c>
      <c r="G31" s="6">
        <v>0.39689370331898899</v>
      </c>
      <c r="H31" s="6">
        <v>0.5774842953949646</v>
      </c>
      <c r="I31" s="6">
        <v>2.5622001286046397E-2</v>
      </c>
      <c r="J31" s="7" t="s">
        <v>41</v>
      </c>
      <c r="K31" s="8">
        <f t="shared" si="2"/>
        <v>0.15339350720590433</v>
      </c>
      <c r="L31" s="12">
        <f t="shared" si="3"/>
        <v>0.18059059207597561</v>
      </c>
      <c r="M31" s="8" t="str">
        <f t="shared" si="0"/>
        <v>R-R</v>
      </c>
      <c r="N31">
        <f>VLOOKUP(M31,colorlkup!$A$3:$B$6,2,FALSE)</f>
        <v>3</v>
      </c>
      <c r="O31" t="str">
        <f t="shared" si="1"/>
        <v>Isanti</v>
      </c>
      <c r="P31" s="13">
        <f t="shared" si="4"/>
        <v>2.7197084870071275E-2</v>
      </c>
    </row>
    <row r="32" spans="1:16" x14ac:dyDescent="0.25">
      <c r="A32" s="4">
        <v>27061</v>
      </c>
      <c r="B32" s="5" t="s">
        <v>27</v>
      </c>
      <c r="C32" s="6">
        <v>0.5517524082803853</v>
      </c>
      <c r="D32" s="6">
        <v>0.42258659561385531</v>
      </c>
      <c r="E32" s="6">
        <v>2.5660996105759375E-2</v>
      </c>
      <c r="F32" s="7" t="s">
        <v>11</v>
      </c>
      <c r="G32" s="6">
        <v>0.53731343283582089</v>
      </c>
      <c r="H32" s="6">
        <v>0.43902337054224677</v>
      </c>
      <c r="I32" s="6">
        <v>2.3663196621932354E-2</v>
      </c>
      <c r="J32" s="7" t="s">
        <v>11</v>
      </c>
      <c r="K32" s="8">
        <f t="shared" si="2"/>
        <v>-0.12916581266652999</v>
      </c>
      <c r="L32" s="12">
        <f t="shared" si="3"/>
        <v>-9.8290062293574121E-2</v>
      </c>
      <c r="M32" s="8" t="str">
        <f t="shared" si="0"/>
        <v>D-D</v>
      </c>
      <c r="N32">
        <f>VLOOKUP(M32,colorlkup!$A$3:$B$6,2,FALSE)</f>
        <v>1</v>
      </c>
      <c r="O32" t="str">
        <f t="shared" si="1"/>
        <v>Itasca</v>
      </c>
      <c r="P32" s="13">
        <f t="shared" si="4"/>
        <v>3.0875750372955868E-2</v>
      </c>
    </row>
    <row r="33" spans="1:16" x14ac:dyDescent="0.25">
      <c r="A33" s="4">
        <v>27063</v>
      </c>
      <c r="B33" s="5" t="s">
        <v>99</v>
      </c>
      <c r="C33" s="6">
        <v>0.46558776453850259</v>
      </c>
      <c r="D33" s="6">
        <v>0.50826960697136758</v>
      </c>
      <c r="E33" s="6">
        <v>2.6142628490129823E-2</v>
      </c>
      <c r="F33" s="7" t="s">
        <v>41</v>
      </c>
      <c r="G33" s="6">
        <v>0.41767955801104972</v>
      </c>
      <c r="H33" s="6">
        <v>0.56058931860036831</v>
      </c>
      <c r="I33" s="6">
        <v>2.1731123388581953E-2</v>
      </c>
      <c r="J33" s="7" t="s">
        <v>41</v>
      </c>
      <c r="K33" s="8">
        <f t="shared" si="2"/>
        <v>4.2681842432864991E-2</v>
      </c>
      <c r="L33" s="12">
        <f t="shared" si="3"/>
        <v>0.14290976058931859</v>
      </c>
      <c r="M33" s="8" t="str">
        <f t="shared" si="0"/>
        <v>R-R</v>
      </c>
      <c r="N33">
        <f>VLOOKUP(M33,colorlkup!$A$3:$B$6,2,FALSE)</f>
        <v>3</v>
      </c>
      <c r="O33" t="str">
        <f t="shared" si="1"/>
        <v>Jackson</v>
      </c>
      <c r="P33" s="13">
        <f t="shared" si="4"/>
        <v>0.1002279181564536</v>
      </c>
    </row>
    <row r="34" spans="1:16" x14ac:dyDescent="0.25">
      <c r="A34" s="4">
        <v>27065</v>
      </c>
      <c r="B34" s="5" t="s">
        <v>59</v>
      </c>
      <c r="C34" s="6">
        <v>0.44040475350041181</v>
      </c>
      <c r="D34" s="6">
        <v>0.52700317684433462</v>
      </c>
      <c r="E34" s="6">
        <v>3.2592069655253561E-2</v>
      </c>
      <c r="F34" s="7" t="s">
        <v>41</v>
      </c>
      <c r="G34" s="6">
        <v>0.44085889570552145</v>
      </c>
      <c r="H34" s="6">
        <v>0.53104294478527603</v>
      </c>
      <c r="I34" s="6">
        <v>2.8098159509202456E-2</v>
      </c>
      <c r="J34" s="7" t="s">
        <v>41</v>
      </c>
      <c r="K34" s="8">
        <f t="shared" si="2"/>
        <v>8.6598423343922815E-2</v>
      </c>
      <c r="L34" s="12">
        <f t="shared" si="3"/>
        <v>9.018404907975458E-2</v>
      </c>
      <c r="M34" s="8" t="str">
        <f t="shared" ref="M34:M65" si="5">TRIM(F34)&amp;"-"&amp;TRIM(J34)</f>
        <v>R-R</v>
      </c>
      <c r="N34">
        <f>VLOOKUP(M34,colorlkup!$A$3:$B$6,2,FALSE)</f>
        <v>3</v>
      </c>
      <c r="O34" t="str">
        <f t="shared" ref="O34:O65" si="6">PROPER(B34)</f>
        <v>Kanabec</v>
      </c>
      <c r="P34" s="13">
        <f t="shared" si="4"/>
        <v>3.5856257358317656E-3</v>
      </c>
    </row>
    <row r="35" spans="1:16" x14ac:dyDescent="0.25">
      <c r="A35" s="4">
        <v>27067</v>
      </c>
      <c r="B35" s="5" t="s">
        <v>62</v>
      </c>
      <c r="C35" s="6">
        <v>0.46243434574103676</v>
      </c>
      <c r="D35" s="6">
        <v>0.51696734414249834</v>
      </c>
      <c r="E35" s="6">
        <v>2.0598310116464947E-2</v>
      </c>
      <c r="F35" s="7" t="s">
        <v>41</v>
      </c>
      <c r="G35" s="6">
        <v>0.4567901234567901</v>
      </c>
      <c r="H35" s="6">
        <v>0.52364313999534129</v>
      </c>
      <c r="I35" s="6">
        <v>1.9566736547868623E-2</v>
      </c>
      <c r="J35" s="7" t="s">
        <v>41</v>
      </c>
      <c r="K35" s="8">
        <f t="shared" si="2"/>
        <v>5.4532998401461585E-2</v>
      </c>
      <c r="L35" s="12">
        <f t="shared" si="3"/>
        <v>6.6853016538551191E-2</v>
      </c>
      <c r="M35" s="8" t="str">
        <f t="shared" si="5"/>
        <v>R-R</v>
      </c>
      <c r="N35">
        <f>VLOOKUP(M35,colorlkup!$A$3:$B$6,2,FALSE)</f>
        <v>3</v>
      </c>
      <c r="O35" t="str">
        <f t="shared" si="6"/>
        <v>Kandiyohi</v>
      </c>
      <c r="P35" s="13">
        <f t="shared" si="4"/>
        <v>1.2320018137089606E-2</v>
      </c>
    </row>
    <row r="36" spans="1:16" x14ac:dyDescent="0.25">
      <c r="A36" s="4">
        <v>27069</v>
      </c>
      <c r="B36" s="5" t="s">
        <v>13</v>
      </c>
      <c r="C36" s="6">
        <v>0.5809968847352025</v>
      </c>
      <c r="D36" s="6">
        <v>0.39563862928348908</v>
      </c>
      <c r="E36" s="6">
        <v>2.336448598130841E-2</v>
      </c>
      <c r="F36" s="7" t="s">
        <v>11</v>
      </c>
      <c r="G36" s="6">
        <v>0.51280991735537185</v>
      </c>
      <c r="H36" s="6">
        <v>0.4524793388429752</v>
      </c>
      <c r="I36" s="6">
        <v>3.4710743801652892E-2</v>
      </c>
      <c r="J36" s="7" t="s">
        <v>11</v>
      </c>
      <c r="K36" s="8">
        <f t="shared" si="2"/>
        <v>-0.18535825545171342</v>
      </c>
      <c r="L36" s="12">
        <f t="shared" si="3"/>
        <v>-6.0330578512396649E-2</v>
      </c>
      <c r="M36" s="8" t="str">
        <f t="shared" si="5"/>
        <v>D-D</v>
      </c>
      <c r="N36">
        <f>VLOOKUP(M36,colorlkup!$A$3:$B$6,2,FALSE)</f>
        <v>1</v>
      </c>
      <c r="O36" t="str">
        <f t="shared" si="6"/>
        <v>Kittson</v>
      </c>
      <c r="P36" s="13">
        <f t="shared" si="4"/>
        <v>0.12502767693931677</v>
      </c>
    </row>
    <row r="37" spans="1:16" x14ac:dyDescent="0.25">
      <c r="A37" s="4">
        <v>27071</v>
      </c>
      <c r="B37" s="5" t="s">
        <v>38</v>
      </c>
      <c r="C37" s="6">
        <v>0.5364598647456631</v>
      </c>
      <c r="D37" s="6">
        <v>0.43546015877683036</v>
      </c>
      <c r="E37" s="6">
        <v>2.8079976477506617E-2</v>
      </c>
      <c r="F37" s="7" t="s">
        <v>11</v>
      </c>
      <c r="G37" s="6">
        <v>0.53437596779188601</v>
      </c>
      <c r="H37" s="6">
        <v>0.43991947971508205</v>
      </c>
      <c r="I37" s="6">
        <v>2.5704552493031899E-2</v>
      </c>
      <c r="J37" s="7" t="s">
        <v>11</v>
      </c>
      <c r="K37" s="8">
        <f t="shared" si="2"/>
        <v>-0.10099970596883273</v>
      </c>
      <c r="L37" s="12">
        <f t="shared" si="3"/>
        <v>-9.4456488076803957E-2</v>
      </c>
      <c r="M37" s="8" t="str">
        <f t="shared" si="5"/>
        <v>D-D</v>
      </c>
      <c r="N37">
        <f>VLOOKUP(M37,colorlkup!$A$3:$B$6,2,FALSE)</f>
        <v>1</v>
      </c>
      <c r="O37" t="str">
        <f t="shared" si="6"/>
        <v>Koochiching</v>
      </c>
      <c r="P37" s="13">
        <f t="shared" si="4"/>
        <v>6.5432178920287742E-3</v>
      </c>
    </row>
    <row r="38" spans="1:16" x14ac:dyDescent="0.25">
      <c r="A38" s="4">
        <v>27073</v>
      </c>
      <c r="B38" s="5" t="s">
        <v>19</v>
      </c>
      <c r="C38" s="6">
        <v>0.51526717557251911</v>
      </c>
      <c r="D38" s="6">
        <v>0.45610687022900764</v>
      </c>
      <c r="E38" s="6">
        <v>2.8625954198473282E-2</v>
      </c>
      <c r="F38" s="7" t="s">
        <v>11</v>
      </c>
      <c r="G38" s="6">
        <v>0.49548192771084337</v>
      </c>
      <c r="H38" s="6">
        <v>0.48644578313253012</v>
      </c>
      <c r="I38" s="6">
        <v>1.8072289156626505E-2</v>
      </c>
      <c r="J38" s="7" t="s">
        <v>11</v>
      </c>
      <c r="K38" s="8">
        <f t="shared" si="2"/>
        <v>-5.9160305343511466E-2</v>
      </c>
      <c r="L38" s="12">
        <f t="shared" si="3"/>
        <v>-9.0361445783132543E-3</v>
      </c>
      <c r="M38" s="8" t="str">
        <f t="shared" si="5"/>
        <v>D-D</v>
      </c>
      <c r="N38">
        <f>VLOOKUP(M38,colorlkup!$A$3:$B$6,2,FALSE)</f>
        <v>1</v>
      </c>
      <c r="O38" t="str">
        <f t="shared" si="6"/>
        <v>Lac Qui Parle</v>
      </c>
      <c r="P38" s="13">
        <f t="shared" si="4"/>
        <v>5.0124160765198211E-2</v>
      </c>
    </row>
    <row r="39" spans="1:16" x14ac:dyDescent="0.25">
      <c r="A39" s="4">
        <v>27075</v>
      </c>
      <c r="B39" s="5" t="s">
        <v>37</v>
      </c>
      <c r="C39" s="6">
        <v>0.59893815468503375</v>
      </c>
      <c r="D39" s="6">
        <v>0.37824652030420436</v>
      </c>
      <c r="E39" s="6">
        <v>2.2815325010761944E-2</v>
      </c>
      <c r="F39" s="7" t="s">
        <v>11</v>
      </c>
      <c r="G39" s="6">
        <v>0.59281524926686213</v>
      </c>
      <c r="H39" s="6">
        <v>0.38269794721407624</v>
      </c>
      <c r="I39" s="6">
        <v>2.4486803519061583E-2</v>
      </c>
      <c r="J39" s="7" t="s">
        <v>11</v>
      </c>
      <c r="K39" s="8">
        <f t="shared" si="2"/>
        <v>-0.22069163438082939</v>
      </c>
      <c r="L39" s="12">
        <f t="shared" si="3"/>
        <v>-0.21011730205278589</v>
      </c>
      <c r="M39" s="8" t="str">
        <f t="shared" si="5"/>
        <v>D-D</v>
      </c>
      <c r="N39">
        <f>VLOOKUP(M39,colorlkup!$A$3:$B$6,2,FALSE)</f>
        <v>1</v>
      </c>
      <c r="O39" t="str">
        <f t="shared" si="6"/>
        <v>Lake</v>
      </c>
      <c r="P39" s="13">
        <f t="shared" si="4"/>
        <v>1.0574332328043501E-2</v>
      </c>
    </row>
    <row r="40" spans="1:16" x14ac:dyDescent="0.25">
      <c r="A40" s="4">
        <v>27077</v>
      </c>
      <c r="B40" s="5" t="s">
        <v>89</v>
      </c>
      <c r="C40" s="6">
        <v>0.41980112408127973</v>
      </c>
      <c r="D40" s="6">
        <v>0.55252918287937747</v>
      </c>
      <c r="E40" s="6">
        <v>2.7669693039342844E-2</v>
      </c>
      <c r="F40" s="7" t="s">
        <v>41</v>
      </c>
      <c r="G40" s="6">
        <v>0.38451208594449421</v>
      </c>
      <c r="H40" s="6">
        <v>0.58460161145926592</v>
      </c>
      <c r="I40" s="6">
        <v>3.088630259623993E-2</v>
      </c>
      <c r="J40" s="7" t="s">
        <v>41</v>
      </c>
      <c r="K40" s="8">
        <f t="shared" si="2"/>
        <v>0.13272805879809774</v>
      </c>
      <c r="L40" s="12">
        <f t="shared" si="3"/>
        <v>0.20008952551477172</v>
      </c>
      <c r="M40" s="8" t="str">
        <f t="shared" si="5"/>
        <v>R-R</v>
      </c>
      <c r="N40">
        <f>VLOOKUP(M40,colorlkup!$A$3:$B$6,2,FALSE)</f>
        <v>3</v>
      </c>
      <c r="O40" t="str">
        <f t="shared" si="6"/>
        <v>Lake Of The Woods</v>
      </c>
      <c r="P40" s="13">
        <f t="shared" si="4"/>
        <v>6.7361466716673979E-2</v>
      </c>
    </row>
    <row r="41" spans="1:16" x14ac:dyDescent="0.25">
      <c r="A41" s="4">
        <v>27079</v>
      </c>
      <c r="B41" s="5" t="s">
        <v>67</v>
      </c>
      <c r="C41" s="6">
        <v>0.46598707442201348</v>
      </c>
      <c r="D41" s="6">
        <v>0.50876140982077422</v>
      </c>
      <c r="E41" s="6">
        <v>2.525151575721234E-2</v>
      </c>
      <c r="F41" s="7" t="s">
        <v>41</v>
      </c>
      <c r="G41" s="6">
        <v>0.45643798580601552</v>
      </c>
      <c r="H41" s="6">
        <v>0.52145995268671852</v>
      </c>
      <c r="I41" s="6">
        <v>2.2102061507265968E-2</v>
      </c>
      <c r="J41" s="7" t="s">
        <v>41</v>
      </c>
      <c r="K41" s="8">
        <f t="shared" si="2"/>
        <v>4.2774335398760743E-2</v>
      </c>
      <c r="L41" s="12">
        <f t="shared" si="3"/>
        <v>6.5021966880702997E-2</v>
      </c>
      <c r="M41" s="8" t="str">
        <f t="shared" si="5"/>
        <v>R-R</v>
      </c>
      <c r="N41">
        <f>VLOOKUP(M41,colorlkup!$A$3:$B$6,2,FALSE)</f>
        <v>3</v>
      </c>
      <c r="O41" t="str">
        <f t="shared" si="6"/>
        <v>Le Sueur</v>
      </c>
      <c r="P41" s="13">
        <f t="shared" si="4"/>
        <v>2.2247631481942254E-2</v>
      </c>
    </row>
    <row r="42" spans="1:16" x14ac:dyDescent="0.25">
      <c r="A42" s="4">
        <v>27081</v>
      </c>
      <c r="B42" s="5" t="s">
        <v>48</v>
      </c>
      <c r="C42" s="6">
        <v>0.48528470889315417</v>
      </c>
      <c r="D42" s="6">
        <v>0.47696737044145876</v>
      </c>
      <c r="E42" s="6">
        <v>3.7747920665387076E-2</v>
      </c>
      <c r="F42" s="7" t="s">
        <v>11</v>
      </c>
      <c r="G42" s="6">
        <v>0.4580128205128205</v>
      </c>
      <c r="H42" s="6">
        <v>0.51121794871794868</v>
      </c>
      <c r="I42" s="6">
        <v>3.0769230769230771E-2</v>
      </c>
      <c r="J42" s="7" t="s">
        <v>41</v>
      </c>
      <c r="K42" s="8">
        <f t="shared" si="2"/>
        <v>-8.3173384516954108E-3</v>
      </c>
      <c r="L42" s="12">
        <f t="shared" si="3"/>
        <v>5.3205128205128183E-2</v>
      </c>
      <c r="M42" s="8" t="str">
        <f t="shared" si="5"/>
        <v>D-R</v>
      </c>
      <c r="N42">
        <f>VLOOKUP(M42,colorlkup!$A$3:$B$6,2,FALSE)</f>
        <v>2</v>
      </c>
      <c r="O42" t="str">
        <f t="shared" si="6"/>
        <v>Lincoln</v>
      </c>
      <c r="P42" s="13">
        <f t="shared" si="4"/>
        <v>6.1522466656823593E-2</v>
      </c>
    </row>
    <row r="43" spans="1:16" x14ac:dyDescent="0.25">
      <c r="A43" s="4">
        <v>27083</v>
      </c>
      <c r="B43" s="5" t="s">
        <v>92</v>
      </c>
      <c r="C43" s="6">
        <v>0.48079949638023295</v>
      </c>
      <c r="D43" s="6">
        <v>0.4969310670443815</v>
      </c>
      <c r="E43" s="6">
        <v>2.2269436575385583E-2</v>
      </c>
      <c r="F43" s="7" t="s">
        <v>41</v>
      </c>
      <c r="G43" s="6">
        <v>0.44115272844688408</v>
      </c>
      <c r="H43" s="6">
        <v>0.5322893122376493</v>
      </c>
      <c r="I43" s="6">
        <v>2.6557959315466579E-2</v>
      </c>
      <c r="J43" s="7" t="s">
        <v>41</v>
      </c>
      <c r="K43" s="8">
        <f t="shared" si="2"/>
        <v>1.6131570664148553E-2</v>
      </c>
      <c r="L43" s="12">
        <f t="shared" si="3"/>
        <v>9.1136583790765224E-2</v>
      </c>
      <c r="M43" s="8" t="str">
        <f t="shared" si="5"/>
        <v>R-R</v>
      </c>
      <c r="N43">
        <f>VLOOKUP(M43,colorlkup!$A$3:$B$6,2,FALSE)</f>
        <v>3</v>
      </c>
      <c r="O43" t="str">
        <f t="shared" si="6"/>
        <v>Lyon</v>
      </c>
      <c r="P43" s="13">
        <f t="shared" si="4"/>
        <v>7.5005013126616671E-2</v>
      </c>
    </row>
    <row r="44" spans="1:16" x14ac:dyDescent="0.25">
      <c r="A44" s="4">
        <v>27087</v>
      </c>
      <c r="B44" s="5" t="s">
        <v>17</v>
      </c>
      <c r="C44" s="6">
        <v>0.61288945795988048</v>
      </c>
      <c r="D44" s="6">
        <v>0.35979513444302175</v>
      </c>
      <c r="E44" s="6">
        <v>2.7315407597097739E-2</v>
      </c>
      <c r="F44" s="7" t="s">
        <v>11</v>
      </c>
      <c r="G44" s="6">
        <v>0.5847846012832264</v>
      </c>
      <c r="H44" s="6">
        <v>0.39917506874427133</v>
      </c>
      <c r="I44" s="6">
        <v>1.6040329972502293E-2</v>
      </c>
      <c r="J44" s="7" t="s">
        <v>11</v>
      </c>
      <c r="K44" s="8">
        <f t="shared" si="2"/>
        <v>-0.25309432351685873</v>
      </c>
      <c r="L44" s="12">
        <f t="shared" si="3"/>
        <v>-0.18560953253895507</v>
      </c>
      <c r="M44" s="8" t="str">
        <f t="shared" si="5"/>
        <v>D-D</v>
      </c>
      <c r="N44">
        <f>VLOOKUP(M44,colorlkup!$A$3:$B$6,2,FALSE)</f>
        <v>1</v>
      </c>
      <c r="O44" t="str">
        <f t="shared" si="6"/>
        <v>Mahnomen</v>
      </c>
      <c r="P44" s="13">
        <f t="shared" si="4"/>
        <v>6.7484790977903664E-2</v>
      </c>
    </row>
    <row r="45" spans="1:16" x14ac:dyDescent="0.25">
      <c r="A45" s="4">
        <v>27089</v>
      </c>
      <c r="B45" s="5" t="s">
        <v>55</v>
      </c>
      <c r="C45" s="6">
        <v>0.487655623549272</v>
      </c>
      <c r="D45" s="6">
        <v>0.48216923401561512</v>
      </c>
      <c r="E45" s="6">
        <v>3.0175142435112892E-2</v>
      </c>
      <c r="F45" s="7" t="s">
        <v>11</v>
      </c>
      <c r="G45" s="6">
        <v>0.42528735632183906</v>
      </c>
      <c r="H45" s="6">
        <v>0.54682843763303535</v>
      </c>
      <c r="I45" s="6">
        <v>2.7884206045125585E-2</v>
      </c>
      <c r="J45" s="7" t="s">
        <v>41</v>
      </c>
      <c r="K45" s="8">
        <f t="shared" si="2"/>
        <v>-5.4863895336568769E-3</v>
      </c>
      <c r="L45" s="12">
        <f t="shared" si="3"/>
        <v>0.12154108131119629</v>
      </c>
      <c r="M45" s="8" t="str">
        <f t="shared" si="5"/>
        <v>D-R</v>
      </c>
      <c r="N45">
        <f>VLOOKUP(M45,colorlkup!$A$3:$B$6,2,FALSE)</f>
        <v>2</v>
      </c>
      <c r="O45" t="str">
        <f t="shared" si="6"/>
        <v>Marshall</v>
      </c>
      <c r="P45" s="13">
        <f t="shared" si="4"/>
        <v>0.12702747084485316</v>
      </c>
    </row>
    <row r="46" spans="1:16" x14ac:dyDescent="0.25">
      <c r="A46" s="4">
        <v>27091</v>
      </c>
      <c r="B46" s="5" t="s">
        <v>97</v>
      </c>
      <c r="C46" s="6">
        <v>0.41035893620978242</v>
      </c>
      <c r="D46" s="6">
        <v>0.56286033103961319</v>
      </c>
      <c r="E46" s="6">
        <v>2.6780732750604427E-2</v>
      </c>
      <c r="F46" s="7" t="s">
        <v>41</v>
      </c>
      <c r="G46" s="6">
        <v>0.36962071480671044</v>
      </c>
      <c r="H46" s="6">
        <v>0.60694748358862149</v>
      </c>
      <c r="I46" s="6">
        <v>2.3431801604668127E-2</v>
      </c>
      <c r="J46" s="7" t="s">
        <v>41</v>
      </c>
      <c r="K46" s="8">
        <f t="shared" si="2"/>
        <v>0.15250139482983077</v>
      </c>
      <c r="L46" s="12">
        <f t="shared" si="3"/>
        <v>0.23732676878191106</v>
      </c>
      <c r="M46" s="8" t="str">
        <f t="shared" si="5"/>
        <v>R-R</v>
      </c>
      <c r="N46">
        <f>VLOOKUP(M46,colorlkup!$A$3:$B$6,2,FALSE)</f>
        <v>3</v>
      </c>
      <c r="O46" t="str">
        <f t="shared" si="6"/>
        <v>Martin</v>
      </c>
      <c r="P46" s="13">
        <f t="shared" si="4"/>
        <v>8.4825373952080285E-2</v>
      </c>
    </row>
    <row r="47" spans="1:16" x14ac:dyDescent="0.25">
      <c r="A47" s="4">
        <v>27085</v>
      </c>
      <c r="B47" s="5" t="s">
        <v>74</v>
      </c>
      <c r="C47" s="6">
        <v>0.39439802406852698</v>
      </c>
      <c r="D47" s="6">
        <v>0.57769719901203431</v>
      </c>
      <c r="E47" s="6">
        <v>2.790477691943875E-2</v>
      </c>
      <c r="F47" s="7" t="s">
        <v>41</v>
      </c>
      <c r="G47" s="6">
        <v>0.37557268366301944</v>
      </c>
      <c r="H47" s="6">
        <v>0.59661510267881201</v>
      </c>
      <c r="I47" s="6">
        <v>2.7812213658168491E-2</v>
      </c>
      <c r="J47" s="7" t="s">
        <v>41</v>
      </c>
      <c r="K47" s="8">
        <f t="shared" si="2"/>
        <v>0.18329917494350734</v>
      </c>
      <c r="L47" s="12">
        <f t="shared" si="3"/>
        <v>0.22104241901579258</v>
      </c>
      <c r="M47" s="8" t="str">
        <f t="shared" si="5"/>
        <v>R-R</v>
      </c>
      <c r="N47">
        <f>VLOOKUP(M47,colorlkup!$A$3:$B$6,2,FALSE)</f>
        <v>3</v>
      </c>
      <c r="O47" t="str">
        <f t="shared" si="6"/>
        <v>Mcleod</v>
      </c>
      <c r="P47" s="13">
        <f t="shared" si="4"/>
        <v>3.7743244072285242E-2</v>
      </c>
    </row>
    <row r="48" spans="1:16" x14ac:dyDescent="0.25">
      <c r="A48" s="4">
        <v>27093</v>
      </c>
      <c r="B48" s="5" t="s">
        <v>87</v>
      </c>
      <c r="C48" s="6">
        <v>0.42885611797528894</v>
      </c>
      <c r="D48" s="6">
        <v>0.53702670386608209</v>
      </c>
      <c r="E48" s="6">
        <v>3.4117178158628934E-2</v>
      </c>
      <c r="F48" s="7" t="s">
        <v>41</v>
      </c>
      <c r="G48" s="6">
        <v>0.40682822990011464</v>
      </c>
      <c r="H48" s="6">
        <v>0.56598984771573602</v>
      </c>
      <c r="I48" s="6">
        <v>2.7181922384149338E-2</v>
      </c>
      <c r="J48" s="7" t="s">
        <v>41</v>
      </c>
      <c r="K48" s="8">
        <f t="shared" si="2"/>
        <v>0.10817058589079315</v>
      </c>
      <c r="L48" s="12">
        <f t="shared" si="3"/>
        <v>0.15916161781562138</v>
      </c>
      <c r="M48" s="8" t="str">
        <f t="shared" si="5"/>
        <v>R-R</v>
      </c>
      <c r="N48">
        <f>VLOOKUP(M48,colorlkup!$A$3:$B$6,2,FALSE)</f>
        <v>3</v>
      </c>
      <c r="O48" t="str">
        <f t="shared" si="6"/>
        <v>Meeker</v>
      </c>
      <c r="P48" s="13">
        <f t="shared" si="4"/>
        <v>5.0991031924828234E-2</v>
      </c>
    </row>
    <row r="49" spans="1:16" x14ac:dyDescent="0.25">
      <c r="A49" s="4">
        <v>27095</v>
      </c>
      <c r="B49" s="5" t="s">
        <v>64</v>
      </c>
      <c r="C49" s="6">
        <v>0.44831659775546367</v>
      </c>
      <c r="D49" s="6">
        <v>0.52045186060248083</v>
      </c>
      <c r="E49" s="6">
        <v>3.1231541642055521E-2</v>
      </c>
      <c r="F49" s="7" t="s">
        <v>41</v>
      </c>
      <c r="G49" s="6">
        <v>0.44526774119624168</v>
      </c>
      <c r="H49" s="6">
        <v>0.530975479336949</v>
      </c>
      <c r="I49" s="6">
        <v>2.3756779466809257E-2</v>
      </c>
      <c r="J49" s="7" t="s">
        <v>41</v>
      </c>
      <c r="K49" s="8">
        <f t="shared" si="2"/>
        <v>7.2135262847017156E-2</v>
      </c>
      <c r="L49" s="12">
        <f t="shared" si="3"/>
        <v>8.5707738140707312E-2</v>
      </c>
      <c r="M49" s="8" t="str">
        <f t="shared" si="5"/>
        <v>R-R</v>
      </c>
      <c r="N49">
        <f>VLOOKUP(M49,colorlkup!$A$3:$B$6,2,FALSE)</f>
        <v>3</v>
      </c>
      <c r="O49" t="str">
        <f t="shared" si="6"/>
        <v>Mille Lacs</v>
      </c>
      <c r="P49" s="13">
        <f t="shared" si="4"/>
        <v>1.3572475293690156E-2</v>
      </c>
    </row>
    <row r="50" spans="1:16" x14ac:dyDescent="0.25">
      <c r="A50" s="4">
        <v>27097</v>
      </c>
      <c r="B50" s="5" t="s">
        <v>84</v>
      </c>
      <c r="C50" s="6">
        <v>0.39102908678253601</v>
      </c>
      <c r="D50" s="6">
        <v>0.58143701845547391</v>
      </c>
      <c r="E50" s="6">
        <v>2.7533894761990085E-2</v>
      </c>
      <c r="F50" s="7" t="s">
        <v>41</v>
      </c>
      <c r="G50" s="6">
        <v>0.36813449802560727</v>
      </c>
      <c r="H50" s="6">
        <v>0.60781380878305613</v>
      </c>
      <c r="I50" s="6">
        <v>2.4051693191336605E-2</v>
      </c>
      <c r="J50" s="7" t="s">
        <v>41</v>
      </c>
      <c r="K50" s="8">
        <f t="shared" si="2"/>
        <v>0.1904079316729379</v>
      </c>
      <c r="L50" s="12">
        <f t="shared" si="3"/>
        <v>0.23967931075744886</v>
      </c>
      <c r="M50" s="8" t="str">
        <f t="shared" si="5"/>
        <v>R-R</v>
      </c>
      <c r="N50">
        <f>VLOOKUP(M50,colorlkup!$A$3:$B$6,2,FALSE)</f>
        <v>3</v>
      </c>
      <c r="O50" t="str">
        <f t="shared" si="6"/>
        <v>Morrison</v>
      </c>
      <c r="P50" s="13">
        <f t="shared" si="4"/>
        <v>4.9271379084510958E-2</v>
      </c>
    </row>
    <row r="51" spans="1:16" x14ac:dyDescent="0.25">
      <c r="A51" s="4">
        <v>27099</v>
      </c>
      <c r="B51" s="5" t="s">
        <v>30</v>
      </c>
      <c r="C51" s="6">
        <v>0.60483660812008133</v>
      </c>
      <c r="D51" s="6">
        <v>0.36873925053421586</v>
      </c>
      <c r="E51" s="6">
        <v>2.6424141345702819E-2</v>
      </c>
      <c r="F51" s="7" t="s">
        <v>11</v>
      </c>
      <c r="G51" s="6">
        <v>0.60030206591509794</v>
      </c>
      <c r="H51" s="6">
        <v>0.37423809266950753</v>
      </c>
      <c r="I51" s="6">
        <v>2.5459841415394573E-2</v>
      </c>
      <c r="J51" s="7" t="s">
        <v>11</v>
      </c>
      <c r="K51" s="8">
        <f t="shared" si="2"/>
        <v>-0.23609735758586547</v>
      </c>
      <c r="L51" s="12">
        <f t="shared" si="3"/>
        <v>-0.22606397324559041</v>
      </c>
      <c r="M51" s="8" t="str">
        <f t="shared" si="5"/>
        <v>D-D</v>
      </c>
      <c r="N51">
        <f>VLOOKUP(M51,colorlkup!$A$3:$B$6,2,FALSE)</f>
        <v>1</v>
      </c>
      <c r="O51" t="str">
        <f t="shared" si="6"/>
        <v>Mower</v>
      </c>
      <c r="P51" s="13">
        <f t="shared" si="4"/>
        <v>1.0033384340275064E-2</v>
      </c>
    </row>
    <row r="52" spans="1:16" x14ac:dyDescent="0.25">
      <c r="A52" s="4">
        <v>27101</v>
      </c>
      <c r="B52" s="5" t="s">
        <v>50</v>
      </c>
      <c r="C52" s="6">
        <v>0.48722210679409933</v>
      </c>
      <c r="D52" s="6">
        <v>0.48202784126324538</v>
      </c>
      <c r="E52" s="6">
        <v>3.0750051942655308E-2</v>
      </c>
      <c r="F52" s="7" t="s">
        <v>11</v>
      </c>
      <c r="G52" s="6">
        <v>0.45311516677155445</v>
      </c>
      <c r="H52" s="6">
        <v>0.52527795259072796</v>
      </c>
      <c r="I52" s="6">
        <v>2.1606880637717641E-2</v>
      </c>
      <c r="J52" s="7" t="s">
        <v>41</v>
      </c>
      <c r="K52" s="8">
        <f t="shared" si="2"/>
        <v>-5.1942655308539476E-3</v>
      </c>
      <c r="L52" s="12">
        <f t="shared" si="3"/>
        <v>7.2162785819173514E-2</v>
      </c>
      <c r="M52" s="8" t="str">
        <f t="shared" si="5"/>
        <v>D-R</v>
      </c>
      <c r="N52">
        <f>VLOOKUP(M52,colorlkup!$A$3:$B$6,2,FALSE)</f>
        <v>2</v>
      </c>
      <c r="O52" t="str">
        <f t="shared" si="6"/>
        <v>Murray</v>
      </c>
      <c r="P52" s="13">
        <f t="shared" si="4"/>
        <v>7.7357051350027461E-2</v>
      </c>
    </row>
    <row r="53" spans="1:16" x14ac:dyDescent="0.25">
      <c r="A53" s="4">
        <v>27103</v>
      </c>
      <c r="B53" s="5" t="s">
        <v>25</v>
      </c>
      <c r="C53" s="6">
        <v>0.54190189092902163</v>
      </c>
      <c r="D53" s="6">
        <v>0.43672238969580707</v>
      </c>
      <c r="E53" s="6">
        <v>2.1375719375171281E-2</v>
      </c>
      <c r="F53" s="7" t="s">
        <v>11</v>
      </c>
      <c r="G53" s="6">
        <v>0.52579397505038949</v>
      </c>
      <c r="H53" s="6">
        <v>0.44745873508743261</v>
      </c>
      <c r="I53" s="6">
        <v>2.6747289862177916E-2</v>
      </c>
      <c r="J53" s="7" t="s">
        <v>11</v>
      </c>
      <c r="K53" s="8">
        <f t="shared" si="2"/>
        <v>-0.10517950123321457</v>
      </c>
      <c r="L53" s="12">
        <f t="shared" si="3"/>
        <v>-7.8335239962956882E-2</v>
      </c>
      <c r="M53" s="8" t="str">
        <f t="shared" si="5"/>
        <v>D-D</v>
      </c>
      <c r="N53">
        <f>VLOOKUP(M53,colorlkup!$A$3:$B$6,2,FALSE)</f>
        <v>1</v>
      </c>
      <c r="O53" t="str">
        <f t="shared" si="6"/>
        <v>Nicollet</v>
      </c>
      <c r="P53" s="13">
        <f t="shared" si="4"/>
        <v>2.6844261270257685E-2</v>
      </c>
    </row>
    <row r="54" spans="1:16" x14ac:dyDescent="0.25">
      <c r="A54" s="4">
        <v>27105</v>
      </c>
      <c r="B54" s="5" t="s">
        <v>94</v>
      </c>
      <c r="C54" s="6">
        <v>0.48156132985362532</v>
      </c>
      <c r="D54" s="6">
        <v>0.49563145353455124</v>
      </c>
      <c r="E54" s="6">
        <v>2.2807216611823444E-2</v>
      </c>
      <c r="F54" s="7" t="s">
        <v>41</v>
      </c>
      <c r="G54" s="6">
        <v>0.44518779342723003</v>
      </c>
      <c r="H54" s="6">
        <v>0.53767605633802817</v>
      </c>
      <c r="I54" s="6">
        <v>1.7136150234741784E-2</v>
      </c>
      <c r="J54" s="7" t="s">
        <v>41</v>
      </c>
      <c r="K54" s="8">
        <f t="shared" si="2"/>
        <v>1.4070123680925917E-2</v>
      </c>
      <c r="L54" s="12">
        <f t="shared" si="3"/>
        <v>9.2488262910798147E-2</v>
      </c>
      <c r="M54" s="8" t="str">
        <f t="shared" si="5"/>
        <v>R-R</v>
      </c>
      <c r="N54">
        <f>VLOOKUP(M54,colorlkup!$A$3:$B$6,2,FALSE)</f>
        <v>3</v>
      </c>
      <c r="O54" t="str">
        <f t="shared" si="6"/>
        <v>Nobles</v>
      </c>
      <c r="P54" s="13">
        <f t="shared" si="4"/>
        <v>7.841813922987223E-2</v>
      </c>
    </row>
    <row r="55" spans="1:16" x14ac:dyDescent="0.25">
      <c r="A55" s="4" t="s">
        <v>9</v>
      </c>
      <c r="B55" s="5" t="s">
        <v>10</v>
      </c>
      <c r="C55" s="6">
        <v>0.61997670355270817</v>
      </c>
      <c r="D55" s="6">
        <v>0.35061153174140941</v>
      </c>
      <c r="E55" s="6">
        <v>2.9411764705882353E-2</v>
      </c>
      <c r="F55" s="7" t="s">
        <v>11</v>
      </c>
      <c r="G55" s="6">
        <v>0.53944496414094167</v>
      </c>
      <c r="H55" s="6">
        <v>0.43155597131275336</v>
      </c>
      <c r="I55" s="6">
        <v>2.8999064546304958E-2</v>
      </c>
      <c r="J55" s="7" t="s">
        <v>11</v>
      </c>
      <c r="K55" s="8">
        <f t="shared" si="2"/>
        <v>-0.26936517181129876</v>
      </c>
      <c r="L55" s="12">
        <f t="shared" si="3"/>
        <v>-0.10788899282818831</v>
      </c>
      <c r="M55" s="8" t="str">
        <f t="shared" si="5"/>
        <v>D-D</v>
      </c>
      <c r="N55">
        <f>VLOOKUP(M55,colorlkup!$A$3:$B$6,2,FALSE)</f>
        <v>1</v>
      </c>
      <c r="O55" t="str">
        <f t="shared" si="6"/>
        <v>Norman</v>
      </c>
      <c r="P55" s="13">
        <f t="shared" si="4"/>
        <v>0.16147617898311045</v>
      </c>
    </row>
    <row r="56" spans="1:16" x14ac:dyDescent="0.25">
      <c r="A56" s="4">
        <v>27109</v>
      </c>
      <c r="B56" s="5" t="s">
        <v>35</v>
      </c>
      <c r="C56" s="6">
        <v>0.50622466326664051</v>
      </c>
      <c r="D56" s="6">
        <v>0.47341441088008368</v>
      </c>
      <c r="E56" s="6">
        <v>2.0360925853275796E-2</v>
      </c>
      <c r="F56" s="7" t="s">
        <v>11</v>
      </c>
      <c r="G56" s="6">
        <v>0.5022983809183309</v>
      </c>
      <c r="H56" s="6">
        <v>0.4702998110220134</v>
      </c>
      <c r="I56" s="6">
        <v>2.7401808059655752E-2</v>
      </c>
      <c r="J56" s="7" t="s">
        <v>11</v>
      </c>
      <c r="K56" s="8">
        <f t="shared" si="2"/>
        <v>-3.2810252386556826E-2</v>
      </c>
      <c r="L56" s="12">
        <f t="shared" si="3"/>
        <v>-3.1998569896317497E-2</v>
      </c>
      <c r="M56" s="8" t="str">
        <f t="shared" si="5"/>
        <v>D-D</v>
      </c>
      <c r="N56">
        <f>VLOOKUP(M56,colorlkup!$A$3:$B$6,2,FALSE)</f>
        <v>1</v>
      </c>
      <c r="O56" t="str">
        <f t="shared" si="6"/>
        <v>Olmsted</v>
      </c>
      <c r="P56" s="13">
        <f t="shared" si="4"/>
        <v>8.1168249023932937E-4</v>
      </c>
    </row>
    <row r="57" spans="1:16" x14ac:dyDescent="0.25">
      <c r="A57" s="4">
        <v>27111</v>
      </c>
      <c r="B57" s="5" t="s">
        <v>95</v>
      </c>
      <c r="C57" s="6">
        <v>0.4238994095511977</v>
      </c>
      <c r="D57" s="6">
        <v>0.55303331599718542</v>
      </c>
      <c r="E57" s="6">
        <v>2.306727445161685E-2</v>
      </c>
      <c r="F57" s="7" t="s">
        <v>41</v>
      </c>
      <c r="G57" s="6">
        <v>0.38411746131986108</v>
      </c>
      <c r="H57" s="6">
        <v>0.59551626144616354</v>
      </c>
      <c r="I57" s="6">
        <v>2.0366277233975372E-2</v>
      </c>
      <c r="J57" s="7" t="s">
        <v>41</v>
      </c>
      <c r="K57" s="8">
        <f t="shared" si="2"/>
        <v>0.12913390644598771</v>
      </c>
      <c r="L57" s="12">
        <f t="shared" si="3"/>
        <v>0.21139880012630247</v>
      </c>
      <c r="M57" s="8" t="str">
        <f t="shared" si="5"/>
        <v>R-R</v>
      </c>
      <c r="N57">
        <f>VLOOKUP(M57,colorlkup!$A$3:$B$6,2,FALSE)</f>
        <v>3</v>
      </c>
      <c r="O57" t="str">
        <f t="shared" si="6"/>
        <v>Otter Tail</v>
      </c>
      <c r="P57" s="13">
        <f t="shared" si="4"/>
        <v>8.2264893680314755E-2</v>
      </c>
    </row>
    <row r="58" spans="1:16" x14ac:dyDescent="0.25">
      <c r="A58" s="4">
        <v>27113</v>
      </c>
      <c r="B58" s="5" t="s">
        <v>46</v>
      </c>
      <c r="C58" s="6">
        <v>0.49750806215186161</v>
      </c>
      <c r="D58" s="6">
        <v>0.47610671357373202</v>
      </c>
      <c r="E58" s="6">
        <v>2.6385224274406333E-2</v>
      </c>
      <c r="F58" s="7" t="s">
        <v>11</v>
      </c>
      <c r="G58" s="6">
        <v>0.4640171858216971</v>
      </c>
      <c r="H58" s="6">
        <v>0.50713518490102805</v>
      </c>
      <c r="I58" s="6">
        <v>2.8847629277274821E-2</v>
      </c>
      <c r="J58" s="7" t="s">
        <v>41</v>
      </c>
      <c r="K58" s="8">
        <f t="shared" si="2"/>
        <v>-2.1401348578129586E-2</v>
      </c>
      <c r="L58" s="12">
        <f t="shared" si="3"/>
        <v>4.3117999079330949E-2</v>
      </c>
      <c r="M58" s="8" t="str">
        <f t="shared" si="5"/>
        <v>D-R</v>
      </c>
      <c r="N58">
        <f>VLOOKUP(M58,colorlkup!$A$3:$B$6,2,FALSE)</f>
        <v>2</v>
      </c>
      <c r="O58" t="str">
        <f t="shared" si="6"/>
        <v>Pennington</v>
      </c>
      <c r="P58" s="13">
        <f t="shared" si="4"/>
        <v>6.4519347657460535E-2</v>
      </c>
    </row>
    <row r="59" spans="1:16" x14ac:dyDescent="0.25">
      <c r="A59" s="4">
        <v>27115</v>
      </c>
      <c r="B59" s="5" t="s">
        <v>45</v>
      </c>
      <c r="C59" s="6">
        <v>0.49252589863032747</v>
      </c>
      <c r="D59" s="6">
        <v>0.47709101022039907</v>
      </c>
      <c r="E59" s="6">
        <v>3.0383091149273449E-2</v>
      </c>
      <c r="F59" s="7" t="s">
        <v>11</v>
      </c>
      <c r="G59" s="6">
        <v>0.48335123523093448</v>
      </c>
      <c r="H59" s="6">
        <v>0.49015395631936987</v>
      </c>
      <c r="I59" s="6">
        <v>2.6494808449695668E-2</v>
      </c>
      <c r="J59" s="7" t="s">
        <v>41</v>
      </c>
      <c r="K59" s="8">
        <f t="shared" si="2"/>
        <v>-1.5434888409928404E-2</v>
      </c>
      <c r="L59" s="12">
        <f t="shared" si="3"/>
        <v>6.8027210884353817E-3</v>
      </c>
      <c r="M59" s="8" t="str">
        <f t="shared" si="5"/>
        <v>D-R</v>
      </c>
      <c r="N59">
        <f>VLOOKUP(M59,colorlkup!$A$3:$B$6,2,FALSE)</f>
        <v>2</v>
      </c>
      <c r="O59" t="str">
        <f t="shared" si="6"/>
        <v>Pine</v>
      </c>
      <c r="P59" s="13">
        <f t="shared" si="4"/>
        <v>2.2237609498363786E-2</v>
      </c>
    </row>
    <row r="60" spans="1:16" x14ac:dyDescent="0.25">
      <c r="A60" s="4">
        <v>27117</v>
      </c>
      <c r="B60" s="5" t="s">
        <v>100</v>
      </c>
      <c r="C60" s="6">
        <v>0.42137054780254113</v>
      </c>
      <c r="D60" s="6">
        <v>0.55238491980837323</v>
      </c>
      <c r="E60" s="6">
        <v>2.6244532389085608E-2</v>
      </c>
      <c r="F60" s="7" t="s">
        <v>41</v>
      </c>
      <c r="G60" s="6">
        <v>0.37128712871287128</v>
      </c>
      <c r="H60" s="6">
        <v>0.60826517434352134</v>
      </c>
      <c r="I60" s="6">
        <v>2.0447696943607405E-2</v>
      </c>
      <c r="J60" s="7" t="s">
        <v>41</v>
      </c>
      <c r="K60" s="8">
        <f t="shared" si="2"/>
        <v>0.1310143720058321</v>
      </c>
      <c r="L60" s="12">
        <f t="shared" si="3"/>
        <v>0.23697804563065006</v>
      </c>
      <c r="M60" s="8" t="str">
        <f t="shared" si="5"/>
        <v>R-R</v>
      </c>
      <c r="N60">
        <f>VLOOKUP(M60,colorlkup!$A$3:$B$6,2,FALSE)</f>
        <v>3</v>
      </c>
      <c r="O60" t="str">
        <f t="shared" si="6"/>
        <v>Pipestone</v>
      </c>
      <c r="P60" s="13">
        <f t="shared" si="4"/>
        <v>0.10596367362481796</v>
      </c>
    </row>
    <row r="61" spans="1:16" x14ac:dyDescent="0.25">
      <c r="A61" s="4">
        <v>27119</v>
      </c>
      <c r="B61" s="5" t="s">
        <v>53</v>
      </c>
      <c r="C61" s="6">
        <v>0.51193426372766404</v>
      </c>
      <c r="D61" s="6">
        <v>0.46615364549367416</v>
      </c>
      <c r="E61" s="6">
        <v>2.1912090778661797E-2</v>
      </c>
      <c r="F61" s="7" t="s">
        <v>11</v>
      </c>
      <c r="G61" s="6">
        <v>0.46096780779963248</v>
      </c>
      <c r="H61" s="6">
        <v>0.51827400803103518</v>
      </c>
      <c r="I61" s="6">
        <v>2.0758184169332335E-2</v>
      </c>
      <c r="J61" s="7" t="s">
        <v>41</v>
      </c>
      <c r="K61" s="8">
        <f t="shared" si="2"/>
        <v>-4.5780618233989878E-2</v>
      </c>
      <c r="L61" s="12">
        <f t="shared" si="3"/>
        <v>5.7306200231402704E-2</v>
      </c>
      <c r="M61" s="8" t="str">
        <f t="shared" si="5"/>
        <v>D-R</v>
      </c>
      <c r="N61">
        <f>VLOOKUP(M61,colorlkup!$A$3:$B$6,2,FALSE)</f>
        <v>2</v>
      </c>
      <c r="O61" t="str">
        <f t="shared" si="6"/>
        <v>Polk</v>
      </c>
      <c r="P61" s="13">
        <f t="shared" si="4"/>
        <v>0.10308681846539258</v>
      </c>
    </row>
    <row r="62" spans="1:16" x14ac:dyDescent="0.25">
      <c r="A62" s="4">
        <v>27121</v>
      </c>
      <c r="B62" s="5" t="s">
        <v>47</v>
      </c>
      <c r="C62" s="6">
        <v>0.50749694002447976</v>
      </c>
      <c r="D62" s="6">
        <v>0.46955324357405143</v>
      </c>
      <c r="E62" s="6">
        <v>2.2949816401468787E-2</v>
      </c>
      <c r="F62" s="7" t="s">
        <v>11</v>
      </c>
      <c r="G62" s="6">
        <v>0.47726544988792829</v>
      </c>
      <c r="H62" s="6">
        <v>0.50304194684598147</v>
      </c>
      <c r="I62" s="6">
        <v>1.9692603266090299E-2</v>
      </c>
      <c r="J62" s="7" t="s">
        <v>41</v>
      </c>
      <c r="K62" s="8">
        <f t="shared" si="2"/>
        <v>-3.7943696450428333E-2</v>
      </c>
      <c r="L62" s="12">
        <f t="shared" si="3"/>
        <v>2.5776496958053174E-2</v>
      </c>
      <c r="M62" s="8" t="str">
        <f t="shared" si="5"/>
        <v>D-R</v>
      </c>
      <c r="N62">
        <f>VLOOKUP(M62,colorlkup!$A$3:$B$6,2,FALSE)</f>
        <v>2</v>
      </c>
      <c r="O62" t="str">
        <f t="shared" si="6"/>
        <v>Pope</v>
      </c>
      <c r="P62" s="13">
        <f t="shared" si="4"/>
        <v>6.3720193408481507E-2</v>
      </c>
    </row>
    <row r="63" spans="1:16" x14ac:dyDescent="0.25">
      <c r="A63" s="4">
        <v>27123</v>
      </c>
      <c r="B63" s="5" t="s">
        <v>39</v>
      </c>
      <c r="C63" s="6">
        <v>0.65963675167456182</v>
      </c>
      <c r="D63" s="6">
        <v>0.32064343550143121</v>
      </c>
      <c r="E63" s="6">
        <v>1.971981282400698E-2</v>
      </c>
      <c r="F63" s="7" t="s">
        <v>11</v>
      </c>
      <c r="G63" s="6">
        <v>0.66328338509873686</v>
      </c>
      <c r="H63" s="6">
        <v>0.3113097244837208</v>
      </c>
      <c r="I63" s="6">
        <v>2.5406890417542374E-2</v>
      </c>
      <c r="J63" s="7" t="s">
        <v>11</v>
      </c>
      <c r="K63" s="8">
        <f t="shared" si="2"/>
        <v>-0.33899331617313061</v>
      </c>
      <c r="L63" s="12">
        <f t="shared" si="3"/>
        <v>-0.35197366061501606</v>
      </c>
      <c r="M63" s="8" t="str">
        <f t="shared" si="5"/>
        <v>D-D</v>
      </c>
      <c r="N63">
        <f>VLOOKUP(M63,colorlkup!$A$3:$B$6,2,FALSE)</f>
        <v>1</v>
      </c>
      <c r="O63" t="str">
        <f t="shared" si="6"/>
        <v>Ramsey</v>
      </c>
      <c r="P63" s="13">
        <f t="shared" si="4"/>
        <v>-1.298034444188545E-2</v>
      </c>
    </row>
    <row r="64" spans="1:16" x14ac:dyDescent="0.25">
      <c r="A64" s="4">
        <v>27125</v>
      </c>
      <c r="B64" s="5" t="s">
        <v>52</v>
      </c>
      <c r="C64" s="6">
        <v>0.51118210862619806</v>
      </c>
      <c r="D64" s="6">
        <v>0.44865358283888634</v>
      </c>
      <c r="E64" s="6">
        <v>4.0164308534915566E-2</v>
      </c>
      <c r="F64" s="7" t="s">
        <v>11</v>
      </c>
      <c r="G64" s="6">
        <v>0.46987341772151897</v>
      </c>
      <c r="H64" s="6">
        <v>0.49518987341772153</v>
      </c>
      <c r="I64" s="6">
        <v>3.4936708860759495E-2</v>
      </c>
      <c r="J64" s="7" t="s">
        <v>41</v>
      </c>
      <c r="K64" s="8">
        <f t="shared" si="2"/>
        <v>-6.2528525787311717E-2</v>
      </c>
      <c r="L64" s="12">
        <f t="shared" si="3"/>
        <v>2.5316455696202556E-2</v>
      </c>
      <c r="M64" s="8" t="str">
        <f t="shared" si="5"/>
        <v>D-R</v>
      </c>
      <c r="N64">
        <f>VLOOKUP(M64,colorlkup!$A$3:$B$6,2,FALSE)</f>
        <v>2</v>
      </c>
      <c r="O64" t="str">
        <f t="shared" si="6"/>
        <v>Red Lake</v>
      </c>
      <c r="P64" s="13">
        <f t="shared" si="4"/>
        <v>8.7844981483514273E-2</v>
      </c>
    </row>
    <row r="65" spans="1:16" x14ac:dyDescent="0.25">
      <c r="A65" s="4">
        <v>27127</v>
      </c>
      <c r="B65" s="5" t="s">
        <v>91</v>
      </c>
      <c r="C65" s="6">
        <v>0.41634640020497055</v>
      </c>
      <c r="D65" s="6">
        <v>0.55188316679477323</v>
      </c>
      <c r="E65" s="6">
        <v>3.1770433000256212E-2</v>
      </c>
      <c r="F65" s="7" t="s">
        <v>41</v>
      </c>
      <c r="G65" s="6">
        <v>0.38613607188703464</v>
      </c>
      <c r="H65" s="6">
        <v>0.58664955070603342</v>
      </c>
      <c r="I65" s="6">
        <v>2.7214377406931965E-2</v>
      </c>
      <c r="J65" s="7" t="s">
        <v>41</v>
      </c>
      <c r="K65" s="8">
        <f t="shared" si="2"/>
        <v>0.13553676658980268</v>
      </c>
      <c r="L65" s="12">
        <f t="shared" si="3"/>
        <v>0.20051347881899878</v>
      </c>
      <c r="M65" s="8" t="str">
        <f t="shared" si="5"/>
        <v>R-R</v>
      </c>
      <c r="N65">
        <f>VLOOKUP(M65,colorlkup!$A$3:$B$6,2,FALSE)</f>
        <v>3</v>
      </c>
      <c r="O65" t="str">
        <f t="shared" si="6"/>
        <v>Redwood</v>
      </c>
      <c r="P65" s="13">
        <f t="shared" si="4"/>
        <v>6.4976712229196099E-2</v>
      </c>
    </row>
    <row r="66" spans="1:16" x14ac:dyDescent="0.25">
      <c r="A66" s="4">
        <v>27129</v>
      </c>
      <c r="B66" s="5" t="s">
        <v>98</v>
      </c>
      <c r="C66" s="6">
        <v>0.47990165949600494</v>
      </c>
      <c r="D66" s="6">
        <v>0.48629379225568531</v>
      </c>
      <c r="E66" s="6">
        <v>3.3804548248309772E-2</v>
      </c>
      <c r="F66" s="7" t="s">
        <v>41</v>
      </c>
      <c r="G66" s="6">
        <v>0.44020752269779506</v>
      </c>
      <c r="H66" s="6">
        <v>0.53813229571984433</v>
      </c>
      <c r="I66" s="6">
        <v>2.166018158236057E-2</v>
      </c>
      <c r="J66" s="7" t="s">
        <v>41</v>
      </c>
      <c r="K66" s="8">
        <f t="shared" si="2"/>
        <v>6.392132759680369E-3</v>
      </c>
      <c r="L66" s="12">
        <f t="shared" si="3"/>
        <v>9.7924773022049272E-2</v>
      </c>
      <c r="M66" s="8" t="str">
        <f t="shared" ref="M66:M88" si="7">TRIM(F66)&amp;"-"&amp;TRIM(J66)</f>
        <v>R-R</v>
      </c>
      <c r="N66">
        <f>VLOOKUP(M66,colorlkup!$A$3:$B$6,2,FALSE)</f>
        <v>3</v>
      </c>
      <c r="O66" t="str">
        <f t="shared" ref="O66:O88" si="8">PROPER(B66)</f>
        <v>Renville</v>
      </c>
      <c r="P66" s="13">
        <f t="shared" si="4"/>
        <v>9.1532640262368903E-2</v>
      </c>
    </row>
    <row r="67" spans="1:16" x14ac:dyDescent="0.25">
      <c r="A67" s="4">
        <v>27131</v>
      </c>
      <c r="B67" s="5" t="s">
        <v>22</v>
      </c>
      <c r="C67" s="6">
        <v>0.54658951539356582</v>
      </c>
      <c r="D67" s="6">
        <v>0.43155445139784271</v>
      </c>
      <c r="E67" s="6">
        <v>2.1856033208591464E-2</v>
      </c>
      <c r="F67" s="7" t="s">
        <v>11</v>
      </c>
      <c r="G67" s="6">
        <v>0.52852759785539405</v>
      </c>
      <c r="H67" s="6">
        <v>0.44578051879629343</v>
      </c>
      <c r="I67" s="6">
        <v>2.5691883348312516E-2</v>
      </c>
      <c r="J67" s="7" t="s">
        <v>11</v>
      </c>
      <c r="K67" s="8">
        <f t="shared" ref="K67:K88" si="9">D67-C67</f>
        <v>-0.11503506399572311</v>
      </c>
      <c r="L67" s="12">
        <f t="shared" ref="L67:L88" si="10">H67-G67</f>
        <v>-8.2747079059100614E-2</v>
      </c>
      <c r="M67" s="8" t="str">
        <f t="shared" si="7"/>
        <v>D-D</v>
      </c>
      <c r="N67">
        <f>VLOOKUP(M67,colorlkup!$A$3:$B$6,2,FALSE)</f>
        <v>1</v>
      </c>
      <c r="O67" t="str">
        <f t="shared" si="8"/>
        <v>Rice</v>
      </c>
      <c r="P67" s="13">
        <f t="shared" ref="P67:P88" si="11">(L67-K67)</f>
        <v>3.2287984936622494E-2</v>
      </c>
    </row>
    <row r="68" spans="1:16" x14ac:dyDescent="0.25">
      <c r="A68" s="4">
        <v>27133</v>
      </c>
      <c r="B68" s="5" t="s">
        <v>77</v>
      </c>
      <c r="C68" s="6">
        <v>0.41788944723618088</v>
      </c>
      <c r="D68" s="6">
        <v>0.55778894472361806</v>
      </c>
      <c r="E68" s="6">
        <v>2.4321608040201004E-2</v>
      </c>
      <c r="F68" s="7" t="s">
        <v>41</v>
      </c>
      <c r="G68" s="6">
        <v>0.40156830375567476</v>
      </c>
      <c r="H68" s="6">
        <v>0.57985967808501859</v>
      </c>
      <c r="I68" s="6">
        <v>1.8572018159306643E-2</v>
      </c>
      <c r="J68" s="7" t="s">
        <v>41</v>
      </c>
      <c r="K68" s="8">
        <f t="shared" si="9"/>
        <v>0.13989949748743719</v>
      </c>
      <c r="L68" s="12">
        <f t="shared" si="10"/>
        <v>0.17829137432934383</v>
      </c>
      <c r="M68" s="8" t="str">
        <f t="shared" si="7"/>
        <v>R-R</v>
      </c>
      <c r="N68">
        <f>VLOOKUP(M68,colorlkup!$A$3:$B$6,2,FALSE)</f>
        <v>3</v>
      </c>
      <c r="O68" t="str">
        <f t="shared" si="8"/>
        <v>Rock</v>
      </c>
      <c r="P68" s="13">
        <f t="shared" si="11"/>
        <v>3.8391876841906647E-2</v>
      </c>
    </row>
    <row r="69" spans="1:16" x14ac:dyDescent="0.25">
      <c r="A69" s="4">
        <v>27135</v>
      </c>
      <c r="B69" s="5" t="s">
        <v>80</v>
      </c>
      <c r="C69" s="6">
        <v>0.40220779220779218</v>
      </c>
      <c r="D69" s="6">
        <v>0.57636363636363641</v>
      </c>
      <c r="E69" s="6">
        <v>2.1428571428571429E-2</v>
      </c>
      <c r="F69" s="7" t="s">
        <v>41</v>
      </c>
      <c r="G69" s="6">
        <v>0.37704026115342765</v>
      </c>
      <c r="H69" s="6">
        <v>0.59970076169749731</v>
      </c>
      <c r="I69" s="6">
        <v>2.3258977149075082E-2</v>
      </c>
      <c r="J69" s="7" t="s">
        <v>41</v>
      </c>
      <c r="K69" s="8">
        <f t="shared" si="9"/>
        <v>0.17415584415584423</v>
      </c>
      <c r="L69" s="12">
        <f t="shared" si="10"/>
        <v>0.22266050054406966</v>
      </c>
      <c r="M69" s="8" t="str">
        <f t="shared" si="7"/>
        <v>R-R</v>
      </c>
      <c r="N69">
        <f>VLOOKUP(M69,colorlkup!$A$3:$B$6,2,FALSE)</f>
        <v>3</v>
      </c>
      <c r="O69" t="str">
        <f t="shared" si="8"/>
        <v>Roseau</v>
      </c>
      <c r="P69" s="13">
        <f t="shared" si="11"/>
        <v>4.8504656388225431E-2</v>
      </c>
    </row>
    <row r="70" spans="1:16" x14ac:dyDescent="0.25">
      <c r="A70" s="4">
        <v>27139</v>
      </c>
      <c r="B70" s="5" t="s">
        <v>70</v>
      </c>
      <c r="C70" s="6">
        <v>0.43508311982363107</v>
      </c>
      <c r="D70" s="6">
        <v>0.54704164928796994</v>
      </c>
      <c r="E70" s="6">
        <v>1.7875230888398975E-2</v>
      </c>
      <c r="F70" s="7" t="s">
        <v>41</v>
      </c>
      <c r="G70" s="6">
        <v>0.41469984786522812</v>
      </c>
      <c r="H70" s="6">
        <v>0.56280095468058677</v>
      </c>
      <c r="I70" s="6">
        <v>2.2499197454185101E-2</v>
      </c>
      <c r="J70" s="7" t="s">
        <v>41</v>
      </c>
      <c r="K70" s="8">
        <f t="shared" si="9"/>
        <v>0.11195852946433887</v>
      </c>
      <c r="L70" s="12">
        <f t="shared" si="10"/>
        <v>0.14810110681535865</v>
      </c>
      <c r="M70" s="8" t="str">
        <f t="shared" si="7"/>
        <v>R-R</v>
      </c>
      <c r="N70">
        <f>VLOOKUP(M70,colorlkup!$A$3:$B$6,2,FALSE)</f>
        <v>3</v>
      </c>
      <c r="O70" t="str">
        <f t="shared" si="8"/>
        <v>Scott</v>
      </c>
      <c r="P70" s="13">
        <f t="shared" si="11"/>
        <v>3.6142577351019778E-2</v>
      </c>
    </row>
    <row r="71" spans="1:16" x14ac:dyDescent="0.25">
      <c r="A71" s="4">
        <v>27141</v>
      </c>
      <c r="B71" s="5" t="s">
        <v>72</v>
      </c>
      <c r="C71" s="6">
        <v>0.39913314069793288</v>
      </c>
      <c r="D71" s="6">
        <v>0.5810180040008891</v>
      </c>
      <c r="E71" s="6">
        <v>1.9848855301178039E-2</v>
      </c>
      <c r="F71" s="7" t="s">
        <v>41</v>
      </c>
      <c r="G71" s="6">
        <v>0.37835687716355976</v>
      </c>
      <c r="H71" s="6">
        <v>0.59876583026941022</v>
      </c>
      <c r="I71" s="6">
        <v>2.2877292567030038E-2</v>
      </c>
      <c r="J71" s="7" t="s">
        <v>41</v>
      </c>
      <c r="K71" s="8">
        <f t="shared" si="9"/>
        <v>0.18188486330295622</v>
      </c>
      <c r="L71" s="12">
        <f t="shared" si="10"/>
        <v>0.22040895310585046</v>
      </c>
      <c r="M71" s="8" t="str">
        <f t="shared" si="7"/>
        <v>R-R</v>
      </c>
      <c r="N71">
        <f>VLOOKUP(M71,colorlkup!$A$3:$B$6,2,FALSE)</f>
        <v>3</v>
      </c>
      <c r="O71" t="str">
        <f t="shared" si="8"/>
        <v>Sherburne</v>
      </c>
      <c r="P71" s="13">
        <f t="shared" si="11"/>
        <v>3.8524089802894235E-2</v>
      </c>
    </row>
    <row r="72" spans="1:16" x14ac:dyDescent="0.25">
      <c r="A72" s="4">
        <v>27143</v>
      </c>
      <c r="B72" s="5" t="s">
        <v>75</v>
      </c>
      <c r="C72" s="6">
        <v>0.38788976581705265</v>
      </c>
      <c r="D72" s="6">
        <v>0.58118773450640449</v>
      </c>
      <c r="E72" s="6">
        <v>3.092249967654289E-2</v>
      </c>
      <c r="F72" s="7" t="s">
        <v>41</v>
      </c>
      <c r="G72" s="6">
        <v>0.37312859884836852</v>
      </c>
      <c r="H72" s="6">
        <v>0.600511836212412</v>
      </c>
      <c r="I72" s="6">
        <v>2.6359564939219451E-2</v>
      </c>
      <c r="J72" s="7" t="s">
        <v>41</v>
      </c>
      <c r="K72" s="8">
        <f t="shared" si="9"/>
        <v>0.19329796868935184</v>
      </c>
      <c r="L72" s="12">
        <f t="shared" si="10"/>
        <v>0.22738323736404348</v>
      </c>
      <c r="M72" s="8" t="str">
        <f t="shared" si="7"/>
        <v>R-R</v>
      </c>
      <c r="N72">
        <f>VLOOKUP(M72,colorlkup!$A$3:$B$6,2,FALSE)</f>
        <v>3</v>
      </c>
      <c r="O72" t="str">
        <f t="shared" si="8"/>
        <v>Sibley</v>
      </c>
      <c r="P72" s="13">
        <f t="shared" si="11"/>
        <v>3.4085268674691638E-2</v>
      </c>
    </row>
    <row r="73" spans="1:16" x14ac:dyDescent="0.25">
      <c r="A73" s="4">
        <v>27137</v>
      </c>
      <c r="B73" s="5" t="s">
        <v>24</v>
      </c>
      <c r="C73" s="6">
        <v>0.65102597337014156</v>
      </c>
      <c r="D73" s="6">
        <v>0.32607268503711684</v>
      </c>
      <c r="E73" s="6">
        <v>2.2901341592741598E-2</v>
      </c>
      <c r="F73" s="7" t="s">
        <v>11</v>
      </c>
      <c r="G73" s="6">
        <v>0.63479073308303202</v>
      </c>
      <c r="H73" s="6">
        <v>0.33852103050331334</v>
      </c>
      <c r="I73" s="6">
        <v>2.6688236413654687E-2</v>
      </c>
      <c r="J73" s="7" t="s">
        <v>11</v>
      </c>
      <c r="K73" s="8">
        <f t="shared" si="9"/>
        <v>-0.32495328833302473</v>
      </c>
      <c r="L73" s="12">
        <f t="shared" si="10"/>
        <v>-0.29626970257971869</v>
      </c>
      <c r="M73" s="8" t="str">
        <f t="shared" si="7"/>
        <v>D-D</v>
      </c>
      <c r="N73">
        <f>VLOOKUP(M73,colorlkup!$A$3:$B$6,2,FALSE)</f>
        <v>1</v>
      </c>
      <c r="O73" t="str">
        <f t="shared" si="8"/>
        <v>St. Louis</v>
      </c>
      <c r="P73" s="13">
        <f t="shared" si="11"/>
        <v>2.868358575330604E-2</v>
      </c>
    </row>
    <row r="74" spans="1:16" x14ac:dyDescent="0.25">
      <c r="A74" s="4">
        <v>27145</v>
      </c>
      <c r="B74" s="5" t="s">
        <v>83</v>
      </c>
      <c r="C74" s="6">
        <v>0.45317182182944793</v>
      </c>
      <c r="D74" s="6">
        <v>0.5230585606176037</v>
      </c>
      <c r="E74" s="6">
        <v>2.3769617552948347E-2</v>
      </c>
      <c r="F74" s="7" t="s">
        <v>41</v>
      </c>
      <c r="G74" s="6">
        <v>0.42752653643742755</v>
      </c>
      <c r="H74" s="6">
        <v>0.54812237980554812</v>
      </c>
      <c r="I74" s="6">
        <v>2.4351083757024352E-2</v>
      </c>
      <c r="J74" s="7" t="s">
        <v>41</v>
      </c>
      <c r="K74" s="8">
        <f t="shared" si="9"/>
        <v>6.9886738788155767E-2</v>
      </c>
      <c r="L74" s="12">
        <f t="shared" si="10"/>
        <v>0.12059584336812057</v>
      </c>
      <c r="M74" s="8" t="str">
        <f t="shared" si="7"/>
        <v>R-R</v>
      </c>
      <c r="N74">
        <f>VLOOKUP(M74,colorlkup!$A$3:$B$6,2,FALSE)</f>
        <v>3</v>
      </c>
      <c r="O74" t="str">
        <f t="shared" si="8"/>
        <v>Stearns</v>
      </c>
      <c r="P74" s="13">
        <f t="shared" si="11"/>
        <v>5.0709104579964803E-2</v>
      </c>
    </row>
    <row r="75" spans="1:16" x14ac:dyDescent="0.25">
      <c r="A75" s="4">
        <v>27147</v>
      </c>
      <c r="B75" s="5" t="s">
        <v>61</v>
      </c>
      <c r="C75" s="6">
        <v>0.45868945868945871</v>
      </c>
      <c r="D75" s="6">
        <v>0.51221001221001217</v>
      </c>
      <c r="E75" s="6">
        <v>2.9100529100529099E-2</v>
      </c>
      <c r="F75" s="7" t="s">
        <v>41</v>
      </c>
      <c r="G75" s="6">
        <v>0.45523948964651745</v>
      </c>
      <c r="H75" s="6">
        <v>0.51783099769922614</v>
      </c>
      <c r="I75" s="6">
        <v>2.6929512654256433E-2</v>
      </c>
      <c r="J75" s="7" t="s">
        <v>41</v>
      </c>
      <c r="K75" s="8">
        <f t="shared" si="9"/>
        <v>5.352055352055346E-2</v>
      </c>
      <c r="L75" s="12">
        <f t="shared" si="10"/>
        <v>6.2591508052708689E-2</v>
      </c>
      <c r="M75" s="8" t="str">
        <f t="shared" si="7"/>
        <v>R-R</v>
      </c>
      <c r="N75">
        <f>VLOOKUP(M75,colorlkup!$A$3:$B$6,2,FALSE)</f>
        <v>3</v>
      </c>
      <c r="O75" t="str">
        <f t="shared" si="8"/>
        <v>Steele</v>
      </c>
      <c r="P75" s="13">
        <f t="shared" si="11"/>
        <v>9.0709545321552287E-3</v>
      </c>
    </row>
    <row r="76" spans="1:16" x14ac:dyDescent="0.25">
      <c r="A76" s="4">
        <v>27149</v>
      </c>
      <c r="B76" s="5" t="s">
        <v>43</v>
      </c>
      <c r="C76" s="6">
        <v>0.4936102236421725</v>
      </c>
      <c r="D76" s="6">
        <v>0.48100816471423502</v>
      </c>
      <c r="E76" s="6">
        <v>2.5381611643592473E-2</v>
      </c>
      <c r="F76" s="7" t="s">
        <v>11</v>
      </c>
      <c r="G76" s="6">
        <v>0.4851380042462845</v>
      </c>
      <c r="H76" s="6">
        <v>0.48938428874734607</v>
      </c>
      <c r="I76" s="6">
        <v>2.5477707006369428E-2</v>
      </c>
      <c r="J76" s="7" t="s">
        <v>41</v>
      </c>
      <c r="K76" s="8">
        <f t="shared" si="9"/>
        <v>-1.2602058927937476E-2</v>
      </c>
      <c r="L76" s="12">
        <f t="shared" si="10"/>
        <v>4.2462845010615702E-3</v>
      </c>
      <c r="M76" s="8" t="str">
        <f t="shared" si="7"/>
        <v>D-R</v>
      </c>
      <c r="N76">
        <f>VLOOKUP(M76,colorlkup!$A$3:$B$6,2,FALSE)</f>
        <v>2</v>
      </c>
      <c r="O76" t="str">
        <f t="shared" si="8"/>
        <v>Stevens</v>
      </c>
      <c r="P76" s="13">
        <f t="shared" si="11"/>
        <v>1.6848343428999046E-2</v>
      </c>
    </row>
    <row r="77" spans="1:16" x14ac:dyDescent="0.25">
      <c r="A77" s="4">
        <v>27151</v>
      </c>
      <c r="B77" s="5" t="s">
        <v>23</v>
      </c>
      <c r="C77" s="6">
        <v>0.55434782608695654</v>
      </c>
      <c r="D77" s="6">
        <v>0.41647597254004576</v>
      </c>
      <c r="E77" s="6">
        <v>2.9176201372997711E-2</v>
      </c>
      <c r="F77" s="7" t="s">
        <v>11</v>
      </c>
      <c r="G77" s="6">
        <v>0.53740965032232857</v>
      </c>
      <c r="H77" s="6">
        <v>0.43914827114670835</v>
      </c>
      <c r="I77" s="6">
        <v>2.3442078530963077E-2</v>
      </c>
      <c r="J77" s="7" t="s">
        <v>11</v>
      </c>
      <c r="K77" s="8">
        <f t="shared" si="9"/>
        <v>-0.13787185354691078</v>
      </c>
      <c r="L77" s="12">
        <f t="shared" si="10"/>
        <v>-9.8261379175620223E-2</v>
      </c>
      <c r="M77" s="8" t="str">
        <f t="shared" si="7"/>
        <v>D-D</v>
      </c>
      <c r="N77">
        <f>VLOOKUP(M77,colorlkup!$A$3:$B$6,2,FALSE)</f>
        <v>1</v>
      </c>
      <c r="O77" t="str">
        <f t="shared" si="8"/>
        <v>Swift</v>
      </c>
      <c r="P77" s="13">
        <f t="shared" si="11"/>
        <v>3.961047437129056E-2</v>
      </c>
    </row>
    <row r="78" spans="1:16" x14ac:dyDescent="0.25">
      <c r="A78" s="4">
        <v>27153</v>
      </c>
      <c r="B78" s="5" t="s">
        <v>85</v>
      </c>
      <c r="C78" s="6">
        <v>0.43052949335073837</v>
      </c>
      <c r="D78" s="6">
        <v>0.54148649751162603</v>
      </c>
      <c r="E78" s="6">
        <v>2.7984009137635636E-2</v>
      </c>
      <c r="F78" s="7" t="s">
        <v>41</v>
      </c>
      <c r="G78" s="6">
        <v>0.40828602897568417</v>
      </c>
      <c r="H78" s="6">
        <v>0.5692620520206727</v>
      </c>
      <c r="I78" s="6">
        <v>2.2451919003643142E-2</v>
      </c>
      <c r="J78" s="7" t="s">
        <v>41</v>
      </c>
      <c r="K78" s="8">
        <f t="shared" si="9"/>
        <v>0.11095700416088766</v>
      </c>
      <c r="L78" s="12">
        <f t="shared" si="10"/>
        <v>0.16097602304498854</v>
      </c>
      <c r="M78" s="8" t="str">
        <f t="shared" si="7"/>
        <v>R-R</v>
      </c>
      <c r="N78">
        <f>VLOOKUP(M78,colorlkup!$A$3:$B$6,2,FALSE)</f>
        <v>3</v>
      </c>
      <c r="O78" t="str">
        <f t="shared" si="8"/>
        <v>Todd</v>
      </c>
      <c r="P78" s="13">
        <f t="shared" si="11"/>
        <v>5.0019018884100874E-2</v>
      </c>
    </row>
    <row r="79" spans="1:16" x14ac:dyDescent="0.25">
      <c r="A79" s="4">
        <v>27155</v>
      </c>
      <c r="B79" s="5" t="s">
        <v>32</v>
      </c>
      <c r="C79" s="6">
        <v>0.51253071253071258</v>
      </c>
      <c r="D79" s="6">
        <v>0.45847665847665847</v>
      </c>
      <c r="E79" s="6">
        <v>2.8992628992628992E-2</v>
      </c>
      <c r="F79" s="7" t="s">
        <v>11</v>
      </c>
      <c r="G79" s="6">
        <v>0.51055766107200862</v>
      </c>
      <c r="H79" s="6">
        <v>0.46616134271792098</v>
      </c>
      <c r="I79" s="6">
        <v>2.3280996210070383E-2</v>
      </c>
      <c r="J79" s="7" t="s">
        <v>11</v>
      </c>
      <c r="K79" s="8">
        <f t="shared" si="9"/>
        <v>-5.4054054054054113E-2</v>
      </c>
      <c r="L79" s="12">
        <f t="shared" si="10"/>
        <v>-4.4396318354087638E-2</v>
      </c>
      <c r="M79" s="8" t="str">
        <f t="shared" si="7"/>
        <v>D-D</v>
      </c>
      <c r="N79">
        <f>VLOOKUP(M79,colorlkup!$A$3:$B$6,2,FALSE)</f>
        <v>1</v>
      </c>
      <c r="O79" t="str">
        <f t="shared" si="8"/>
        <v>Traverse</v>
      </c>
      <c r="P79" s="13">
        <f t="shared" si="11"/>
        <v>9.6577356999664743E-3</v>
      </c>
    </row>
    <row r="80" spans="1:16" x14ac:dyDescent="0.25">
      <c r="A80" s="4">
        <v>27157</v>
      </c>
      <c r="B80" s="5" t="s">
        <v>69</v>
      </c>
      <c r="C80" s="6">
        <v>0.47473303623980495</v>
      </c>
      <c r="D80" s="6">
        <v>0.49903304464811232</v>
      </c>
      <c r="E80" s="6">
        <v>2.6233919112082737E-2</v>
      </c>
      <c r="F80" s="7" t="s">
        <v>41</v>
      </c>
      <c r="G80" s="6">
        <v>0.46034174955368529</v>
      </c>
      <c r="H80" s="6">
        <v>0.51423956473688681</v>
      </c>
      <c r="I80" s="6">
        <v>2.5418685709427867E-2</v>
      </c>
      <c r="J80" s="7" t="s">
        <v>41</v>
      </c>
      <c r="K80" s="8">
        <f t="shared" si="9"/>
        <v>2.4300008408307372E-2</v>
      </c>
      <c r="L80" s="12">
        <f t="shared" si="10"/>
        <v>5.3897815183201525E-2</v>
      </c>
      <c r="M80" s="8" t="str">
        <f t="shared" si="7"/>
        <v>R-R</v>
      </c>
      <c r="N80">
        <f>VLOOKUP(M80,colorlkup!$A$3:$B$6,2,FALSE)</f>
        <v>3</v>
      </c>
      <c r="O80" t="str">
        <f t="shared" si="8"/>
        <v>Wabasha</v>
      </c>
      <c r="P80" s="13">
        <f t="shared" si="11"/>
        <v>2.9597806774894153E-2</v>
      </c>
    </row>
    <row r="81" spans="1:16" x14ac:dyDescent="0.25">
      <c r="A81" s="4">
        <v>27159</v>
      </c>
      <c r="B81" s="5" t="s">
        <v>90</v>
      </c>
      <c r="C81" s="6">
        <v>0.4020086483470498</v>
      </c>
      <c r="D81" s="6">
        <v>0.57581252615427536</v>
      </c>
      <c r="E81" s="6">
        <v>2.2178825498674851E-2</v>
      </c>
      <c r="F81" s="7" t="s">
        <v>41</v>
      </c>
      <c r="G81" s="6">
        <v>0.36695626564570755</v>
      </c>
      <c r="H81" s="6">
        <v>0.61007215432189665</v>
      </c>
      <c r="I81" s="6">
        <v>2.2971580032395817E-2</v>
      </c>
      <c r="J81" s="7" t="s">
        <v>41</v>
      </c>
      <c r="K81" s="8">
        <f t="shared" si="9"/>
        <v>0.17380387780722556</v>
      </c>
      <c r="L81" s="12">
        <f t="shared" si="10"/>
        <v>0.24311588867618911</v>
      </c>
      <c r="M81" s="8" t="str">
        <f t="shared" si="7"/>
        <v>R-R</v>
      </c>
      <c r="N81">
        <f>VLOOKUP(M81,colorlkup!$A$3:$B$6,2,FALSE)</f>
        <v>3</v>
      </c>
      <c r="O81" t="str">
        <f t="shared" si="8"/>
        <v>Wadena</v>
      </c>
      <c r="P81" s="13">
        <f t="shared" si="11"/>
        <v>6.9312010868963547E-2</v>
      </c>
    </row>
    <row r="82" spans="1:16" x14ac:dyDescent="0.25">
      <c r="A82" s="4">
        <v>27161</v>
      </c>
      <c r="B82" s="5" t="s">
        <v>58</v>
      </c>
      <c r="C82" s="6">
        <v>0.44508495145631066</v>
      </c>
      <c r="D82" s="6">
        <v>0.52700242718446599</v>
      </c>
      <c r="E82" s="6">
        <v>2.7912621359223302E-2</v>
      </c>
      <c r="F82" s="7" t="s">
        <v>41</v>
      </c>
      <c r="G82" s="6">
        <v>0.44834307992202727</v>
      </c>
      <c r="H82" s="6">
        <v>0.52487945008720627</v>
      </c>
      <c r="I82" s="6">
        <v>2.6777469990766391E-2</v>
      </c>
      <c r="J82" s="7" t="s">
        <v>41</v>
      </c>
      <c r="K82" s="8">
        <f t="shared" si="9"/>
        <v>8.1917475728155331E-2</v>
      </c>
      <c r="L82" s="12">
        <f t="shared" si="10"/>
        <v>7.6536370165179002E-2</v>
      </c>
      <c r="M82" s="8" t="str">
        <f t="shared" si="7"/>
        <v>R-R</v>
      </c>
      <c r="N82">
        <f>VLOOKUP(M82,colorlkup!$A$3:$B$6,2,FALSE)</f>
        <v>3</v>
      </c>
      <c r="O82" t="str">
        <f t="shared" si="8"/>
        <v>Waseca</v>
      </c>
      <c r="P82" s="13">
        <f t="shared" si="11"/>
        <v>-5.3811055629763294E-3</v>
      </c>
    </row>
    <row r="83" spans="1:16" x14ac:dyDescent="0.25">
      <c r="A83" s="4">
        <v>27163</v>
      </c>
      <c r="B83" s="5" t="s">
        <v>21</v>
      </c>
      <c r="C83" s="6">
        <v>0.51274998358371215</v>
      </c>
      <c r="D83" s="6">
        <v>0.46938909520717353</v>
      </c>
      <c r="E83" s="6">
        <v>1.7860921209114321E-2</v>
      </c>
      <c r="F83" s="7" t="s">
        <v>11</v>
      </c>
      <c r="G83" s="6">
        <v>0.49392470432622965</v>
      </c>
      <c r="H83" s="6">
        <v>0.48642468673707023</v>
      </c>
      <c r="I83" s="6">
        <v>1.9650608936700134E-2</v>
      </c>
      <c r="J83" s="7" t="s">
        <v>11</v>
      </c>
      <c r="K83" s="8">
        <f t="shared" si="9"/>
        <v>-4.336088837653862E-2</v>
      </c>
      <c r="L83" s="12">
        <f t="shared" si="10"/>
        <v>-7.5000175891594134E-3</v>
      </c>
      <c r="M83" s="8" t="str">
        <f t="shared" si="7"/>
        <v>D-D</v>
      </c>
      <c r="N83">
        <f>VLOOKUP(M83,colorlkup!$A$3:$B$6,2,FALSE)</f>
        <v>1</v>
      </c>
      <c r="O83" t="str">
        <f t="shared" si="8"/>
        <v>Washington</v>
      </c>
      <c r="P83" s="13">
        <f t="shared" si="11"/>
        <v>3.5860870787379207E-2</v>
      </c>
    </row>
    <row r="84" spans="1:16" x14ac:dyDescent="0.25">
      <c r="A84" s="4">
        <v>27165</v>
      </c>
      <c r="B84" s="5" t="s">
        <v>44</v>
      </c>
      <c r="C84" s="6">
        <v>0.4872575123621149</v>
      </c>
      <c r="D84" s="6">
        <v>0.48041080258653479</v>
      </c>
      <c r="E84" s="6">
        <v>3.2331685051350326E-2</v>
      </c>
      <c r="F84" s="7" t="s">
        <v>11</v>
      </c>
      <c r="G84" s="6">
        <v>0.48483670295489889</v>
      </c>
      <c r="H84" s="6">
        <v>0.48930793157076208</v>
      </c>
      <c r="I84" s="6">
        <v>2.5855365474339035E-2</v>
      </c>
      <c r="J84" s="7" t="s">
        <v>41</v>
      </c>
      <c r="K84" s="8">
        <f t="shared" si="9"/>
        <v>-6.8467097755801065E-3</v>
      </c>
      <c r="L84" s="12">
        <f t="shared" si="10"/>
        <v>4.4712286158631875E-3</v>
      </c>
      <c r="M84" s="8" t="str">
        <f t="shared" si="7"/>
        <v>D-R</v>
      </c>
      <c r="N84">
        <f>VLOOKUP(M84,colorlkup!$A$3:$B$6,2,FALSE)</f>
        <v>2</v>
      </c>
      <c r="O84" t="str">
        <f t="shared" si="8"/>
        <v>Watonwan</v>
      </c>
      <c r="P84" s="13">
        <f t="shared" si="11"/>
        <v>1.1317938391443294E-2</v>
      </c>
    </row>
    <row r="85" spans="1:16" x14ac:dyDescent="0.25">
      <c r="A85" s="4">
        <v>27167</v>
      </c>
      <c r="B85" s="5" t="s">
        <v>101</v>
      </c>
      <c r="C85" s="6">
        <v>0.45401288810779145</v>
      </c>
      <c r="D85" s="6">
        <v>0.52314001171646163</v>
      </c>
      <c r="E85" s="6">
        <v>2.2847100175746926E-2</v>
      </c>
      <c r="F85" s="7" t="s">
        <v>41</v>
      </c>
      <c r="G85" s="6">
        <v>0.39044072004965857</v>
      </c>
      <c r="H85" s="6">
        <v>0.58472998137802612</v>
      </c>
      <c r="I85" s="6">
        <v>2.4829298572315334E-2</v>
      </c>
      <c r="J85" s="7" t="s">
        <v>41</v>
      </c>
      <c r="K85" s="8">
        <f t="shared" si="9"/>
        <v>6.9127123608670182E-2</v>
      </c>
      <c r="L85" s="12">
        <f t="shared" si="10"/>
        <v>0.19428926132836755</v>
      </c>
      <c r="M85" s="8" t="str">
        <f t="shared" si="7"/>
        <v>R-R</v>
      </c>
      <c r="N85">
        <f>VLOOKUP(M85,colorlkup!$A$3:$B$6,2,FALSE)</f>
        <v>3</v>
      </c>
      <c r="O85" t="str">
        <f t="shared" si="8"/>
        <v>Wilkin</v>
      </c>
      <c r="P85" s="13">
        <f t="shared" si="11"/>
        <v>0.12516213771969736</v>
      </c>
    </row>
    <row r="86" spans="1:16" x14ac:dyDescent="0.25">
      <c r="A86" s="4">
        <v>27169</v>
      </c>
      <c r="B86" s="5" t="s">
        <v>16</v>
      </c>
      <c r="C86" s="6">
        <v>0.58378378378378382</v>
      </c>
      <c r="D86" s="6">
        <v>0.39287632002863793</v>
      </c>
      <c r="E86" s="6">
        <v>2.3339896187578306E-2</v>
      </c>
      <c r="F86" s="7" t="s">
        <v>11</v>
      </c>
      <c r="G86" s="6">
        <v>0.55008813160987069</v>
      </c>
      <c r="H86" s="6">
        <v>0.4215628672150411</v>
      </c>
      <c r="I86" s="6">
        <v>2.834900117508813E-2</v>
      </c>
      <c r="J86" s="7" t="s">
        <v>11</v>
      </c>
      <c r="K86" s="8">
        <f t="shared" si="9"/>
        <v>-0.19090746375514589</v>
      </c>
      <c r="L86" s="12">
        <f t="shared" si="10"/>
        <v>-0.12852526439482959</v>
      </c>
      <c r="M86" s="8" t="str">
        <f t="shared" si="7"/>
        <v>D-D</v>
      </c>
      <c r="N86">
        <f>VLOOKUP(M86,colorlkup!$A$3:$B$6,2,FALSE)</f>
        <v>1</v>
      </c>
      <c r="O86" t="str">
        <f t="shared" si="8"/>
        <v>Winona</v>
      </c>
      <c r="P86" s="13">
        <f t="shared" si="11"/>
        <v>6.2382199360316304E-2</v>
      </c>
    </row>
    <row r="87" spans="1:16" x14ac:dyDescent="0.25">
      <c r="A87" s="4">
        <v>27171</v>
      </c>
      <c r="B87" s="5" t="s">
        <v>76</v>
      </c>
      <c r="C87" s="6">
        <v>0.40170484003781753</v>
      </c>
      <c r="D87" s="6">
        <v>0.57609259202781415</v>
      </c>
      <c r="E87" s="6">
        <v>2.2202567934368232E-2</v>
      </c>
      <c r="F87" s="7" t="s">
        <v>41</v>
      </c>
      <c r="G87" s="6">
        <v>0.37957119263890526</v>
      </c>
      <c r="H87" s="6">
        <v>0.59670284298690579</v>
      </c>
      <c r="I87" s="6">
        <v>2.3725964374188981E-2</v>
      </c>
      <c r="J87" s="7" t="s">
        <v>41</v>
      </c>
      <c r="K87" s="8">
        <f t="shared" si="9"/>
        <v>0.17438775198999662</v>
      </c>
      <c r="L87" s="12">
        <f t="shared" si="10"/>
        <v>0.21713165034800053</v>
      </c>
      <c r="M87" s="8" t="str">
        <f t="shared" si="7"/>
        <v>R-R</v>
      </c>
      <c r="N87">
        <f>VLOOKUP(M87,colorlkup!$A$3:$B$6,2,FALSE)</f>
        <v>3</v>
      </c>
      <c r="O87" t="str">
        <f t="shared" si="8"/>
        <v>Wright</v>
      </c>
      <c r="P87" s="13">
        <f t="shared" si="11"/>
        <v>4.2743898358003907E-2</v>
      </c>
    </row>
    <row r="88" spans="1:16" x14ac:dyDescent="0.25">
      <c r="A88" s="4">
        <v>27173</v>
      </c>
      <c r="B88" s="5" t="s">
        <v>54</v>
      </c>
      <c r="C88" s="6">
        <v>0.50565631172562397</v>
      </c>
      <c r="D88" s="6">
        <v>0.46309929969473873</v>
      </c>
      <c r="E88" s="6">
        <v>3.1244388579637277E-2</v>
      </c>
      <c r="F88" s="7" t="s">
        <v>11</v>
      </c>
      <c r="G88" s="6">
        <v>0.45530107129663833</v>
      </c>
      <c r="H88" s="6">
        <v>0.51828592537864793</v>
      </c>
      <c r="I88" s="6">
        <v>2.6413003324713705E-2</v>
      </c>
      <c r="J88" s="7" t="s">
        <v>41</v>
      </c>
      <c r="K88" s="8">
        <f t="shared" si="9"/>
        <v>-4.2557012030885244E-2</v>
      </c>
      <c r="L88" s="12">
        <f t="shared" si="10"/>
        <v>6.29848540820096E-2</v>
      </c>
      <c r="M88" s="8" t="str">
        <f t="shared" si="7"/>
        <v>D-R</v>
      </c>
      <c r="N88">
        <f>VLOOKUP(M88,colorlkup!$A$3:$B$6,2,FALSE)</f>
        <v>2</v>
      </c>
      <c r="O88" t="str">
        <f t="shared" si="8"/>
        <v>Yellow Medicine</v>
      </c>
      <c r="P88" s="13">
        <f t="shared" si="11"/>
        <v>0.10554186611289484</v>
      </c>
    </row>
  </sheetData>
  <sortState ref="A2:P88">
    <sortCondition ref="B2:B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4" sqref="C4:C5"/>
    </sheetView>
  </sheetViews>
  <sheetFormatPr defaultRowHeight="15" x14ac:dyDescent="0.25"/>
  <sheetData>
    <row r="2" spans="1:2" x14ac:dyDescent="0.25">
      <c r="A2" t="s">
        <v>107</v>
      </c>
      <c r="B2" t="s">
        <v>7</v>
      </c>
    </row>
    <row r="3" spans="1:2" x14ac:dyDescent="0.25">
      <c r="A3" t="s">
        <v>12</v>
      </c>
      <c r="B3">
        <v>1</v>
      </c>
    </row>
    <row r="4" spans="1:2" x14ac:dyDescent="0.25">
      <c r="A4" t="s">
        <v>42</v>
      </c>
      <c r="B4">
        <v>2</v>
      </c>
    </row>
    <row r="5" spans="1:2" x14ac:dyDescent="0.25">
      <c r="A5" t="s">
        <v>108</v>
      </c>
      <c r="B5">
        <v>2</v>
      </c>
    </row>
    <row r="6" spans="1:2" x14ac:dyDescent="0.25">
      <c r="A6" t="s">
        <v>57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colorlkup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2016-11-03T21:16:07Z</dcterms:created>
  <dcterms:modified xsi:type="dcterms:W3CDTF">2016-11-04T15:50:51Z</dcterms:modified>
</cp:coreProperties>
</file>