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2"/>
  </bookViews>
  <sheets>
    <sheet name="Sheet2" sheetId="2" r:id="rId1"/>
    <sheet name="Sheet5" sheetId="5" r:id="rId2"/>
    <sheet name="main" sheetId="3" r:id="rId3"/>
    <sheet name="Sheet4" sheetId="4" r:id="rId4"/>
    <sheet name="Sheet6" sheetId="6" r:id="rId5"/>
    <sheet name="Sheet7" sheetId="7" r:id="rId6"/>
  </sheets>
  <definedNames>
    <definedName name="_1" localSheetId="3">Sheet4!$A$1:$H$94</definedName>
    <definedName name="_100" localSheetId="2">main!$B$1:$D$88</definedName>
  </definedNames>
  <calcPr calcId="145621"/>
  <pivotCaches>
    <pivotCache cacheId="11" r:id="rId7"/>
  </pivotCaches>
</workbook>
</file>

<file path=xl/calcChain.xml><?xml version="1.0" encoding="utf-8"?>
<calcChain xmlns="http://schemas.openxmlformats.org/spreadsheetml/2006/main">
  <c r="N90" i="3" l="1"/>
  <c r="M90" i="3"/>
  <c r="L90" i="3"/>
  <c r="I90" i="3"/>
  <c r="D90" i="3"/>
  <c r="L73" i="3" l="1"/>
  <c r="L88" i="3"/>
  <c r="L39" i="3"/>
  <c r="L26" i="3"/>
  <c r="L64" i="3"/>
  <c r="L82" i="3"/>
  <c r="L79" i="3"/>
  <c r="L74" i="3"/>
  <c r="L65" i="3"/>
  <c r="L56" i="3"/>
  <c r="L48" i="3"/>
  <c r="L23" i="3"/>
  <c r="L86" i="3"/>
  <c r="L21" i="3"/>
  <c r="L22" i="3"/>
  <c r="L43" i="3"/>
  <c r="L69" i="3"/>
  <c r="L71" i="3"/>
  <c r="L77" i="3"/>
  <c r="L50" i="3"/>
  <c r="L52" i="3"/>
  <c r="L25" i="3"/>
  <c r="L33" i="3"/>
  <c r="L78" i="3"/>
  <c r="L61" i="3"/>
  <c r="L87" i="3"/>
  <c r="L13" i="3"/>
  <c r="L55" i="3"/>
  <c r="L70" i="3"/>
  <c r="L9" i="3"/>
  <c r="L51" i="3"/>
  <c r="L2" i="3"/>
  <c r="L17" i="3"/>
  <c r="L6" i="3"/>
  <c r="L58" i="3"/>
  <c r="L84" i="3"/>
  <c r="L75" i="3"/>
  <c r="L67" i="3"/>
  <c r="L18" i="3"/>
  <c r="L66" i="3"/>
  <c r="L14" i="3"/>
  <c r="L10" i="3"/>
  <c r="L11" i="3"/>
  <c r="L49" i="3"/>
  <c r="L41" i="3"/>
  <c r="L31" i="3"/>
  <c r="L72" i="3"/>
  <c r="L34" i="3"/>
  <c r="L8" i="3"/>
  <c r="L57" i="3"/>
  <c r="L83" i="3"/>
  <c r="L46" i="3"/>
  <c r="L53" i="3"/>
  <c r="L40" i="3"/>
  <c r="L12" i="3"/>
  <c r="L30" i="3"/>
  <c r="L4" i="3"/>
  <c r="L20" i="3"/>
  <c r="L68" i="3"/>
  <c r="L7" i="3"/>
  <c r="L28" i="3"/>
  <c r="L63" i="3"/>
  <c r="L35" i="3"/>
  <c r="L36" i="3"/>
  <c r="L16" i="3"/>
  <c r="L44" i="3"/>
  <c r="L54" i="3"/>
  <c r="L29" i="3"/>
  <c r="L42" i="3"/>
  <c r="L47" i="3"/>
  <c r="L80" i="3"/>
  <c r="L15" i="3"/>
  <c r="L24" i="3"/>
  <c r="L45" i="3"/>
  <c r="L59" i="3"/>
  <c r="L38" i="3"/>
  <c r="L32" i="3"/>
  <c r="L85" i="3"/>
  <c r="L62" i="3"/>
  <c r="L5" i="3"/>
  <c r="L27" i="3"/>
  <c r="L37" i="3"/>
  <c r="L19" i="3"/>
  <c r="L76" i="3"/>
  <c r="L3" i="3"/>
  <c r="L60" i="3"/>
  <c r="L81" i="3"/>
  <c r="F6" i="6"/>
  <c r="G6" i="6"/>
  <c r="F7" i="6"/>
  <c r="G7" i="6"/>
  <c r="G5" i="6"/>
  <c r="F5" i="6"/>
  <c r="N60" i="3" l="1"/>
  <c r="M60" i="3"/>
  <c r="O60" i="3" s="1"/>
  <c r="N37" i="3"/>
  <c r="M37" i="3"/>
  <c r="O37" i="3" s="1"/>
  <c r="N45" i="3"/>
  <c r="M45" i="3"/>
  <c r="O45" i="3" s="1"/>
  <c r="N63" i="3"/>
  <c r="M63" i="3"/>
  <c r="O63" i="3" s="1"/>
  <c r="N40" i="3"/>
  <c r="M40" i="3"/>
  <c r="O40" i="3" s="1"/>
  <c r="N31" i="3"/>
  <c r="M31" i="3"/>
  <c r="O31" i="3" s="1"/>
  <c r="M76" i="3"/>
  <c r="N76" i="3"/>
  <c r="M5" i="3"/>
  <c r="N5" i="3"/>
  <c r="M38" i="3"/>
  <c r="N38" i="3"/>
  <c r="M15" i="3"/>
  <c r="N15" i="3"/>
  <c r="M29" i="3"/>
  <c r="N29" i="3"/>
  <c r="M36" i="3"/>
  <c r="N36" i="3"/>
  <c r="M7" i="3"/>
  <c r="N7" i="3"/>
  <c r="M30" i="3"/>
  <c r="N30" i="3"/>
  <c r="M46" i="3"/>
  <c r="N46" i="3"/>
  <c r="M34" i="3"/>
  <c r="N34" i="3"/>
  <c r="M49" i="3"/>
  <c r="N49" i="3"/>
  <c r="M66" i="3"/>
  <c r="N66" i="3"/>
  <c r="M84" i="3"/>
  <c r="N84" i="3"/>
  <c r="M2" i="3"/>
  <c r="N2" i="3"/>
  <c r="M55" i="3"/>
  <c r="N55" i="3"/>
  <c r="M78" i="3"/>
  <c r="N78" i="3"/>
  <c r="M50" i="3"/>
  <c r="N50" i="3"/>
  <c r="M43" i="3"/>
  <c r="N43" i="3"/>
  <c r="M23" i="3"/>
  <c r="N23" i="3"/>
  <c r="M74" i="3"/>
  <c r="N74" i="3"/>
  <c r="M26" i="3"/>
  <c r="N26" i="3"/>
  <c r="M81" i="3"/>
  <c r="N81" i="3"/>
  <c r="M19" i="3"/>
  <c r="N19" i="3"/>
  <c r="M62" i="3"/>
  <c r="N62" i="3"/>
  <c r="M59" i="3"/>
  <c r="N59" i="3"/>
  <c r="M80" i="3"/>
  <c r="N80" i="3"/>
  <c r="M54" i="3"/>
  <c r="N54" i="3"/>
  <c r="M35" i="3"/>
  <c r="N35" i="3"/>
  <c r="M68" i="3"/>
  <c r="N68" i="3"/>
  <c r="M12" i="3"/>
  <c r="N12" i="3"/>
  <c r="M83" i="3"/>
  <c r="N83" i="3"/>
  <c r="M72" i="3"/>
  <c r="N72" i="3"/>
  <c r="M11" i="3"/>
  <c r="N11" i="3"/>
  <c r="M18" i="3"/>
  <c r="N18" i="3"/>
  <c r="M58" i="3"/>
  <c r="N58" i="3"/>
  <c r="M51" i="3"/>
  <c r="N51" i="3"/>
  <c r="M13" i="3"/>
  <c r="N13" i="3"/>
  <c r="M33" i="3"/>
  <c r="N33" i="3"/>
  <c r="M77" i="3"/>
  <c r="N77" i="3"/>
  <c r="M22" i="3"/>
  <c r="N22" i="3"/>
  <c r="M48" i="3"/>
  <c r="N48" i="3"/>
  <c r="M79" i="3"/>
  <c r="N79" i="3"/>
  <c r="M39" i="3"/>
  <c r="N39" i="3"/>
  <c r="N85" i="3"/>
  <c r="M85" i="3"/>
  <c r="O85" i="3" s="1"/>
  <c r="N47" i="3"/>
  <c r="M47" i="3"/>
  <c r="O47" i="3" s="1"/>
  <c r="N44" i="3"/>
  <c r="M44" i="3"/>
  <c r="O44" i="3" s="1"/>
  <c r="N20" i="3"/>
  <c r="M20" i="3"/>
  <c r="O20" i="3" s="1"/>
  <c r="N57" i="3"/>
  <c r="M57" i="3"/>
  <c r="O57" i="3" s="1"/>
  <c r="N10" i="3"/>
  <c r="M10" i="3"/>
  <c r="O10" i="3" s="1"/>
  <c r="N67" i="3"/>
  <c r="M67" i="3"/>
  <c r="O67" i="3" s="1"/>
  <c r="N6" i="3"/>
  <c r="M6" i="3"/>
  <c r="O6" i="3" s="1"/>
  <c r="N9" i="3"/>
  <c r="M9" i="3"/>
  <c r="O9" i="3" s="1"/>
  <c r="N87" i="3"/>
  <c r="M87" i="3"/>
  <c r="O87" i="3" s="1"/>
  <c r="N25" i="3"/>
  <c r="M25" i="3"/>
  <c r="O25" i="3" s="1"/>
  <c r="N71" i="3"/>
  <c r="M71" i="3"/>
  <c r="O71" i="3" s="1"/>
  <c r="N21" i="3"/>
  <c r="M21" i="3"/>
  <c r="O21" i="3" s="1"/>
  <c r="N56" i="3"/>
  <c r="M56" i="3"/>
  <c r="O56" i="3" s="1"/>
  <c r="N82" i="3"/>
  <c r="M82" i="3"/>
  <c r="O82" i="3" s="1"/>
  <c r="N88" i="3"/>
  <c r="M88" i="3"/>
  <c r="O88" i="3" s="1"/>
  <c r="N3" i="3"/>
  <c r="M3" i="3"/>
  <c r="O3" i="3" s="1"/>
  <c r="M27" i="3"/>
  <c r="N27" i="3"/>
  <c r="N32" i="3"/>
  <c r="M32" i="3"/>
  <c r="O32" i="3" s="1"/>
  <c r="M24" i="3"/>
  <c r="N24" i="3"/>
  <c r="M42" i="3"/>
  <c r="N42" i="3"/>
  <c r="M16" i="3"/>
  <c r="N16" i="3"/>
  <c r="N28" i="3"/>
  <c r="M28" i="3"/>
  <c r="O28" i="3" s="1"/>
  <c r="M4" i="3"/>
  <c r="N4" i="3"/>
  <c r="N53" i="3"/>
  <c r="M53" i="3"/>
  <c r="O53" i="3" s="1"/>
  <c r="M8" i="3"/>
  <c r="N8" i="3"/>
  <c r="N41" i="3"/>
  <c r="M41" i="3"/>
  <c r="O41" i="3" s="1"/>
  <c r="M14" i="3"/>
  <c r="N14" i="3"/>
  <c r="N75" i="3"/>
  <c r="M75" i="3"/>
  <c r="O75" i="3" s="1"/>
  <c r="M17" i="3"/>
  <c r="N17" i="3"/>
  <c r="N70" i="3"/>
  <c r="M70" i="3"/>
  <c r="O70" i="3" s="1"/>
  <c r="M61" i="3"/>
  <c r="N61" i="3"/>
  <c r="M52" i="3"/>
  <c r="N52" i="3"/>
  <c r="M69" i="3"/>
  <c r="N69" i="3"/>
  <c r="N86" i="3"/>
  <c r="M86" i="3"/>
  <c r="O86" i="3" s="1"/>
  <c r="M65" i="3"/>
  <c r="N65" i="3"/>
  <c r="N64" i="3"/>
  <c r="M64" i="3"/>
  <c r="O64" i="3" s="1"/>
  <c r="M73" i="3"/>
  <c r="N73" i="3"/>
  <c r="J51" i="3"/>
  <c r="J5" i="3"/>
  <c r="J71" i="3"/>
  <c r="J18" i="3"/>
  <c r="J60" i="3"/>
  <c r="J69" i="3"/>
  <c r="J58" i="3"/>
  <c r="J61" i="3"/>
  <c r="J2" i="3"/>
  <c r="J66" i="3"/>
  <c r="J43" i="3"/>
  <c r="J14" i="3"/>
  <c r="J22" i="3"/>
  <c r="J38" i="3"/>
  <c r="J13" i="3"/>
  <c r="J72" i="3"/>
  <c r="J12" i="3"/>
  <c r="J52" i="3"/>
  <c r="J11" i="3"/>
  <c r="J7" i="3"/>
  <c r="J80" i="3"/>
  <c r="J21" i="3"/>
  <c r="J86" i="3"/>
  <c r="J49" i="3"/>
  <c r="J45" i="3"/>
  <c r="J50" i="3"/>
  <c r="J23" i="3"/>
  <c r="J47" i="3"/>
  <c r="J8" i="3"/>
  <c r="J48" i="3"/>
  <c r="J35" i="3"/>
  <c r="J44" i="3"/>
  <c r="J24" i="3"/>
  <c r="J56" i="3"/>
  <c r="J65" i="3"/>
  <c r="J74" i="3"/>
  <c r="J87" i="3"/>
  <c r="J37" i="3"/>
  <c r="J28" i="3"/>
  <c r="J84" i="3"/>
  <c r="J63" i="3"/>
  <c r="J79" i="3"/>
  <c r="J55" i="3"/>
  <c r="J83" i="3"/>
  <c r="J30" i="3"/>
  <c r="J42" i="3"/>
  <c r="J54" i="3"/>
  <c r="J4" i="3"/>
  <c r="J82" i="3"/>
  <c r="J67" i="3"/>
  <c r="J64" i="3"/>
  <c r="J31" i="3"/>
  <c r="J26" i="3"/>
  <c r="J25" i="3"/>
  <c r="J20" i="3"/>
  <c r="J16" i="3"/>
  <c r="J57" i="3"/>
  <c r="J10" i="3"/>
  <c r="J34" i="3"/>
  <c r="J32" i="3"/>
  <c r="J77" i="3"/>
  <c r="J85" i="3"/>
  <c r="J68" i="3"/>
  <c r="J62" i="3"/>
  <c r="J39" i="3"/>
  <c r="J46" i="3"/>
  <c r="J3" i="3"/>
  <c r="J6" i="3"/>
  <c r="J9" i="3"/>
  <c r="J53" i="3"/>
  <c r="J78" i="3"/>
  <c r="J29" i="3"/>
  <c r="J41" i="3"/>
  <c r="J76" i="3"/>
  <c r="J88" i="3"/>
  <c r="J27" i="3"/>
  <c r="J73" i="3"/>
  <c r="J40" i="3"/>
  <c r="J19" i="3"/>
  <c r="J59" i="3"/>
  <c r="J33" i="3"/>
  <c r="J70" i="3"/>
  <c r="J15" i="3"/>
  <c r="J81" i="3"/>
  <c r="J17" i="3"/>
  <c r="J75" i="3"/>
  <c r="J36" i="3"/>
  <c r="G51" i="3"/>
  <c r="G5" i="3"/>
  <c r="G71" i="3"/>
  <c r="G18" i="3"/>
  <c r="G60" i="3"/>
  <c r="G69" i="3"/>
  <c r="G58" i="3"/>
  <c r="G61" i="3"/>
  <c r="G2" i="3"/>
  <c r="G66" i="3"/>
  <c r="G43" i="3"/>
  <c r="G14" i="3"/>
  <c r="G22" i="3"/>
  <c r="G38" i="3"/>
  <c r="G13" i="3"/>
  <c r="G72" i="3"/>
  <c r="G12" i="3"/>
  <c r="G52" i="3"/>
  <c r="G11" i="3"/>
  <c r="G7" i="3"/>
  <c r="G80" i="3"/>
  <c r="G21" i="3"/>
  <c r="G86" i="3"/>
  <c r="G49" i="3"/>
  <c r="G45" i="3"/>
  <c r="G50" i="3"/>
  <c r="G23" i="3"/>
  <c r="G47" i="3"/>
  <c r="G8" i="3"/>
  <c r="G48" i="3"/>
  <c r="G35" i="3"/>
  <c r="G44" i="3"/>
  <c r="G24" i="3"/>
  <c r="G56" i="3"/>
  <c r="G65" i="3"/>
  <c r="G74" i="3"/>
  <c r="G87" i="3"/>
  <c r="G37" i="3"/>
  <c r="G28" i="3"/>
  <c r="G84" i="3"/>
  <c r="G63" i="3"/>
  <c r="G79" i="3"/>
  <c r="G55" i="3"/>
  <c r="G83" i="3"/>
  <c r="G30" i="3"/>
  <c r="G42" i="3"/>
  <c r="G54" i="3"/>
  <c r="G4" i="3"/>
  <c r="G82" i="3"/>
  <c r="G67" i="3"/>
  <c r="G64" i="3"/>
  <c r="G31" i="3"/>
  <c r="G26" i="3"/>
  <c r="G25" i="3"/>
  <c r="G20" i="3"/>
  <c r="G16" i="3"/>
  <c r="G57" i="3"/>
  <c r="G10" i="3"/>
  <c r="G34" i="3"/>
  <c r="G32" i="3"/>
  <c r="G77" i="3"/>
  <c r="G85" i="3"/>
  <c r="G68" i="3"/>
  <c r="G62" i="3"/>
  <c r="G39" i="3"/>
  <c r="G46" i="3"/>
  <c r="G3" i="3"/>
  <c r="G6" i="3"/>
  <c r="G9" i="3"/>
  <c r="G53" i="3"/>
  <c r="G78" i="3"/>
  <c r="G29" i="3"/>
  <c r="G41" i="3"/>
  <c r="G76" i="3"/>
  <c r="G88" i="3"/>
  <c r="G27" i="3"/>
  <c r="G73" i="3"/>
  <c r="G40" i="3"/>
  <c r="G19" i="3"/>
  <c r="G59" i="3"/>
  <c r="G33" i="3"/>
  <c r="G70" i="3"/>
  <c r="G15" i="3"/>
  <c r="G81" i="3"/>
  <c r="G17" i="3"/>
  <c r="G75" i="3"/>
  <c r="G36" i="3"/>
  <c r="O52" i="3" l="1"/>
  <c r="O42" i="3"/>
  <c r="O79" i="3"/>
  <c r="O22" i="3"/>
  <c r="O33" i="3"/>
  <c r="O51" i="3"/>
  <c r="O18" i="3"/>
  <c r="O72" i="3"/>
  <c r="O12" i="3"/>
  <c r="O35" i="3"/>
  <c r="O80" i="3"/>
  <c r="O62" i="3"/>
  <c r="O81" i="3"/>
  <c r="O74" i="3"/>
  <c r="O43" i="3"/>
  <c r="O78" i="3"/>
  <c r="O2" i="3"/>
  <c r="O66" i="3"/>
  <c r="O34" i="3"/>
  <c r="O30" i="3"/>
  <c r="O36" i="3"/>
  <c r="O15" i="3"/>
  <c r="O5" i="3"/>
  <c r="O73" i="3"/>
  <c r="O65" i="3"/>
  <c r="O69" i="3"/>
  <c r="O61" i="3"/>
  <c r="O17" i="3"/>
  <c r="O14" i="3"/>
  <c r="O8" i="3"/>
  <c r="O4" i="3"/>
  <c r="O16" i="3"/>
  <c r="O24" i="3"/>
  <c r="O27" i="3"/>
  <c r="O39" i="3"/>
  <c r="O48" i="3"/>
  <c r="O77" i="3"/>
  <c r="O13" i="3"/>
  <c r="O58" i="3"/>
  <c r="O11" i="3"/>
  <c r="O83" i="3"/>
  <c r="O68" i="3"/>
  <c r="O54" i="3"/>
  <c r="O59" i="3"/>
  <c r="O19" i="3"/>
  <c r="O26" i="3"/>
  <c r="O23" i="3"/>
  <c r="O50" i="3"/>
  <c r="O55" i="3"/>
  <c r="O84" i="3"/>
  <c r="O49" i="3"/>
  <c r="O46" i="3"/>
  <c r="O7" i="3"/>
  <c r="O29" i="3"/>
  <c r="O38" i="3"/>
  <c r="O76" i="3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electionresults.sos.state.mn.us/Results/CountyStatistics/100"/>
  </connection>
  <connection id="2" name="Connection1" type="4" refreshedVersion="4" background="1" saveData="1">
    <webPr sourceData="1" parsePre="1" consecutive="1" xl2000="1" url="http://electionresults.sos.state.mn.us/Results/CountyStatistics/1"/>
  </connection>
</connections>
</file>

<file path=xl/sharedStrings.xml><?xml version="1.0" encoding="utf-8"?>
<sst xmlns="http://schemas.openxmlformats.org/spreadsheetml/2006/main" count="395" uniqueCount="131">
  <si>
    <t>COUNTY</t>
  </si>
  <si>
    <t>FIPS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</si>
  <si>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</si>
  <si>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</si>
  <si>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</si>
  <si>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</si>
  <si>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</si>
  <si>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</si>
  <si>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</si>
  <si>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</si>
  <si>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</si>
  <si>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</si>
  <si>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</si>
  <si>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</si>
  <si>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</si>
  <si>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</si>
  <si>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</si>
  <si>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</si>
  <si>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</si>
  <si>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</si>
  <si>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</si>
  <si>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</si>
  <si>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</si>
  <si>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</si>
  <si>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</si>
  <si>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</si>
  <si>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</si>
  <si>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</si>
  <si>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</si>
  <si>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</si>
  <si>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</si>
  <si>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</si>
  <si>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</si>
  <si>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</si>
  <si>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</si>
  <si>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</si>
  <si>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</si>
  <si>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</si>
  <si>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</si>
  <si>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</si>
  <si>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</si>
  <si>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</si>
  <si>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</si>
  <si>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</si>
  <si>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</si>
  <si>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</si>
  <si>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</si>
  <si>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</si>
  <si>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</si>
  <si>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</si>
  <si>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</si>
  <si>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</si>
  <si>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</si>
  <si>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</si>
  <si>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</si>
  <si>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</si>
  <si>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</si>
  <si>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</si>
  <si>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</si>
  <si>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</si>
  <si>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</si>
  <si>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</si>
  <si>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</si>
  <si>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</si>
  <si>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</si>
  <si>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</si>
  <si>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</si>
  <si>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</si>
  <si>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</si>
  <si>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</si>
  <si>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</si>
  <si>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</si>
  <si>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</si>
  <si>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</si>
  <si>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</si>
  <si>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</si>
  <si>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</si>
  <si>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</si>
  <si>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</si>
  <si>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</si>
  <si>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</si>
  <si>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</si>
  <si>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</si>
  <si>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</si>
  <si>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</si>
  <si>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</si>
  <si>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</si>
  <si>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</si>
  <si>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</si>
  <si>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countyname</t>
  </si>
  <si>
    <t>Minnesota Estimated Voter Turnout</t>
  </si>
  <si>
    <t xml:space="preserve">Counties Reporting: 87 of 87 </t>
  </si>
  <si>
    <t>Counties Complete: 87</t>
  </si>
  <si>
    <t>County Name</t>
  </si>
  <si>
    <t>Number Precincts Reported</t>
  </si>
  <si>
    <t>Total Precincts in County</t>
  </si>
  <si>
    <t>Percent Precincts Reporting</t>
  </si>
  <si>
    <t>Graph</t>
  </si>
  <si>
    <t>Date/Time First Precinct Reported</t>
  </si>
  <si>
    <t>Voters Registered at 7AM</t>
  </si>
  <si>
    <t>Estimated Voters</t>
  </si>
  <si>
    <t xml:space="preserve">Voting Eligible Population: 3876752 </t>
  </si>
  <si>
    <t>Estimated Voters: 2950780</t>
  </si>
  <si>
    <t xml:space="preserve">Estimated Turnout: 76.11% </t>
  </si>
  <si>
    <t xml:space="preserve">Precincts Reporting in State: 100%  4102 of 4102 </t>
  </si>
  <si>
    <t>Last Updated: 12/07/12 11:46 AM</t>
  </si>
  <si>
    <t>Voters Registered at 7AM : 3084025</t>
  </si>
  <si>
    <t>flipped</t>
  </si>
  <si>
    <t>Row Labels</t>
  </si>
  <si>
    <t>Grand Total</t>
  </si>
  <si>
    <t>Sum of Voters Registered at 7AM</t>
  </si>
  <si>
    <t>Sum of Estimated Voters</t>
  </si>
  <si>
    <t>Sum of Voters Registered 2012</t>
  </si>
  <si>
    <t>Sum of Estimated Voters 2012</t>
  </si>
  <si>
    <t>D</t>
  </si>
  <si>
    <t>R</t>
  </si>
  <si>
    <t>Reg 2016</t>
  </si>
  <si>
    <t>Voted 2016</t>
  </si>
  <si>
    <t>Reg 2012</t>
  </si>
  <si>
    <t>Voted 2012</t>
  </si>
  <si>
    <t>TotalVotingAge</t>
  </si>
  <si>
    <t>VoteAgePopulation</t>
  </si>
  <si>
    <t>Results2016</t>
  </si>
  <si>
    <t>PctOFregistered2012</t>
  </si>
  <si>
    <t>EstimatedVoters2012</t>
  </si>
  <si>
    <t>VotersRegistered2012</t>
  </si>
  <si>
    <t>Pctofregistered2016</t>
  </si>
  <si>
    <t>VotesforPRez2012</t>
  </si>
  <si>
    <t>VotesforPrez2016</t>
  </si>
  <si>
    <t>EstimatedVoters2016</t>
  </si>
  <si>
    <t>VotersRegistered2016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</si>
</sst>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 applyNumberFormat="1"/>
    <xf numFmtId="9" fontId="0" fillId="0" borderId="0" xfId="1" applyFont="1"/>
    <xf numFmtId="0" fontId="0" fillId="0" borderId="0" xfId="0" applyNumberFormat="1"/>
    <xf numFmtId="1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" fontId="0" fillId="0" borderId="0" xfId="0" applyNumberFormat="1"/>
    <xf numFmtId="49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684.65346076389" createdVersion="4" refreshedVersion="4" minRefreshableVersion="3" recordCount="87">
  <cacheSource type="worksheet">
    <worksheetSource ref="A1:K88" sheet="main"/>
  </cacheSource>
  <cacheFields count="14">
    <cacheField name="FIPS" numFmtId="0">
      <sharedItems containsSemiMixedTypes="0" containsString="0" containsNumber="1" containsInteger="1" minValue="27001" maxValue="27173"/>
    </cacheField>
    <cacheField name="COUNTY" numFmtId="0">
      <sharedItems/>
    </cacheField>
    <cacheField name="PrecReported" numFmtId="0">
      <sharedItems containsSemiMixedTypes="0" containsString="0" containsNumber="1" containsInteger="1" minValue="13" maxValue="422"/>
    </cacheField>
    <cacheField name="Total Precincts in County" numFmtId="0">
      <sharedItems containsSemiMixedTypes="0" containsString="0" containsNumber="1" containsInteger="1" minValue="13" maxValue="422"/>
    </cacheField>
    <cacheField name="Voters Registered at 7AM" numFmtId="0">
      <sharedItems containsSemiMixedTypes="0" containsString="0" containsNumber="1" containsInteger="1" minValue="2002" maxValue="759132"/>
    </cacheField>
    <cacheField name="Estimated Voters" numFmtId="0">
      <sharedItems containsSemiMixedTypes="0" containsString="0" containsNumber="1" containsInteger="1" minValue="1827" maxValue="682820"/>
    </cacheField>
    <cacheField name="Votes for Prez 2016" numFmtId="0">
      <sharedItems containsSemiMixedTypes="0" containsString="0" containsNumber="1" containsInteger="1" minValue="1801" maxValue="679955"/>
    </cacheField>
    <cacheField name="Votes for PRez 2012" numFmtId="0">
      <sharedItems containsSemiMixedTypes="0" containsString="0" containsNumber="1" containsInteger="1" minValue="1847" maxValue="680065"/>
    </cacheField>
    <cacheField name="Pctofregistered 2016" numFmtId="9">
      <sharedItems containsSemiMixedTypes="0" containsString="0" containsNumber="1" minValue="0.82332193244976482" maxValue="0.96158525986441856"/>
    </cacheField>
    <cacheField name="Voters Registered 2012" numFmtId="0">
      <sharedItems containsSemiMixedTypes="0" containsString="0" containsNumber="1" containsInteger="1" minValue="2167" maxValue="678074"/>
    </cacheField>
    <cacheField name="Estimated Voters 2012" numFmtId="0">
      <sharedItems containsSemiMixedTypes="0" containsString="0" containsNumber="1" containsInteger="1" minValue="1869" maxValue="682764"/>
    </cacheField>
    <cacheField name="PctOFregistered 2012" numFmtId="9">
      <sharedItems containsSemiMixedTypes="0" containsString="0" containsNumber="1" minValue="0.8171793383633198" maxValue="1.0069166492152775"/>
    </cacheField>
    <cacheField name="PctChange" numFmtId="9">
      <sharedItems containsSemiMixedTypes="0" containsString="0" containsNumber="1" minValue="-0.1114916940088776" maxValue="8.5733282995903548E-2"/>
    </cacheField>
    <cacheField name="flipped" numFmtId="0">
      <sharedItems containsBlank="1" count="23">
        <s v="flipped"/>
        <s v="D"/>
        <s v="R"/>
        <m u="1"/>
        <s v="Clay" u="1"/>
        <s v="Koochiching" u="1"/>
        <s v="Norman" u="1"/>
        <s v="Mahnomen" u="1"/>
        <s v="Traverse" u="1"/>
        <s v="Swift" u="1"/>
        <s v="Houston" u="1"/>
        <s v="Mower" u="1"/>
        <s v="Itasca" u="1"/>
        <s v="Chippewa" u="1"/>
        <s v="Blue Earth" u="1"/>
        <s v="Kittson" u="1"/>
        <s v="Beltrami" u="1"/>
        <s v="Fillmore" u="1"/>
        <s v="Rice" u="1"/>
        <s v="Freeborn" u="1"/>
        <s v="Winona" u="1"/>
        <s v="Lac Qui Parle" u="1"/>
        <s v="Nicoll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n v="27169"/>
    <s v="Winona"/>
    <n v="49"/>
    <n v="49"/>
    <n v="28810"/>
    <n v="26309"/>
    <n v="26074"/>
    <n v="27232"/>
    <n v="0.91318986463033669"/>
    <n v="29545"/>
    <n v="27399"/>
    <n v="0.9273650363851752"/>
    <n v="-1.4175171754838511E-2"/>
    <x v="0"/>
  </r>
  <r>
    <n v="27155"/>
    <s v="Traverse"/>
    <n v="20"/>
    <n v="20"/>
    <n v="2002"/>
    <n v="1827"/>
    <n v="1801"/>
    <n v="1847"/>
    <n v="0.91258741258741261"/>
    <n v="2167"/>
    <n v="1869"/>
    <n v="0.86248269497000463"/>
    <n v="5.0104717617407979E-2"/>
    <x v="0"/>
  </r>
  <r>
    <n v="27151"/>
    <s v="Swift"/>
    <n v="30"/>
    <n v="30"/>
    <n v="5567"/>
    <n v="5068"/>
    <n v="4995"/>
    <n v="5119"/>
    <n v="0.91036464882342372"/>
    <n v="5536"/>
    <n v="5407"/>
    <n v="0.97669797687861271"/>
    <n v="-6.6333328055188989E-2"/>
    <x v="0"/>
  </r>
  <r>
    <n v="27131"/>
    <s v="Rice"/>
    <n v="31"/>
    <n v="31"/>
    <n v="35915"/>
    <n v="32693"/>
    <n v="32442"/>
    <n v="32267"/>
    <n v="0.9102881804260059"/>
    <n v="35829"/>
    <n v="32415"/>
    <n v="0.90471405844427699"/>
    <n v="5.5741219817289078E-3"/>
    <x v="0"/>
  </r>
  <r>
    <n v="27107"/>
    <s v="Norman"/>
    <n v="33"/>
    <n v="33"/>
    <n v="3615"/>
    <n v="3315"/>
    <n v="3261"/>
    <n v="3207"/>
    <n v="0.91701244813278004"/>
    <n v="3619"/>
    <n v="3253"/>
    <n v="0.89886709035645207"/>
    <n v="1.8145357776327975E-2"/>
    <x v="0"/>
  </r>
  <r>
    <n v="27103"/>
    <s v="Nicollet"/>
    <n v="28"/>
    <n v="28"/>
    <n v="19992"/>
    <n v="18251"/>
    <n v="18095"/>
    <n v="18357"/>
    <n v="0.91291516606642653"/>
    <n v="20213"/>
    <n v="18453"/>
    <n v="0.91292732399940635"/>
    <n v="-1.2157932979817154E-5"/>
    <x v="0"/>
  </r>
  <r>
    <n v="27099"/>
    <s v="Mower"/>
    <n v="40"/>
    <n v="40"/>
    <n v="20044"/>
    <n v="17897"/>
    <n v="17726"/>
    <n v="18539"/>
    <n v="0.89288565156655353"/>
    <n v="20356"/>
    <n v="18675"/>
    <n v="0.91741992532914129"/>
    <n v="-2.4534273762587766E-2"/>
    <x v="0"/>
  </r>
  <r>
    <n v="27087"/>
    <s v="Mahnomen"/>
    <n v="19"/>
    <n v="19"/>
    <n v="2480"/>
    <n v="2116"/>
    <n v="2088"/>
    <n v="2182"/>
    <n v="0.85322580645161294"/>
    <n v="2686"/>
    <n v="2200"/>
    <n v="0.81906180193596423"/>
    <n v="3.4164004515648716E-2"/>
    <x v="0"/>
  </r>
  <r>
    <n v="27073"/>
    <s v="Lac Qui Parle"/>
    <n v="29"/>
    <n v="29"/>
    <n v="4226"/>
    <n v="3916"/>
    <n v="3856"/>
    <n v="3984"/>
    <n v="0.92664458116422144"/>
    <n v="4445"/>
    <n v="4007"/>
    <n v="0.90146231721034875"/>
    <n v="2.5182263953872686E-2"/>
    <x v="0"/>
  </r>
  <r>
    <n v="27071"/>
    <s v="Koochiching"/>
    <n v="22"/>
    <n v="22"/>
    <n v="7189"/>
    <n v="6423"/>
    <n v="6363"/>
    <n v="6458"/>
    <n v="0.89344832382807071"/>
    <n v="7315"/>
    <n v="6514"/>
    <n v="0.89049897470950101"/>
    <n v="2.9493491185696996E-3"/>
    <x v="0"/>
  </r>
  <r>
    <n v="27069"/>
    <s v="Kittson"/>
    <n v="39"/>
    <n v="39"/>
    <n v="2730"/>
    <n v="2434"/>
    <n v="2386"/>
    <n v="2420"/>
    <n v="0.89157509157509163"/>
    <n v="2700"/>
    <n v="2452"/>
    <n v="0.90814814814814815"/>
    <n v="-1.6573056573056522E-2"/>
    <x v="0"/>
  </r>
  <r>
    <n v="27061"/>
    <s v="Itasca"/>
    <n v="78"/>
    <n v="78"/>
    <n v="27115"/>
    <n v="24079"/>
    <n v="23880"/>
    <n v="23919"/>
    <n v="0.88803245436105471"/>
    <n v="26654"/>
    <n v="24060"/>
    <n v="0.90267877241689798"/>
    <n v="-1.4646318055843266E-2"/>
    <x v="0"/>
  </r>
  <r>
    <n v="27055"/>
    <s v="Houston"/>
    <n v="27"/>
    <n v="27"/>
    <n v="12026"/>
    <n v="10724"/>
    <n v="10604"/>
    <n v="10446"/>
    <n v="0.8917345750873108"/>
    <n v="11810"/>
    <n v="10517"/>
    <n v="0.89051651143099064"/>
    <n v="1.2180636563201563E-3"/>
    <x v="0"/>
  </r>
  <r>
    <n v="27047"/>
    <s v="Freeborn"/>
    <n v="40"/>
    <n v="40"/>
    <n v="17920"/>
    <n v="16030"/>
    <n v="16048"/>
    <n v="16706"/>
    <n v="0.89453125"/>
    <n v="17946"/>
    <n v="16817"/>
    <n v="0.93708904491251532"/>
    <n v="-4.2557794912515323E-2"/>
    <x v="0"/>
  </r>
  <r>
    <n v="27045"/>
    <s v="Fillmore"/>
    <n v="37"/>
    <n v="37"/>
    <n v="12223"/>
    <n v="11176"/>
    <n v="11118"/>
    <n v="10892"/>
    <n v="0.91434181461179742"/>
    <n v="12154"/>
    <n v="10946"/>
    <n v="0.90060885305249305"/>
    <n v="1.3732961559304369E-2"/>
    <x v="0"/>
  </r>
  <r>
    <n v="27027"/>
    <s v="Clay"/>
    <n v="58"/>
    <n v="58"/>
    <n v="32470"/>
    <n v="29685"/>
    <n v="29369"/>
    <n v="28886"/>
    <n v="0.91422851863258392"/>
    <n v="31634"/>
    <n v="29032"/>
    <n v="0.9177467282038313"/>
    <n v="-3.5182095712473771E-3"/>
    <x v="0"/>
  </r>
  <r>
    <n v="27023"/>
    <s v="Chippewa"/>
    <n v="25"/>
    <n v="25"/>
    <n v="6858"/>
    <n v="6284"/>
    <n v="6222"/>
    <n v="6201"/>
    <n v="0.91630212890055407"/>
    <n v="6693"/>
    <n v="6248"/>
    <n v="0.93351262513073363"/>
    <n v="-1.7210496230179562E-2"/>
    <x v="0"/>
  </r>
  <r>
    <n v="27013"/>
    <s v="Blue Earth"/>
    <n v="54"/>
    <n v="54"/>
    <n v="36184"/>
    <n v="33816"/>
    <n v="33593"/>
    <n v="34274"/>
    <n v="0.9345567101481318"/>
    <n v="37935"/>
    <n v="34463"/>
    <n v="0.90847502306577044"/>
    <n v="2.608168708236136E-2"/>
    <x v="0"/>
  </r>
  <r>
    <n v="27007"/>
    <s v="Beltrami"/>
    <n v="63"/>
    <n v="63"/>
    <n v="24213"/>
    <n v="21718"/>
    <n v="21564"/>
    <n v="22051"/>
    <n v="0.89695618056415971"/>
    <n v="24658"/>
    <n v="22189"/>
    <n v="0.89987022467353395"/>
    <n v="-2.9140441093742364E-3"/>
    <x v="0"/>
  </r>
  <r>
    <n v="27123"/>
    <s v="Ramsey"/>
    <n v="172"/>
    <n v="172"/>
    <n v="305623"/>
    <n v="272092"/>
    <n v="271699"/>
    <n v="278822"/>
    <n v="0.89028639860219949"/>
    <n v="279513"/>
    <n v="280010"/>
    <n v="1.0017780926110771"/>
    <n v="-0.1114916940088776"/>
    <x v="1"/>
  </r>
  <r>
    <n v="27053"/>
    <s v="Hennepin"/>
    <n v="422"/>
    <n v="422"/>
    <n v="759132"/>
    <n v="682820"/>
    <n v="679955"/>
    <n v="680065"/>
    <n v="0.8994746631679339"/>
    <n v="678074"/>
    <n v="682764"/>
    <n v="1.0069166492152775"/>
    <n v="-0.10744198604734356"/>
    <x v="1"/>
  </r>
  <r>
    <n v="27037"/>
    <s v="Dakota"/>
    <n v="140"/>
    <n v="140"/>
    <n v="258367"/>
    <n v="231236"/>
    <n v="226622"/>
    <n v="230821"/>
    <n v="0.89499045930788379"/>
    <n v="240100"/>
    <n v="231571"/>
    <n v="0.96447730112453145"/>
    <n v="-6.948684181664766E-2"/>
    <x v="1"/>
  </r>
  <r>
    <n v="27109"/>
    <s v="Olmsted"/>
    <n v="84"/>
    <n v="84"/>
    <n v="90268"/>
    <n v="80126"/>
    <n v="80126"/>
    <n v="78316"/>
    <n v="0.88764567731643551"/>
    <n v="84448"/>
    <n v="78681"/>
    <n v="0.93170945433876473"/>
    <n v="-4.406377702232922E-2"/>
    <x v="1"/>
  </r>
  <r>
    <n v="27163"/>
    <s v="Washington"/>
    <n v="88"/>
    <n v="88"/>
    <n v="159464"/>
    <n v="144233"/>
    <n v="144233"/>
    <n v="142133"/>
    <n v="0.90448627903476642"/>
    <n v="151803"/>
    <n v="142556"/>
    <n v="0.93908552531899891"/>
    <n v="-3.4599246284232499E-2"/>
    <x v="1"/>
  </r>
  <r>
    <n v="27137"/>
    <s v="St. Louis"/>
    <n v="176"/>
    <n v="176"/>
    <n v="123696"/>
    <n v="112909"/>
    <n v="112421"/>
    <n v="115594"/>
    <n v="0.91279426982279133"/>
    <n v="122751"/>
    <n v="116221"/>
    <n v="0.94680287736963442"/>
    <n v="-3.4008607546843095E-2"/>
    <x v="1"/>
  </r>
  <r>
    <n v="27017"/>
    <s v="Carlton"/>
    <n v="38"/>
    <n v="38"/>
    <n v="20427"/>
    <n v="18374"/>
    <n v="18211"/>
    <n v="18436"/>
    <n v="0.89949576540852794"/>
    <n v="19929"/>
    <n v="18545"/>
    <n v="0.9305534648000402"/>
    <n v="-3.1057699391512261E-2"/>
    <x v="1"/>
  </r>
  <r>
    <n v="27075"/>
    <s v="Lake"/>
    <n v="19"/>
    <n v="19"/>
    <n v="7206"/>
    <n v="6562"/>
    <n v="6520"/>
    <n v="6820"/>
    <n v="0.91063003053011382"/>
    <n v="7321"/>
    <n v="6855"/>
    <n v="0.93634749351181534"/>
    <n v="-2.5717462981701522E-2"/>
    <x v="1"/>
  </r>
  <r>
    <n v="27031"/>
    <s v="Cook"/>
    <n v="13"/>
    <n v="13"/>
    <n v="3653"/>
    <n v="3435"/>
    <n v="3394"/>
    <n v="3322"/>
    <n v="0.94032302217355601"/>
    <n v="3529"/>
    <n v="3343"/>
    <n v="0.94729385094927743"/>
    <n v="-6.970828775721416E-3"/>
    <x v="1"/>
  </r>
  <r>
    <n v="27089"/>
    <s v="Marshall"/>
    <n v="61"/>
    <n v="61"/>
    <n v="5308"/>
    <n v="4904"/>
    <n v="4817"/>
    <n v="4698"/>
    <n v="0.92388847023360965"/>
    <n v="4975"/>
    <n v="4935"/>
    <n v="0.99195979899497488"/>
    <n v="-6.8071328761365235E-2"/>
    <x v="2"/>
  </r>
  <r>
    <n v="27165"/>
    <s v="Watonwan"/>
    <n v="21"/>
    <n v="21"/>
    <n v="5864"/>
    <n v="5067"/>
    <n v="4998"/>
    <n v="5144"/>
    <n v="0.86408594815825379"/>
    <n v="5588"/>
    <n v="5179"/>
    <n v="0.92680744452398001"/>
    <n v="-6.2721496365726215E-2"/>
    <x v="2"/>
  </r>
  <r>
    <n v="27141"/>
    <s v="Sherburne"/>
    <n v="35"/>
    <n v="35"/>
    <n v="53671"/>
    <n v="48377"/>
    <n v="48286"/>
    <n v="46509"/>
    <n v="0.90136200182593951"/>
    <n v="48691"/>
    <n v="46708"/>
    <n v="0.95927378776365246"/>
    <n v="-5.7911785937712956E-2"/>
    <x v="2"/>
  </r>
  <r>
    <n v="27003"/>
    <s v="Anoka"/>
    <n v="128"/>
    <n v="128"/>
    <n v="207039"/>
    <n v="187014"/>
    <n v="186026"/>
    <n v="186465"/>
    <n v="0.90327909234492054"/>
    <n v="195411"/>
    <n v="187085"/>
    <n v="0.95739236788103022"/>
    <n v="-5.4113275536109673E-2"/>
    <x v="2"/>
  </r>
  <r>
    <n v="27019"/>
    <s v="Carver"/>
    <n v="34"/>
    <n v="34"/>
    <n v="61894"/>
    <n v="56154"/>
    <n v="55709"/>
    <n v="52899"/>
    <n v="0.90726080072381809"/>
    <n v="55366"/>
    <n v="53079"/>
    <n v="0.9586930607231875"/>
    <n v="-5.1432259999369401E-2"/>
    <x v="2"/>
  </r>
  <r>
    <n v="27171"/>
    <s v="Wright"/>
    <n v="43"/>
    <n v="43"/>
    <n v="75968"/>
    <n v="69617"/>
    <n v="69617"/>
    <n v="67816"/>
    <n v="0.91639901010951985"/>
    <n v="70572"/>
    <n v="68103"/>
    <n v="0.96501445332426461"/>
    <n v="-4.8615443214744758E-2"/>
    <x v="2"/>
  </r>
  <r>
    <n v="27139"/>
    <s v="Scott"/>
    <n v="47"/>
    <n v="47"/>
    <n v="82609"/>
    <n v="75030"/>
    <n v="75030"/>
    <n v="71647"/>
    <n v="0.90825454853587384"/>
    <n v="75316"/>
    <n v="71965"/>
    <n v="0.95550746189388713"/>
    <n v="-4.7252913358013293E-2"/>
    <x v="2"/>
  </r>
  <r>
    <n v="27015"/>
    <s v="Brown"/>
    <n v="32"/>
    <n v="32"/>
    <n v="15053"/>
    <n v="13925"/>
    <n v="13767"/>
    <n v="13929"/>
    <n v="0.92506477114196506"/>
    <n v="14584"/>
    <n v="14030"/>
    <n v="0.96201316511245205"/>
    <n v="-3.6948393970486992E-2"/>
    <x v="2"/>
  </r>
  <r>
    <n v="27081"/>
    <s v="Lincoln"/>
    <n v="20"/>
    <n v="20"/>
    <n v="3393"/>
    <n v="3024"/>
    <n v="3018"/>
    <n v="3120"/>
    <n v="0.89124668435013266"/>
    <n v="3395"/>
    <n v="3148"/>
    <n v="0.92724594992636233"/>
    <n v="-3.5999265576229678E-2"/>
    <x v="2"/>
  </r>
  <r>
    <n v="27173"/>
    <s v="Yellow Medicine"/>
    <n v="30"/>
    <n v="30"/>
    <n v="5924"/>
    <n v="5322"/>
    <n v="5219"/>
    <n v="5414"/>
    <n v="0.89837947332883183"/>
    <n v="5872"/>
    <n v="5456"/>
    <n v="0.92915531335149859"/>
    <n v="-3.0775840022666756E-2"/>
    <x v="2"/>
  </r>
  <r>
    <n v="27101"/>
    <s v="Murray"/>
    <n v="29"/>
    <n v="29"/>
    <n v="5096"/>
    <n v="4741"/>
    <n v="4668"/>
    <n v="4767"/>
    <n v="0.93033751962323386"/>
    <n v="5041"/>
    <n v="4815"/>
    <n v="0.95516762547113665"/>
    <n v="-2.4830105847902795E-2"/>
    <x v="2"/>
  </r>
  <r>
    <n v="27009"/>
    <s v="Benton"/>
    <n v="27"/>
    <n v="27"/>
    <n v="22108"/>
    <n v="20222"/>
    <n v="20058"/>
    <n v="19619"/>
    <n v="0.91469151438393337"/>
    <n v="21051"/>
    <n v="19755"/>
    <n v="0.93843522873022656"/>
    <n v="-2.3743714346293188E-2"/>
    <x v="2"/>
  </r>
  <r>
    <n v="27021"/>
    <s v="Cass"/>
    <n v="73"/>
    <n v="73"/>
    <n v="18423"/>
    <n v="15999"/>
    <n v="15999"/>
    <n v="16141"/>
    <n v="0.86842533789285137"/>
    <n v="18172"/>
    <n v="16211"/>
    <n v="0.89208672683248957"/>
    <n v="-2.3661388939638206E-2"/>
    <x v="2"/>
  </r>
  <r>
    <n v="27025"/>
    <s v="Chisago"/>
    <n v="23"/>
    <n v="23"/>
    <n v="32848"/>
    <n v="30425"/>
    <n v="30233"/>
    <n v="29441"/>
    <n v="0.92623599610326357"/>
    <n v="31183"/>
    <n v="29578"/>
    <n v="0.94852964756437808"/>
    <n v="-2.2293651461114505E-2"/>
    <x v="2"/>
  </r>
  <r>
    <n v="27117"/>
    <s v="Pipestone"/>
    <n v="22"/>
    <n v="22"/>
    <n v="5369"/>
    <n v="4847"/>
    <n v="4808"/>
    <n v="4646"/>
    <n v="0.90277519091078418"/>
    <n v="5071"/>
    <n v="4682"/>
    <n v="0.92328929205284949"/>
    <n v="-2.0514101142065311E-2"/>
    <x v="2"/>
  </r>
  <r>
    <n v="27039"/>
    <s v="Dodge"/>
    <n v="22"/>
    <n v="22"/>
    <n v="11777"/>
    <n v="10734"/>
    <n v="10651"/>
    <n v="10327"/>
    <n v="0.91143754776258812"/>
    <n v="11162"/>
    <n v="10399"/>
    <n v="0.93164307471779251"/>
    <n v="-2.0205526955204389E-2"/>
    <x v="2"/>
  </r>
  <r>
    <n v="27049"/>
    <s v="Goodhue"/>
    <n v="40"/>
    <n v="40"/>
    <n v="28323"/>
    <n v="25929"/>
    <n v="25716"/>
    <n v="25801"/>
    <n v="0.91547505560851605"/>
    <n v="27706"/>
    <n v="25923"/>
    <n v="0.93564570851079187"/>
    <n v="-2.0170652902275821E-2"/>
    <x v="2"/>
  </r>
  <r>
    <n v="27147"/>
    <s v="Steele"/>
    <n v="26"/>
    <n v="26"/>
    <n v="21036"/>
    <n v="19352"/>
    <n v="19176"/>
    <n v="19124"/>
    <n v="0.91994675793877168"/>
    <n v="20465"/>
    <n v="19228"/>
    <n v="0.93955533838260441"/>
    <n v="-1.9608580443832735E-2"/>
    <x v="2"/>
  </r>
  <r>
    <n v="27105"/>
    <s v="Nobles"/>
    <n v="40"/>
    <n v="40"/>
    <n v="9536"/>
    <n v="8769"/>
    <n v="8633"/>
    <n v="8520"/>
    <n v="0.91956795302013428"/>
    <n v="9160"/>
    <n v="8600"/>
    <n v="0.93886462882096067"/>
    <n v="-1.9296675800826391E-2"/>
    <x v="2"/>
  </r>
  <r>
    <n v="27033"/>
    <s v="Cottonwood"/>
    <n v="29"/>
    <n v="29"/>
    <n v="6297"/>
    <n v="5786"/>
    <n v="5719"/>
    <n v="5862"/>
    <n v="0.91885024614895983"/>
    <n v="6307"/>
    <n v="5916"/>
    <n v="0.93800539083557954"/>
    <n v="-1.9155144686619718E-2"/>
    <x v="2"/>
  </r>
  <r>
    <n v="27119"/>
    <s v="Polk"/>
    <n v="82"/>
    <n v="82"/>
    <n v="16516"/>
    <n v="14961"/>
    <n v="14795"/>
    <n v="14693"/>
    <n v="0.90584887381932666"/>
    <n v="16025"/>
    <n v="14782"/>
    <n v="0.92243369734789393"/>
    <n v="-1.6584823528567272E-2"/>
    <x v="2"/>
  </r>
  <r>
    <n v="27059"/>
    <s v="Isanti"/>
    <n v="19"/>
    <n v="19"/>
    <n v="22928"/>
    <n v="21119"/>
    <n v="21014"/>
    <n v="20217"/>
    <n v="0.92110083740404747"/>
    <n v="21698"/>
    <n v="20316"/>
    <n v="0.93630749377822842"/>
    <n v="-1.5206656374180949E-2"/>
    <x v="2"/>
  </r>
  <r>
    <n v="27115"/>
    <s v="Pine"/>
    <n v="48"/>
    <n v="48"/>
    <n v="15559"/>
    <n v="13968"/>
    <n v="13327"/>
    <n v="13965"/>
    <n v="0.89774407095571696"/>
    <n v="15450"/>
    <n v="14089"/>
    <n v="0.91190938511326858"/>
    <n v="-1.4165314157551623E-2"/>
    <x v="2"/>
  </r>
  <r>
    <n v="27091"/>
    <s v="Martin"/>
    <n v="37"/>
    <n v="37"/>
    <n v="11805"/>
    <n v="10613"/>
    <n v="10531"/>
    <n v="10968"/>
    <n v="0.89902583650995338"/>
    <n v="12120"/>
    <n v="11039"/>
    <n v="0.9108085808580858"/>
    <n v="-1.1782744348132423E-2"/>
    <x v="2"/>
  </r>
  <r>
    <n v="27133"/>
    <s v="Rock"/>
    <n v="24"/>
    <n v="24"/>
    <n v="5241"/>
    <n v="4889"/>
    <n v="4839"/>
    <n v="4846"/>
    <n v="0.93283724480061059"/>
    <n v="5161"/>
    <n v="4874"/>
    <n v="0.94439062197248591"/>
    <n v="-1.1553377171875323E-2"/>
    <x v="2"/>
  </r>
  <r>
    <n v="27143"/>
    <s v="Sibley"/>
    <n v="25"/>
    <n v="25"/>
    <n v="8522"/>
    <n v="7841"/>
    <n v="7774"/>
    <n v="7815"/>
    <n v="0.9200891809434405"/>
    <n v="8446"/>
    <n v="7868"/>
    <n v="0.93156523798247692"/>
    <n v="-1.1476057039036425E-2"/>
    <x v="2"/>
  </r>
  <r>
    <n v="27157"/>
    <s v="Wabasha"/>
    <n v="33"/>
    <n v="33"/>
    <n v="13276"/>
    <n v="11938"/>
    <n v="11831"/>
    <n v="11763"/>
    <n v="0.89921663151551667"/>
    <n v="13018"/>
    <n v="11847"/>
    <n v="0.91004762636349668"/>
    <n v="-1.0830994847980002E-2"/>
    <x v="2"/>
  </r>
  <r>
    <n v="27035"/>
    <s v="Crow Wing"/>
    <n v="64"/>
    <n v="64"/>
    <n v="39432"/>
    <n v="36143"/>
    <n v="35842"/>
    <n v="34920"/>
    <n v="0.91659058632582679"/>
    <n v="37979"/>
    <n v="35067"/>
    <n v="0.92332604860580847"/>
    <n v="-6.7354622799816743E-3"/>
    <x v="2"/>
  </r>
  <r>
    <n v="27085"/>
    <s v="Mcleod"/>
    <n v="28"/>
    <n v="28"/>
    <n v="20669"/>
    <n v="18945"/>
    <n v="18809"/>
    <n v="18553"/>
    <n v="0.91659006241230834"/>
    <n v="20214"/>
    <n v="18650"/>
    <n v="0.92262788166617193"/>
    <n v="-6.0378192538635966E-3"/>
    <x v="2"/>
  </r>
  <r>
    <n v="27097"/>
    <s v="Morrison"/>
    <n v="48"/>
    <n v="48"/>
    <n v="19085"/>
    <n v="17756"/>
    <n v="17614"/>
    <n v="16714"/>
    <n v="0.93036416033534186"/>
    <n v="17998"/>
    <n v="16837"/>
    <n v="0.93549283253694859"/>
    <n v="-5.1286722016067321E-3"/>
    <x v="2"/>
  </r>
  <r>
    <n v="27111"/>
    <s v="Otter Tail"/>
    <n v="91"/>
    <n v="91"/>
    <n v="35745"/>
    <n v="32499"/>
    <n v="32489"/>
    <n v="31670"/>
    <n v="0.90919009651699534"/>
    <n v="34826"/>
    <n v="31835"/>
    <n v="0.91411589042669272"/>
    <n v="-4.9257939096973846E-3"/>
    <x v="2"/>
  </r>
  <r>
    <n v="27127"/>
    <s v="Redwood"/>
    <n v="43"/>
    <n v="43"/>
    <n v="9356"/>
    <n v="7703"/>
    <n v="7612"/>
    <n v="7790"/>
    <n v="0.82332193244976482"/>
    <n v="9482"/>
    <n v="7847"/>
    <n v="0.82756802362370807"/>
    <n v="-4.2460911739432561E-3"/>
    <x v="2"/>
  </r>
  <r>
    <n v="27041"/>
    <s v="Douglas"/>
    <n v="37"/>
    <n v="37"/>
    <n v="24306"/>
    <n v="21963"/>
    <n v="21785"/>
    <n v="20953"/>
    <n v="0.90360404838311525"/>
    <n v="23312"/>
    <n v="21114"/>
    <n v="0.90571379547014408"/>
    <n v="-2.1097470870288237E-3"/>
    <x v="2"/>
  </r>
  <r>
    <n v="27079"/>
    <s v="Le Sueur"/>
    <n v="27"/>
    <n v="27"/>
    <n v="16502"/>
    <n v="15096"/>
    <n v="14970"/>
    <n v="14795"/>
    <n v="0.91479820627802688"/>
    <n v="16222"/>
    <n v="14866"/>
    <n v="0.91640981383306619"/>
    <n v="-1.6116075550393072E-3"/>
    <x v="2"/>
  </r>
  <r>
    <n v="27083"/>
    <s v="Lyon"/>
    <n v="33"/>
    <n v="33"/>
    <n v="13562"/>
    <n v="12310"/>
    <n v="12218"/>
    <n v="12388"/>
    <n v="0.90768323256156913"/>
    <n v="13718"/>
    <n v="12461"/>
    <n v="0.90836856684647904"/>
    <n v="-6.8533428490991088E-4"/>
    <x v="2"/>
  </r>
  <r>
    <n v="27063"/>
    <s v="Jackson"/>
    <n v="28"/>
    <n v="28"/>
    <n v="5985"/>
    <n v="5558"/>
    <n v="5484"/>
    <n v="5430"/>
    <n v="0.92865497076023396"/>
    <n v="5922"/>
    <n v="5499"/>
    <n v="0.9285714285714286"/>
    <n v="8.3542188805352247E-5"/>
    <x v="2"/>
  </r>
  <r>
    <n v="27001"/>
    <s v="Aitkin"/>
    <n v="54"/>
    <n v="54"/>
    <n v="10096"/>
    <n v="9316"/>
    <n v="9231"/>
    <n v="9142"/>
    <n v="0.92274167987321709"/>
    <n v="10003"/>
    <n v="9219"/>
    <n v="0.92162351294611622"/>
    <n v="1.1181669271008721E-3"/>
    <x v="2"/>
  </r>
  <r>
    <n v="27113"/>
    <s v="Pennington"/>
    <n v="31"/>
    <n v="31"/>
    <n v="7401"/>
    <n v="6776"/>
    <n v="6714"/>
    <n v="6517"/>
    <n v="0.91555195243885956"/>
    <n v="7191"/>
    <n v="6563"/>
    <n v="0.91266861354470863"/>
    <n v="2.883338894150933E-3"/>
    <x v="2"/>
  </r>
  <r>
    <n v="27065"/>
    <s v="Kanabec"/>
    <n v="20"/>
    <n v="20"/>
    <n v="9265"/>
    <n v="8232"/>
    <n v="8177"/>
    <n v="8150"/>
    <n v="0.88850512682137073"/>
    <n v="9258"/>
    <n v="8188"/>
    <n v="0.88442428170231147"/>
    <n v="4.0808451190592621E-3"/>
    <x v="2"/>
  </r>
  <r>
    <n v="27095"/>
    <s v="Mille Lacs"/>
    <n v="25"/>
    <n v="25"/>
    <n v="14442"/>
    <n v="13111"/>
    <n v="13016"/>
    <n v="13091"/>
    <n v="0.90783824954992387"/>
    <n v="14618"/>
    <n v="13179"/>
    <n v="0.90155972089205094"/>
    <n v="6.2785286578729282E-3"/>
    <x v="2"/>
  </r>
  <r>
    <n v="27145"/>
    <s v="Stearns"/>
    <n v="99"/>
    <n v="99"/>
    <n v="86465"/>
    <n v="80202"/>
    <n v="79591"/>
    <n v="78477"/>
    <n v="0.92756606719481871"/>
    <n v="85717"/>
    <n v="78926"/>
    <n v="0.92077417548444296"/>
    <n v="6.7918917103757526E-3"/>
    <x v="2"/>
  </r>
  <r>
    <n v="27093"/>
    <s v="Meeker"/>
    <n v="30"/>
    <n v="30"/>
    <n v="13494"/>
    <n v="12388"/>
    <n v="12285"/>
    <n v="12214"/>
    <n v="0.91803764636134577"/>
    <n v="13521"/>
    <n v="12311"/>
    <n v="0.91050957769395757"/>
    <n v="7.5280686673881991E-3"/>
    <x v="2"/>
  </r>
  <r>
    <n v="27057"/>
    <s v="Hubbard"/>
    <n v="38"/>
    <n v="38"/>
    <n v="12621"/>
    <n v="11627"/>
    <n v="11523"/>
    <n v="11520"/>
    <n v="0.92124237382140872"/>
    <n v="12713"/>
    <n v="11616"/>
    <n v="0.91371037520648157"/>
    <n v="7.5319986149271489E-3"/>
    <x v="2"/>
  </r>
  <r>
    <n v="27043"/>
    <s v="Faribault"/>
    <n v="33"/>
    <n v="33"/>
    <n v="8262"/>
    <n v="7480"/>
    <n v="7412"/>
    <n v="7713"/>
    <n v="0.90534979423868311"/>
    <n v="8672"/>
    <n v="7771"/>
    <n v="0.89610239852398521"/>
    <n v="9.2473957146979036E-3"/>
    <x v="2"/>
  </r>
  <r>
    <n v="27167"/>
    <s v="Wilkin"/>
    <n v="32"/>
    <n v="32"/>
    <n v="3585"/>
    <n v="3342"/>
    <n v="3302"/>
    <n v="3222"/>
    <n v="0.93221757322175736"/>
    <n v="3517"/>
    <n v="3240"/>
    <n v="0.92123969292010233"/>
    <n v="1.097788030165503E-2"/>
    <x v="2"/>
  </r>
  <r>
    <n v="27067"/>
    <s v="Kandiyohi"/>
    <n v="48"/>
    <n v="48"/>
    <n v="23720"/>
    <n v="21970"/>
    <n v="21772"/>
    <n v="21465"/>
    <n v="0.92622259696458686"/>
    <n v="23549"/>
    <n v="21546"/>
    <n v="0.91494330969467919"/>
    <n v="1.1279287269907678E-2"/>
    <x v="2"/>
  </r>
  <r>
    <n v="27051"/>
    <s v="Grant"/>
    <n v="23"/>
    <n v="23"/>
    <n v="3858"/>
    <n v="3522"/>
    <n v="3472"/>
    <n v="3487"/>
    <n v="0.91290824261275272"/>
    <n v="3897"/>
    <n v="3509"/>
    <n v="0.9004362329997434"/>
    <n v="1.2472009613009316E-2"/>
    <x v="2"/>
  </r>
  <r>
    <n v="27161"/>
    <s v="Waseca"/>
    <n v="22"/>
    <n v="22"/>
    <n v="10582"/>
    <n v="9749"/>
    <n v="9653"/>
    <n v="9747"/>
    <n v="0.92128142128142132"/>
    <n v="10823"/>
    <n v="9831"/>
    <n v="0.90834334288090179"/>
    <n v="1.2938078400519526E-2"/>
    <x v="2"/>
  </r>
  <r>
    <n v="27029"/>
    <s v="Clearwater"/>
    <n v="29"/>
    <n v="29"/>
    <n v="4612"/>
    <n v="4276"/>
    <n v="4245"/>
    <n v="4197"/>
    <n v="0.92714657415437984"/>
    <n v="4649"/>
    <n v="4231"/>
    <n v="0.9100881910088191"/>
    <n v="1.705838314556074E-2"/>
    <x v="2"/>
  </r>
  <r>
    <n v="27121"/>
    <s v="Pope"/>
    <n v="31"/>
    <n v="31"/>
    <n v="6898"/>
    <n v="6368"/>
    <n v="6320"/>
    <n v="6246"/>
    <n v="0.9231661351116266"/>
    <n v="6951"/>
    <n v="6285"/>
    <n v="0.90418644799309456"/>
    <n v="1.897968711853204E-2"/>
    <x v="2"/>
  </r>
  <r>
    <n v="27125"/>
    <s v="Red Lake"/>
    <n v="21"/>
    <n v="21"/>
    <n v="2157"/>
    <n v="1915"/>
    <n v="1881"/>
    <n v="1975"/>
    <n v="0.88780713954566526"/>
    <n v="2307"/>
    <n v="2004"/>
    <n v="0.86866059817945385"/>
    <n v="1.9146541366211411E-2"/>
    <x v="2"/>
  </r>
  <r>
    <n v="27129"/>
    <s v="Renville"/>
    <n v="38"/>
    <n v="38"/>
    <n v="8508"/>
    <n v="7687"/>
    <n v="7606"/>
    <n v="7710"/>
    <n v="0.90350258580159848"/>
    <n v="8779"/>
    <n v="7762"/>
    <n v="0.88415537077115847"/>
    <n v="1.9347215030440013E-2"/>
    <x v="2"/>
  </r>
  <r>
    <n v="27005"/>
    <s v="Becker"/>
    <n v="48"/>
    <n v="48"/>
    <n v="18819"/>
    <n v="17375"/>
    <n v="17221"/>
    <n v="16382"/>
    <n v="0.92326903661193471"/>
    <n v="18300"/>
    <n v="16471"/>
    <n v="0.9000546448087432"/>
    <n v="2.3214391803191514E-2"/>
    <x v="2"/>
  </r>
  <r>
    <n v="27153"/>
    <s v="Todd"/>
    <n v="40"/>
    <n v="40"/>
    <n v="13007"/>
    <n v="12073"/>
    <n v="11993"/>
    <n v="11803"/>
    <n v="0.92819251172445605"/>
    <n v="13164"/>
    <n v="11867"/>
    <n v="0.90147371619568517"/>
    <n v="2.6718795528770878E-2"/>
    <x v="2"/>
  </r>
  <r>
    <n v="27077"/>
    <s v="Lake Of The Woods"/>
    <n v="17"/>
    <n v="17"/>
    <n v="2443"/>
    <n v="2269"/>
    <n v="2242"/>
    <n v="2234"/>
    <n v="0.92877609496520674"/>
    <n v="2500"/>
    <n v="2247"/>
    <n v="0.89880000000000004"/>
    <n v="2.9976094965206701E-2"/>
    <x v="2"/>
  </r>
  <r>
    <n v="27159"/>
    <s v="Wadena"/>
    <n v="25"/>
    <n v="25"/>
    <n v="7539"/>
    <n v="7011"/>
    <n v="6916"/>
    <n v="6791"/>
    <n v="0.92996418623159571"/>
    <n v="7616"/>
    <n v="6853"/>
    <n v="0.8998161764705882"/>
    <n v="3.014800976100751E-2"/>
    <x v="2"/>
  </r>
  <r>
    <n v="27149"/>
    <s v="Stevens"/>
    <n v="26"/>
    <n v="26"/>
    <n v="5753"/>
    <n v="5532"/>
    <n v="5395"/>
    <n v="5652"/>
    <n v="0.96158525986441856"/>
    <n v="6219"/>
    <n v="5683"/>
    <n v="0.9138125100498472"/>
    <n v="4.7772749814571358E-2"/>
    <x v="2"/>
  </r>
  <r>
    <n v="27135"/>
    <s v="Roseau"/>
    <n v="44"/>
    <n v="44"/>
    <n v="8544"/>
    <n v="7883"/>
    <n v="7755"/>
    <n v="7352"/>
    <n v="0.92263576779026213"/>
    <n v="8573"/>
    <n v="7414"/>
    <n v="0.86480811851160622"/>
    <n v="5.7827649278655913E-2"/>
    <x v="2"/>
  </r>
  <r>
    <n v="27011"/>
    <s v="Big Stone"/>
    <n v="23"/>
    <n v="23"/>
    <n v="3090"/>
    <n v="2790"/>
    <n v="2754"/>
    <n v="2789"/>
    <n v="0.90291262135922334"/>
    <n v="3446"/>
    <n v="2816"/>
    <n v="0.8171793383633198"/>
    <n v="8.5733282995903548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0" firstDataRow="1" firstDataCol="1"/>
  <pivotFields count="1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9" showAll="0"/>
    <pivotField dataField="1" showAll="0"/>
    <pivotField dataField="1" showAll="0"/>
    <pivotField numFmtId="9" showAll="0"/>
    <pivotField numFmtId="9" showAll="0"/>
    <pivotField axis="axisRow" showAll="0">
      <items count="24">
        <item m="1" x="16"/>
        <item m="1" x="14"/>
        <item m="1" x="13"/>
        <item m="1" x="4"/>
        <item m="1" x="17"/>
        <item m="1" x="19"/>
        <item m="1" x="10"/>
        <item m="1" x="12"/>
        <item m="1" x="15"/>
        <item m="1" x="5"/>
        <item m="1" x="21"/>
        <item m="1" x="7"/>
        <item m="1" x="11"/>
        <item m="1" x="22"/>
        <item m="1" x="6"/>
        <item m="1" x="18"/>
        <item m="1" x="9"/>
        <item m="1" x="8"/>
        <item m="1" x="20"/>
        <item m="1" x="3"/>
        <item x="0"/>
        <item x="1"/>
        <item x="2"/>
        <item t="default"/>
      </items>
    </pivotField>
  </pivotFields>
  <rowFields count="1">
    <field x="13"/>
  </rowFields>
  <rowItems count="4"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oters Registered at 7AM" fld="4" baseField="0" baseItem="0"/>
    <dataField name="Sum of Estimated Voters" fld="5" baseField="0" baseItem="0"/>
    <dataField name="Sum of Voters Registered 2012" fld="9" baseField="0" baseItem="0"/>
    <dataField name="Sum of Estimated Voters 201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B3" sqref="B3:E3"/>
    </sheetView>
  </sheetViews>
  <sheetFormatPr defaultRowHeight="15" x14ac:dyDescent="0.25"/>
  <cols>
    <col min="1" max="1" width="13.140625" bestFit="1" customWidth="1"/>
    <col min="2" max="2" width="30.85546875" bestFit="1" customWidth="1"/>
    <col min="3" max="3" width="23.140625" bestFit="1" customWidth="1"/>
    <col min="4" max="4" width="28.42578125" bestFit="1" customWidth="1"/>
    <col min="5" max="5" width="27.7109375" bestFit="1" customWidth="1"/>
  </cols>
  <sheetData>
    <row r="3" spans="1:5" x14ac:dyDescent="0.25">
      <c r="A3" s="6" t="s">
        <v>108</v>
      </c>
      <c r="B3" t="s">
        <v>110</v>
      </c>
      <c r="C3" t="s">
        <v>111</v>
      </c>
      <c r="D3" t="s">
        <v>112</v>
      </c>
      <c r="E3" t="s">
        <v>113</v>
      </c>
    </row>
    <row r="4" spans="1:5" x14ac:dyDescent="0.25">
      <c r="A4" s="7" t="s">
        <v>107</v>
      </c>
      <c r="B4" s="3">
        <v>301579</v>
      </c>
      <c r="C4" s="3">
        <v>273761</v>
      </c>
      <c r="D4" s="3">
        <v>303895</v>
      </c>
      <c r="E4" s="3">
        <v>276916</v>
      </c>
    </row>
    <row r="5" spans="1:5" x14ac:dyDescent="0.25">
      <c r="A5" s="7" t="s">
        <v>114</v>
      </c>
      <c r="B5" s="3">
        <v>1727836</v>
      </c>
      <c r="C5" s="3">
        <v>1551787</v>
      </c>
      <c r="D5" s="3">
        <v>1587468</v>
      </c>
      <c r="E5" s="3">
        <v>1560546</v>
      </c>
    </row>
    <row r="6" spans="1:5" x14ac:dyDescent="0.25">
      <c r="A6" s="7" t="s">
        <v>115</v>
      </c>
      <c r="B6" s="3">
        <v>1241186</v>
      </c>
      <c r="C6" s="3">
        <v>1131434</v>
      </c>
      <c r="D6" s="3">
        <v>1192662</v>
      </c>
      <c r="E6" s="3">
        <v>1113318</v>
      </c>
    </row>
    <row r="7" spans="1:5" x14ac:dyDescent="0.25">
      <c r="A7" s="7" t="s">
        <v>109</v>
      </c>
      <c r="B7" s="3">
        <v>3270601</v>
      </c>
      <c r="C7" s="3">
        <v>2956982</v>
      </c>
      <c r="D7" s="3">
        <v>3084025</v>
      </c>
      <c r="E7" s="3">
        <v>2950780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M93" sqref="M93"/>
    </sheetView>
  </sheetViews>
  <sheetFormatPr defaultRowHeight="15" x14ac:dyDescent="0.25"/>
  <cols>
    <col min="1" max="1" width="9.140625" style="10"/>
    <col min="2" max="2" width="19.85546875" customWidth="1"/>
    <col min="3" max="3" width="23.85546875" bestFit="1" customWidth="1"/>
    <col min="4" max="4" width="20" bestFit="1" customWidth="1"/>
    <col min="5" max="5" width="18.140625" customWidth="1"/>
    <col min="6" max="6" width="18.5703125" customWidth="1"/>
    <col min="7" max="7" width="13.7109375" bestFit="1" customWidth="1"/>
    <col min="9" max="9" width="16.28515625" bestFit="1" customWidth="1"/>
    <col min="12" max="12" width="9.5703125" bestFit="1" customWidth="1"/>
  </cols>
  <sheetData>
    <row r="1" spans="1:15" x14ac:dyDescent="0.25">
      <c r="A1" s="10" t="s">
        <v>1</v>
      </c>
      <c r="B1" t="s">
        <v>0</v>
      </c>
      <c r="C1" t="s">
        <v>130</v>
      </c>
      <c r="D1" t="s">
        <v>129</v>
      </c>
      <c r="E1" t="s">
        <v>128</v>
      </c>
      <c r="F1" s="1" t="s">
        <v>127</v>
      </c>
      <c r="G1" t="s">
        <v>126</v>
      </c>
      <c r="H1" t="s">
        <v>125</v>
      </c>
      <c r="I1" t="s">
        <v>124</v>
      </c>
      <c r="J1" t="s">
        <v>123</v>
      </c>
      <c r="K1" t="s">
        <v>122</v>
      </c>
      <c r="L1" t="s">
        <v>121</v>
      </c>
    </row>
    <row r="2" spans="1:15" x14ac:dyDescent="0.25">
      <c r="A2" s="10">
        <v>27019</v>
      </c>
      <c r="B2" t="s">
        <v>11</v>
      </c>
      <c r="C2">
        <v>61894</v>
      </c>
      <c r="D2">
        <v>56154</v>
      </c>
      <c r="E2">
        <v>55709</v>
      </c>
      <c r="F2" s="1">
        <v>52899</v>
      </c>
      <c r="G2" s="2">
        <f>D2/C2</f>
        <v>0.90726080072381809</v>
      </c>
      <c r="H2">
        <v>55366</v>
      </c>
      <c r="I2">
        <v>53079</v>
      </c>
      <c r="J2" s="2">
        <f>I2/H2</f>
        <v>0.9586930607231875</v>
      </c>
      <c r="K2" t="s">
        <v>115</v>
      </c>
      <c r="L2" s="9">
        <f>VLOOKUP(B2,Sheet7!$A$2:$B$88,2, FALSE)</f>
        <v>67187</v>
      </c>
      <c r="M2" s="2">
        <f>D2/L2</f>
        <v>0.83578668492416686</v>
      </c>
      <c r="N2" s="2">
        <f>I2/L2</f>
        <v>0.79001890246625095</v>
      </c>
      <c r="O2" s="11">
        <f>M2-N2</f>
        <v>4.5767782457915906E-2</v>
      </c>
    </row>
    <row r="3" spans="1:15" x14ac:dyDescent="0.25">
      <c r="A3" s="10">
        <v>27135</v>
      </c>
      <c r="B3" t="s">
        <v>69</v>
      </c>
      <c r="C3">
        <v>8544</v>
      </c>
      <c r="D3">
        <v>7883</v>
      </c>
      <c r="E3">
        <v>7755</v>
      </c>
      <c r="F3" s="1">
        <v>7352</v>
      </c>
      <c r="G3" s="2">
        <f>D3/C3</f>
        <v>0.92263576779026213</v>
      </c>
      <c r="H3">
        <v>8573</v>
      </c>
      <c r="I3">
        <v>7414</v>
      </c>
      <c r="J3" s="2">
        <f>I3/H3</f>
        <v>0.86480811851160622</v>
      </c>
      <c r="K3" t="s">
        <v>115</v>
      </c>
      <c r="L3" s="9">
        <f>VLOOKUP(B3,Sheet7!$A$2:$B$88,2, FALSE)</f>
        <v>11655</v>
      </c>
      <c r="M3" s="2">
        <f>D3/L3</f>
        <v>0.67636207636207635</v>
      </c>
      <c r="N3" s="2">
        <f>I3/L3</f>
        <v>0.63612183612183615</v>
      </c>
      <c r="O3" s="11">
        <f>M3-N3</f>
        <v>4.0240240240240199E-2</v>
      </c>
    </row>
    <row r="4" spans="1:15" x14ac:dyDescent="0.25">
      <c r="A4" s="10">
        <v>27097</v>
      </c>
      <c r="B4" t="s">
        <v>50</v>
      </c>
      <c r="C4">
        <v>19085</v>
      </c>
      <c r="D4">
        <v>17756</v>
      </c>
      <c r="E4">
        <v>17614</v>
      </c>
      <c r="F4" s="1">
        <v>16714</v>
      </c>
      <c r="G4" s="2">
        <f>D4/C4</f>
        <v>0.93036416033534186</v>
      </c>
      <c r="H4">
        <v>17998</v>
      </c>
      <c r="I4">
        <v>16837</v>
      </c>
      <c r="J4" s="2">
        <f>I4/H4</f>
        <v>0.93549283253694859</v>
      </c>
      <c r="K4" t="s">
        <v>115</v>
      </c>
      <c r="L4" s="9">
        <f>VLOOKUP(B4,Sheet7!$A$2:$B$88,2, FALSE)</f>
        <v>25194</v>
      </c>
      <c r="M4" s="2">
        <f>D4/L4</f>
        <v>0.7047709772167976</v>
      </c>
      <c r="N4" s="2">
        <f>I4/L4</f>
        <v>0.66829403826307854</v>
      </c>
      <c r="O4" s="11">
        <f>M4-N4</f>
        <v>3.6476938953719062E-2</v>
      </c>
    </row>
    <row r="5" spans="1:15" x14ac:dyDescent="0.25">
      <c r="A5" s="10">
        <v>27005</v>
      </c>
      <c r="B5" t="s">
        <v>4</v>
      </c>
      <c r="C5">
        <v>18819</v>
      </c>
      <c r="D5">
        <v>17375</v>
      </c>
      <c r="E5">
        <v>17221</v>
      </c>
      <c r="F5" s="1">
        <v>16382</v>
      </c>
      <c r="G5" s="2">
        <f>D5/C5</f>
        <v>0.92326903661193471</v>
      </c>
      <c r="H5">
        <v>18300</v>
      </c>
      <c r="I5">
        <v>16471</v>
      </c>
      <c r="J5" s="2">
        <f>I5/H5</f>
        <v>0.9000546448087432</v>
      </c>
      <c r="K5" t="s">
        <v>115</v>
      </c>
      <c r="L5" s="9">
        <f>VLOOKUP(B5,Sheet7!$A$2:$B$88,2, FALSE)</f>
        <v>24946</v>
      </c>
      <c r="M5" s="2">
        <f>D5/L5</f>
        <v>0.69650444961116009</v>
      </c>
      <c r="N5" s="2">
        <f>I5/L5</f>
        <v>0.66026617493786577</v>
      </c>
      <c r="O5" s="11">
        <f>M5-N5</f>
        <v>3.6238274673294324E-2</v>
      </c>
    </row>
    <row r="6" spans="1:15" x14ac:dyDescent="0.25">
      <c r="A6" s="10">
        <v>27139</v>
      </c>
      <c r="B6" t="s">
        <v>70</v>
      </c>
      <c r="C6">
        <v>82609</v>
      </c>
      <c r="D6">
        <v>75030</v>
      </c>
      <c r="E6">
        <v>75030</v>
      </c>
      <c r="F6" s="1">
        <v>71647</v>
      </c>
      <c r="G6" s="2">
        <f>D6/C6</f>
        <v>0.90825454853587384</v>
      </c>
      <c r="H6">
        <v>75316</v>
      </c>
      <c r="I6">
        <v>71965</v>
      </c>
      <c r="J6" s="2">
        <f>I6/H6</f>
        <v>0.95550746189388713</v>
      </c>
      <c r="K6" t="s">
        <v>115</v>
      </c>
      <c r="L6" s="9">
        <f>VLOOKUP(B6,Sheet7!$A$2:$B$88,2, FALSE)</f>
        <v>95511</v>
      </c>
      <c r="M6" s="2">
        <f>D6/L6</f>
        <v>0.78556396645412574</v>
      </c>
      <c r="N6" s="2">
        <f>I6/L6</f>
        <v>0.75347342190951827</v>
      </c>
      <c r="O6" s="11">
        <f>M6-N6</f>
        <v>3.2090544544607469E-2</v>
      </c>
    </row>
    <row r="7" spans="1:15" x14ac:dyDescent="0.25">
      <c r="A7" s="10">
        <v>27041</v>
      </c>
      <c r="B7" t="s">
        <v>22</v>
      </c>
      <c r="C7">
        <v>24306</v>
      </c>
      <c r="D7">
        <v>21963</v>
      </c>
      <c r="E7">
        <v>21785</v>
      </c>
      <c r="F7" s="1">
        <v>20953</v>
      </c>
      <c r="G7" s="2">
        <f>D7/C7</f>
        <v>0.90360404838311525</v>
      </c>
      <c r="H7">
        <v>23312</v>
      </c>
      <c r="I7">
        <v>21114</v>
      </c>
      <c r="J7" s="2">
        <f>I7/H7</f>
        <v>0.90571379547014408</v>
      </c>
      <c r="K7" t="s">
        <v>115</v>
      </c>
      <c r="L7" s="9">
        <f>VLOOKUP(B7,Sheet7!$A$2:$B$88,2, FALSE)</f>
        <v>28759</v>
      </c>
      <c r="M7" s="2">
        <f>D7/L7</f>
        <v>0.76369136618102162</v>
      </c>
      <c r="N7" s="2">
        <f>I7/L7</f>
        <v>0.73417017281546648</v>
      </c>
      <c r="O7" s="11">
        <f>M7-N7</f>
        <v>2.9521193365555143E-2</v>
      </c>
    </row>
    <row r="8" spans="1:15" x14ac:dyDescent="0.25">
      <c r="A8" s="10">
        <v>27059</v>
      </c>
      <c r="B8" t="s">
        <v>31</v>
      </c>
      <c r="C8">
        <v>22928</v>
      </c>
      <c r="D8">
        <v>21119</v>
      </c>
      <c r="E8">
        <v>21014</v>
      </c>
      <c r="F8" s="1">
        <v>20217</v>
      </c>
      <c r="G8" s="2">
        <f>D8/C8</f>
        <v>0.92110083740404747</v>
      </c>
      <c r="H8">
        <v>21698</v>
      </c>
      <c r="I8">
        <v>20316</v>
      </c>
      <c r="J8" s="2">
        <f>I8/H8</f>
        <v>0.93630749377822842</v>
      </c>
      <c r="K8" t="s">
        <v>115</v>
      </c>
      <c r="L8" s="9">
        <f>VLOOKUP(B8,Sheet7!$A$2:$B$88,2, FALSE)</f>
        <v>28648</v>
      </c>
      <c r="M8" s="2">
        <f>D8/L8</f>
        <v>0.73718933258866237</v>
      </c>
      <c r="N8" s="2">
        <f>I8/L8</f>
        <v>0.70915945266685287</v>
      </c>
      <c r="O8" s="11">
        <f>M8-N8</f>
        <v>2.8029879921809497E-2</v>
      </c>
    </row>
    <row r="9" spans="1:15" x14ac:dyDescent="0.25">
      <c r="A9" s="10">
        <v>27141</v>
      </c>
      <c r="B9" t="s">
        <v>71</v>
      </c>
      <c r="C9">
        <v>53671</v>
      </c>
      <c r="D9">
        <v>48377</v>
      </c>
      <c r="E9">
        <v>48286</v>
      </c>
      <c r="F9" s="1">
        <v>46509</v>
      </c>
      <c r="G9" s="2">
        <f>D9/C9</f>
        <v>0.90136200182593951</v>
      </c>
      <c r="H9">
        <v>48691</v>
      </c>
      <c r="I9">
        <v>46708</v>
      </c>
      <c r="J9" s="2">
        <f>I9/H9</f>
        <v>0.95927378776365246</v>
      </c>
      <c r="K9" t="s">
        <v>115</v>
      </c>
      <c r="L9" s="9">
        <f>VLOOKUP(B9,Sheet7!$A$2:$B$88,2, FALSE)</f>
        <v>64703</v>
      </c>
      <c r="M9" s="2">
        <f>D9/L9</f>
        <v>0.74767785110427643</v>
      </c>
      <c r="N9" s="2">
        <f>I9/L9</f>
        <v>0.72188306570019933</v>
      </c>
      <c r="O9" s="11">
        <f>M9-N9</f>
        <v>2.5794785404077092E-2</v>
      </c>
    </row>
    <row r="10" spans="1:15" x14ac:dyDescent="0.25">
      <c r="A10" s="10">
        <v>27117</v>
      </c>
      <c r="B10" t="s">
        <v>60</v>
      </c>
      <c r="C10">
        <v>5369</v>
      </c>
      <c r="D10">
        <v>4847</v>
      </c>
      <c r="E10">
        <v>4808</v>
      </c>
      <c r="F10" s="1">
        <v>4646</v>
      </c>
      <c r="G10" s="2">
        <f>D10/C10</f>
        <v>0.90277519091078418</v>
      </c>
      <c r="H10">
        <v>5071</v>
      </c>
      <c r="I10">
        <v>4682</v>
      </c>
      <c r="J10" s="2">
        <f>I10/H10</f>
        <v>0.92328929205284949</v>
      </c>
      <c r="K10" t="s">
        <v>115</v>
      </c>
      <c r="L10" s="9">
        <f>VLOOKUP(B10,Sheet7!$A$2:$B$88,2, FALSE)</f>
        <v>7148</v>
      </c>
      <c r="M10" s="2">
        <f>D10/L10</f>
        <v>0.67809177392277564</v>
      </c>
      <c r="N10" s="2">
        <f>I10/L10</f>
        <v>0.65500839395635146</v>
      </c>
      <c r="O10" s="11">
        <f>M10-N10</f>
        <v>2.3083379966424178E-2</v>
      </c>
    </row>
    <row r="11" spans="1:15" x14ac:dyDescent="0.25">
      <c r="A11" s="10">
        <v>27039</v>
      </c>
      <c r="B11" t="s">
        <v>21</v>
      </c>
      <c r="C11">
        <v>11777</v>
      </c>
      <c r="D11">
        <v>10734</v>
      </c>
      <c r="E11">
        <v>10651</v>
      </c>
      <c r="F11" s="1">
        <v>10327</v>
      </c>
      <c r="G11" s="2">
        <f>D11/C11</f>
        <v>0.91143754776258812</v>
      </c>
      <c r="H11">
        <v>11162</v>
      </c>
      <c r="I11">
        <v>10399</v>
      </c>
      <c r="J11" s="2">
        <f>I11/H11</f>
        <v>0.93164307471779251</v>
      </c>
      <c r="K11" t="s">
        <v>115</v>
      </c>
      <c r="L11" s="9">
        <f>VLOOKUP(B11,Sheet7!$A$2:$B$88,2, FALSE)</f>
        <v>14633</v>
      </c>
      <c r="M11" s="2">
        <f>D11/L11</f>
        <v>0.73354746121779535</v>
      </c>
      <c r="N11" s="2">
        <f>I11/L11</f>
        <v>0.71065400123009637</v>
      </c>
      <c r="O11" s="11">
        <f>M11-N11</f>
        <v>2.2893459987698983E-2</v>
      </c>
    </row>
    <row r="12" spans="1:15" x14ac:dyDescent="0.25">
      <c r="A12" s="10">
        <v>27035</v>
      </c>
      <c r="B12" t="s">
        <v>19</v>
      </c>
      <c r="C12">
        <v>39432</v>
      </c>
      <c r="D12">
        <v>36143</v>
      </c>
      <c r="E12">
        <v>35842</v>
      </c>
      <c r="F12" s="1">
        <v>34920</v>
      </c>
      <c r="G12" s="2">
        <f>D12/C12</f>
        <v>0.91659058632582679</v>
      </c>
      <c r="H12">
        <v>37979</v>
      </c>
      <c r="I12">
        <v>35067</v>
      </c>
      <c r="J12" s="2">
        <f>I12/H12</f>
        <v>0.92332604860580847</v>
      </c>
      <c r="K12" t="s">
        <v>115</v>
      </c>
      <c r="L12" s="9">
        <f>VLOOKUP(B12,Sheet7!$A$2:$B$88,2, FALSE)</f>
        <v>48854</v>
      </c>
      <c r="M12" s="2">
        <f>D12/L12</f>
        <v>0.73981659638924147</v>
      </c>
      <c r="N12" s="2">
        <f>I12/L12</f>
        <v>0.71779178777582187</v>
      </c>
      <c r="O12" s="11">
        <f>M12-N12</f>
        <v>2.20248086134196E-2</v>
      </c>
    </row>
    <row r="13" spans="1:15" x14ac:dyDescent="0.25">
      <c r="A13" s="10">
        <v>27031</v>
      </c>
      <c r="B13" t="s">
        <v>17</v>
      </c>
      <c r="C13">
        <v>3653</v>
      </c>
      <c r="D13">
        <v>3435</v>
      </c>
      <c r="E13">
        <v>3394</v>
      </c>
      <c r="F13" s="1">
        <v>3322</v>
      </c>
      <c r="G13" s="2">
        <f>D13/C13</f>
        <v>0.94032302217355601</v>
      </c>
      <c r="H13">
        <v>3529</v>
      </c>
      <c r="I13">
        <v>3343</v>
      </c>
      <c r="J13" s="2">
        <f>I13/H13</f>
        <v>0.94729385094927743</v>
      </c>
      <c r="K13" t="s">
        <v>114</v>
      </c>
      <c r="L13" s="9">
        <f>VLOOKUP(B13,Sheet7!$A$2:$B$88,2, FALSE)</f>
        <v>4402</v>
      </c>
      <c r="M13" s="2">
        <f>D13/L13</f>
        <v>0.78032712403452975</v>
      </c>
      <c r="N13" s="2">
        <f>I13/L13</f>
        <v>0.75942753293957288</v>
      </c>
      <c r="O13" s="11">
        <f>M13-N13</f>
        <v>2.0899591094956871E-2</v>
      </c>
    </row>
    <row r="14" spans="1:15" x14ac:dyDescent="0.25">
      <c r="A14" s="10">
        <v>27025</v>
      </c>
      <c r="B14" t="s">
        <v>14</v>
      </c>
      <c r="C14">
        <v>32848</v>
      </c>
      <c r="D14">
        <v>30425</v>
      </c>
      <c r="E14">
        <v>30233</v>
      </c>
      <c r="F14" s="1">
        <v>29441</v>
      </c>
      <c r="G14" s="2">
        <f>D14/C14</f>
        <v>0.92623599610326357</v>
      </c>
      <c r="H14">
        <v>31183</v>
      </c>
      <c r="I14">
        <v>29578</v>
      </c>
      <c r="J14" s="2">
        <f>I14/H14</f>
        <v>0.94852964756437808</v>
      </c>
      <c r="K14" t="s">
        <v>115</v>
      </c>
      <c r="L14" s="9">
        <f>VLOOKUP(B14,Sheet7!$A$2:$B$88,2, FALSE)</f>
        <v>40738</v>
      </c>
      <c r="M14" s="2">
        <f>D14/L14</f>
        <v>0.74684569689233637</v>
      </c>
      <c r="N14" s="2">
        <f>I14/L14</f>
        <v>0.72605429819824241</v>
      </c>
      <c r="O14" s="11">
        <f>M14-N14</f>
        <v>2.0791398694093965E-2</v>
      </c>
    </row>
    <row r="15" spans="1:15" x14ac:dyDescent="0.25">
      <c r="A15" s="10">
        <v>27167</v>
      </c>
      <c r="B15" t="s">
        <v>85</v>
      </c>
      <c r="C15">
        <v>3585</v>
      </c>
      <c r="D15">
        <v>3342</v>
      </c>
      <c r="E15">
        <v>3302</v>
      </c>
      <c r="F15" s="1">
        <v>3222</v>
      </c>
      <c r="G15" s="2">
        <f>D15/C15</f>
        <v>0.93221757322175736</v>
      </c>
      <c r="H15">
        <v>3517</v>
      </c>
      <c r="I15">
        <v>3240</v>
      </c>
      <c r="J15" s="2">
        <f>I15/H15</f>
        <v>0.92123969292010233</v>
      </c>
      <c r="K15" t="s">
        <v>115</v>
      </c>
      <c r="L15" s="9">
        <f>VLOOKUP(B15,Sheet7!$A$2:$B$88,2, FALSE)</f>
        <v>5062</v>
      </c>
      <c r="M15" s="2">
        <f>D15/L15</f>
        <v>0.66021335440537332</v>
      </c>
      <c r="N15" s="2">
        <f>I15/L15</f>
        <v>0.64006321612011063</v>
      </c>
      <c r="O15" s="11">
        <f>M15-N15</f>
        <v>2.0150138285262686E-2</v>
      </c>
    </row>
    <row r="16" spans="1:15" x14ac:dyDescent="0.25">
      <c r="A16" s="10">
        <v>27113</v>
      </c>
      <c r="B16" t="s">
        <v>58</v>
      </c>
      <c r="C16">
        <v>7401</v>
      </c>
      <c r="D16">
        <v>6776</v>
      </c>
      <c r="E16">
        <v>6714</v>
      </c>
      <c r="F16" s="1">
        <v>6517</v>
      </c>
      <c r="G16" s="2">
        <f>D16/C16</f>
        <v>0.91555195243885956</v>
      </c>
      <c r="H16">
        <v>7191</v>
      </c>
      <c r="I16">
        <v>6563</v>
      </c>
      <c r="J16" s="2">
        <f>I16/H16</f>
        <v>0.91266861354470863</v>
      </c>
      <c r="K16" t="s">
        <v>115</v>
      </c>
      <c r="L16" s="9">
        <f>VLOOKUP(B16,Sheet7!$A$2:$B$88,2, FALSE)</f>
        <v>10807</v>
      </c>
      <c r="M16" s="2">
        <f>D16/L16</f>
        <v>0.62700101785879525</v>
      </c>
      <c r="N16" s="2">
        <f>I16/L16</f>
        <v>0.60729157027852321</v>
      </c>
      <c r="O16" s="11">
        <f>M16-N16</f>
        <v>1.9709447580272044E-2</v>
      </c>
    </row>
    <row r="17" spans="1:15" x14ac:dyDescent="0.25">
      <c r="A17" s="10">
        <v>27171</v>
      </c>
      <c r="B17" t="s">
        <v>87</v>
      </c>
      <c r="C17">
        <v>75968</v>
      </c>
      <c r="D17">
        <v>69617</v>
      </c>
      <c r="E17">
        <v>69617</v>
      </c>
      <c r="F17" s="1">
        <v>67816</v>
      </c>
      <c r="G17" s="2">
        <f>D17/C17</f>
        <v>0.91639901010951985</v>
      </c>
      <c r="H17">
        <v>70572</v>
      </c>
      <c r="I17">
        <v>68103</v>
      </c>
      <c r="J17" s="2">
        <f>I17/H17</f>
        <v>0.96501445332426461</v>
      </c>
      <c r="K17" t="s">
        <v>115</v>
      </c>
      <c r="L17" s="9">
        <f>VLOOKUP(B17,Sheet7!$A$2:$B$88,2, FALSE)</f>
        <v>90255</v>
      </c>
      <c r="M17" s="2">
        <f>D17/L17</f>
        <v>0.77133676804609164</v>
      </c>
      <c r="N17" s="2">
        <f>I17/L17</f>
        <v>0.75456207412331722</v>
      </c>
      <c r="O17" s="11">
        <f>M17-N17</f>
        <v>1.677469392277442E-2</v>
      </c>
    </row>
    <row r="18" spans="1:15" x14ac:dyDescent="0.25">
      <c r="A18" s="10">
        <v>27009</v>
      </c>
      <c r="B18" t="s">
        <v>6</v>
      </c>
      <c r="C18">
        <v>22108</v>
      </c>
      <c r="D18">
        <v>20222</v>
      </c>
      <c r="E18">
        <v>20058</v>
      </c>
      <c r="F18" s="1">
        <v>19619</v>
      </c>
      <c r="G18" s="2">
        <f>D18/C18</f>
        <v>0.91469151438393337</v>
      </c>
      <c r="H18">
        <v>21051</v>
      </c>
      <c r="I18">
        <v>19755</v>
      </c>
      <c r="J18" s="2">
        <f>I18/H18</f>
        <v>0.93843522873022656</v>
      </c>
      <c r="K18" t="s">
        <v>115</v>
      </c>
      <c r="L18" s="9">
        <f>VLOOKUP(B18,Sheet7!$A$2:$B$88,2, FALSE)</f>
        <v>29452</v>
      </c>
      <c r="M18" s="2">
        <f>D18/L18</f>
        <v>0.68660871927203582</v>
      </c>
      <c r="N18" s="2">
        <f>I18/L18</f>
        <v>0.67075241070215941</v>
      </c>
      <c r="O18" s="11">
        <f>M18-N18</f>
        <v>1.5856308569876409E-2</v>
      </c>
    </row>
    <row r="19" spans="1:15" x14ac:dyDescent="0.25">
      <c r="A19" s="10">
        <v>27159</v>
      </c>
      <c r="B19" t="s">
        <v>81</v>
      </c>
      <c r="C19">
        <v>7539</v>
      </c>
      <c r="D19">
        <v>7011</v>
      </c>
      <c r="E19">
        <v>6916</v>
      </c>
      <c r="F19" s="1">
        <v>6791</v>
      </c>
      <c r="G19" s="2">
        <f>D19/C19</f>
        <v>0.92996418623159571</v>
      </c>
      <c r="H19">
        <v>7616</v>
      </c>
      <c r="I19">
        <v>6853</v>
      </c>
      <c r="J19" s="2">
        <f>I19/H19</f>
        <v>0.8998161764705882</v>
      </c>
      <c r="K19" t="s">
        <v>115</v>
      </c>
      <c r="L19" s="9">
        <f>VLOOKUP(B19,Sheet7!$A$2:$B$88,2, FALSE)</f>
        <v>10519</v>
      </c>
      <c r="M19" s="2">
        <f>D19/L19</f>
        <v>0.66650822321513448</v>
      </c>
      <c r="N19" s="2">
        <f>I19/L19</f>
        <v>0.65148778400988683</v>
      </c>
      <c r="O19" s="11">
        <f>M19-N19</f>
        <v>1.5020439205247649E-2</v>
      </c>
    </row>
    <row r="20" spans="1:15" x14ac:dyDescent="0.25">
      <c r="A20" s="10">
        <v>27111</v>
      </c>
      <c r="B20" t="s">
        <v>57</v>
      </c>
      <c r="C20">
        <v>35745</v>
      </c>
      <c r="D20">
        <v>32499</v>
      </c>
      <c r="E20">
        <v>32489</v>
      </c>
      <c r="F20" s="1">
        <v>31670</v>
      </c>
      <c r="G20" s="2">
        <f>D20/C20</f>
        <v>0.90919009651699534</v>
      </c>
      <c r="H20">
        <v>34826</v>
      </c>
      <c r="I20">
        <v>31835</v>
      </c>
      <c r="J20" s="2">
        <f>I20/H20</f>
        <v>0.91411589042669272</v>
      </c>
      <c r="K20" t="s">
        <v>115</v>
      </c>
      <c r="L20" s="9">
        <f>VLOOKUP(B20,Sheet7!$A$2:$B$88,2, FALSE)</f>
        <v>45257</v>
      </c>
      <c r="M20" s="2">
        <f>D20/L20</f>
        <v>0.71809885763528292</v>
      </c>
      <c r="N20" s="2">
        <f>I20/L20</f>
        <v>0.70342709415118099</v>
      </c>
      <c r="O20" s="11">
        <f>M20-N20</f>
        <v>1.467176348410193E-2</v>
      </c>
    </row>
    <row r="21" spans="1:15" x14ac:dyDescent="0.25">
      <c r="A21" s="10">
        <v>27045</v>
      </c>
      <c r="B21" t="s">
        <v>24</v>
      </c>
      <c r="C21">
        <v>12223</v>
      </c>
      <c r="D21">
        <v>11176</v>
      </c>
      <c r="E21">
        <v>11118</v>
      </c>
      <c r="F21" s="1">
        <v>10892</v>
      </c>
      <c r="G21" s="2">
        <f>D21/C21</f>
        <v>0.91434181461179742</v>
      </c>
      <c r="H21">
        <v>12154</v>
      </c>
      <c r="I21">
        <v>10946</v>
      </c>
      <c r="J21" s="2">
        <f>I21/H21</f>
        <v>0.90060885305249305</v>
      </c>
      <c r="K21" t="s">
        <v>107</v>
      </c>
      <c r="L21" s="9">
        <f>VLOOKUP(B21,Sheet7!$A$2:$B$88,2, FALSE)</f>
        <v>15905</v>
      </c>
      <c r="M21" s="2">
        <f>D21/L21</f>
        <v>0.70267211568689092</v>
      </c>
      <c r="N21" s="2">
        <f>I21/L21</f>
        <v>0.68821125432254004</v>
      </c>
      <c r="O21" s="11">
        <f>M21-N21</f>
        <v>1.4460861364350874E-2</v>
      </c>
    </row>
    <row r="22" spans="1:15" x14ac:dyDescent="0.25">
      <c r="A22" s="10">
        <v>27027</v>
      </c>
      <c r="B22" t="s">
        <v>15</v>
      </c>
      <c r="C22">
        <v>32470</v>
      </c>
      <c r="D22">
        <v>29685</v>
      </c>
      <c r="E22">
        <v>29369</v>
      </c>
      <c r="F22" s="1">
        <v>28886</v>
      </c>
      <c r="G22" s="2">
        <f>D22/C22</f>
        <v>0.91422851863258392</v>
      </c>
      <c r="H22">
        <v>31634</v>
      </c>
      <c r="I22">
        <v>29032</v>
      </c>
      <c r="J22" s="2">
        <f>I22/H22</f>
        <v>0.9177467282038313</v>
      </c>
      <c r="K22" t="s">
        <v>107</v>
      </c>
      <c r="L22" s="9">
        <f>VLOOKUP(B22,Sheet7!$A$2:$B$88,2, FALSE)</f>
        <v>46433</v>
      </c>
      <c r="M22" s="2">
        <f>D22/L22</f>
        <v>0.6393082505976353</v>
      </c>
      <c r="N22" s="2">
        <f>I22/L22</f>
        <v>0.62524497663299805</v>
      </c>
      <c r="O22" s="11">
        <f>M22-N22</f>
        <v>1.4063273964637246E-2</v>
      </c>
    </row>
    <row r="23" spans="1:15" x14ac:dyDescent="0.25">
      <c r="A23" s="10">
        <v>27055</v>
      </c>
      <c r="B23" t="s">
        <v>29</v>
      </c>
      <c r="C23">
        <v>12026</v>
      </c>
      <c r="D23">
        <v>10724</v>
      </c>
      <c r="E23">
        <v>10604</v>
      </c>
      <c r="F23" s="1">
        <v>10446</v>
      </c>
      <c r="G23" s="2">
        <f>D23/C23</f>
        <v>0.8917345750873108</v>
      </c>
      <c r="H23">
        <v>11810</v>
      </c>
      <c r="I23">
        <v>10517</v>
      </c>
      <c r="J23" s="2">
        <f>I23/H23</f>
        <v>0.89051651143099064</v>
      </c>
      <c r="K23" t="s">
        <v>107</v>
      </c>
      <c r="L23" s="9">
        <f>VLOOKUP(B23,Sheet7!$A$2:$B$88,2, FALSE)</f>
        <v>14788</v>
      </c>
      <c r="M23" s="2">
        <f>D23/L23</f>
        <v>0.72518258047065187</v>
      </c>
      <c r="N23" s="2">
        <f>I23/L23</f>
        <v>0.71118474438734114</v>
      </c>
      <c r="O23" s="11">
        <f>M23-N23</f>
        <v>1.3997836083310733E-2</v>
      </c>
    </row>
    <row r="24" spans="1:15" x14ac:dyDescent="0.25">
      <c r="A24" s="10">
        <v>27067</v>
      </c>
      <c r="B24" t="s">
        <v>35</v>
      </c>
      <c r="C24">
        <v>23720</v>
      </c>
      <c r="D24">
        <v>21970</v>
      </c>
      <c r="E24">
        <v>21772</v>
      </c>
      <c r="F24" s="1">
        <v>21465</v>
      </c>
      <c r="G24" s="2">
        <f>D24/C24</f>
        <v>0.92622259696458686</v>
      </c>
      <c r="H24">
        <v>23549</v>
      </c>
      <c r="I24">
        <v>21546</v>
      </c>
      <c r="J24" s="2">
        <f>I24/H24</f>
        <v>0.91494330969467919</v>
      </c>
      <c r="K24" t="s">
        <v>115</v>
      </c>
      <c r="L24" s="9">
        <f>VLOOKUP(B24,Sheet7!$A$2:$B$88,2, FALSE)</f>
        <v>32347</v>
      </c>
      <c r="M24" s="2">
        <f>D24/L24</f>
        <v>0.67919745262311804</v>
      </c>
      <c r="N24" s="2">
        <f>I24/L24</f>
        <v>0.66608959099761955</v>
      </c>
      <c r="O24" s="11">
        <f>M24-N24</f>
        <v>1.3107861625498485E-2</v>
      </c>
    </row>
    <row r="25" spans="1:15" x14ac:dyDescent="0.25">
      <c r="A25" s="10">
        <v>27109</v>
      </c>
      <c r="B25" t="s">
        <v>56</v>
      </c>
      <c r="C25">
        <v>90268</v>
      </c>
      <c r="D25">
        <v>80126</v>
      </c>
      <c r="E25">
        <v>80126</v>
      </c>
      <c r="F25" s="1">
        <v>78316</v>
      </c>
      <c r="G25" s="2">
        <f>D25/C25</f>
        <v>0.88764567731643551</v>
      </c>
      <c r="H25">
        <v>84448</v>
      </c>
      <c r="I25">
        <v>78681</v>
      </c>
      <c r="J25" s="2">
        <f>I25/H25</f>
        <v>0.93170945433876473</v>
      </c>
      <c r="K25" t="s">
        <v>114</v>
      </c>
      <c r="L25" s="9">
        <f>VLOOKUP(B25,Sheet7!$A$2:$B$88,2, FALSE)</f>
        <v>110856</v>
      </c>
      <c r="M25" s="2">
        <f>D25/L25</f>
        <v>0.72279353395395829</v>
      </c>
      <c r="N25" s="2">
        <f>I25/L25</f>
        <v>0.70975860575882221</v>
      </c>
      <c r="O25" s="11">
        <f>M25-N25</f>
        <v>1.3034928195136075E-2</v>
      </c>
    </row>
    <row r="26" spans="1:15" x14ac:dyDescent="0.25">
      <c r="A26" s="10">
        <v>27107</v>
      </c>
      <c r="B26" t="s">
        <v>55</v>
      </c>
      <c r="C26">
        <v>3615</v>
      </c>
      <c r="D26">
        <v>3315</v>
      </c>
      <c r="E26">
        <v>3261</v>
      </c>
      <c r="F26" s="1">
        <v>3207</v>
      </c>
      <c r="G26" s="2">
        <f>D26/C26</f>
        <v>0.91701244813278004</v>
      </c>
      <c r="H26">
        <v>3619</v>
      </c>
      <c r="I26">
        <v>3253</v>
      </c>
      <c r="J26" s="2">
        <f>I26/H26</f>
        <v>0.89886709035645207</v>
      </c>
      <c r="K26" t="s">
        <v>107</v>
      </c>
      <c r="L26" s="9">
        <f>VLOOKUP(B26,Sheet7!$A$2:$B$88,2, FALSE)</f>
        <v>5204</v>
      </c>
      <c r="M26" s="2">
        <f>D26/L26</f>
        <v>0.63700999231360489</v>
      </c>
      <c r="N26" s="2">
        <f>I26/L26</f>
        <v>0.6250960799385088</v>
      </c>
      <c r="O26" s="11">
        <f>M26-N26</f>
        <v>1.1913912375096092E-2</v>
      </c>
    </row>
    <row r="27" spans="1:15" x14ac:dyDescent="0.25">
      <c r="A27" s="10">
        <v>27153</v>
      </c>
      <c r="B27" t="s">
        <v>78</v>
      </c>
      <c r="C27">
        <v>13007</v>
      </c>
      <c r="D27">
        <v>12073</v>
      </c>
      <c r="E27">
        <v>11993</v>
      </c>
      <c r="F27" s="1">
        <v>11803</v>
      </c>
      <c r="G27" s="2">
        <f>D27/C27</f>
        <v>0.92819251172445605</v>
      </c>
      <c r="H27">
        <v>13164</v>
      </c>
      <c r="I27">
        <v>11867</v>
      </c>
      <c r="J27" s="2">
        <f>I27/H27</f>
        <v>0.90147371619568517</v>
      </c>
      <c r="K27" t="s">
        <v>115</v>
      </c>
      <c r="L27" s="9">
        <f>VLOOKUP(B27,Sheet7!$A$2:$B$88,2, FALSE)</f>
        <v>18694</v>
      </c>
      <c r="M27" s="2">
        <f>D27/L27</f>
        <v>0.645822188937627</v>
      </c>
      <c r="N27" s="2">
        <f>I27/L27</f>
        <v>0.63480261046325026</v>
      </c>
      <c r="O27" s="11">
        <f>M27-N27</f>
        <v>1.1019578474376734E-2</v>
      </c>
    </row>
    <row r="28" spans="1:15" x14ac:dyDescent="0.25">
      <c r="A28" s="10">
        <v>27079</v>
      </c>
      <c r="B28" t="s">
        <v>41</v>
      </c>
      <c r="C28">
        <v>16502</v>
      </c>
      <c r="D28">
        <v>15096</v>
      </c>
      <c r="E28">
        <v>14970</v>
      </c>
      <c r="F28" s="1">
        <v>14795</v>
      </c>
      <c r="G28" s="2">
        <f>D28/C28</f>
        <v>0.91479820627802688</v>
      </c>
      <c r="H28">
        <v>16222</v>
      </c>
      <c r="I28">
        <v>14866</v>
      </c>
      <c r="J28" s="2">
        <f>I28/H28</f>
        <v>0.91640981383306619</v>
      </c>
      <c r="K28" t="s">
        <v>115</v>
      </c>
      <c r="L28" s="9">
        <f>VLOOKUP(B28,Sheet7!$A$2:$B$88,2, FALSE)</f>
        <v>20921</v>
      </c>
      <c r="M28" s="2">
        <f>D28/L28</f>
        <v>0.72157162659528706</v>
      </c>
      <c r="N28" s="2">
        <f>I28/L28</f>
        <v>0.71057788824625978</v>
      </c>
      <c r="O28" s="11">
        <f>M28-N28</f>
        <v>1.0993738349027282E-2</v>
      </c>
    </row>
    <row r="29" spans="1:15" x14ac:dyDescent="0.25">
      <c r="A29" s="10">
        <v>27145</v>
      </c>
      <c r="B29" t="s">
        <v>74</v>
      </c>
      <c r="C29">
        <v>86465</v>
      </c>
      <c r="D29">
        <v>80202</v>
      </c>
      <c r="E29">
        <v>79591</v>
      </c>
      <c r="F29" s="1">
        <v>78477</v>
      </c>
      <c r="G29" s="2">
        <f>D29/C29</f>
        <v>0.92756606719481871</v>
      </c>
      <c r="H29">
        <v>85717</v>
      </c>
      <c r="I29">
        <v>78926</v>
      </c>
      <c r="J29" s="2">
        <f>I29/H29</f>
        <v>0.92077417548444296</v>
      </c>
      <c r="K29" t="s">
        <v>115</v>
      </c>
      <c r="L29" s="9">
        <f>VLOOKUP(B29,Sheet7!$A$2:$B$88,2, FALSE)</f>
        <v>117117</v>
      </c>
      <c r="M29" s="2">
        <f>D29/L29</f>
        <v>0.68480237711006942</v>
      </c>
      <c r="N29" s="2">
        <f>I29/L29</f>
        <v>0.67390728929190469</v>
      </c>
      <c r="O29" s="11">
        <f>M29-N29</f>
        <v>1.0895087818164728E-2</v>
      </c>
    </row>
    <row r="30" spans="1:15" x14ac:dyDescent="0.25">
      <c r="A30" s="10">
        <v>27085</v>
      </c>
      <c r="B30" t="s">
        <v>47</v>
      </c>
      <c r="C30">
        <v>20669</v>
      </c>
      <c r="D30">
        <v>18945</v>
      </c>
      <c r="E30">
        <v>18809</v>
      </c>
      <c r="F30" s="1">
        <v>18553</v>
      </c>
      <c r="G30" s="2">
        <f>D30/C30</f>
        <v>0.91659006241230834</v>
      </c>
      <c r="H30">
        <v>20214</v>
      </c>
      <c r="I30">
        <v>18650</v>
      </c>
      <c r="J30" s="2">
        <f>I30/H30</f>
        <v>0.92262788166617193</v>
      </c>
      <c r="K30" t="s">
        <v>115</v>
      </c>
      <c r="L30" s="9">
        <f>VLOOKUP(B30,Sheet7!$A$2:$B$88,2, FALSE)</f>
        <v>27423</v>
      </c>
      <c r="M30" s="2">
        <f>D30/L30</f>
        <v>0.69084345257630453</v>
      </c>
      <c r="N30" s="2">
        <f>I30/L30</f>
        <v>0.68008605914743103</v>
      </c>
      <c r="O30" s="11">
        <f>M30-N30</f>
        <v>1.0757393428873496E-2</v>
      </c>
    </row>
    <row r="31" spans="1:15" x14ac:dyDescent="0.25">
      <c r="A31" s="10">
        <v>27105</v>
      </c>
      <c r="B31" t="s">
        <v>54</v>
      </c>
      <c r="C31">
        <v>9536</v>
      </c>
      <c r="D31">
        <v>8769</v>
      </c>
      <c r="E31">
        <v>8633</v>
      </c>
      <c r="F31" s="1">
        <v>8520</v>
      </c>
      <c r="G31" s="2">
        <f>D31/C31</f>
        <v>0.91956795302013428</v>
      </c>
      <c r="H31">
        <v>9160</v>
      </c>
      <c r="I31">
        <v>8600</v>
      </c>
      <c r="J31" s="2">
        <f>I31/H31</f>
        <v>0.93886462882096067</v>
      </c>
      <c r="K31" t="s">
        <v>115</v>
      </c>
      <c r="L31" s="9">
        <f>VLOOKUP(B31,Sheet7!$A$2:$B$88,2, FALSE)</f>
        <v>16058</v>
      </c>
      <c r="M31" s="2">
        <f>D31/L31</f>
        <v>0.54608294930875578</v>
      </c>
      <c r="N31" s="2">
        <f>I31/L31</f>
        <v>0.53555860007472911</v>
      </c>
      <c r="O31" s="11">
        <f>M31-N31</f>
        <v>1.0524349234026675E-2</v>
      </c>
    </row>
    <row r="32" spans="1:15" x14ac:dyDescent="0.25">
      <c r="A32" s="10">
        <v>27121</v>
      </c>
      <c r="B32" t="s">
        <v>62</v>
      </c>
      <c r="C32">
        <v>6898</v>
      </c>
      <c r="D32">
        <v>6368</v>
      </c>
      <c r="E32">
        <v>6320</v>
      </c>
      <c r="F32" s="1">
        <v>6246</v>
      </c>
      <c r="G32" s="2">
        <f>D32/C32</f>
        <v>0.9231661351116266</v>
      </c>
      <c r="H32">
        <v>6951</v>
      </c>
      <c r="I32">
        <v>6285</v>
      </c>
      <c r="J32" s="2">
        <f>I32/H32</f>
        <v>0.90418644799309456</v>
      </c>
      <c r="K32" t="s">
        <v>115</v>
      </c>
      <c r="L32" s="9">
        <f>VLOOKUP(B32,Sheet7!$A$2:$B$88,2, FALSE)</f>
        <v>8663</v>
      </c>
      <c r="M32" s="2">
        <f>D32/L32</f>
        <v>0.73508022624956715</v>
      </c>
      <c r="N32" s="2">
        <f>I32/L32</f>
        <v>0.72549924968255797</v>
      </c>
      <c r="O32" s="11">
        <f>M32-N32</f>
        <v>9.5809765670091807E-3</v>
      </c>
    </row>
    <row r="33" spans="1:15" x14ac:dyDescent="0.25">
      <c r="A33" s="10">
        <v>27163</v>
      </c>
      <c r="B33" t="s">
        <v>83</v>
      </c>
      <c r="C33">
        <v>159464</v>
      </c>
      <c r="D33">
        <v>144233</v>
      </c>
      <c r="E33">
        <v>144233</v>
      </c>
      <c r="F33" s="1">
        <v>142133</v>
      </c>
      <c r="G33" s="2">
        <f>D33/C33</f>
        <v>0.90448627903476642</v>
      </c>
      <c r="H33">
        <v>151803</v>
      </c>
      <c r="I33">
        <v>142556</v>
      </c>
      <c r="J33" s="2">
        <f>I33/H33</f>
        <v>0.93908552531899891</v>
      </c>
      <c r="K33" t="s">
        <v>114</v>
      </c>
      <c r="L33" s="9">
        <f>VLOOKUP(B33,Sheet7!$A$2:$B$88,2, FALSE)</f>
        <v>181344</v>
      </c>
      <c r="M33" s="2">
        <f>D33/L33</f>
        <v>0.79535578789482975</v>
      </c>
      <c r="N33" s="2">
        <f>I33/L33</f>
        <v>0.78610817010764078</v>
      </c>
      <c r="O33" s="11">
        <f>M33-N33</f>
        <v>9.2476177871889664E-3</v>
      </c>
    </row>
    <row r="34" spans="1:15" x14ac:dyDescent="0.25">
      <c r="A34" s="10">
        <v>27119</v>
      </c>
      <c r="B34" t="s">
        <v>61</v>
      </c>
      <c r="C34">
        <v>16516</v>
      </c>
      <c r="D34">
        <v>14961</v>
      </c>
      <c r="E34">
        <v>14795</v>
      </c>
      <c r="F34" s="1">
        <v>14693</v>
      </c>
      <c r="G34" s="2">
        <f>D34/C34</f>
        <v>0.90584887381932666</v>
      </c>
      <c r="H34">
        <v>16025</v>
      </c>
      <c r="I34">
        <v>14782</v>
      </c>
      <c r="J34" s="2">
        <f>I34/H34</f>
        <v>0.92243369734789393</v>
      </c>
      <c r="K34" t="s">
        <v>115</v>
      </c>
      <c r="L34" s="9">
        <f>VLOOKUP(B34,Sheet7!$A$2:$B$88,2, FALSE)</f>
        <v>24289</v>
      </c>
      <c r="M34" s="2">
        <f>D34/L34</f>
        <v>0.61595784099798268</v>
      </c>
      <c r="N34" s="2">
        <f>I34/L34</f>
        <v>0.60858824982502369</v>
      </c>
      <c r="O34" s="11">
        <f>M34-N34</f>
        <v>7.3695911729589891E-3</v>
      </c>
    </row>
    <row r="35" spans="1:15" x14ac:dyDescent="0.25">
      <c r="A35" s="10">
        <v>27063</v>
      </c>
      <c r="B35" t="s">
        <v>33</v>
      </c>
      <c r="C35">
        <v>5985</v>
      </c>
      <c r="D35">
        <v>5558</v>
      </c>
      <c r="E35">
        <v>5484</v>
      </c>
      <c r="F35" s="1">
        <v>5430</v>
      </c>
      <c r="G35" s="2">
        <f>D35/C35</f>
        <v>0.92865497076023396</v>
      </c>
      <c r="H35">
        <v>5922</v>
      </c>
      <c r="I35">
        <v>5499</v>
      </c>
      <c r="J35" s="2">
        <f>I35/H35</f>
        <v>0.9285714285714286</v>
      </c>
      <c r="K35" t="s">
        <v>115</v>
      </c>
      <c r="L35" s="9">
        <f>VLOOKUP(B35,Sheet7!$A$2:$B$88,2, FALSE)</f>
        <v>8011</v>
      </c>
      <c r="M35" s="2">
        <f>D35/L35</f>
        <v>0.69379603045812011</v>
      </c>
      <c r="N35" s="2">
        <f>I35/L35</f>
        <v>0.68643115715890646</v>
      </c>
      <c r="O35" s="11">
        <f>M35-N35</f>
        <v>7.3648732992136479E-3</v>
      </c>
    </row>
    <row r="36" spans="1:15" x14ac:dyDescent="0.25">
      <c r="A36" s="10">
        <v>27001</v>
      </c>
      <c r="B36" t="s">
        <v>2</v>
      </c>
      <c r="C36">
        <v>10096</v>
      </c>
      <c r="D36">
        <v>9316</v>
      </c>
      <c r="E36">
        <v>9231</v>
      </c>
      <c r="F36" s="1">
        <v>9142</v>
      </c>
      <c r="G36" s="2">
        <f>D36/C36</f>
        <v>0.92274167987321709</v>
      </c>
      <c r="H36">
        <v>10003</v>
      </c>
      <c r="I36">
        <v>9219</v>
      </c>
      <c r="J36" s="2">
        <f>I36/H36</f>
        <v>0.92162351294611622</v>
      </c>
      <c r="K36" t="s">
        <v>115</v>
      </c>
      <c r="L36" s="9">
        <f>VLOOKUP(B36,Sheet7!$A$2:$B$88,2, FALSE)</f>
        <v>13202</v>
      </c>
      <c r="M36" s="2">
        <f>D36/L36</f>
        <v>0.70565065899106194</v>
      </c>
      <c r="N36" s="2">
        <f>I36/L36</f>
        <v>0.69830328738069991</v>
      </c>
      <c r="O36" s="11">
        <f>M36-N36</f>
        <v>7.3473716103620301E-3</v>
      </c>
    </row>
    <row r="37" spans="1:15" x14ac:dyDescent="0.25">
      <c r="A37" s="10">
        <v>27077</v>
      </c>
      <c r="B37" t="s">
        <v>40</v>
      </c>
      <c r="C37">
        <v>2443</v>
      </c>
      <c r="D37">
        <v>2269</v>
      </c>
      <c r="E37">
        <v>2242</v>
      </c>
      <c r="F37" s="1">
        <v>2234</v>
      </c>
      <c r="G37" s="2">
        <f>D37/C37</f>
        <v>0.92877609496520674</v>
      </c>
      <c r="H37">
        <v>2500</v>
      </c>
      <c r="I37">
        <v>2247</v>
      </c>
      <c r="J37" s="2">
        <f>I37/H37</f>
        <v>0.89880000000000004</v>
      </c>
      <c r="K37" t="s">
        <v>115</v>
      </c>
      <c r="L37" s="9">
        <f>VLOOKUP(B37,Sheet7!$A$2:$B$88,2, FALSE)</f>
        <v>3226</v>
      </c>
      <c r="M37" s="2">
        <f>D37/L37</f>
        <v>0.70334779913205203</v>
      </c>
      <c r="N37" s="2">
        <f>I37/L37</f>
        <v>0.69652820830750151</v>
      </c>
      <c r="O37" s="11">
        <f>M37-N37</f>
        <v>6.8195908245505255E-3</v>
      </c>
    </row>
    <row r="38" spans="1:15" x14ac:dyDescent="0.25">
      <c r="A38" s="10">
        <v>27029</v>
      </c>
      <c r="B38" t="s">
        <v>16</v>
      </c>
      <c r="C38">
        <v>4612</v>
      </c>
      <c r="D38">
        <v>4276</v>
      </c>
      <c r="E38">
        <v>4245</v>
      </c>
      <c r="F38" s="1">
        <v>4197</v>
      </c>
      <c r="G38" s="2">
        <f>D38/C38</f>
        <v>0.92714657415437984</v>
      </c>
      <c r="H38">
        <v>4649</v>
      </c>
      <c r="I38">
        <v>4231</v>
      </c>
      <c r="J38" s="2">
        <f>I38/H38</f>
        <v>0.9100881910088191</v>
      </c>
      <c r="K38" t="s">
        <v>115</v>
      </c>
      <c r="L38" s="9">
        <f>VLOOKUP(B38,Sheet7!$A$2:$B$88,2, FALSE)</f>
        <v>6600</v>
      </c>
      <c r="M38" s="2">
        <f>D38/L38</f>
        <v>0.64787878787878783</v>
      </c>
      <c r="N38" s="2">
        <f>I38/L38</f>
        <v>0.64106060606060611</v>
      </c>
      <c r="O38" s="11">
        <f>M38-N38</f>
        <v>6.8181818181817233E-3</v>
      </c>
    </row>
    <row r="39" spans="1:15" x14ac:dyDescent="0.25">
      <c r="A39" s="10">
        <v>27131</v>
      </c>
      <c r="B39" t="s">
        <v>67</v>
      </c>
      <c r="C39">
        <v>35915</v>
      </c>
      <c r="D39">
        <v>32693</v>
      </c>
      <c r="E39">
        <v>32442</v>
      </c>
      <c r="F39" s="1">
        <v>32267</v>
      </c>
      <c r="G39" s="2">
        <f>D39/C39</f>
        <v>0.9102881804260059</v>
      </c>
      <c r="H39">
        <v>35829</v>
      </c>
      <c r="I39">
        <v>32415</v>
      </c>
      <c r="J39" s="2">
        <f>I39/H39</f>
        <v>0.90471405844427699</v>
      </c>
      <c r="K39" t="s">
        <v>107</v>
      </c>
      <c r="L39" s="9">
        <f>VLOOKUP(B39,Sheet7!$A$2:$B$88,2, FALSE)</f>
        <v>50180</v>
      </c>
      <c r="M39" s="2">
        <f>D39/L39</f>
        <v>0.65151454762853722</v>
      </c>
      <c r="N39" s="2">
        <f>I39/L39</f>
        <v>0.64597449182941413</v>
      </c>
      <c r="O39" s="11">
        <f>M39-N39</f>
        <v>5.5400557991230892E-3</v>
      </c>
    </row>
    <row r="40" spans="1:15" x14ac:dyDescent="0.25">
      <c r="A40" s="10">
        <v>27157</v>
      </c>
      <c r="B40" t="s">
        <v>80</v>
      </c>
      <c r="C40">
        <v>13276</v>
      </c>
      <c r="D40">
        <v>11938</v>
      </c>
      <c r="E40">
        <v>11831</v>
      </c>
      <c r="F40" s="1">
        <v>11763</v>
      </c>
      <c r="G40" s="2">
        <f>D40/C40</f>
        <v>0.89921663151551667</v>
      </c>
      <c r="H40">
        <v>13018</v>
      </c>
      <c r="I40">
        <v>11847</v>
      </c>
      <c r="J40" s="2">
        <f>I40/H40</f>
        <v>0.91004762636349668</v>
      </c>
      <c r="K40" t="s">
        <v>115</v>
      </c>
      <c r="L40" s="9">
        <f>VLOOKUP(B40,Sheet7!$A$2:$B$88,2, FALSE)</f>
        <v>16668</v>
      </c>
      <c r="M40" s="2">
        <f>D40/L40</f>
        <v>0.71622270218382533</v>
      </c>
      <c r="N40" s="2">
        <f>I40/L40</f>
        <v>0.7107631389488841</v>
      </c>
      <c r="O40" s="11">
        <f>M40-N40</f>
        <v>5.4595632349412337E-3</v>
      </c>
    </row>
    <row r="41" spans="1:15" x14ac:dyDescent="0.25">
      <c r="A41" s="10">
        <v>27147</v>
      </c>
      <c r="B41" t="s">
        <v>75</v>
      </c>
      <c r="C41">
        <v>21036</v>
      </c>
      <c r="D41">
        <v>19352</v>
      </c>
      <c r="E41">
        <v>19176</v>
      </c>
      <c r="F41" s="1">
        <v>19124</v>
      </c>
      <c r="G41" s="2">
        <f>D41/C41</f>
        <v>0.91994675793877168</v>
      </c>
      <c r="H41">
        <v>20465</v>
      </c>
      <c r="I41">
        <v>19228</v>
      </c>
      <c r="J41" s="2">
        <f>I41/H41</f>
        <v>0.93955533838260441</v>
      </c>
      <c r="K41" t="s">
        <v>115</v>
      </c>
      <c r="L41" s="9">
        <f>VLOOKUP(B41,Sheet7!$A$2:$B$88,2, FALSE)</f>
        <v>27160</v>
      </c>
      <c r="M41" s="2">
        <f>D41/L41</f>
        <v>0.71251840942562594</v>
      </c>
      <c r="N41" s="2">
        <f>I41/L41</f>
        <v>0.70795287187039768</v>
      </c>
      <c r="O41" s="11">
        <f>M41-N41</f>
        <v>4.5655375552282607E-3</v>
      </c>
    </row>
    <row r="42" spans="1:15" x14ac:dyDescent="0.25">
      <c r="A42" s="10">
        <v>27093</v>
      </c>
      <c r="B42" t="s">
        <v>48</v>
      </c>
      <c r="C42">
        <v>13494</v>
      </c>
      <c r="D42">
        <v>12388</v>
      </c>
      <c r="E42">
        <v>12285</v>
      </c>
      <c r="F42" s="1">
        <v>12214</v>
      </c>
      <c r="G42" s="2">
        <f>D42/C42</f>
        <v>0.91803764636134577</v>
      </c>
      <c r="H42">
        <v>13521</v>
      </c>
      <c r="I42">
        <v>12311</v>
      </c>
      <c r="J42" s="2">
        <f>I42/H42</f>
        <v>0.91050957769395757</v>
      </c>
      <c r="K42" t="s">
        <v>115</v>
      </c>
      <c r="L42" s="9">
        <f>VLOOKUP(B42,Sheet7!$A$2:$B$88,2, FALSE)</f>
        <v>17455</v>
      </c>
      <c r="M42" s="2">
        <f>D42/L42</f>
        <v>0.70971068461758813</v>
      </c>
      <c r="N42" s="2">
        <f>I42/L42</f>
        <v>0.70529934116299053</v>
      </c>
      <c r="O42" s="11">
        <f>M42-N42</f>
        <v>4.4113434545975938E-3</v>
      </c>
    </row>
    <row r="43" spans="1:15" x14ac:dyDescent="0.25">
      <c r="A43" s="10">
        <v>27023</v>
      </c>
      <c r="B43" t="s">
        <v>13</v>
      </c>
      <c r="C43">
        <v>6858</v>
      </c>
      <c r="D43">
        <v>6284</v>
      </c>
      <c r="E43">
        <v>6222</v>
      </c>
      <c r="F43" s="1">
        <v>6201</v>
      </c>
      <c r="G43" s="2">
        <f>D43/C43</f>
        <v>0.91630212890055407</v>
      </c>
      <c r="H43">
        <v>6693</v>
      </c>
      <c r="I43">
        <v>6248</v>
      </c>
      <c r="J43" s="2">
        <f>I43/H43</f>
        <v>0.93351262513073363</v>
      </c>
      <c r="K43" t="s">
        <v>107</v>
      </c>
      <c r="L43" s="9">
        <f>VLOOKUP(B43,Sheet7!$A$2:$B$88,2, FALSE)</f>
        <v>9510</v>
      </c>
      <c r="M43" s="2">
        <f>D43/L43</f>
        <v>0.66077812828601468</v>
      </c>
      <c r="N43" s="2">
        <f>I43/L43</f>
        <v>0.65699263932702423</v>
      </c>
      <c r="O43" s="11">
        <f>M43-N43</f>
        <v>3.7854889589904461E-3</v>
      </c>
    </row>
    <row r="44" spans="1:15" x14ac:dyDescent="0.25">
      <c r="A44" s="10">
        <v>27065</v>
      </c>
      <c r="B44" t="s">
        <v>34</v>
      </c>
      <c r="C44">
        <v>9265</v>
      </c>
      <c r="D44">
        <v>8232</v>
      </c>
      <c r="E44">
        <v>8177</v>
      </c>
      <c r="F44" s="1">
        <v>8150</v>
      </c>
      <c r="G44" s="2">
        <f>D44/C44</f>
        <v>0.88850512682137073</v>
      </c>
      <c r="H44">
        <v>9258</v>
      </c>
      <c r="I44">
        <v>8188</v>
      </c>
      <c r="J44" s="2">
        <f>I44/H44</f>
        <v>0.88442428170231147</v>
      </c>
      <c r="K44" t="s">
        <v>115</v>
      </c>
      <c r="L44" s="9">
        <f>VLOOKUP(B44,Sheet7!$A$2:$B$88,2, FALSE)</f>
        <v>12484</v>
      </c>
      <c r="M44" s="2">
        <f>D44/L44</f>
        <v>0.65940403716757445</v>
      </c>
      <c r="N44" s="2">
        <f>I44/L44</f>
        <v>0.65587952579301501</v>
      </c>
      <c r="O44" s="11">
        <f>M44-N44</f>
        <v>3.524511374559447E-3</v>
      </c>
    </row>
    <row r="45" spans="1:15" x14ac:dyDescent="0.25">
      <c r="A45" s="10">
        <v>27051</v>
      </c>
      <c r="B45" t="s">
        <v>27</v>
      </c>
      <c r="C45">
        <v>3858</v>
      </c>
      <c r="D45">
        <v>3522</v>
      </c>
      <c r="E45">
        <v>3472</v>
      </c>
      <c r="F45" s="1">
        <v>3487</v>
      </c>
      <c r="G45" s="2">
        <f>D45/C45</f>
        <v>0.91290824261275272</v>
      </c>
      <c r="H45">
        <v>3897</v>
      </c>
      <c r="I45">
        <v>3509</v>
      </c>
      <c r="J45" s="2">
        <f>I45/H45</f>
        <v>0.9004362329997434</v>
      </c>
      <c r="K45" t="s">
        <v>115</v>
      </c>
      <c r="L45" s="9">
        <f>VLOOKUP(B45,Sheet7!$A$2:$B$88,2, FALSE)</f>
        <v>4750</v>
      </c>
      <c r="M45" s="2">
        <f>D45/L45</f>
        <v>0.74147368421052628</v>
      </c>
      <c r="N45" s="2">
        <f>I45/L45</f>
        <v>0.73873684210526314</v>
      </c>
      <c r="O45" s="11">
        <f>M45-N45</f>
        <v>2.7368421052631486E-3</v>
      </c>
    </row>
    <row r="46" spans="1:15" x14ac:dyDescent="0.25">
      <c r="A46" s="10">
        <v>27133</v>
      </c>
      <c r="B46" t="s">
        <v>68</v>
      </c>
      <c r="C46">
        <v>5241</v>
      </c>
      <c r="D46">
        <v>4889</v>
      </c>
      <c r="E46">
        <v>4839</v>
      </c>
      <c r="F46" s="1">
        <v>4846</v>
      </c>
      <c r="G46" s="2">
        <f>D46/C46</f>
        <v>0.93283724480061059</v>
      </c>
      <c r="H46">
        <v>5161</v>
      </c>
      <c r="I46">
        <v>4874</v>
      </c>
      <c r="J46" s="2">
        <f>I46/H46</f>
        <v>0.94439062197248591</v>
      </c>
      <c r="K46" t="s">
        <v>115</v>
      </c>
      <c r="L46" s="9">
        <f>VLOOKUP(B46,Sheet7!$A$2:$B$88,2, FALSE)</f>
        <v>7238</v>
      </c>
      <c r="M46" s="2">
        <f>D46/L46</f>
        <v>0.67546283503730309</v>
      </c>
      <c r="N46" s="2">
        <f>I46/L46</f>
        <v>0.67339043934788612</v>
      </c>
      <c r="O46" s="11">
        <f>M46-N46</f>
        <v>2.0723956894169726E-3</v>
      </c>
    </row>
    <row r="47" spans="1:15" x14ac:dyDescent="0.25">
      <c r="A47" s="10">
        <v>27057</v>
      </c>
      <c r="B47" t="s">
        <v>30</v>
      </c>
      <c r="C47">
        <v>12621</v>
      </c>
      <c r="D47">
        <v>11627</v>
      </c>
      <c r="E47">
        <v>11523</v>
      </c>
      <c r="F47" s="1">
        <v>11520</v>
      </c>
      <c r="G47" s="2">
        <f>D47/C47</f>
        <v>0.92124237382140872</v>
      </c>
      <c r="H47">
        <v>12713</v>
      </c>
      <c r="I47">
        <v>11616</v>
      </c>
      <c r="J47" s="2">
        <f>I47/H47</f>
        <v>0.91371037520648157</v>
      </c>
      <c r="K47" t="s">
        <v>115</v>
      </c>
      <c r="L47" s="9">
        <f>VLOOKUP(B47,Sheet7!$A$2:$B$88,2, FALSE)</f>
        <v>16186</v>
      </c>
      <c r="M47" s="2">
        <f>D47/L47</f>
        <v>0.71833683430124795</v>
      </c>
      <c r="N47" s="2">
        <f>I47/L47</f>
        <v>0.71765723464722597</v>
      </c>
      <c r="O47" s="11">
        <f>M47-N47</f>
        <v>6.7959965402197842E-4</v>
      </c>
    </row>
    <row r="48" spans="1:15" x14ac:dyDescent="0.25">
      <c r="A48" s="10">
        <v>27061</v>
      </c>
      <c r="B48" t="s">
        <v>32</v>
      </c>
      <c r="C48">
        <v>27115</v>
      </c>
      <c r="D48">
        <v>24079</v>
      </c>
      <c r="E48">
        <v>23880</v>
      </c>
      <c r="F48" s="1">
        <v>23919</v>
      </c>
      <c r="G48" s="2">
        <f>D48/C48</f>
        <v>0.88803245436105471</v>
      </c>
      <c r="H48">
        <v>26654</v>
      </c>
      <c r="I48">
        <v>24060</v>
      </c>
      <c r="J48" s="2">
        <f>I48/H48</f>
        <v>0.90267877241689798</v>
      </c>
      <c r="K48" t="s">
        <v>107</v>
      </c>
      <c r="L48" s="9">
        <f>VLOOKUP(B48,Sheet7!$A$2:$B$88,2, FALSE)</f>
        <v>35685</v>
      </c>
      <c r="M48" s="2">
        <f>D48/L48</f>
        <v>0.67476530755219277</v>
      </c>
      <c r="N48" s="2">
        <f>I48/L48</f>
        <v>0.67423287095418238</v>
      </c>
      <c r="O48" s="11">
        <f>M48-N48</f>
        <v>5.3243659801038845E-4</v>
      </c>
    </row>
    <row r="49" spans="1:15" x14ac:dyDescent="0.25">
      <c r="A49" s="10">
        <v>27049</v>
      </c>
      <c r="B49" t="s">
        <v>26</v>
      </c>
      <c r="C49">
        <v>28323</v>
      </c>
      <c r="D49">
        <v>25929</v>
      </c>
      <c r="E49">
        <v>25716</v>
      </c>
      <c r="F49" s="1">
        <v>25801</v>
      </c>
      <c r="G49" s="2">
        <f>D49/C49</f>
        <v>0.91547505560851605</v>
      </c>
      <c r="H49">
        <v>27706</v>
      </c>
      <c r="I49">
        <v>25923</v>
      </c>
      <c r="J49" s="2">
        <f>I49/H49</f>
        <v>0.93564570851079187</v>
      </c>
      <c r="K49" t="s">
        <v>115</v>
      </c>
      <c r="L49" s="9">
        <f>VLOOKUP(B49,Sheet7!$A$2:$B$88,2, FALSE)</f>
        <v>35725</v>
      </c>
      <c r="M49" s="2">
        <f>D49/L49</f>
        <v>0.72579426172148354</v>
      </c>
      <c r="N49" s="2">
        <f>I49/L49</f>
        <v>0.72562631210636808</v>
      </c>
      <c r="O49" s="11">
        <f>M49-N49</f>
        <v>1.6794961511545914E-4</v>
      </c>
    </row>
    <row r="50" spans="1:15" x14ac:dyDescent="0.25">
      <c r="A50" s="10">
        <v>27053</v>
      </c>
      <c r="B50" t="s">
        <v>28</v>
      </c>
      <c r="C50">
        <v>759132</v>
      </c>
      <c r="D50">
        <v>682820</v>
      </c>
      <c r="E50">
        <v>679955</v>
      </c>
      <c r="F50" s="1">
        <v>680065</v>
      </c>
      <c r="G50" s="2">
        <f>D50/C50</f>
        <v>0.8994746631679339</v>
      </c>
      <c r="H50">
        <v>678074</v>
      </c>
      <c r="I50">
        <v>682764</v>
      </c>
      <c r="J50" s="2">
        <f>I50/H50</f>
        <v>1.0069166492152775</v>
      </c>
      <c r="K50" t="s">
        <v>114</v>
      </c>
      <c r="L50" s="9">
        <f>VLOOKUP(B50,Sheet7!$A$2:$B$88,2, FALSE)</f>
        <v>918992</v>
      </c>
      <c r="M50" s="2">
        <f>D50/L50</f>
        <v>0.74300973240245838</v>
      </c>
      <c r="N50" s="2">
        <f>I50/L50</f>
        <v>0.74294879607221831</v>
      </c>
      <c r="O50" s="11">
        <f>M50-N50</f>
        <v>6.0936330240068948E-5</v>
      </c>
    </row>
    <row r="51" spans="1:15" x14ac:dyDescent="0.25">
      <c r="A51" s="10">
        <v>27003</v>
      </c>
      <c r="B51" t="s">
        <v>3</v>
      </c>
      <c r="C51">
        <v>207039</v>
      </c>
      <c r="D51">
        <v>187014</v>
      </c>
      <c r="E51">
        <v>186026</v>
      </c>
      <c r="F51" s="1">
        <v>186465</v>
      </c>
      <c r="G51" s="2">
        <f>D51/C51</f>
        <v>0.90327909234492054</v>
      </c>
      <c r="H51">
        <v>195411</v>
      </c>
      <c r="I51">
        <v>187085</v>
      </c>
      <c r="J51" s="2">
        <f>I51/H51</f>
        <v>0.95739236788103022</v>
      </c>
      <c r="K51" t="s">
        <v>115</v>
      </c>
      <c r="L51" s="9">
        <f>VLOOKUP(B51,Sheet7!$A$2:$B$88,2, FALSE)</f>
        <v>252197</v>
      </c>
      <c r="M51" s="2">
        <f>D51/L51</f>
        <v>0.74153935217310274</v>
      </c>
      <c r="N51" s="2">
        <f>I51/L51</f>
        <v>0.74182087812305464</v>
      </c>
      <c r="O51" s="11">
        <f>M51-N51</f>
        <v>-2.8152594995189961E-4</v>
      </c>
    </row>
    <row r="52" spans="1:15" x14ac:dyDescent="0.25">
      <c r="A52" s="10">
        <v>27037</v>
      </c>
      <c r="B52" t="s">
        <v>20</v>
      </c>
      <c r="C52">
        <v>258367</v>
      </c>
      <c r="D52">
        <v>231236</v>
      </c>
      <c r="E52">
        <v>226622</v>
      </c>
      <c r="F52" s="1">
        <v>230821</v>
      </c>
      <c r="G52" s="2">
        <f>D52/C52</f>
        <v>0.89499045930788379</v>
      </c>
      <c r="H52">
        <v>240100</v>
      </c>
      <c r="I52">
        <v>231571</v>
      </c>
      <c r="J52" s="2">
        <f>I52/H52</f>
        <v>0.96447730112453145</v>
      </c>
      <c r="K52" t="s">
        <v>114</v>
      </c>
      <c r="L52" s="9">
        <f>VLOOKUP(B52,Sheet7!$A$2:$B$88,2, FALSE)</f>
        <v>302194</v>
      </c>
      <c r="M52" s="2">
        <f>D52/L52</f>
        <v>0.76519057294320869</v>
      </c>
      <c r="N52" s="2">
        <f>I52/L52</f>
        <v>0.766299132345447</v>
      </c>
      <c r="O52" s="11">
        <f>M52-N52</f>
        <v>-1.1085594022383072E-3</v>
      </c>
    </row>
    <row r="53" spans="1:15" x14ac:dyDescent="0.25">
      <c r="A53" s="10">
        <v>27143</v>
      </c>
      <c r="B53" t="s">
        <v>72</v>
      </c>
      <c r="C53">
        <v>8522</v>
      </c>
      <c r="D53">
        <v>7841</v>
      </c>
      <c r="E53">
        <v>7774</v>
      </c>
      <c r="F53" s="1">
        <v>7815</v>
      </c>
      <c r="G53" s="2">
        <f>D53/C53</f>
        <v>0.9200891809434405</v>
      </c>
      <c r="H53">
        <v>8446</v>
      </c>
      <c r="I53">
        <v>7868</v>
      </c>
      <c r="J53" s="2">
        <f>I53/H53</f>
        <v>0.93156523798247692</v>
      </c>
      <c r="K53" t="s">
        <v>115</v>
      </c>
      <c r="L53" s="9">
        <f>VLOOKUP(B53,Sheet7!$A$2:$B$88,2, FALSE)</f>
        <v>11371</v>
      </c>
      <c r="M53" s="2">
        <f>D53/L53</f>
        <v>0.6895611643654912</v>
      </c>
      <c r="N53" s="2">
        <f>I53/L53</f>
        <v>0.69193562571453693</v>
      </c>
      <c r="O53" s="11">
        <f>M53-N53</f>
        <v>-2.3744613490457311E-3</v>
      </c>
    </row>
    <row r="54" spans="1:15" x14ac:dyDescent="0.25">
      <c r="A54" s="10">
        <v>27095</v>
      </c>
      <c r="B54" t="s">
        <v>49</v>
      </c>
      <c r="C54">
        <v>14442</v>
      </c>
      <c r="D54">
        <v>13111</v>
      </c>
      <c r="E54">
        <v>13016</v>
      </c>
      <c r="F54" s="1">
        <v>13091</v>
      </c>
      <c r="G54" s="2">
        <f>D54/C54</f>
        <v>0.90783824954992387</v>
      </c>
      <c r="H54">
        <v>14618</v>
      </c>
      <c r="I54">
        <v>13179</v>
      </c>
      <c r="J54" s="2">
        <f>I54/H54</f>
        <v>0.90155972089205094</v>
      </c>
      <c r="K54" t="s">
        <v>115</v>
      </c>
      <c r="L54" s="9">
        <f>VLOOKUP(B54,Sheet7!$A$2:$B$88,2, FALSE)</f>
        <v>19584</v>
      </c>
      <c r="M54" s="2">
        <f>D54/L54</f>
        <v>0.66947508169934644</v>
      </c>
      <c r="N54" s="2">
        <f>I54/L54</f>
        <v>0.67294730392156865</v>
      </c>
      <c r="O54" s="11">
        <f>M54-N54</f>
        <v>-3.4722222222222099E-3</v>
      </c>
    </row>
    <row r="55" spans="1:15" x14ac:dyDescent="0.25">
      <c r="A55" s="10">
        <v>27089</v>
      </c>
      <c r="B55" t="s">
        <v>45</v>
      </c>
      <c r="C55">
        <v>5308</v>
      </c>
      <c r="D55">
        <v>4904</v>
      </c>
      <c r="E55">
        <v>4817</v>
      </c>
      <c r="F55" s="1">
        <v>4698</v>
      </c>
      <c r="G55" s="2">
        <f>D55/C55</f>
        <v>0.92388847023360965</v>
      </c>
      <c r="H55">
        <v>4975</v>
      </c>
      <c r="I55">
        <v>4935</v>
      </c>
      <c r="J55" s="2">
        <f>I55/H55</f>
        <v>0.99195979899497488</v>
      </c>
      <c r="K55" t="s">
        <v>115</v>
      </c>
      <c r="L55" s="9">
        <f>VLOOKUP(B55,Sheet7!$A$2:$B$88,2, FALSE)</f>
        <v>7316</v>
      </c>
      <c r="M55" s="2">
        <f>D55/L55</f>
        <v>0.67031164570803714</v>
      </c>
      <c r="N55" s="2">
        <f>I55/L55</f>
        <v>0.67454893384363035</v>
      </c>
      <c r="O55" s="11">
        <f>M55-N55</f>
        <v>-4.237288135593209E-3</v>
      </c>
    </row>
    <row r="56" spans="1:15" x14ac:dyDescent="0.25">
      <c r="A56" s="10">
        <v>27069</v>
      </c>
      <c r="B56" t="s">
        <v>36</v>
      </c>
      <c r="C56">
        <v>2730</v>
      </c>
      <c r="D56">
        <v>2434</v>
      </c>
      <c r="E56">
        <v>2386</v>
      </c>
      <c r="F56" s="1">
        <v>2420</v>
      </c>
      <c r="G56" s="2">
        <f>D56/C56</f>
        <v>0.89157509157509163</v>
      </c>
      <c r="H56">
        <v>2700</v>
      </c>
      <c r="I56">
        <v>2452</v>
      </c>
      <c r="J56" s="2">
        <f>I56/H56</f>
        <v>0.90814814814814815</v>
      </c>
      <c r="K56" t="s">
        <v>107</v>
      </c>
      <c r="L56" s="9">
        <f>VLOOKUP(B56,Sheet7!$A$2:$B$88,2, FALSE)</f>
        <v>3541</v>
      </c>
      <c r="M56" s="2">
        <f>D56/L56</f>
        <v>0.68737644733126235</v>
      </c>
      <c r="N56" s="2">
        <f>I56/L56</f>
        <v>0.69245975713075403</v>
      </c>
      <c r="O56" s="11">
        <f>M56-N56</f>
        <v>-5.0833097994916754E-3</v>
      </c>
    </row>
    <row r="57" spans="1:15" x14ac:dyDescent="0.25">
      <c r="A57" s="10">
        <v>27115</v>
      </c>
      <c r="B57" t="s">
        <v>59</v>
      </c>
      <c r="C57">
        <v>15559</v>
      </c>
      <c r="D57">
        <v>13968</v>
      </c>
      <c r="E57">
        <v>13327</v>
      </c>
      <c r="F57" s="1">
        <v>13965</v>
      </c>
      <c r="G57" s="2">
        <f>D57/C57</f>
        <v>0.89774407095571696</v>
      </c>
      <c r="H57">
        <v>15450</v>
      </c>
      <c r="I57">
        <v>14089</v>
      </c>
      <c r="J57" s="2">
        <f>I57/H57</f>
        <v>0.91190938511326858</v>
      </c>
      <c r="K57" t="s">
        <v>115</v>
      </c>
      <c r="L57" s="9">
        <f>VLOOKUP(B57,Sheet7!$A$2:$B$88,2, FALSE)</f>
        <v>23174</v>
      </c>
      <c r="M57" s="2">
        <f>D57/L57</f>
        <v>0.60274445499266416</v>
      </c>
      <c r="N57" s="2">
        <f>I57/L57</f>
        <v>0.60796582376801589</v>
      </c>
      <c r="O57" s="11">
        <f>M57-N57</f>
        <v>-5.2213687753517313E-3</v>
      </c>
    </row>
    <row r="58" spans="1:15" x14ac:dyDescent="0.25">
      <c r="A58" s="10">
        <v>27015</v>
      </c>
      <c r="B58" t="s">
        <v>9</v>
      </c>
      <c r="C58">
        <v>15053</v>
      </c>
      <c r="D58">
        <v>13925</v>
      </c>
      <c r="E58">
        <v>13767</v>
      </c>
      <c r="F58" s="1">
        <v>13929</v>
      </c>
      <c r="G58" s="2">
        <f>D58/C58</f>
        <v>0.92506477114196506</v>
      </c>
      <c r="H58">
        <v>14584</v>
      </c>
      <c r="I58">
        <v>14030</v>
      </c>
      <c r="J58" s="2">
        <f>I58/H58</f>
        <v>0.96201316511245205</v>
      </c>
      <c r="K58" t="s">
        <v>115</v>
      </c>
      <c r="L58" s="9">
        <f>VLOOKUP(B58,Sheet7!$A$2:$B$88,2, FALSE)</f>
        <v>20053</v>
      </c>
      <c r="M58" s="2">
        <f>D58/L58</f>
        <v>0.69440981399291879</v>
      </c>
      <c r="N58" s="2">
        <f>I58/L58</f>
        <v>0.69964593826360144</v>
      </c>
      <c r="O58" s="11">
        <f>M58-N58</f>
        <v>-5.2361242706826516E-3</v>
      </c>
    </row>
    <row r="59" spans="1:15" x14ac:dyDescent="0.25">
      <c r="A59" s="10">
        <v>27161</v>
      </c>
      <c r="B59" t="s">
        <v>82</v>
      </c>
      <c r="C59">
        <v>10582</v>
      </c>
      <c r="D59">
        <v>9749</v>
      </c>
      <c r="E59">
        <v>9653</v>
      </c>
      <c r="F59" s="1">
        <v>9747</v>
      </c>
      <c r="G59" s="2">
        <f>D59/C59</f>
        <v>0.92128142128142132</v>
      </c>
      <c r="H59">
        <v>10823</v>
      </c>
      <c r="I59">
        <v>9831</v>
      </c>
      <c r="J59" s="2">
        <f>I59/H59</f>
        <v>0.90834334288090179</v>
      </c>
      <c r="K59" t="s">
        <v>115</v>
      </c>
      <c r="L59" s="9">
        <f>VLOOKUP(B59,Sheet7!$A$2:$B$88,2, FALSE)</f>
        <v>14630</v>
      </c>
      <c r="M59" s="2">
        <f>D59/L59</f>
        <v>0.6663704716336295</v>
      </c>
      <c r="N59" s="2">
        <f>I59/L59</f>
        <v>0.67197539302802456</v>
      </c>
      <c r="O59" s="11">
        <f>M59-N59</f>
        <v>-5.6049213943950571E-3</v>
      </c>
    </row>
    <row r="60" spans="1:15" x14ac:dyDescent="0.25">
      <c r="A60" s="10">
        <v>27011</v>
      </c>
      <c r="B60" t="s">
        <v>7</v>
      </c>
      <c r="C60">
        <v>3090</v>
      </c>
      <c r="D60">
        <v>2790</v>
      </c>
      <c r="E60">
        <v>2754</v>
      </c>
      <c r="F60" s="1">
        <v>2789</v>
      </c>
      <c r="G60" s="2">
        <f>D60/C60</f>
        <v>0.90291262135922334</v>
      </c>
      <c r="H60">
        <v>3446</v>
      </c>
      <c r="I60">
        <v>2816</v>
      </c>
      <c r="J60" s="2">
        <f>I60/H60</f>
        <v>0.8171793383633198</v>
      </c>
      <c r="K60" t="s">
        <v>115</v>
      </c>
      <c r="L60" s="9">
        <f>VLOOKUP(B60,Sheet7!$A$2:$B$88,2, FALSE)</f>
        <v>4146</v>
      </c>
      <c r="M60" s="2">
        <f>D60/L60</f>
        <v>0.67293777134587551</v>
      </c>
      <c r="N60" s="2">
        <f>I60/L60</f>
        <v>0.6792088760250844</v>
      </c>
      <c r="O60" s="11">
        <f>M60-N60</f>
        <v>-6.2711046792088831E-3</v>
      </c>
    </row>
    <row r="61" spans="1:15" x14ac:dyDescent="0.25">
      <c r="A61" s="10">
        <v>27017</v>
      </c>
      <c r="B61" t="s">
        <v>10</v>
      </c>
      <c r="C61">
        <v>20427</v>
      </c>
      <c r="D61">
        <v>18374</v>
      </c>
      <c r="E61">
        <v>18211</v>
      </c>
      <c r="F61" s="1">
        <v>18436</v>
      </c>
      <c r="G61" s="2">
        <f>D61/C61</f>
        <v>0.89949576540852794</v>
      </c>
      <c r="H61">
        <v>19929</v>
      </c>
      <c r="I61">
        <v>18545</v>
      </c>
      <c r="J61" s="2">
        <f>I61/H61</f>
        <v>0.9305534648000402</v>
      </c>
      <c r="K61" t="s">
        <v>114</v>
      </c>
      <c r="L61" s="9">
        <f>VLOOKUP(B61,Sheet7!$A$2:$B$88,2, FALSE)</f>
        <v>27256</v>
      </c>
      <c r="M61" s="2">
        <f>D61/L61</f>
        <v>0.67412679776929851</v>
      </c>
      <c r="N61" s="2">
        <f>I61/L61</f>
        <v>0.68040064572938064</v>
      </c>
      <c r="O61" s="11">
        <f>M61-N61</f>
        <v>-6.273847960082124E-3</v>
      </c>
    </row>
    <row r="62" spans="1:15" x14ac:dyDescent="0.25">
      <c r="A62" s="10">
        <v>27129</v>
      </c>
      <c r="B62" t="s">
        <v>66</v>
      </c>
      <c r="C62">
        <v>8508</v>
      </c>
      <c r="D62">
        <v>7687</v>
      </c>
      <c r="E62">
        <v>7606</v>
      </c>
      <c r="F62" s="1">
        <v>7710</v>
      </c>
      <c r="G62" s="2">
        <f>D62/C62</f>
        <v>0.90350258580159848</v>
      </c>
      <c r="H62">
        <v>8779</v>
      </c>
      <c r="I62">
        <v>7762</v>
      </c>
      <c r="J62" s="2">
        <f>I62/H62</f>
        <v>0.88415537077115847</v>
      </c>
      <c r="K62" t="s">
        <v>115</v>
      </c>
      <c r="L62" s="9">
        <f>VLOOKUP(B62,Sheet7!$A$2:$B$88,2, FALSE)</f>
        <v>11931</v>
      </c>
      <c r="M62" s="2">
        <f>D62/L62</f>
        <v>0.64428798927164532</v>
      </c>
      <c r="N62" s="2">
        <f>I62/L62</f>
        <v>0.65057413460732549</v>
      </c>
      <c r="O62" s="11">
        <f>M62-N62</f>
        <v>-6.2861453356801711E-3</v>
      </c>
    </row>
    <row r="63" spans="1:15" x14ac:dyDescent="0.25">
      <c r="A63" s="10">
        <v>27083</v>
      </c>
      <c r="B63" t="s">
        <v>43</v>
      </c>
      <c r="C63">
        <v>13562</v>
      </c>
      <c r="D63">
        <v>12310</v>
      </c>
      <c r="E63">
        <v>12218</v>
      </c>
      <c r="F63" s="1">
        <v>12388</v>
      </c>
      <c r="G63" s="2">
        <f>D63/C63</f>
        <v>0.90768323256156913</v>
      </c>
      <c r="H63">
        <v>13718</v>
      </c>
      <c r="I63">
        <v>12461</v>
      </c>
      <c r="J63" s="2">
        <f>I63/H63</f>
        <v>0.90836856684647904</v>
      </c>
      <c r="K63" t="s">
        <v>115</v>
      </c>
      <c r="L63" s="9">
        <f>VLOOKUP(B63,Sheet7!$A$2:$B$88,2, FALSE)</f>
        <v>19543</v>
      </c>
      <c r="M63" s="2">
        <f>D63/L63</f>
        <v>0.62989305633730752</v>
      </c>
      <c r="N63" s="2">
        <f>I63/L63</f>
        <v>0.6376196080438008</v>
      </c>
      <c r="O63" s="11">
        <f>M63-N63</f>
        <v>-7.7265517064932787E-3</v>
      </c>
    </row>
    <row r="64" spans="1:15" x14ac:dyDescent="0.25">
      <c r="A64" s="10">
        <v>27103</v>
      </c>
      <c r="B64" t="s">
        <v>53</v>
      </c>
      <c r="C64">
        <v>19992</v>
      </c>
      <c r="D64">
        <v>18251</v>
      </c>
      <c r="E64">
        <v>18095</v>
      </c>
      <c r="F64" s="1">
        <v>18357</v>
      </c>
      <c r="G64" s="2">
        <f>D64/C64</f>
        <v>0.91291516606642653</v>
      </c>
      <c r="H64">
        <v>20213</v>
      </c>
      <c r="I64">
        <v>18453</v>
      </c>
      <c r="J64" s="2">
        <f>I64/H64</f>
        <v>0.91292732399940635</v>
      </c>
      <c r="K64" t="s">
        <v>107</v>
      </c>
      <c r="L64" s="9">
        <f>VLOOKUP(B64,Sheet7!$A$2:$B$88,2, FALSE)</f>
        <v>25674</v>
      </c>
      <c r="M64" s="2">
        <f>D64/L64</f>
        <v>0.71087481498792549</v>
      </c>
      <c r="N64" s="2">
        <f>I64/L64</f>
        <v>0.71874269689179715</v>
      </c>
      <c r="O64" s="11">
        <f>M64-N64</f>
        <v>-7.8678819038716652E-3</v>
      </c>
    </row>
    <row r="65" spans="1:15" x14ac:dyDescent="0.25">
      <c r="A65" s="10">
        <v>27071</v>
      </c>
      <c r="B65" t="s">
        <v>37</v>
      </c>
      <c r="C65">
        <v>7189</v>
      </c>
      <c r="D65">
        <v>6423</v>
      </c>
      <c r="E65">
        <v>6363</v>
      </c>
      <c r="F65" s="1">
        <v>6458</v>
      </c>
      <c r="G65" s="2">
        <f>D65/C65</f>
        <v>0.89344832382807071</v>
      </c>
      <c r="H65">
        <v>7315</v>
      </c>
      <c r="I65">
        <v>6514</v>
      </c>
      <c r="J65" s="2">
        <f>I65/H65</f>
        <v>0.89049897470950101</v>
      </c>
      <c r="K65" t="s">
        <v>107</v>
      </c>
      <c r="L65" s="9">
        <f>VLOOKUP(B65,Sheet7!$A$2:$B$88,2, FALSE)</f>
        <v>10555</v>
      </c>
      <c r="M65" s="2">
        <f>D65/L65</f>
        <v>0.60852676456655619</v>
      </c>
      <c r="N65" s="2">
        <f>I65/L65</f>
        <v>0.61714827096162961</v>
      </c>
      <c r="O65" s="11">
        <f>M65-N65</f>
        <v>-8.6215063950734194E-3</v>
      </c>
    </row>
    <row r="66" spans="1:15" x14ac:dyDescent="0.25">
      <c r="A66" s="10">
        <v>27021</v>
      </c>
      <c r="B66" t="s">
        <v>12</v>
      </c>
      <c r="C66">
        <v>18423</v>
      </c>
      <c r="D66">
        <v>15999</v>
      </c>
      <c r="E66">
        <v>15999</v>
      </c>
      <c r="F66" s="1">
        <v>16141</v>
      </c>
      <c r="G66" s="2">
        <f>D66/C66</f>
        <v>0.86842533789285137</v>
      </c>
      <c r="H66">
        <v>18172</v>
      </c>
      <c r="I66">
        <v>16211</v>
      </c>
      <c r="J66" s="2">
        <f>I66/H66</f>
        <v>0.89208672683248957</v>
      </c>
      <c r="K66" t="s">
        <v>115</v>
      </c>
      <c r="L66" s="9">
        <f>VLOOKUP(B66,Sheet7!$A$2:$B$88,2, FALSE)</f>
        <v>22478</v>
      </c>
      <c r="M66" s="2">
        <f>D66/L66</f>
        <v>0.71176261233205806</v>
      </c>
      <c r="N66" s="2">
        <f>I66/L66</f>
        <v>0.72119405641071266</v>
      </c>
      <c r="O66" s="11">
        <f>M66-N66</f>
        <v>-9.4314440786545939E-3</v>
      </c>
    </row>
    <row r="67" spans="1:15" x14ac:dyDescent="0.25">
      <c r="A67" s="10">
        <v>27101</v>
      </c>
      <c r="B67" t="s">
        <v>52</v>
      </c>
      <c r="C67">
        <v>5096</v>
      </c>
      <c r="D67">
        <v>4741</v>
      </c>
      <c r="E67">
        <v>4668</v>
      </c>
      <c r="F67" s="1">
        <v>4767</v>
      </c>
      <c r="G67" s="2">
        <f>D67/C67</f>
        <v>0.93033751962323386</v>
      </c>
      <c r="H67">
        <v>5041</v>
      </c>
      <c r="I67">
        <v>4815</v>
      </c>
      <c r="J67" s="2">
        <f>I67/H67</f>
        <v>0.95516762547113665</v>
      </c>
      <c r="K67" t="s">
        <v>115</v>
      </c>
      <c r="L67" s="9">
        <f>VLOOKUP(B67,Sheet7!$A$2:$B$88,2, FALSE)</f>
        <v>6784</v>
      </c>
      <c r="M67" s="2">
        <f>D67/L67</f>
        <v>0.69885023584905659</v>
      </c>
      <c r="N67" s="2">
        <f>I67/L67</f>
        <v>0.70975825471698117</v>
      </c>
      <c r="O67" s="11">
        <f>M67-N67</f>
        <v>-1.0908018867924585E-2</v>
      </c>
    </row>
    <row r="68" spans="1:15" x14ac:dyDescent="0.25">
      <c r="A68" s="10">
        <v>27127</v>
      </c>
      <c r="B68" t="s">
        <v>65</v>
      </c>
      <c r="C68">
        <v>9356</v>
      </c>
      <c r="D68">
        <v>7703</v>
      </c>
      <c r="E68">
        <v>7612</v>
      </c>
      <c r="F68" s="1">
        <v>7790</v>
      </c>
      <c r="G68" s="2">
        <f>D68/C68</f>
        <v>0.82332193244976482</v>
      </c>
      <c r="H68">
        <v>9482</v>
      </c>
      <c r="I68">
        <v>7847</v>
      </c>
      <c r="J68" s="2">
        <f>I68/H68</f>
        <v>0.82756802362370807</v>
      </c>
      <c r="K68" t="s">
        <v>115</v>
      </c>
      <c r="L68" s="9">
        <f>VLOOKUP(B68,Sheet7!$A$2:$B$88,2, FALSE)</f>
        <v>12034</v>
      </c>
      <c r="M68" s="2">
        <f>D68/L68</f>
        <v>0.64010304138274887</v>
      </c>
      <c r="N68" s="2">
        <f>I68/L68</f>
        <v>0.65206913744390893</v>
      </c>
      <c r="O68" s="11">
        <f>M68-N68</f>
        <v>-1.1966096061160059E-2</v>
      </c>
    </row>
    <row r="69" spans="1:15" x14ac:dyDescent="0.25">
      <c r="A69" s="10">
        <v>27013</v>
      </c>
      <c r="B69" t="s">
        <v>8</v>
      </c>
      <c r="C69">
        <v>36184</v>
      </c>
      <c r="D69">
        <v>33816</v>
      </c>
      <c r="E69">
        <v>33593</v>
      </c>
      <c r="F69" s="1">
        <v>34274</v>
      </c>
      <c r="G69" s="2">
        <f>D69/C69</f>
        <v>0.9345567101481318</v>
      </c>
      <c r="H69">
        <v>37935</v>
      </c>
      <c r="I69">
        <v>34463</v>
      </c>
      <c r="J69" s="2">
        <f>I69/H69</f>
        <v>0.90847502306577044</v>
      </c>
      <c r="K69" t="s">
        <v>107</v>
      </c>
      <c r="L69" s="9">
        <f>VLOOKUP(B69,Sheet7!$A$2:$B$88,2, FALSE)</f>
        <v>52196</v>
      </c>
      <c r="M69" s="2">
        <f>D69/L69</f>
        <v>0.64786573683807192</v>
      </c>
      <c r="N69" s="2">
        <f>I69/L69</f>
        <v>0.66026132270672078</v>
      </c>
      <c r="O69" s="11">
        <f>M69-N69</f>
        <v>-1.2395585868648862E-2</v>
      </c>
    </row>
    <row r="70" spans="1:15" x14ac:dyDescent="0.25">
      <c r="A70" s="10">
        <v>27165</v>
      </c>
      <c r="B70" t="s">
        <v>84</v>
      </c>
      <c r="C70">
        <v>5864</v>
      </c>
      <c r="D70">
        <v>5067</v>
      </c>
      <c r="E70">
        <v>4998</v>
      </c>
      <c r="F70" s="1">
        <v>5144</v>
      </c>
      <c r="G70" s="2">
        <f>D70/C70</f>
        <v>0.86408594815825379</v>
      </c>
      <c r="H70">
        <v>5588</v>
      </c>
      <c r="I70">
        <v>5179</v>
      </c>
      <c r="J70" s="2">
        <f>I70/H70</f>
        <v>0.92680744452398001</v>
      </c>
      <c r="K70" t="s">
        <v>115</v>
      </c>
      <c r="L70" s="9">
        <f>VLOOKUP(B70,Sheet7!$A$2:$B$88,2, FALSE)</f>
        <v>8454</v>
      </c>
      <c r="M70" s="2">
        <f>D70/L70</f>
        <v>0.59936124911284594</v>
      </c>
      <c r="N70" s="2">
        <f>I70/L70</f>
        <v>0.61260941566122551</v>
      </c>
      <c r="O70" s="11">
        <f>M70-N70</f>
        <v>-1.324816654837957E-2</v>
      </c>
    </row>
    <row r="71" spans="1:15" x14ac:dyDescent="0.25">
      <c r="A71" s="10">
        <v>27007</v>
      </c>
      <c r="B71" t="s">
        <v>5</v>
      </c>
      <c r="C71">
        <v>24213</v>
      </c>
      <c r="D71">
        <v>21718</v>
      </c>
      <c r="E71">
        <v>21564</v>
      </c>
      <c r="F71" s="1">
        <v>22051</v>
      </c>
      <c r="G71" s="2">
        <f>D71/C71</f>
        <v>0.89695618056415971</v>
      </c>
      <c r="H71">
        <v>24658</v>
      </c>
      <c r="I71">
        <v>22189</v>
      </c>
      <c r="J71" s="2">
        <f>I71/H71</f>
        <v>0.89987022467353395</v>
      </c>
      <c r="K71" t="s">
        <v>107</v>
      </c>
      <c r="L71" s="9">
        <f>VLOOKUP(B71,Sheet7!$A$2:$B$88,2, FALSE)</f>
        <v>33939</v>
      </c>
      <c r="M71" s="2">
        <f>D71/L71</f>
        <v>0.63991278470196533</v>
      </c>
      <c r="N71" s="2">
        <f>I71/L71</f>
        <v>0.65379062435546131</v>
      </c>
      <c r="O71" s="11">
        <f>M71-N71</f>
        <v>-1.3877839653495982E-2</v>
      </c>
    </row>
    <row r="72" spans="1:15" x14ac:dyDescent="0.25">
      <c r="A72" s="10">
        <v>27033</v>
      </c>
      <c r="B72" t="s">
        <v>18</v>
      </c>
      <c r="C72">
        <v>6297</v>
      </c>
      <c r="D72">
        <v>5786</v>
      </c>
      <c r="E72">
        <v>5719</v>
      </c>
      <c r="F72" s="1">
        <v>5862</v>
      </c>
      <c r="G72" s="2">
        <f>D72/C72</f>
        <v>0.91885024614895983</v>
      </c>
      <c r="H72">
        <v>6307</v>
      </c>
      <c r="I72">
        <v>5916</v>
      </c>
      <c r="J72" s="2">
        <f>I72/H72</f>
        <v>0.93800539083557954</v>
      </c>
      <c r="K72" t="s">
        <v>115</v>
      </c>
      <c r="L72" s="9">
        <f>VLOOKUP(B72,Sheet7!$A$2:$B$88,2, FALSE)</f>
        <v>8994</v>
      </c>
      <c r="M72" s="2">
        <f>D72/L72</f>
        <v>0.64331776740048918</v>
      </c>
      <c r="N72" s="2">
        <f>I72/L72</f>
        <v>0.6577718478985991</v>
      </c>
      <c r="O72" s="11">
        <f>M72-N72</f>
        <v>-1.4454080498109922E-2</v>
      </c>
    </row>
    <row r="73" spans="1:15" x14ac:dyDescent="0.25">
      <c r="A73" s="10">
        <v>27155</v>
      </c>
      <c r="B73" t="s">
        <v>79</v>
      </c>
      <c r="C73">
        <v>2002</v>
      </c>
      <c r="D73">
        <v>1827</v>
      </c>
      <c r="E73">
        <v>1801</v>
      </c>
      <c r="F73" s="1">
        <v>1847</v>
      </c>
      <c r="G73" s="2">
        <f>D73/C73</f>
        <v>0.91258741258741261</v>
      </c>
      <c r="H73">
        <v>2167</v>
      </c>
      <c r="I73">
        <v>1869</v>
      </c>
      <c r="J73" s="2">
        <f>I73/H73</f>
        <v>0.86248269497000463</v>
      </c>
      <c r="K73" t="s">
        <v>107</v>
      </c>
      <c r="L73" s="9">
        <f>VLOOKUP(B73,Sheet7!$A$2:$B$88,2, FALSE)</f>
        <v>2746</v>
      </c>
      <c r="M73" s="2">
        <f>D73/L73</f>
        <v>0.66533139111434814</v>
      </c>
      <c r="N73" s="2">
        <f>I73/L73</f>
        <v>0.68062636562272394</v>
      </c>
      <c r="O73" s="11">
        <f>M73-N73</f>
        <v>-1.5294974508375803E-2</v>
      </c>
    </row>
    <row r="74" spans="1:15" x14ac:dyDescent="0.25">
      <c r="A74" s="10">
        <v>27073</v>
      </c>
      <c r="B74" t="s">
        <v>38</v>
      </c>
      <c r="C74">
        <v>4226</v>
      </c>
      <c r="D74">
        <v>3916</v>
      </c>
      <c r="E74">
        <v>3856</v>
      </c>
      <c r="F74" s="1">
        <v>3984</v>
      </c>
      <c r="G74" s="2">
        <f>D74/C74</f>
        <v>0.92664458116422144</v>
      </c>
      <c r="H74">
        <v>4445</v>
      </c>
      <c r="I74">
        <v>4007</v>
      </c>
      <c r="J74" s="2">
        <f>I74/H74</f>
        <v>0.90146231721034875</v>
      </c>
      <c r="K74" t="s">
        <v>107</v>
      </c>
      <c r="L74" s="9">
        <f>VLOOKUP(B74,Sheet7!$A$2:$B$88,2, FALSE)</f>
        <v>5653</v>
      </c>
      <c r="M74" s="2">
        <f>D74/L74</f>
        <v>0.69272952414647093</v>
      </c>
      <c r="N74" s="2">
        <f>I74/L74</f>
        <v>0.70882717141340879</v>
      </c>
      <c r="O74" s="11">
        <f>M74-N74</f>
        <v>-1.6097647266937853E-2</v>
      </c>
    </row>
    <row r="75" spans="1:15" x14ac:dyDescent="0.25">
      <c r="A75" s="10">
        <v>27173</v>
      </c>
      <c r="B75" t="s">
        <v>88</v>
      </c>
      <c r="C75">
        <v>5924</v>
      </c>
      <c r="D75">
        <v>5322</v>
      </c>
      <c r="E75">
        <v>5219</v>
      </c>
      <c r="F75" s="1">
        <v>5414</v>
      </c>
      <c r="G75" s="2">
        <f>D75/C75</f>
        <v>0.89837947332883183</v>
      </c>
      <c r="H75">
        <v>5872</v>
      </c>
      <c r="I75">
        <v>5456</v>
      </c>
      <c r="J75" s="2">
        <f>I75/H75</f>
        <v>0.92915531335149859</v>
      </c>
      <c r="K75" t="s">
        <v>115</v>
      </c>
      <c r="L75" s="9">
        <f>VLOOKUP(B75,Sheet7!$A$2:$B$88,2, FALSE)</f>
        <v>7888</v>
      </c>
      <c r="M75" s="2">
        <f>D75/L75</f>
        <v>0.6746957403651116</v>
      </c>
      <c r="N75" s="2">
        <f>I75/L75</f>
        <v>0.69168356997971603</v>
      </c>
      <c r="O75" s="11">
        <f>M75-N75</f>
        <v>-1.6987829614604433E-2</v>
      </c>
    </row>
    <row r="76" spans="1:15" x14ac:dyDescent="0.25">
      <c r="A76" s="10">
        <v>27149</v>
      </c>
      <c r="B76" t="s">
        <v>76</v>
      </c>
      <c r="C76">
        <v>5753</v>
      </c>
      <c r="D76">
        <v>5532</v>
      </c>
      <c r="E76">
        <v>5395</v>
      </c>
      <c r="F76" s="1">
        <v>5652</v>
      </c>
      <c r="G76" s="2">
        <f>D76/C76</f>
        <v>0.96158525986441856</v>
      </c>
      <c r="H76">
        <v>6219</v>
      </c>
      <c r="I76">
        <v>5683</v>
      </c>
      <c r="J76" s="2">
        <f>I76/H76</f>
        <v>0.9138125100498472</v>
      </c>
      <c r="K76" t="s">
        <v>115</v>
      </c>
      <c r="L76" s="9">
        <f>VLOOKUP(B76,Sheet7!$A$2:$B$88,2, FALSE)</f>
        <v>7737</v>
      </c>
      <c r="M76" s="2">
        <f>D76/L76</f>
        <v>0.71500581620783255</v>
      </c>
      <c r="N76" s="2">
        <f>I76/L76</f>
        <v>0.7345224247124208</v>
      </c>
      <c r="O76" s="11">
        <f>M76-N76</f>
        <v>-1.9516608504588251E-2</v>
      </c>
    </row>
    <row r="77" spans="1:15" x14ac:dyDescent="0.25">
      <c r="A77" s="10">
        <v>27123</v>
      </c>
      <c r="B77" t="s">
        <v>63</v>
      </c>
      <c r="C77">
        <v>305623</v>
      </c>
      <c r="D77">
        <v>272092</v>
      </c>
      <c r="E77">
        <v>271699</v>
      </c>
      <c r="F77" s="1">
        <v>278822</v>
      </c>
      <c r="G77" s="2">
        <f>D77/C77</f>
        <v>0.89028639860219949</v>
      </c>
      <c r="H77">
        <v>279513</v>
      </c>
      <c r="I77">
        <v>280010</v>
      </c>
      <c r="J77" s="2">
        <f>I77/H77</f>
        <v>1.0017780926110771</v>
      </c>
      <c r="K77" t="s">
        <v>114</v>
      </c>
      <c r="L77" s="9">
        <f>VLOOKUP(B77,Sheet7!$A$2:$B$88,2, FALSE)</f>
        <v>400293</v>
      </c>
      <c r="M77" s="2">
        <f>D77/L77</f>
        <v>0.67973209623950459</v>
      </c>
      <c r="N77" s="2">
        <f>I77/L77</f>
        <v>0.69951260701536122</v>
      </c>
      <c r="O77" s="11">
        <f>M77-N77</f>
        <v>-1.978051077585663E-2</v>
      </c>
    </row>
    <row r="78" spans="1:15" x14ac:dyDescent="0.25">
      <c r="A78" s="10">
        <v>27137</v>
      </c>
      <c r="B78" t="s">
        <v>73</v>
      </c>
      <c r="C78">
        <v>123696</v>
      </c>
      <c r="D78">
        <v>112909</v>
      </c>
      <c r="E78">
        <v>112421</v>
      </c>
      <c r="F78" s="1">
        <v>115594</v>
      </c>
      <c r="G78" s="2">
        <f>D78/C78</f>
        <v>0.91279426982279133</v>
      </c>
      <c r="H78">
        <v>122751</v>
      </c>
      <c r="I78">
        <v>116221</v>
      </c>
      <c r="J78" s="2">
        <f>I78/H78</f>
        <v>0.94680287736963442</v>
      </c>
      <c r="K78" t="s">
        <v>114</v>
      </c>
      <c r="L78" s="9">
        <f>VLOOKUP(B78,Sheet7!$A$2:$B$88,2, FALSE)</f>
        <v>161776</v>
      </c>
      <c r="M78" s="2">
        <f>D78/L78</f>
        <v>0.69793418059539114</v>
      </c>
      <c r="N78" s="2">
        <f>I78/L78</f>
        <v>0.71840693304322023</v>
      </c>
      <c r="O78" s="11">
        <f>M78-N78</f>
        <v>-2.047275244782909E-2</v>
      </c>
    </row>
    <row r="79" spans="1:15" x14ac:dyDescent="0.25">
      <c r="A79" s="10">
        <v>27087</v>
      </c>
      <c r="B79" t="s">
        <v>44</v>
      </c>
      <c r="C79">
        <v>2480</v>
      </c>
      <c r="D79">
        <v>2116</v>
      </c>
      <c r="E79">
        <v>2088</v>
      </c>
      <c r="F79" s="1">
        <v>2182</v>
      </c>
      <c r="G79" s="2">
        <f>D79/C79</f>
        <v>0.85322580645161294</v>
      </c>
      <c r="H79">
        <v>2686</v>
      </c>
      <c r="I79">
        <v>2200</v>
      </c>
      <c r="J79" s="2">
        <f>I79/H79</f>
        <v>0.81906180193596423</v>
      </c>
      <c r="K79" t="s">
        <v>107</v>
      </c>
      <c r="L79" s="9">
        <f>VLOOKUP(B79,Sheet7!$A$2:$B$88,2, FALSE)</f>
        <v>3857</v>
      </c>
      <c r="M79" s="2">
        <f>D79/L79</f>
        <v>0.54861291158931813</v>
      </c>
      <c r="N79" s="2">
        <f>I79/L79</f>
        <v>0.57039149598133265</v>
      </c>
      <c r="O79" s="11">
        <f>M79-N79</f>
        <v>-2.1778584392014522E-2</v>
      </c>
    </row>
    <row r="80" spans="1:15" x14ac:dyDescent="0.25">
      <c r="A80" s="10">
        <v>27043</v>
      </c>
      <c r="B80" t="s">
        <v>23</v>
      </c>
      <c r="C80">
        <v>8262</v>
      </c>
      <c r="D80">
        <v>7480</v>
      </c>
      <c r="E80">
        <v>7412</v>
      </c>
      <c r="F80" s="1">
        <v>7713</v>
      </c>
      <c r="G80" s="2">
        <f>D80/C80</f>
        <v>0.90534979423868311</v>
      </c>
      <c r="H80">
        <v>8672</v>
      </c>
      <c r="I80">
        <v>7771</v>
      </c>
      <c r="J80" s="2">
        <f>I80/H80</f>
        <v>0.89610239852398521</v>
      </c>
      <c r="K80" t="s">
        <v>115</v>
      </c>
      <c r="L80" s="9">
        <f>VLOOKUP(B80,Sheet7!$A$2:$B$88,2, FALSE)</f>
        <v>11328</v>
      </c>
      <c r="M80" s="2">
        <f>D80/L80</f>
        <v>0.66031073446327682</v>
      </c>
      <c r="N80" s="2">
        <f>I80/L80</f>
        <v>0.68599929378531077</v>
      </c>
      <c r="O80" s="11">
        <f>M80-N80</f>
        <v>-2.5688559322033955E-2</v>
      </c>
    </row>
    <row r="81" spans="1:15" x14ac:dyDescent="0.25">
      <c r="A81" s="10">
        <v>27169</v>
      </c>
      <c r="B81" t="s">
        <v>86</v>
      </c>
      <c r="C81">
        <v>28810</v>
      </c>
      <c r="D81">
        <v>26309</v>
      </c>
      <c r="E81">
        <v>26074</v>
      </c>
      <c r="F81" s="1">
        <v>27232</v>
      </c>
      <c r="G81" s="2">
        <f>D81/C81</f>
        <v>0.91318986463033669</v>
      </c>
      <c r="H81">
        <v>29545</v>
      </c>
      <c r="I81">
        <v>27399</v>
      </c>
      <c r="J81" s="2">
        <f>I81/H81</f>
        <v>0.9273650363851752</v>
      </c>
      <c r="K81" t="s">
        <v>107</v>
      </c>
      <c r="L81" s="9">
        <f>VLOOKUP(B81,Sheet7!$A$2:$B$88,2, FALSE)</f>
        <v>41846</v>
      </c>
      <c r="M81" s="2">
        <f>D81/L81</f>
        <v>0.62871003202217657</v>
      </c>
      <c r="N81" s="2">
        <f>I81/L81</f>
        <v>0.65475792190412463</v>
      </c>
      <c r="O81" s="11">
        <f>M81-N81</f>
        <v>-2.6047889881948061E-2</v>
      </c>
    </row>
    <row r="82" spans="1:15" x14ac:dyDescent="0.25">
      <c r="A82" s="10">
        <v>27099</v>
      </c>
      <c r="B82" t="s">
        <v>51</v>
      </c>
      <c r="C82">
        <v>20044</v>
      </c>
      <c r="D82">
        <v>17897</v>
      </c>
      <c r="E82">
        <v>17726</v>
      </c>
      <c r="F82" s="1">
        <v>18539</v>
      </c>
      <c r="G82" s="2">
        <f>D82/C82</f>
        <v>0.89288565156655353</v>
      </c>
      <c r="H82">
        <v>20356</v>
      </c>
      <c r="I82">
        <v>18675</v>
      </c>
      <c r="J82" s="2">
        <f>I82/H82</f>
        <v>0.91741992532914129</v>
      </c>
      <c r="K82" t="s">
        <v>107</v>
      </c>
      <c r="L82" s="9">
        <f>VLOOKUP(B82,Sheet7!$A$2:$B$88,2, FALSE)</f>
        <v>29553</v>
      </c>
      <c r="M82" s="2">
        <f>D82/L82</f>
        <v>0.60558995702635943</v>
      </c>
      <c r="N82" s="2">
        <f>I82/L82</f>
        <v>0.63191554156938379</v>
      </c>
      <c r="O82" s="11">
        <f>M82-N82</f>
        <v>-2.6325584543024361E-2</v>
      </c>
    </row>
    <row r="83" spans="1:15" x14ac:dyDescent="0.25">
      <c r="A83" s="10">
        <v>27091</v>
      </c>
      <c r="B83" t="s">
        <v>46</v>
      </c>
      <c r="C83">
        <v>11805</v>
      </c>
      <c r="D83">
        <v>10613</v>
      </c>
      <c r="E83">
        <v>10531</v>
      </c>
      <c r="F83" s="1">
        <v>10968</v>
      </c>
      <c r="G83" s="2">
        <f>D83/C83</f>
        <v>0.89902583650995338</v>
      </c>
      <c r="H83">
        <v>12120</v>
      </c>
      <c r="I83">
        <v>11039</v>
      </c>
      <c r="J83" s="2">
        <f>I83/H83</f>
        <v>0.9108085808580858</v>
      </c>
      <c r="K83" t="s">
        <v>115</v>
      </c>
      <c r="L83" s="9">
        <f>VLOOKUP(B83,Sheet7!$A$2:$B$88,2, FALSE)</f>
        <v>16154</v>
      </c>
      <c r="M83" s="2">
        <f>D83/L83</f>
        <v>0.65698898105732328</v>
      </c>
      <c r="N83" s="2">
        <f>I83/L83</f>
        <v>0.68336015847468123</v>
      </c>
      <c r="O83" s="11">
        <f>M83-N83</f>
        <v>-2.6371177417357949E-2</v>
      </c>
    </row>
    <row r="84" spans="1:15" x14ac:dyDescent="0.25">
      <c r="A84" s="10">
        <v>27081</v>
      </c>
      <c r="B84" t="s">
        <v>42</v>
      </c>
      <c r="C84">
        <v>3393</v>
      </c>
      <c r="D84">
        <v>3024</v>
      </c>
      <c r="E84">
        <v>3018</v>
      </c>
      <c r="F84" s="1">
        <v>3120</v>
      </c>
      <c r="G84" s="2">
        <f>D84/C84</f>
        <v>0.89124668435013266</v>
      </c>
      <c r="H84">
        <v>3395</v>
      </c>
      <c r="I84">
        <v>3148</v>
      </c>
      <c r="J84" s="2">
        <f>I84/H84</f>
        <v>0.92724594992636233</v>
      </c>
      <c r="K84" t="s">
        <v>115</v>
      </c>
      <c r="L84" s="9">
        <f>VLOOKUP(B84,Sheet7!$A$2:$B$88,2, FALSE)</f>
        <v>4571</v>
      </c>
      <c r="M84" s="2">
        <f>D84/L84</f>
        <v>0.66156202143950993</v>
      </c>
      <c r="N84" s="2">
        <f>I84/L84</f>
        <v>0.68868956464668563</v>
      </c>
      <c r="O84" s="11">
        <f>M84-N84</f>
        <v>-2.7127543207175697E-2</v>
      </c>
    </row>
    <row r="85" spans="1:15" x14ac:dyDescent="0.25">
      <c r="A85" s="10">
        <v>27125</v>
      </c>
      <c r="B85" t="s">
        <v>64</v>
      </c>
      <c r="C85">
        <v>2157</v>
      </c>
      <c r="D85">
        <v>1915</v>
      </c>
      <c r="E85">
        <v>1881</v>
      </c>
      <c r="F85" s="1">
        <v>1975</v>
      </c>
      <c r="G85" s="2">
        <f>D85/C85</f>
        <v>0.88780713954566526</v>
      </c>
      <c r="H85">
        <v>2307</v>
      </c>
      <c r="I85">
        <v>2004</v>
      </c>
      <c r="J85" s="2">
        <f>I85/H85</f>
        <v>0.86866059817945385</v>
      </c>
      <c r="K85" t="s">
        <v>115</v>
      </c>
      <c r="L85" s="9">
        <f>VLOOKUP(B85,Sheet7!$A$2:$B$88,2, FALSE)</f>
        <v>3083</v>
      </c>
      <c r="M85" s="2">
        <f>D85/L85</f>
        <v>0.62114823224132343</v>
      </c>
      <c r="N85" s="2">
        <f>I85/L85</f>
        <v>0.65001621796951026</v>
      </c>
      <c r="O85" s="11">
        <f>M85-N85</f>
        <v>-2.8867985728186829E-2</v>
      </c>
    </row>
    <row r="86" spans="1:15" x14ac:dyDescent="0.25">
      <c r="A86" s="10">
        <v>27047</v>
      </c>
      <c r="B86" t="s">
        <v>25</v>
      </c>
      <c r="C86">
        <v>17920</v>
      </c>
      <c r="D86">
        <v>16030</v>
      </c>
      <c r="E86">
        <v>16048</v>
      </c>
      <c r="F86" s="1">
        <v>16706</v>
      </c>
      <c r="G86" s="2">
        <f>D86/C86</f>
        <v>0.89453125</v>
      </c>
      <c r="H86">
        <v>17946</v>
      </c>
      <c r="I86">
        <v>16817</v>
      </c>
      <c r="J86" s="2">
        <f>I86/H86</f>
        <v>0.93708904491251532</v>
      </c>
      <c r="K86" t="s">
        <v>107</v>
      </c>
      <c r="L86" s="9">
        <f>VLOOKUP(B86,Sheet7!$A$2:$B$88,2, FALSE)</f>
        <v>24325</v>
      </c>
      <c r="M86" s="2">
        <f>D86/L86</f>
        <v>0.65899280575539565</v>
      </c>
      <c r="N86" s="2">
        <f>I86/L86</f>
        <v>0.69134635149023638</v>
      </c>
      <c r="O86" s="11">
        <f>M86-N86</f>
        <v>-3.2353545734840727E-2</v>
      </c>
    </row>
    <row r="87" spans="1:15" x14ac:dyDescent="0.25">
      <c r="A87" s="10">
        <v>27075</v>
      </c>
      <c r="B87" t="s">
        <v>39</v>
      </c>
      <c r="C87">
        <v>7206</v>
      </c>
      <c r="D87">
        <v>6562</v>
      </c>
      <c r="E87">
        <v>6520</v>
      </c>
      <c r="F87" s="1">
        <v>6820</v>
      </c>
      <c r="G87" s="2">
        <f>D87/C87</f>
        <v>0.91063003053011382</v>
      </c>
      <c r="H87">
        <v>7321</v>
      </c>
      <c r="I87">
        <v>6855</v>
      </c>
      <c r="J87" s="2">
        <f>I87/H87</f>
        <v>0.93634749351181534</v>
      </c>
      <c r="K87" t="s">
        <v>114</v>
      </c>
      <c r="L87" s="9">
        <f>VLOOKUP(B87,Sheet7!$A$2:$B$88,2, FALSE)</f>
        <v>8860</v>
      </c>
      <c r="M87" s="2">
        <f>D87/L87</f>
        <v>0.74063205417607225</v>
      </c>
      <c r="N87" s="2">
        <f>I87/L87</f>
        <v>0.77370203160270878</v>
      </c>
      <c r="O87" s="11">
        <f>M87-N87</f>
        <v>-3.3069977426636532E-2</v>
      </c>
    </row>
    <row r="88" spans="1:15" x14ac:dyDescent="0.25">
      <c r="A88" s="10">
        <v>27151</v>
      </c>
      <c r="B88" t="s">
        <v>77</v>
      </c>
      <c r="C88">
        <v>5567</v>
      </c>
      <c r="D88">
        <v>5068</v>
      </c>
      <c r="E88">
        <v>4995</v>
      </c>
      <c r="F88" s="1">
        <v>5119</v>
      </c>
      <c r="G88" s="2">
        <f>D88/C88</f>
        <v>0.91036464882342372</v>
      </c>
      <c r="H88">
        <v>5536</v>
      </c>
      <c r="I88">
        <v>5407</v>
      </c>
      <c r="J88" s="2">
        <f>I88/H88</f>
        <v>0.97669797687861271</v>
      </c>
      <c r="K88" t="s">
        <v>107</v>
      </c>
      <c r="L88" s="9">
        <f>VLOOKUP(B88,Sheet7!$A$2:$B$88,2, FALSE)</f>
        <v>7615</v>
      </c>
      <c r="M88" s="2">
        <f>D88/L88</f>
        <v>0.66552856204858835</v>
      </c>
      <c r="N88" s="2">
        <f>I88/L88</f>
        <v>0.71004596191726854</v>
      </c>
      <c r="O88" s="11">
        <f>M88-N88</f>
        <v>-4.4517399868680196E-2</v>
      </c>
    </row>
    <row r="90" spans="1:15" x14ac:dyDescent="0.25">
      <c r="D90">
        <f>SUM(D2:D88)</f>
        <v>2956982</v>
      </c>
      <c r="I90">
        <f>SUM(I2:I88)</f>
        <v>2950780</v>
      </c>
      <c r="L90">
        <f>SUM(L2:L88)</f>
        <v>4112173</v>
      </c>
      <c r="M90" s="2">
        <f>D90/L90</f>
        <v>0.71908015543120385</v>
      </c>
      <c r="N90" s="2">
        <f>I90/L90</f>
        <v>0.71757195040189214</v>
      </c>
    </row>
    <row r="91" spans="1:15" x14ac:dyDescent="0.25">
      <c r="C91" s="2"/>
      <c r="D91" s="2"/>
    </row>
  </sheetData>
  <sortState ref="A2:O88">
    <sortCondition descending="1" ref="O2:O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7" sqref="A7:A94 G7:H94"/>
    </sheetView>
  </sheetViews>
  <sheetFormatPr defaultRowHeight="15" x14ac:dyDescent="0.25"/>
  <cols>
    <col min="1" max="1" width="44" bestFit="1" customWidth="1"/>
    <col min="2" max="2" width="30.28515625" hidden="1" customWidth="1"/>
    <col min="3" max="3" width="32.5703125" hidden="1" customWidth="1"/>
    <col min="4" max="4" width="26" hidden="1" customWidth="1"/>
    <col min="5" max="5" width="6.28515625" hidden="1" customWidth="1"/>
    <col min="6" max="6" width="31.7109375" hidden="1" customWidth="1"/>
    <col min="7" max="7" width="23.85546875" bestFit="1" customWidth="1"/>
    <col min="8" max="8" width="16.28515625" bestFit="1" customWidth="1"/>
  </cols>
  <sheetData>
    <row r="1" spans="1:8" x14ac:dyDescent="0.25">
      <c r="A1" t="s">
        <v>90</v>
      </c>
    </row>
    <row r="2" spans="1:8" x14ac:dyDescent="0.25">
      <c r="A2" t="s">
        <v>101</v>
      </c>
      <c r="B2" t="s">
        <v>102</v>
      </c>
      <c r="C2" t="s">
        <v>103</v>
      </c>
    </row>
    <row r="4" spans="1:8" x14ac:dyDescent="0.25">
      <c r="A4" t="s">
        <v>91</v>
      </c>
      <c r="B4" t="s">
        <v>92</v>
      </c>
    </row>
    <row r="5" spans="1:8" x14ac:dyDescent="0.25">
      <c r="A5" t="s">
        <v>104</v>
      </c>
      <c r="B5" t="s">
        <v>105</v>
      </c>
      <c r="C5" t="s">
        <v>106</v>
      </c>
    </row>
    <row r="7" spans="1:8" x14ac:dyDescent="0.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</row>
    <row r="8" spans="1:8" x14ac:dyDescent="0.25">
      <c r="A8" t="s">
        <v>2</v>
      </c>
      <c r="B8">
        <v>54</v>
      </c>
      <c r="C8">
        <v>54</v>
      </c>
      <c r="D8" s="4">
        <v>1</v>
      </c>
      <c r="F8" s="5">
        <v>41219.928483796299</v>
      </c>
      <c r="G8">
        <v>10003</v>
      </c>
      <c r="H8">
        <v>9219</v>
      </c>
    </row>
    <row r="9" spans="1:8" x14ac:dyDescent="0.25">
      <c r="A9" t="s">
        <v>3</v>
      </c>
      <c r="B9">
        <v>127</v>
      </c>
      <c r="C9">
        <v>127</v>
      </c>
      <c r="D9" s="4">
        <v>1</v>
      </c>
      <c r="F9" s="5">
        <v>41219.856944444444</v>
      </c>
      <c r="G9">
        <v>195411</v>
      </c>
      <c r="H9">
        <v>187085</v>
      </c>
    </row>
    <row r="10" spans="1:8" x14ac:dyDescent="0.25">
      <c r="A10" t="s">
        <v>4</v>
      </c>
      <c r="B10">
        <v>48</v>
      </c>
      <c r="C10">
        <v>48</v>
      </c>
      <c r="D10" s="4">
        <v>1</v>
      </c>
      <c r="F10" s="5">
        <v>41219.927789351852</v>
      </c>
      <c r="G10">
        <v>18300</v>
      </c>
      <c r="H10">
        <v>16471</v>
      </c>
    </row>
    <row r="11" spans="1:8" x14ac:dyDescent="0.25">
      <c r="A11" t="s">
        <v>5</v>
      </c>
      <c r="B11">
        <v>62</v>
      </c>
      <c r="C11">
        <v>62</v>
      </c>
      <c r="D11" s="4">
        <v>1</v>
      </c>
      <c r="F11" s="5">
        <v>41219.978472222225</v>
      </c>
      <c r="G11">
        <v>24658</v>
      </c>
      <c r="H11">
        <v>22189</v>
      </c>
    </row>
    <row r="12" spans="1:8" x14ac:dyDescent="0.25">
      <c r="A12" t="s">
        <v>6</v>
      </c>
      <c r="B12">
        <v>27</v>
      </c>
      <c r="C12">
        <v>27</v>
      </c>
      <c r="D12" s="4">
        <v>1</v>
      </c>
      <c r="F12" s="5">
        <v>41219.83866898148</v>
      </c>
      <c r="G12">
        <v>21051</v>
      </c>
      <c r="H12">
        <v>19755</v>
      </c>
    </row>
    <row r="13" spans="1:8" x14ac:dyDescent="0.25">
      <c r="A13" t="s">
        <v>7</v>
      </c>
      <c r="B13">
        <v>23</v>
      </c>
      <c r="C13">
        <v>23</v>
      </c>
      <c r="D13" s="4">
        <v>1</v>
      </c>
      <c r="F13" s="5">
        <v>41219.916574074072</v>
      </c>
      <c r="G13">
        <v>3446</v>
      </c>
      <c r="H13">
        <v>2816</v>
      </c>
    </row>
    <row r="14" spans="1:8" x14ac:dyDescent="0.25">
      <c r="A14" t="s">
        <v>8</v>
      </c>
      <c r="B14">
        <v>53</v>
      </c>
      <c r="C14">
        <v>53</v>
      </c>
      <c r="D14" s="4">
        <v>1</v>
      </c>
      <c r="F14" s="5">
        <v>41219.885416666664</v>
      </c>
      <c r="G14">
        <v>37935</v>
      </c>
      <c r="H14">
        <v>34463</v>
      </c>
    </row>
    <row r="15" spans="1:8" x14ac:dyDescent="0.25">
      <c r="A15" t="s">
        <v>9</v>
      </c>
      <c r="B15">
        <v>32</v>
      </c>
      <c r="C15">
        <v>32</v>
      </c>
      <c r="D15" s="4">
        <v>1</v>
      </c>
      <c r="F15" s="5">
        <v>41219.899305555555</v>
      </c>
      <c r="G15">
        <v>14584</v>
      </c>
      <c r="H15">
        <v>14030</v>
      </c>
    </row>
    <row r="16" spans="1:8" x14ac:dyDescent="0.25">
      <c r="A16" t="s">
        <v>10</v>
      </c>
      <c r="B16">
        <v>39</v>
      </c>
      <c r="C16">
        <v>39</v>
      </c>
      <c r="D16" s="4">
        <v>1</v>
      </c>
      <c r="F16" s="5">
        <v>41219.927789351852</v>
      </c>
      <c r="G16">
        <v>19929</v>
      </c>
      <c r="H16">
        <v>18545</v>
      </c>
    </row>
    <row r="17" spans="1:8" x14ac:dyDescent="0.25">
      <c r="A17" t="s">
        <v>11</v>
      </c>
      <c r="B17">
        <v>35</v>
      </c>
      <c r="C17">
        <v>35</v>
      </c>
      <c r="D17" s="4">
        <v>1</v>
      </c>
      <c r="F17" s="5">
        <v>41219.859722222223</v>
      </c>
      <c r="G17">
        <v>55366</v>
      </c>
      <c r="H17">
        <v>53079</v>
      </c>
    </row>
    <row r="18" spans="1:8" x14ac:dyDescent="0.25">
      <c r="A18" t="s">
        <v>12</v>
      </c>
      <c r="B18">
        <v>73</v>
      </c>
      <c r="C18">
        <v>73</v>
      </c>
      <c r="D18" s="4">
        <v>1</v>
      </c>
      <c r="F18" s="5">
        <v>41219.895833333336</v>
      </c>
      <c r="G18">
        <v>18172</v>
      </c>
      <c r="H18">
        <v>16211</v>
      </c>
    </row>
    <row r="19" spans="1:8" x14ac:dyDescent="0.25">
      <c r="A19" t="s">
        <v>13</v>
      </c>
      <c r="B19">
        <v>24</v>
      </c>
      <c r="C19">
        <v>24</v>
      </c>
      <c r="D19" s="4">
        <v>1</v>
      </c>
      <c r="F19" s="5">
        <v>41219.95416666667</v>
      </c>
      <c r="G19">
        <v>6693</v>
      </c>
      <c r="H19">
        <v>6248</v>
      </c>
    </row>
    <row r="20" spans="1:8" x14ac:dyDescent="0.25">
      <c r="A20" t="s">
        <v>14</v>
      </c>
      <c r="B20">
        <v>23</v>
      </c>
      <c r="C20">
        <v>23</v>
      </c>
      <c r="D20" s="4">
        <v>1</v>
      </c>
      <c r="F20" s="5">
        <v>41219.917361111111</v>
      </c>
      <c r="G20">
        <v>31183</v>
      </c>
      <c r="H20">
        <v>29578</v>
      </c>
    </row>
    <row r="21" spans="1:8" x14ac:dyDescent="0.25">
      <c r="A21" t="s">
        <v>15</v>
      </c>
      <c r="B21">
        <v>57</v>
      </c>
      <c r="C21">
        <v>57</v>
      </c>
      <c r="D21" s="4">
        <v>1</v>
      </c>
      <c r="F21" s="5">
        <v>41219.881956018522</v>
      </c>
      <c r="G21">
        <v>31634</v>
      </c>
      <c r="H21">
        <v>29032</v>
      </c>
    </row>
    <row r="22" spans="1:8" x14ac:dyDescent="0.25">
      <c r="A22" t="s">
        <v>16</v>
      </c>
      <c r="B22">
        <v>29</v>
      </c>
      <c r="C22">
        <v>29</v>
      </c>
      <c r="D22" s="4">
        <v>1</v>
      </c>
      <c r="F22" s="5">
        <v>41219.983726851853</v>
      </c>
      <c r="G22">
        <v>4649</v>
      </c>
      <c r="H22">
        <v>4231</v>
      </c>
    </row>
    <row r="23" spans="1:8" x14ac:dyDescent="0.25">
      <c r="A23" t="s">
        <v>17</v>
      </c>
      <c r="B23">
        <v>13</v>
      </c>
      <c r="C23">
        <v>13</v>
      </c>
      <c r="D23" s="4">
        <v>1</v>
      </c>
      <c r="F23" s="5">
        <v>41219.940891203703</v>
      </c>
      <c r="G23">
        <v>3529</v>
      </c>
      <c r="H23">
        <v>3343</v>
      </c>
    </row>
    <row r="24" spans="1:8" x14ac:dyDescent="0.25">
      <c r="A24" t="s">
        <v>18</v>
      </c>
      <c r="B24">
        <v>29</v>
      </c>
      <c r="C24">
        <v>29</v>
      </c>
      <c r="D24" s="4">
        <v>1</v>
      </c>
      <c r="F24" s="5">
        <v>41219.88177083333</v>
      </c>
      <c r="G24">
        <v>6307</v>
      </c>
      <c r="H24">
        <v>5916</v>
      </c>
    </row>
    <row r="25" spans="1:8" x14ac:dyDescent="0.25">
      <c r="A25" t="s">
        <v>19</v>
      </c>
      <c r="B25">
        <v>64</v>
      </c>
      <c r="C25">
        <v>64</v>
      </c>
      <c r="D25" s="4">
        <v>1</v>
      </c>
      <c r="F25" s="5">
        <v>41219.899305555555</v>
      </c>
      <c r="G25">
        <v>37979</v>
      </c>
      <c r="H25">
        <v>35067</v>
      </c>
    </row>
    <row r="26" spans="1:8" x14ac:dyDescent="0.25">
      <c r="A26" t="s">
        <v>20</v>
      </c>
      <c r="B26">
        <v>140</v>
      </c>
      <c r="C26">
        <v>140</v>
      </c>
      <c r="D26" s="4">
        <v>1</v>
      </c>
      <c r="F26" s="5">
        <v>41219.845138888886</v>
      </c>
      <c r="G26">
        <v>240100</v>
      </c>
      <c r="H26">
        <v>231571</v>
      </c>
    </row>
    <row r="27" spans="1:8" x14ac:dyDescent="0.25">
      <c r="A27" t="s">
        <v>21</v>
      </c>
      <c r="B27">
        <v>22</v>
      </c>
      <c r="C27">
        <v>22</v>
      </c>
      <c r="D27" s="4">
        <v>1</v>
      </c>
      <c r="F27" s="5">
        <v>41219.934976851851</v>
      </c>
      <c r="G27">
        <v>11162</v>
      </c>
      <c r="H27">
        <v>10399</v>
      </c>
    </row>
    <row r="28" spans="1:8" x14ac:dyDescent="0.25">
      <c r="A28" t="s">
        <v>22</v>
      </c>
      <c r="B28">
        <v>37</v>
      </c>
      <c r="C28">
        <v>37</v>
      </c>
      <c r="D28" s="4">
        <v>1</v>
      </c>
      <c r="F28" s="5">
        <v>41219.881249999999</v>
      </c>
      <c r="G28">
        <v>23312</v>
      </c>
      <c r="H28">
        <v>21114</v>
      </c>
    </row>
    <row r="29" spans="1:8" x14ac:dyDescent="0.25">
      <c r="A29" t="s">
        <v>23</v>
      </c>
      <c r="B29">
        <v>33</v>
      </c>
      <c r="C29">
        <v>33</v>
      </c>
      <c r="D29" s="4">
        <v>1</v>
      </c>
      <c r="F29" s="5">
        <v>41219.874305555553</v>
      </c>
      <c r="G29">
        <v>8672</v>
      </c>
      <c r="H29">
        <v>7771</v>
      </c>
    </row>
    <row r="30" spans="1:8" x14ac:dyDescent="0.25">
      <c r="A30" t="s">
        <v>24</v>
      </c>
      <c r="B30">
        <v>37</v>
      </c>
      <c r="C30">
        <v>37</v>
      </c>
      <c r="D30" s="4">
        <v>1</v>
      </c>
      <c r="F30" s="5">
        <v>41219.888194444444</v>
      </c>
      <c r="G30">
        <v>12154</v>
      </c>
      <c r="H30">
        <v>10946</v>
      </c>
    </row>
    <row r="31" spans="1:8" x14ac:dyDescent="0.25">
      <c r="A31" t="s">
        <v>25</v>
      </c>
      <c r="B31">
        <v>40</v>
      </c>
      <c r="C31">
        <v>40</v>
      </c>
      <c r="D31" s="4">
        <v>1</v>
      </c>
      <c r="F31" s="5">
        <v>41219.943055555559</v>
      </c>
      <c r="G31">
        <v>17946</v>
      </c>
      <c r="H31">
        <v>16817</v>
      </c>
    </row>
    <row r="32" spans="1:8" x14ac:dyDescent="0.25">
      <c r="A32" t="s">
        <v>26</v>
      </c>
      <c r="B32">
        <v>40</v>
      </c>
      <c r="C32">
        <v>40</v>
      </c>
      <c r="D32" s="4">
        <v>1</v>
      </c>
      <c r="F32" s="5">
        <v>41219.863888888889</v>
      </c>
      <c r="G32">
        <v>27706</v>
      </c>
      <c r="H32">
        <v>25923</v>
      </c>
    </row>
    <row r="33" spans="1:8" x14ac:dyDescent="0.25">
      <c r="A33" t="s">
        <v>27</v>
      </c>
      <c r="B33">
        <v>23</v>
      </c>
      <c r="C33">
        <v>23</v>
      </c>
      <c r="D33" s="4">
        <v>1</v>
      </c>
      <c r="F33" s="5">
        <v>41219.972696759258</v>
      </c>
      <c r="G33">
        <v>3897</v>
      </c>
      <c r="H33">
        <v>3509</v>
      </c>
    </row>
    <row r="34" spans="1:8" x14ac:dyDescent="0.25">
      <c r="A34" t="s">
        <v>28</v>
      </c>
      <c r="B34">
        <v>405</v>
      </c>
      <c r="C34">
        <v>405</v>
      </c>
      <c r="D34" s="4">
        <v>1</v>
      </c>
      <c r="F34" s="5">
        <v>41219.834247685183</v>
      </c>
      <c r="G34">
        <v>678074</v>
      </c>
      <c r="H34">
        <v>682764</v>
      </c>
    </row>
    <row r="35" spans="1:8" x14ac:dyDescent="0.25">
      <c r="A35" t="s">
        <v>29</v>
      </c>
      <c r="B35">
        <v>27</v>
      </c>
      <c r="C35">
        <v>27</v>
      </c>
      <c r="D35" s="4">
        <v>1</v>
      </c>
      <c r="F35" s="5">
        <v>41219.901388888888</v>
      </c>
      <c r="G35">
        <v>11810</v>
      </c>
      <c r="H35">
        <v>10517</v>
      </c>
    </row>
    <row r="36" spans="1:8" x14ac:dyDescent="0.25">
      <c r="A36" t="s">
        <v>30</v>
      </c>
      <c r="B36">
        <v>38</v>
      </c>
      <c r="C36">
        <v>38</v>
      </c>
      <c r="D36" s="4">
        <v>1</v>
      </c>
      <c r="F36" s="5">
        <v>41219.894456018519</v>
      </c>
      <c r="G36">
        <v>12713</v>
      </c>
      <c r="H36">
        <v>11616</v>
      </c>
    </row>
    <row r="37" spans="1:8" x14ac:dyDescent="0.25">
      <c r="A37" t="s">
        <v>31</v>
      </c>
      <c r="B37">
        <v>18</v>
      </c>
      <c r="C37">
        <v>18</v>
      </c>
      <c r="D37" s="4">
        <v>1</v>
      </c>
      <c r="F37" s="5">
        <v>41219.932650462964</v>
      </c>
      <c r="G37">
        <v>21698</v>
      </c>
      <c r="H37">
        <v>20316</v>
      </c>
    </row>
    <row r="38" spans="1:8" x14ac:dyDescent="0.25">
      <c r="A38" t="s">
        <v>32</v>
      </c>
      <c r="B38">
        <v>80</v>
      </c>
      <c r="C38">
        <v>80</v>
      </c>
      <c r="D38" s="4">
        <v>1</v>
      </c>
      <c r="F38" s="5">
        <v>41219.927268518521</v>
      </c>
      <c r="G38">
        <v>26654</v>
      </c>
      <c r="H38">
        <v>24060</v>
      </c>
    </row>
    <row r="39" spans="1:8" x14ac:dyDescent="0.25">
      <c r="A39" t="s">
        <v>33</v>
      </c>
      <c r="B39">
        <v>28</v>
      </c>
      <c r="C39">
        <v>28</v>
      </c>
      <c r="D39" s="4">
        <v>1</v>
      </c>
      <c r="F39" s="5">
        <v>41219.853900462964</v>
      </c>
      <c r="G39">
        <v>5922</v>
      </c>
      <c r="H39">
        <v>5499</v>
      </c>
    </row>
    <row r="40" spans="1:8" x14ac:dyDescent="0.25">
      <c r="A40" t="s">
        <v>34</v>
      </c>
      <c r="B40">
        <v>20</v>
      </c>
      <c r="C40">
        <v>20</v>
      </c>
      <c r="D40" s="4">
        <v>1</v>
      </c>
      <c r="F40" s="5">
        <v>41220.002083333333</v>
      </c>
      <c r="G40">
        <v>9258</v>
      </c>
      <c r="H40">
        <v>8188</v>
      </c>
    </row>
    <row r="41" spans="1:8" x14ac:dyDescent="0.25">
      <c r="A41" t="s">
        <v>35</v>
      </c>
      <c r="B41">
        <v>48</v>
      </c>
      <c r="C41">
        <v>48</v>
      </c>
      <c r="D41" s="4">
        <v>1</v>
      </c>
      <c r="F41" s="5">
        <v>41219.885138888887</v>
      </c>
      <c r="G41">
        <v>23549</v>
      </c>
      <c r="H41">
        <v>21546</v>
      </c>
    </row>
    <row r="42" spans="1:8" x14ac:dyDescent="0.25">
      <c r="A42" t="s">
        <v>36</v>
      </c>
      <c r="B42">
        <v>39</v>
      </c>
      <c r="C42">
        <v>39</v>
      </c>
      <c r="D42" s="4">
        <v>1</v>
      </c>
      <c r="F42" s="5">
        <v>41219.858553240738</v>
      </c>
      <c r="G42">
        <v>2700</v>
      </c>
      <c r="H42">
        <v>2452</v>
      </c>
    </row>
    <row r="43" spans="1:8" x14ac:dyDescent="0.25">
      <c r="A43" t="s">
        <v>37</v>
      </c>
      <c r="B43">
        <v>22</v>
      </c>
      <c r="C43">
        <v>22</v>
      </c>
      <c r="D43" s="4">
        <v>1</v>
      </c>
      <c r="F43" s="5">
        <v>41219.834652777776</v>
      </c>
      <c r="G43">
        <v>7315</v>
      </c>
      <c r="H43">
        <v>6514</v>
      </c>
    </row>
    <row r="44" spans="1:8" x14ac:dyDescent="0.25">
      <c r="A44" t="s">
        <v>38</v>
      </c>
      <c r="B44">
        <v>29</v>
      </c>
      <c r="C44">
        <v>29</v>
      </c>
      <c r="D44" s="4">
        <v>1</v>
      </c>
      <c r="F44" s="5">
        <v>41219.868368055555</v>
      </c>
      <c r="G44">
        <v>4445</v>
      </c>
      <c r="H44">
        <v>4007</v>
      </c>
    </row>
    <row r="45" spans="1:8" x14ac:dyDescent="0.25">
      <c r="A45" t="s">
        <v>39</v>
      </c>
      <c r="B45">
        <v>19</v>
      </c>
      <c r="C45">
        <v>19</v>
      </c>
      <c r="D45" s="4">
        <v>1</v>
      </c>
      <c r="F45" s="5">
        <v>41219.866400462961</v>
      </c>
      <c r="G45">
        <v>7321</v>
      </c>
      <c r="H45">
        <v>6855</v>
      </c>
    </row>
    <row r="46" spans="1:8" x14ac:dyDescent="0.25">
      <c r="A46" t="s">
        <v>40</v>
      </c>
      <c r="B46">
        <v>17</v>
      </c>
      <c r="C46">
        <v>17</v>
      </c>
      <c r="D46" s="4">
        <v>1</v>
      </c>
      <c r="F46" s="5">
        <v>41219.854687500003</v>
      </c>
      <c r="G46">
        <v>2500</v>
      </c>
      <c r="H46">
        <v>2247</v>
      </c>
    </row>
    <row r="47" spans="1:8" x14ac:dyDescent="0.25">
      <c r="A47" t="s">
        <v>41</v>
      </c>
      <c r="B47">
        <v>27</v>
      </c>
      <c r="C47">
        <v>27</v>
      </c>
      <c r="D47" s="4">
        <v>1</v>
      </c>
      <c r="F47" s="5">
        <v>41219.871539351851</v>
      </c>
      <c r="G47">
        <v>16222</v>
      </c>
      <c r="H47">
        <v>14866</v>
      </c>
    </row>
    <row r="48" spans="1:8" x14ac:dyDescent="0.25">
      <c r="A48" t="s">
        <v>42</v>
      </c>
      <c r="B48">
        <v>20</v>
      </c>
      <c r="C48">
        <v>20</v>
      </c>
      <c r="D48" s="4">
        <v>1</v>
      </c>
      <c r="F48" s="5">
        <v>41219.906956018516</v>
      </c>
      <c r="G48">
        <v>3395</v>
      </c>
      <c r="H48">
        <v>3148</v>
      </c>
    </row>
    <row r="49" spans="1:8" x14ac:dyDescent="0.25">
      <c r="A49" t="s">
        <v>43</v>
      </c>
      <c r="B49">
        <v>33</v>
      </c>
      <c r="C49">
        <v>33</v>
      </c>
      <c r="D49" s="4">
        <v>1</v>
      </c>
      <c r="F49" s="5">
        <v>41219.943055555559</v>
      </c>
      <c r="G49">
        <v>13718</v>
      </c>
      <c r="H49">
        <v>12461</v>
      </c>
    </row>
    <row r="50" spans="1:8" x14ac:dyDescent="0.25">
      <c r="A50" t="s">
        <v>44</v>
      </c>
      <c r="B50">
        <v>19</v>
      </c>
      <c r="C50">
        <v>19</v>
      </c>
      <c r="D50" s="4">
        <v>1</v>
      </c>
      <c r="F50" s="5">
        <v>41219.872002314813</v>
      </c>
      <c r="G50">
        <v>2686</v>
      </c>
      <c r="H50">
        <v>2200</v>
      </c>
    </row>
    <row r="51" spans="1:8" x14ac:dyDescent="0.25">
      <c r="A51" t="s">
        <v>45</v>
      </c>
      <c r="B51">
        <v>61</v>
      </c>
      <c r="C51">
        <v>61</v>
      </c>
      <c r="D51" s="4">
        <v>1</v>
      </c>
      <c r="F51" s="5">
        <v>41219.881249999999</v>
      </c>
      <c r="G51">
        <v>4975</v>
      </c>
      <c r="H51">
        <v>4935</v>
      </c>
    </row>
    <row r="52" spans="1:8" x14ac:dyDescent="0.25">
      <c r="A52" t="s">
        <v>46</v>
      </c>
      <c r="B52">
        <v>37</v>
      </c>
      <c r="C52">
        <v>37</v>
      </c>
      <c r="D52" s="4">
        <v>1</v>
      </c>
      <c r="F52" s="5">
        <v>41219.897233796299</v>
      </c>
      <c r="G52">
        <v>12120</v>
      </c>
      <c r="H52">
        <v>11039</v>
      </c>
    </row>
    <row r="53" spans="1:8" x14ac:dyDescent="0.25">
      <c r="A53" t="s">
        <v>47</v>
      </c>
      <c r="B53">
        <v>28</v>
      </c>
      <c r="C53">
        <v>28</v>
      </c>
      <c r="D53" s="4">
        <v>1</v>
      </c>
      <c r="F53" s="5">
        <v>41220.002083333333</v>
      </c>
      <c r="G53">
        <v>20214</v>
      </c>
      <c r="H53">
        <v>18650</v>
      </c>
    </row>
    <row r="54" spans="1:8" x14ac:dyDescent="0.25">
      <c r="A54" t="s">
        <v>48</v>
      </c>
      <c r="B54">
        <v>30</v>
      </c>
      <c r="C54">
        <v>30</v>
      </c>
      <c r="D54" s="4">
        <v>1</v>
      </c>
      <c r="F54" s="5">
        <v>41219.948506944442</v>
      </c>
      <c r="G54">
        <v>13521</v>
      </c>
      <c r="H54">
        <v>12311</v>
      </c>
    </row>
    <row r="55" spans="1:8" x14ac:dyDescent="0.25">
      <c r="A55" t="s">
        <v>49</v>
      </c>
      <c r="B55">
        <v>25</v>
      </c>
      <c r="C55">
        <v>25</v>
      </c>
      <c r="D55" s="4">
        <v>1</v>
      </c>
      <c r="F55" s="5">
        <v>41219.915960648148</v>
      </c>
      <c r="G55">
        <v>14618</v>
      </c>
      <c r="H55">
        <v>13179</v>
      </c>
    </row>
    <row r="56" spans="1:8" x14ac:dyDescent="0.25">
      <c r="A56" t="s">
        <v>50</v>
      </c>
      <c r="B56">
        <v>48</v>
      </c>
      <c r="C56">
        <v>48</v>
      </c>
      <c r="D56" s="4">
        <v>1</v>
      </c>
      <c r="F56" s="5">
        <v>41219.902083333334</v>
      </c>
      <c r="G56">
        <v>17998</v>
      </c>
      <c r="H56">
        <v>16837</v>
      </c>
    </row>
    <row r="57" spans="1:8" x14ac:dyDescent="0.25">
      <c r="A57" t="s">
        <v>51</v>
      </c>
      <c r="B57">
        <v>39</v>
      </c>
      <c r="C57">
        <v>39</v>
      </c>
      <c r="D57" s="4">
        <v>1</v>
      </c>
      <c r="F57" s="5">
        <v>41219.882650462961</v>
      </c>
      <c r="G57">
        <v>20356</v>
      </c>
      <c r="H57">
        <v>18675</v>
      </c>
    </row>
    <row r="58" spans="1:8" x14ac:dyDescent="0.25">
      <c r="A58" t="s">
        <v>52</v>
      </c>
      <c r="B58">
        <v>29</v>
      </c>
      <c r="C58">
        <v>29</v>
      </c>
      <c r="D58" s="4">
        <v>1</v>
      </c>
      <c r="F58" s="5">
        <v>41219.878472222219</v>
      </c>
      <c r="G58">
        <v>5041</v>
      </c>
      <c r="H58">
        <v>4815</v>
      </c>
    </row>
    <row r="59" spans="1:8" x14ac:dyDescent="0.25">
      <c r="A59" t="s">
        <v>53</v>
      </c>
      <c r="B59">
        <v>28</v>
      </c>
      <c r="C59">
        <v>28</v>
      </c>
      <c r="D59" s="4">
        <v>1</v>
      </c>
      <c r="F59" s="5">
        <v>41219.841944444444</v>
      </c>
      <c r="G59">
        <v>20213</v>
      </c>
      <c r="H59">
        <v>18453</v>
      </c>
    </row>
    <row r="60" spans="1:8" x14ac:dyDescent="0.25">
      <c r="A60" t="s">
        <v>54</v>
      </c>
      <c r="B60">
        <v>40</v>
      </c>
      <c r="C60">
        <v>40</v>
      </c>
      <c r="D60" s="4">
        <v>1</v>
      </c>
      <c r="F60" s="5">
        <v>41219.880555555559</v>
      </c>
      <c r="G60">
        <v>9160</v>
      </c>
      <c r="H60">
        <v>8600</v>
      </c>
    </row>
    <row r="61" spans="1:8" x14ac:dyDescent="0.25">
      <c r="A61" t="s">
        <v>55</v>
      </c>
      <c r="B61">
        <v>33</v>
      </c>
      <c r="C61">
        <v>33</v>
      </c>
      <c r="D61" s="4">
        <v>1</v>
      </c>
      <c r="F61" s="5">
        <v>41219.917071759257</v>
      </c>
      <c r="G61">
        <v>3619</v>
      </c>
      <c r="H61">
        <v>3253</v>
      </c>
    </row>
    <row r="62" spans="1:8" x14ac:dyDescent="0.25">
      <c r="A62" t="s">
        <v>56</v>
      </c>
      <c r="B62">
        <v>84</v>
      </c>
      <c r="C62">
        <v>84</v>
      </c>
      <c r="D62" s="4">
        <v>1</v>
      </c>
      <c r="F62" s="5">
        <v>41219.987500000003</v>
      </c>
      <c r="G62">
        <v>84448</v>
      </c>
      <c r="H62">
        <v>78681</v>
      </c>
    </row>
    <row r="63" spans="1:8" x14ac:dyDescent="0.25">
      <c r="A63" t="s">
        <v>57</v>
      </c>
      <c r="B63">
        <v>91</v>
      </c>
      <c r="C63">
        <v>91</v>
      </c>
      <c r="D63" s="4">
        <v>1</v>
      </c>
      <c r="F63" s="5">
        <v>41219.892361111109</v>
      </c>
      <c r="G63">
        <v>34826</v>
      </c>
      <c r="H63">
        <v>31835</v>
      </c>
    </row>
    <row r="64" spans="1:8" x14ac:dyDescent="0.25">
      <c r="A64" t="s">
        <v>58</v>
      </c>
      <c r="B64">
        <v>31</v>
      </c>
      <c r="C64">
        <v>31</v>
      </c>
      <c r="D64" s="4">
        <v>1</v>
      </c>
      <c r="F64" s="5">
        <v>41220.015706018516</v>
      </c>
      <c r="G64">
        <v>7191</v>
      </c>
      <c r="H64">
        <v>6563</v>
      </c>
    </row>
    <row r="65" spans="1:8" x14ac:dyDescent="0.25">
      <c r="A65" t="s">
        <v>59</v>
      </c>
      <c r="B65">
        <v>48</v>
      </c>
      <c r="C65">
        <v>48</v>
      </c>
      <c r="D65" s="4">
        <v>1</v>
      </c>
      <c r="F65" s="5">
        <v>41219.874305555553</v>
      </c>
      <c r="G65">
        <v>15450</v>
      </c>
      <c r="H65">
        <v>14089</v>
      </c>
    </row>
    <row r="66" spans="1:8" x14ac:dyDescent="0.25">
      <c r="A66" t="s">
        <v>60</v>
      </c>
      <c r="B66">
        <v>22</v>
      </c>
      <c r="C66">
        <v>22</v>
      </c>
      <c r="D66" s="4">
        <v>1</v>
      </c>
      <c r="F66" s="5">
        <v>41219.885416666664</v>
      </c>
      <c r="G66">
        <v>5071</v>
      </c>
      <c r="H66">
        <v>4682</v>
      </c>
    </row>
    <row r="67" spans="1:8" x14ac:dyDescent="0.25">
      <c r="A67" t="s">
        <v>61</v>
      </c>
      <c r="B67">
        <v>82</v>
      </c>
      <c r="C67">
        <v>82</v>
      </c>
      <c r="D67" s="4">
        <v>1</v>
      </c>
      <c r="F67" s="5">
        <v>41220.009027777778</v>
      </c>
      <c r="G67">
        <v>16025</v>
      </c>
      <c r="H67">
        <v>14782</v>
      </c>
    </row>
    <row r="68" spans="1:8" x14ac:dyDescent="0.25">
      <c r="A68" t="s">
        <v>62</v>
      </c>
      <c r="B68">
        <v>31</v>
      </c>
      <c r="C68">
        <v>31</v>
      </c>
      <c r="D68" s="4">
        <v>1</v>
      </c>
      <c r="F68" s="5">
        <v>41219.909722222219</v>
      </c>
      <c r="G68">
        <v>6951</v>
      </c>
      <c r="H68">
        <v>6285</v>
      </c>
    </row>
    <row r="69" spans="1:8" x14ac:dyDescent="0.25">
      <c r="A69" t="s">
        <v>63</v>
      </c>
      <c r="B69">
        <v>172</v>
      </c>
      <c r="C69">
        <v>172</v>
      </c>
      <c r="D69" s="4">
        <v>1</v>
      </c>
      <c r="F69" s="5">
        <v>41219.855555555558</v>
      </c>
      <c r="G69">
        <v>279513</v>
      </c>
      <c r="H69">
        <v>280010</v>
      </c>
    </row>
    <row r="70" spans="1:8" x14ac:dyDescent="0.25">
      <c r="A70" t="s">
        <v>64</v>
      </c>
      <c r="B70">
        <v>21</v>
      </c>
      <c r="C70">
        <v>21</v>
      </c>
      <c r="D70" s="4">
        <v>1</v>
      </c>
      <c r="F70" s="5">
        <v>41220.063888888886</v>
      </c>
      <c r="G70">
        <v>2307</v>
      </c>
      <c r="H70">
        <v>2004</v>
      </c>
    </row>
    <row r="71" spans="1:8" x14ac:dyDescent="0.25">
      <c r="A71" t="s">
        <v>65</v>
      </c>
      <c r="B71">
        <v>43</v>
      </c>
      <c r="C71">
        <v>43</v>
      </c>
      <c r="D71" s="4">
        <v>1</v>
      </c>
      <c r="F71" s="5">
        <v>41219.914583333331</v>
      </c>
      <c r="G71">
        <v>9482</v>
      </c>
      <c r="H71">
        <v>7847</v>
      </c>
    </row>
    <row r="72" spans="1:8" x14ac:dyDescent="0.25">
      <c r="A72" t="s">
        <v>66</v>
      </c>
      <c r="B72">
        <v>38</v>
      </c>
      <c r="C72">
        <v>38</v>
      </c>
      <c r="D72" s="4">
        <v>1</v>
      </c>
      <c r="F72" s="5">
        <v>41219.854907407411</v>
      </c>
      <c r="G72">
        <v>8779</v>
      </c>
      <c r="H72">
        <v>7762</v>
      </c>
    </row>
    <row r="73" spans="1:8" x14ac:dyDescent="0.25">
      <c r="A73" t="s">
        <v>67</v>
      </c>
      <c r="B73">
        <v>31</v>
      </c>
      <c r="C73">
        <v>31</v>
      </c>
      <c r="D73" s="4">
        <v>1</v>
      </c>
      <c r="F73" s="5">
        <v>41219.869444444441</v>
      </c>
      <c r="G73">
        <v>35829</v>
      </c>
      <c r="H73">
        <v>32415</v>
      </c>
    </row>
    <row r="74" spans="1:8" x14ac:dyDescent="0.25">
      <c r="A74" t="s">
        <v>68</v>
      </c>
      <c r="B74">
        <v>24</v>
      </c>
      <c r="C74">
        <v>24</v>
      </c>
      <c r="D74" s="4">
        <v>1</v>
      </c>
      <c r="F74" s="5">
        <v>41219.913206018522</v>
      </c>
      <c r="G74">
        <v>5161</v>
      </c>
      <c r="H74">
        <v>4874</v>
      </c>
    </row>
    <row r="75" spans="1:8" x14ac:dyDescent="0.25">
      <c r="A75" t="s">
        <v>69</v>
      </c>
      <c r="B75">
        <v>44</v>
      </c>
      <c r="C75">
        <v>44</v>
      </c>
      <c r="D75" s="4">
        <v>1</v>
      </c>
      <c r="F75" s="5">
        <v>41219.919548611113</v>
      </c>
      <c r="G75">
        <v>8573</v>
      </c>
      <c r="H75">
        <v>7414</v>
      </c>
    </row>
    <row r="76" spans="1:8" x14ac:dyDescent="0.25">
      <c r="A76" t="s">
        <v>70</v>
      </c>
      <c r="B76">
        <v>46</v>
      </c>
      <c r="C76">
        <v>46</v>
      </c>
      <c r="D76" s="4">
        <v>1</v>
      </c>
      <c r="F76" s="5">
        <v>41220.106944444444</v>
      </c>
      <c r="G76">
        <v>75316</v>
      </c>
      <c r="H76">
        <v>71965</v>
      </c>
    </row>
    <row r="77" spans="1:8" x14ac:dyDescent="0.25">
      <c r="A77" t="s">
        <v>71</v>
      </c>
      <c r="B77">
        <v>35</v>
      </c>
      <c r="C77">
        <v>35</v>
      </c>
      <c r="D77" s="4">
        <v>1</v>
      </c>
      <c r="F77" s="5">
        <v>41219.98333333333</v>
      </c>
      <c r="G77">
        <v>48691</v>
      </c>
      <c r="H77">
        <v>46708</v>
      </c>
    </row>
    <row r="78" spans="1:8" x14ac:dyDescent="0.25">
      <c r="A78" t="s">
        <v>72</v>
      </c>
      <c r="B78">
        <v>25</v>
      </c>
      <c r="C78">
        <v>25</v>
      </c>
      <c r="D78" s="4">
        <v>1</v>
      </c>
      <c r="F78" s="5">
        <v>41219.906574074077</v>
      </c>
      <c r="G78">
        <v>8446</v>
      </c>
      <c r="H78">
        <v>7868</v>
      </c>
    </row>
    <row r="79" spans="1:8" x14ac:dyDescent="0.25">
      <c r="A79" t="s">
        <v>73</v>
      </c>
      <c r="B79">
        <v>177</v>
      </c>
      <c r="C79">
        <v>177</v>
      </c>
      <c r="D79" s="4">
        <v>1</v>
      </c>
      <c r="F79" s="5">
        <v>41219.955555555556</v>
      </c>
      <c r="G79">
        <v>122751</v>
      </c>
      <c r="H79">
        <v>116221</v>
      </c>
    </row>
    <row r="80" spans="1:8" x14ac:dyDescent="0.25">
      <c r="A80" t="s">
        <v>74</v>
      </c>
      <c r="B80">
        <v>100</v>
      </c>
      <c r="C80">
        <v>100</v>
      </c>
      <c r="D80" s="4">
        <v>1</v>
      </c>
      <c r="F80" s="5">
        <v>41219.857233796298</v>
      </c>
      <c r="G80">
        <v>85717</v>
      </c>
      <c r="H80">
        <v>78926</v>
      </c>
    </row>
    <row r="81" spans="1:8" x14ac:dyDescent="0.25">
      <c r="A81" t="s">
        <v>75</v>
      </c>
      <c r="B81">
        <v>26</v>
      </c>
      <c r="C81">
        <v>26</v>
      </c>
      <c r="D81" s="4">
        <v>1</v>
      </c>
      <c r="F81" s="5">
        <v>41219.902083333334</v>
      </c>
      <c r="G81">
        <v>20465</v>
      </c>
      <c r="H81">
        <v>19228</v>
      </c>
    </row>
    <row r="82" spans="1:8" x14ac:dyDescent="0.25">
      <c r="A82" t="s">
        <v>76</v>
      </c>
      <c r="B82">
        <v>26</v>
      </c>
      <c r="C82">
        <v>26</v>
      </c>
      <c r="D82" s="4">
        <v>1</v>
      </c>
      <c r="F82" s="5">
        <v>41219.940243055556</v>
      </c>
      <c r="G82">
        <v>6219</v>
      </c>
      <c r="H82">
        <v>5683</v>
      </c>
    </row>
    <row r="83" spans="1:8" x14ac:dyDescent="0.25">
      <c r="A83" t="s">
        <v>77</v>
      </c>
      <c r="B83">
        <v>30</v>
      </c>
      <c r="C83">
        <v>30</v>
      </c>
      <c r="D83" s="4">
        <v>1</v>
      </c>
      <c r="F83" s="5">
        <v>41219.880983796298</v>
      </c>
      <c r="G83">
        <v>5536</v>
      </c>
      <c r="H83">
        <v>5407</v>
      </c>
    </row>
    <row r="84" spans="1:8" x14ac:dyDescent="0.25">
      <c r="A84" t="s">
        <v>78</v>
      </c>
      <c r="B84">
        <v>40</v>
      </c>
      <c r="C84">
        <v>40</v>
      </c>
      <c r="D84" s="4">
        <v>1</v>
      </c>
      <c r="F84" s="5">
        <v>41219.923611111109</v>
      </c>
      <c r="G84">
        <v>13164</v>
      </c>
      <c r="H84">
        <v>11867</v>
      </c>
    </row>
    <row r="85" spans="1:8" x14ac:dyDescent="0.25">
      <c r="A85" t="s">
        <v>79</v>
      </c>
      <c r="B85">
        <v>20</v>
      </c>
      <c r="C85">
        <v>20</v>
      </c>
      <c r="D85" s="4">
        <v>1</v>
      </c>
      <c r="F85" s="5">
        <v>41219.922175925924</v>
      </c>
      <c r="G85">
        <v>2167</v>
      </c>
      <c r="H85">
        <v>1869</v>
      </c>
    </row>
    <row r="86" spans="1:8" x14ac:dyDescent="0.25">
      <c r="A86" t="s">
        <v>80</v>
      </c>
      <c r="B86">
        <v>33</v>
      </c>
      <c r="C86">
        <v>33</v>
      </c>
      <c r="D86" s="4">
        <v>1</v>
      </c>
      <c r="F86" s="5">
        <v>41219.875694444447</v>
      </c>
      <c r="G86">
        <v>13018</v>
      </c>
      <c r="H86">
        <v>11847</v>
      </c>
    </row>
    <row r="87" spans="1:8" x14ac:dyDescent="0.25">
      <c r="A87" t="s">
        <v>81</v>
      </c>
      <c r="B87">
        <v>25</v>
      </c>
      <c r="C87">
        <v>25</v>
      </c>
      <c r="D87" s="4">
        <v>1</v>
      </c>
      <c r="F87" s="5">
        <v>41219.878831018519</v>
      </c>
      <c r="G87">
        <v>7616</v>
      </c>
      <c r="H87">
        <v>6853</v>
      </c>
    </row>
    <row r="88" spans="1:8" x14ac:dyDescent="0.25">
      <c r="A88" t="s">
        <v>82</v>
      </c>
      <c r="B88">
        <v>22</v>
      </c>
      <c r="C88">
        <v>22</v>
      </c>
      <c r="D88" s="4">
        <v>1</v>
      </c>
      <c r="F88" s="5">
        <v>41219.93681712963</v>
      </c>
      <c r="G88">
        <v>10823</v>
      </c>
      <c r="H88">
        <v>9831</v>
      </c>
    </row>
    <row r="89" spans="1:8" x14ac:dyDescent="0.25">
      <c r="A89" t="s">
        <v>83</v>
      </c>
      <c r="B89">
        <v>89</v>
      </c>
      <c r="C89">
        <v>89</v>
      </c>
      <c r="D89" s="4">
        <v>1</v>
      </c>
      <c r="F89" s="5">
        <v>41219.851388888892</v>
      </c>
      <c r="G89">
        <v>151803</v>
      </c>
      <c r="H89">
        <v>142556</v>
      </c>
    </row>
    <row r="90" spans="1:8" x14ac:dyDescent="0.25">
      <c r="A90" t="s">
        <v>84</v>
      </c>
      <c r="B90">
        <v>21</v>
      </c>
      <c r="C90">
        <v>21</v>
      </c>
      <c r="D90" s="4">
        <v>1</v>
      </c>
      <c r="F90" s="5">
        <v>41219.893217592595</v>
      </c>
      <c r="G90">
        <v>5588</v>
      </c>
      <c r="H90">
        <v>5179</v>
      </c>
    </row>
    <row r="91" spans="1:8" x14ac:dyDescent="0.25">
      <c r="A91" t="s">
        <v>85</v>
      </c>
      <c r="B91">
        <v>32</v>
      </c>
      <c r="C91">
        <v>32</v>
      </c>
      <c r="D91" s="4">
        <v>1</v>
      </c>
      <c r="F91" s="5">
        <v>41219.977777777778</v>
      </c>
      <c r="G91">
        <v>3517</v>
      </c>
      <c r="H91">
        <v>3240</v>
      </c>
    </row>
    <row r="92" spans="1:8" x14ac:dyDescent="0.25">
      <c r="A92" t="s">
        <v>86</v>
      </c>
      <c r="B92">
        <v>49</v>
      </c>
      <c r="C92">
        <v>49</v>
      </c>
      <c r="D92" s="4">
        <v>1</v>
      </c>
      <c r="F92" s="5">
        <v>41219.986111111109</v>
      </c>
      <c r="G92">
        <v>29545</v>
      </c>
      <c r="H92">
        <v>27399</v>
      </c>
    </row>
    <row r="93" spans="1:8" x14ac:dyDescent="0.25">
      <c r="A93" t="s">
        <v>87</v>
      </c>
      <c r="B93">
        <v>43</v>
      </c>
      <c r="C93">
        <v>43</v>
      </c>
      <c r="D93" s="4">
        <v>1</v>
      </c>
      <c r="F93" s="5">
        <v>41219.89166666667</v>
      </c>
      <c r="G93">
        <v>70572</v>
      </c>
      <c r="H93">
        <v>68103</v>
      </c>
    </row>
    <row r="94" spans="1:8" x14ac:dyDescent="0.25">
      <c r="A94" t="s">
        <v>88</v>
      </c>
      <c r="B94">
        <v>30</v>
      </c>
      <c r="C94">
        <v>30</v>
      </c>
      <c r="D94" s="4">
        <v>1</v>
      </c>
      <c r="F94" s="5">
        <v>41219.918182870373</v>
      </c>
      <c r="G94">
        <v>5872</v>
      </c>
      <c r="H94">
        <v>5456</v>
      </c>
    </row>
  </sheetData>
  <sortState ref="A8:H94">
    <sortCondition ref="A8:A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7"/>
  <sheetViews>
    <sheetView workbookViewId="0">
      <selection activeCell="G9" sqref="G9"/>
    </sheetView>
  </sheetViews>
  <sheetFormatPr defaultRowHeight="15" x14ac:dyDescent="0.25"/>
  <cols>
    <col min="1" max="1" width="12.28515625" bestFit="1" customWidth="1"/>
  </cols>
  <sheetData>
    <row r="4" spans="1:8" x14ac:dyDescent="0.25">
      <c r="B4" s="8" t="s">
        <v>116</v>
      </c>
      <c r="C4" s="8" t="s">
        <v>117</v>
      </c>
      <c r="D4" s="8" t="s">
        <v>118</v>
      </c>
      <c r="E4" s="8" t="s">
        <v>119</v>
      </c>
      <c r="F4">
        <v>2016</v>
      </c>
      <c r="G4">
        <v>2012</v>
      </c>
    </row>
    <row r="5" spans="1:8" x14ac:dyDescent="0.25">
      <c r="A5" s="7" t="s">
        <v>107</v>
      </c>
      <c r="B5" s="3">
        <v>301579</v>
      </c>
      <c r="C5" s="3">
        <v>273761</v>
      </c>
      <c r="D5" s="3">
        <v>303895</v>
      </c>
      <c r="E5" s="3">
        <v>276916</v>
      </c>
      <c r="F5" s="2">
        <f>C5/B5</f>
        <v>0.9077588293614608</v>
      </c>
      <c r="G5" s="2">
        <f>E5/D5</f>
        <v>0.91122262623603545</v>
      </c>
      <c r="H5" s="2"/>
    </row>
    <row r="6" spans="1:8" x14ac:dyDescent="0.25">
      <c r="A6" s="7" t="s">
        <v>114</v>
      </c>
      <c r="B6" s="3">
        <v>1727836</v>
      </c>
      <c r="C6" s="3">
        <v>1551787</v>
      </c>
      <c r="D6" s="3">
        <v>1587468</v>
      </c>
      <c r="E6" s="3">
        <v>1560546</v>
      </c>
      <c r="F6" s="2">
        <f t="shared" ref="F6:F7" si="0">C6/B6</f>
        <v>0.89811012156246306</v>
      </c>
      <c r="G6" s="2">
        <f t="shared" ref="G6:G7" si="1">E6/D6</f>
        <v>0.98304091799015791</v>
      </c>
      <c r="H6" s="2"/>
    </row>
    <row r="7" spans="1:8" x14ac:dyDescent="0.25">
      <c r="A7" s="7" t="s">
        <v>115</v>
      </c>
      <c r="B7" s="3">
        <v>1241186</v>
      </c>
      <c r="C7" s="3">
        <v>1131434</v>
      </c>
      <c r="D7" s="3">
        <v>1192662</v>
      </c>
      <c r="E7" s="3">
        <v>1113318</v>
      </c>
      <c r="F7" s="2">
        <f t="shared" si="0"/>
        <v>0.91157489691311377</v>
      </c>
      <c r="G7" s="2">
        <f t="shared" si="1"/>
        <v>0.93347318854797079</v>
      </c>
      <c r="H7" s="2"/>
    </row>
    <row r="8" spans="1:8" x14ac:dyDescent="0.25">
      <c r="A8" s="7"/>
      <c r="B8" s="3"/>
      <c r="C8" s="3"/>
      <c r="D8" s="3"/>
      <c r="E8" s="3"/>
    </row>
    <row r="9" spans="1:8" x14ac:dyDescent="0.25">
      <c r="A9" s="7"/>
      <c r="B9" s="3"/>
      <c r="C9" s="3"/>
      <c r="D9" s="3"/>
      <c r="E9" s="3"/>
    </row>
    <row r="10" spans="1:8" x14ac:dyDescent="0.25">
      <c r="A10" s="7"/>
      <c r="B10" s="3"/>
      <c r="C10" s="3"/>
      <c r="D10" s="3"/>
      <c r="E10" s="3"/>
    </row>
    <row r="11" spans="1:8" x14ac:dyDescent="0.25">
      <c r="A11" s="7"/>
      <c r="B11" s="3"/>
      <c r="C11" s="3"/>
      <c r="D11" s="3"/>
      <c r="E11" s="3"/>
    </row>
    <row r="12" spans="1:8" x14ac:dyDescent="0.25">
      <c r="A12" s="7"/>
      <c r="B12" s="3"/>
      <c r="C12" s="3"/>
      <c r="D12" s="3"/>
      <c r="E12" s="3"/>
    </row>
    <row r="13" spans="1:8" x14ac:dyDescent="0.25">
      <c r="A13" s="7"/>
      <c r="B13" s="3"/>
      <c r="C13" s="3"/>
      <c r="D13" s="3"/>
      <c r="E13" s="3"/>
    </row>
    <row r="14" spans="1:8" x14ac:dyDescent="0.25">
      <c r="A14" s="7"/>
      <c r="B14" s="3"/>
      <c r="C14" s="3"/>
      <c r="D14" s="3"/>
      <c r="E14" s="3"/>
    </row>
    <row r="15" spans="1:8" x14ac:dyDescent="0.25">
      <c r="A15" s="7"/>
      <c r="B15" s="3"/>
      <c r="C15" s="3"/>
      <c r="D15" s="3"/>
      <c r="E15" s="3"/>
    </row>
    <row r="16" spans="1:8" x14ac:dyDescent="0.25">
      <c r="A16" s="7"/>
      <c r="B16" s="3"/>
      <c r="C16" s="3"/>
      <c r="D16" s="3"/>
      <c r="E16" s="3"/>
    </row>
    <row r="17" spans="1:5" x14ac:dyDescent="0.25">
      <c r="A17" s="7"/>
      <c r="B17" s="3"/>
      <c r="C17" s="3"/>
      <c r="D17" s="3"/>
      <c r="E17" s="3"/>
    </row>
    <row r="18" spans="1:5" x14ac:dyDescent="0.25">
      <c r="A18" s="7"/>
      <c r="B18" s="3"/>
      <c r="C18" s="3"/>
      <c r="D18" s="3"/>
      <c r="E18" s="3"/>
    </row>
    <row r="19" spans="1:5" x14ac:dyDescent="0.25">
      <c r="A19" s="7"/>
      <c r="B19" s="3"/>
      <c r="C19" s="3"/>
      <c r="D19" s="3"/>
      <c r="E19" s="3"/>
    </row>
    <row r="20" spans="1:5" x14ac:dyDescent="0.25">
      <c r="A20" s="7"/>
      <c r="B20" s="3"/>
      <c r="C20" s="3"/>
      <c r="D20" s="3"/>
      <c r="E20" s="3"/>
    </row>
    <row r="21" spans="1:5" x14ac:dyDescent="0.25">
      <c r="A21" s="7"/>
      <c r="B21" s="3"/>
      <c r="C21" s="3"/>
      <c r="D21" s="3"/>
      <c r="E21" s="3"/>
    </row>
    <row r="22" spans="1:5" x14ac:dyDescent="0.25">
      <c r="A22" s="7"/>
      <c r="B22" s="3"/>
      <c r="C22" s="3"/>
      <c r="D22" s="3"/>
      <c r="E22" s="3"/>
    </row>
    <row r="23" spans="1:5" x14ac:dyDescent="0.25">
      <c r="A23" s="7"/>
      <c r="B23" s="3"/>
      <c r="C23" s="3"/>
      <c r="D23" s="3"/>
      <c r="E23" s="3"/>
    </row>
    <row r="24" spans="1:5" x14ac:dyDescent="0.25">
      <c r="A24" s="7"/>
      <c r="B24" s="3"/>
      <c r="C24" s="3"/>
      <c r="D24" s="3"/>
      <c r="E24" s="3"/>
    </row>
    <row r="26" spans="1:5" x14ac:dyDescent="0.25">
      <c r="A26" s="7"/>
    </row>
    <row r="27" spans="1:5" x14ac:dyDescent="0.25">
      <c r="A27" s="7"/>
      <c r="B27" s="3"/>
      <c r="C27" s="3"/>
      <c r="D27" s="3"/>
      <c r="E2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51" workbookViewId="0">
      <selection activeCell="B31" sqref="B31"/>
    </sheetView>
  </sheetViews>
  <sheetFormatPr defaultRowHeight="15" x14ac:dyDescent="0.25"/>
  <sheetData>
    <row r="1" spans="1:2" x14ac:dyDescent="0.25">
      <c r="A1" t="s">
        <v>89</v>
      </c>
      <c r="B1" t="s">
        <v>120</v>
      </c>
    </row>
    <row r="2" spans="1:2" x14ac:dyDescent="0.25">
      <c r="A2" t="s">
        <v>2</v>
      </c>
      <c r="B2">
        <v>13202</v>
      </c>
    </row>
    <row r="3" spans="1:2" x14ac:dyDescent="0.25">
      <c r="A3" t="s">
        <v>3</v>
      </c>
      <c r="B3">
        <v>252197</v>
      </c>
    </row>
    <row r="4" spans="1:2" x14ac:dyDescent="0.25">
      <c r="A4" t="s">
        <v>4</v>
      </c>
      <c r="B4">
        <v>24946</v>
      </c>
    </row>
    <row r="5" spans="1:2" x14ac:dyDescent="0.25">
      <c r="A5" t="s">
        <v>5</v>
      </c>
      <c r="B5">
        <v>33939</v>
      </c>
    </row>
    <row r="6" spans="1:2" x14ac:dyDescent="0.25">
      <c r="A6" t="s">
        <v>6</v>
      </c>
      <c r="B6">
        <v>29452</v>
      </c>
    </row>
    <row r="7" spans="1:2" x14ac:dyDescent="0.25">
      <c r="A7" t="s">
        <v>7</v>
      </c>
      <c r="B7">
        <v>4146</v>
      </c>
    </row>
    <row r="8" spans="1:2" x14ac:dyDescent="0.25">
      <c r="A8" t="s">
        <v>8</v>
      </c>
      <c r="B8">
        <v>52196</v>
      </c>
    </row>
    <row r="9" spans="1:2" x14ac:dyDescent="0.25">
      <c r="A9" t="s">
        <v>9</v>
      </c>
      <c r="B9">
        <v>20053</v>
      </c>
    </row>
    <row r="10" spans="1:2" x14ac:dyDescent="0.25">
      <c r="A10" t="s">
        <v>10</v>
      </c>
      <c r="B10">
        <v>27256</v>
      </c>
    </row>
    <row r="11" spans="1:2" x14ac:dyDescent="0.25">
      <c r="A11" t="s">
        <v>11</v>
      </c>
      <c r="B11">
        <v>67187</v>
      </c>
    </row>
    <row r="12" spans="1:2" x14ac:dyDescent="0.25">
      <c r="A12" t="s">
        <v>12</v>
      </c>
      <c r="B12">
        <v>22478</v>
      </c>
    </row>
    <row r="13" spans="1:2" x14ac:dyDescent="0.25">
      <c r="A13" t="s">
        <v>13</v>
      </c>
      <c r="B13">
        <v>9510</v>
      </c>
    </row>
    <row r="14" spans="1:2" x14ac:dyDescent="0.25">
      <c r="A14" t="s">
        <v>14</v>
      </c>
      <c r="B14">
        <v>40738</v>
      </c>
    </row>
    <row r="15" spans="1:2" x14ac:dyDescent="0.25">
      <c r="A15" t="s">
        <v>15</v>
      </c>
      <c r="B15">
        <v>46433</v>
      </c>
    </row>
    <row r="16" spans="1:2" x14ac:dyDescent="0.25">
      <c r="A16" t="s">
        <v>16</v>
      </c>
      <c r="B16">
        <v>6600</v>
      </c>
    </row>
    <row r="17" spans="1:2" x14ac:dyDescent="0.25">
      <c r="A17" t="s">
        <v>17</v>
      </c>
      <c r="B17">
        <v>4402</v>
      </c>
    </row>
    <row r="18" spans="1:2" x14ac:dyDescent="0.25">
      <c r="A18" t="s">
        <v>18</v>
      </c>
      <c r="B18">
        <v>8994</v>
      </c>
    </row>
    <row r="19" spans="1:2" x14ac:dyDescent="0.25">
      <c r="A19" t="s">
        <v>19</v>
      </c>
      <c r="B19">
        <v>48854</v>
      </c>
    </row>
    <row r="20" spans="1:2" x14ac:dyDescent="0.25">
      <c r="A20" t="s">
        <v>20</v>
      </c>
      <c r="B20">
        <v>302194</v>
      </c>
    </row>
    <row r="21" spans="1:2" x14ac:dyDescent="0.25">
      <c r="A21" t="s">
        <v>21</v>
      </c>
      <c r="B21">
        <v>14633</v>
      </c>
    </row>
    <row r="22" spans="1:2" x14ac:dyDescent="0.25">
      <c r="A22" t="s">
        <v>22</v>
      </c>
      <c r="B22">
        <v>28759</v>
      </c>
    </row>
    <row r="23" spans="1:2" x14ac:dyDescent="0.25">
      <c r="A23" t="s">
        <v>23</v>
      </c>
      <c r="B23">
        <v>11328</v>
      </c>
    </row>
    <row r="24" spans="1:2" x14ac:dyDescent="0.25">
      <c r="A24" t="s">
        <v>24</v>
      </c>
      <c r="B24">
        <v>15905</v>
      </c>
    </row>
    <row r="25" spans="1:2" x14ac:dyDescent="0.25">
      <c r="A25" t="s">
        <v>25</v>
      </c>
      <c r="B25">
        <v>24325</v>
      </c>
    </row>
    <row r="26" spans="1:2" x14ac:dyDescent="0.25">
      <c r="A26" t="s">
        <v>26</v>
      </c>
      <c r="B26">
        <v>35725</v>
      </c>
    </row>
    <row r="27" spans="1:2" x14ac:dyDescent="0.25">
      <c r="A27" t="s">
        <v>27</v>
      </c>
      <c r="B27">
        <v>4750</v>
      </c>
    </row>
    <row r="28" spans="1:2" x14ac:dyDescent="0.25">
      <c r="A28" t="s">
        <v>28</v>
      </c>
      <c r="B28">
        <v>918992</v>
      </c>
    </row>
    <row r="29" spans="1:2" x14ac:dyDescent="0.25">
      <c r="A29" t="s">
        <v>29</v>
      </c>
      <c r="B29">
        <v>14788</v>
      </c>
    </row>
    <row r="30" spans="1:2" x14ac:dyDescent="0.25">
      <c r="A30" t="s">
        <v>30</v>
      </c>
      <c r="B30">
        <v>16186</v>
      </c>
    </row>
    <row r="31" spans="1:2" x14ac:dyDescent="0.25">
      <c r="A31" t="s">
        <v>31</v>
      </c>
      <c r="B31">
        <v>28648</v>
      </c>
    </row>
    <row r="32" spans="1:2" x14ac:dyDescent="0.25">
      <c r="A32" t="s">
        <v>32</v>
      </c>
      <c r="B32">
        <v>35685</v>
      </c>
    </row>
    <row r="33" spans="1:2" x14ac:dyDescent="0.25">
      <c r="A33" t="s">
        <v>33</v>
      </c>
      <c r="B33">
        <v>8011</v>
      </c>
    </row>
    <row r="34" spans="1:2" x14ac:dyDescent="0.25">
      <c r="A34" t="s">
        <v>34</v>
      </c>
      <c r="B34">
        <v>12484</v>
      </c>
    </row>
    <row r="35" spans="1:2" x14ac:dyDescent="0.25">
      <c r="A35" t="s">
        <v>35</v>
      </c>
      <c r="B35">
        <v>32347</v>
      </c>
    </row>
    <row r="36" spans="1:2" x14ac:dyDescent="0.25">
      <c r="A36" t="s">
        <v>36</v>
      </c>
      <c r="B36">
        <v>3541</v>
      </c>
    </row>
    <row r="37" spans="1:2" x14ac:dyDescent="0.25">
      <c r="A37" t="s">
        <v>37</v>
      </c>
      <c r="B37">
        <v>10555</v>
      </c>
    </row>
    <row r="38" spans="1:2" x14ac:dyDescent="0.25">
      <c r="A38" t="s">
        <v>38</v>
      </c>
      <c r="B38">
        <v>5653</v>
      </c>
    </row>
    <row r="39" spans="1:2" x14ac:dyDescent="0.25">
      <c r="A39" t="s">
        <v>39</v>
      </c>
      <c r="B39">
        <v>8860</v>
      </c>
    </row>
    <row r="40" spans="1:2" x14ac:dyDescent="0.25">
      <c r="A40" t="s">
        <v>40</v>
      </c>
      <c r="B40">
        <v>3226</v>
      </c>
    </row>
    <row r="41" spans="1:2" x14ac:dyDescent="0.25">
      <c r="A41" t="s">
        <v>41</v>
      </c>
      <c r="B41">
        <v>20921</v>
      </c>
    </row>
    <row r="42" spans="1:2" x14ac:dyDescent="0.25">
      <c r="A42" t="s">
        <v>42</v>
      </c>
      <c r="B42">
        <v>4571</v>
      </c>
    </row>
    <row r="43" spans="1:2" x14ac:dyDescent="0.25">
      <c r="A43" t="s">
        <v>43</v>
      </c>
      <c r="B43">
        <v>19543</v>
      </c>
    </row>
    <row r="44" spans="1:2" x14ac:dyDescent="0.25">
      <c r="A44" t="s">
        <v>44</v>
      </c>
      <c r="B44">
        <v>3857</v>
      </c>
    </row>
    <row r="45" spans="1:2" x14ac:dyDescent="0.25">
      <c r="A45" t="s">
        <v>45</v>
      </c>
      <c r="B45">
        <v>7316</v>
      </c>
    </row>
    <row r="46" spans="1:2" x14ac:dyDescent="0.25">
      <c r="A46" t="s">
        <v>46</v>
      </c>
      <c r="B46">
        <v>16154</v>
      </c>
    </row>
    <row r="47" spans="1:2" x14ac:dyDescent="0.25">
      <c r="A47" t="s">
        <v>47</v>
      </c>
      <c r="B47">
        <v>27423</v>
      </c>
    </row>
    <row r="48" spans="1:2" x14ac:dyDescent="0.25">
      <c r="A48" t="s">
        <v>48</v>
      </c>
      <c r="B48">
        <v>17455</v>
      </c>
    </row>
    <row r="49" spans="1:2" x14ac:dyDescent="0.25">
      <c r="A49" t="s">
        <v>49</v>
      </c>
      <c r="B49">
        <v>19584</v>
      </c>
    </row>
    <row r="50" spans="1:2" x14ac:dyDescent="0.25">
      <c r="A50" t="s">
        <v>50</v>
      </c>
      <c r="B50">
        <v>25194</v>
      </c>
    </row>
    <row r="51" spans="1:2" x14ac:dyDescent="0.25">
      <c r="A51" t="s">
        <v>51</v>
      </c>
      <c r="B51">
        <v>29553</v>
      </c>
    </row>
    <row r="52" spans="1:2" x14ac:dyDescent="0.25">
      <c r="A52" t="s">
        <v>52</v>
      </c>
      <c r="B52">
        <v>6784</v>
      </c>
    </row>
    <row r="53" spans="1:2" x14ac:dyDescent="0.25">
      <c r="A53" t="s">
        <v>53</v>
      </c>
      <c r="B53">
        <v>25674</v>
      </c>
    </row>
    <row r="54" spans="1:2" x14ac:dyDescent="0.25">
      <c r="A54" t="s">
        <v>54</v>
      </c>
      <c r="B54">
        <v>16058</v>
      </c>
    </row>
    <row r="55" spans="1:2" x14ac:dyDescent="0.25">
      <c r="A55" t="s">
        <v>55</v>
      </c>
      <c r="B55">
        <v>5204</v>
      </c>
    </row>
    <row r="56" spans="1:2" x14ac:dyDescent="0.25">
      <c r="A56" t="s">
        <v>56</v>
      </c>
      <c r="B56">
        <v>110856</v>
      </c>
    </row>
    <row r="57" spans="1:2" x14ac:dyDescent="0.25">
      <c r="A57" t="s">
        <v>57</v>
      </c>
      <c r="B57">
        <v>45257</v>
      </c>
    </row>
    <row r="58" spans="1:2" x14ac:dyDescent="0.25">
      <c r="A58" t="s">
        <v>58</v>
      </c>
      <c r="B58">
        <v>10807</v>
      </c>
    </row>
    <row r="59" spans="1:2" x14ac:dyDescent="0.25">
      <c r="A59" t="s">
        <v>59</v>
      </c>
      <c r="B59">
        <v>23174</v>
      </c>
    </row>
    <row r="60" spans="1:2" x14ac:dyDescent="0.25">
      <c r="A60" t="s">
        <v>60</v>
      </c>
      <c r="B60">
        <v>7148</v>
      </c>
    </row>
    <row r="61" spans="1:2" x14ac:dyDescent="0.25">
      <c r="A61" t="s">
        <v>61</v>
      </c>
      <c r="B61">
        <v>24289</v>
      </c>
    </row>
    <row r="62" spans="1:2" x14ac:dyDescent="0.25">
      <c r="A62" t="s">
        <v>62</v>
      </c>
      <c r="B62">
        <v>8663</v>
      </c>
    </row>
    <row r="63" spans="1:2" x14ac:dyDescent="0.25">
      <c r="A63" t="s">
        <v>63</v>
      </c>
      <c r="B63">
        <v>400293</v>
      </c>
    </row>
    <row r="64" spans="1:2" x14ac:dyDescent="0.25">
      <c r="A64" t="s">
        <v>64</v>
      </c>
      <c r="B64">
        <v>3083</v>
      </c>
    </row>
    <row r="65" spans="1:2" x14ac:dyDescent="0.25">
      <c r="A65" t="s">
        <v>65</v>
      </c>
      <c r="B65">
        <v>12034</v>
      </c>
    </row>
    <row r="66" spans="1:2" x14ac:dyDescent="0.25">
      <c r="A66" t="s">
        <v>66</v>
      </c>
      <c r="B66">
        <v>11931</v>
      </c>
    </row>
    <row r="67" spans="1:2" x14ac:dyDescent="0.25">
      <c r="A67" t="s">
        <v>67</v>
      </c>
      <c r="B67">
        <v>50180</v>
      </c>
    </row>
    <row r="68" spans="1:2" x14ac:dyDescent="0.25">
      <c r="A68" t="s">
        <v>68</v>
      </c>
      <c r="B68">
        <v>7238</v>
      </c>
    </row>
    <row r="69" spans="1:2" x14ac:dyDescent="0.25">
      <c r="A69" t="s">
        <v>69</v>
      </c>
      <c r="B69">
        <v>11655</v>
      </c>
    </row>
    <row r="70" spans="1:2" x14ac:dyDescent="0.25">
      <c r="A70" t="s">
        <v>70</v>
      </c>
      <c r="B70">
        <v>95511</v>
      </c>
    </row>
    <row r="71" spans="1:2" x14ac:dyDescent="0.25">
      <c r="A71" t="s">
        <v>71</v>
      </c>
      <c r="B71">
        <v>64703</v>
      </c>
    </row>
    <row r="72" spans="1:2" x14ac:dyDescent="0.25">
      <c r="A72" t="s">
        <v>72</v>
      </c>
      <c r="B72">
        <v>11371</v>
      </c>
    </row>
    <row r="73" spans="1:2" x14ac:dyDescent="0.25">
      <c r="A73" t="s">
        <v>73</v>
      </c>
      <c r="B73">
        <v>161776</v>
      </c>
    </row>
    <row r="74" spans="1:2" x14ac:dyDescent="0.25">
      <c r="A74" t="s">
        <v>74</v>
      </c>
      <c r="B74">
        <v>117117</v>
      </c>
    </row>
    <row r="75" spans="1:2" x14ac:dyDescent="0.25">
      <c r="A75" t="s">
        <v>75</v>
      </c>
      <c r="B75">
        <v>27160</v>
      </c>
    </row>
    <row r="76" spans="1:2" x14ac:dyDescent="0.25">
      <c r="A76" t="s">
        <v>76</v>
      </c>
      <c r="B76">
        <v>7737</v>
      </c>
    </row>
    <row r="77" spans="1:2" x14ac:dyDescent="0.25">
      <c r="A77" t="s">
        <v>77</v>
      </c>
      <c r="B77">
        <v>7615</v>
      </c>
    </row>
    <row r="78" spans="1:2" x14ac:dyDescent="0.25">
      <c r="A78" t="s">
        <v>78</v>
      </c>
      <c r="B78">
        <v>18694</v>
      </c>
    </row>
    <row r="79" spans="1:2" x14ac:dyDescent="0.25">
      <c r="A79" t="s">
        <v>79</v>
      </c>
      <c r="B79">
        <v>2746</v>
      </c>
    </row>
    <row r="80" spans="1:2" x14ac:dyDescent="0.25">
      <c r="A80" t="s">
        <v>80</v>
      </c>
      <c r="B80">
        <v>16668</v>
      </c>
    </row>
    <row r="81" spans="1:2" x14ac:dyDescent="0.25">
      <c r="A81" t="s">
        <v>81</v>
      </c>
      <c r="B81">
        <v>10519</v>
      </c>
    </row>
    <row r="82" spans="1:2" x14ac:dyDescent="0.25">
      <c r="A82" t="s">
        <v>82</v>
      </c>
      <c r="B82">
        <v>14630</v>
      </c>
    </row>
    <row r="83" spans="1:2" x14ac:dyDescent="0.25">
      <c r="A83" t="s">
        <v>83</v>
      </c>
      <c r="B83">
        <v>181344</v>
      </c>
    </row>
    <row r="84" spans="1:2" x14ac:dyDescent="0.25">
      <c r="A84" t="s">
        <v>84</v>
      </c>
      <c r="B84">
        <v>8454</v>
      </c>
    </row>
    <row r="85" spans="1:2" x14ac:dyDescent="0.25">
      <c r="A85" t="s">
        <v>85</v>
      </c>
      <c r="B85">
        <v>5062</v>
      </c>
    </row>
    <row r="86" spans="1:2" x14ac:dyDescent="0.25">
      <c r="A86" t="s">
        <v>86</v>
      </c>
      <c r="B86">
        <v>41846</v>
      </c>
    </row>
    <row r="87" spans="1:2" x14ac:dyDescent="0.25">
      <c r="A87" t="s">
        <v>87</v>
      </c>
      <c r="B87">
        <v>90255</v>
      </c>
    </row>
    <row r="88" spans="1:2" x14ac:dyDescent="0.25">
      <c r="A88" t="s">
        <v>88</v>
      </c>
      <c r="B88">
        <v>7888</v>
      </c>
    </row>
  </sheetData>
  <sortState ref="A2:B88">
    <sortCondition ref="A2: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Sheet5</vt:lpstr>
      <vt:lpstr>main</vt:lpstr>
      <vt:lpstr>Sheet4</vt:lpstr>
      <vt:lpstr>Sheet6</vt:lpstr>
      <vt:lpstr>Sheet7</vt:lpstr>
      <vt:lpstr>Sheet4!_1</vt:lpstr>
      <vt:lpstr>main!_100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2016-11-10T20:37:09Z</dcterms:created>
  <dcterms:modified xsi:type="dcterms:W3CDTF">2016-11-11T16:36:37Z</dcterms:modified>
</cp:coreProperties>
</file>