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675" windowHeight="7755" tabRatio="232"/>
  </bookViews>
  <sheets>
    <sheet name="GEN 2013" sheetId="1" r:id="rId1"/>
    <sheet name="Summary" sheetId="2" r:id="rId2"/>
  </sheets>
  <definedNames>
    <definedName name="_xlnm.Print_Area" localSheetId="0">'GEN 2013'!$A$1:$M$147</definedName>
    <definedName name="_xlnm.Print_Titles" localSheetId="0">'GEN 2013'!$1:$3</definedName>
  </definedNames>
  <calcPr calcId="145621"/>
</workbook>
</file>

<file path=xl/calcChain.xml><?xml version="1.0" encoding="utf-8"?>
<calcChain xmlns="http://schemas.openxmlformats.org/spreadsheetml/2006/main">
  <c r="L17" i="2" l="1"/>
  <c r="L16" i="2"/>
  <c r="L15" i="2"/>
  <c r="L14" i="2"/>
  <c r="L13" i="2"/>
  <c r="L12" i="2"/>
  <c r="L11" i="2"/>
  <c r="L10" i="2"/>
  <c r="L9" i="2"/>
  <c r="L8" i="2"/>
  <c r="L7" i="2"/>
  <c r="L6" i="2"/>
  <c r="L5" i="2"/>
  <c r="L18" i="2" s="1"/>
  <c r="M4" i="1"/>
  <c r="M147" i="1" l="1"/>
  <c r="M136" i="1"/>
  <c r="M124" i="1"/>
  <c r="M112" i="1"/>
  <c r="D112" i="1"/>
  <c r="M101" i="1"/>
  <c r="M91" i="1"/>
  <c r="M81" i="1"/>
  <c r="M69" i="1"/>
  <c r="M58" i="1"/>
  <c r="M48" i="1"/>
  <c r="M38" i="1"/>
  <c r="E38" i="1"/>
  <c r="M27" i="1"/>
  <c r="M15" i="1"/>
  <c r="I93" i="1"/>
  <c r="I94" i="1"/>
  <c r="I95" i="1"/>
  <c r="I96" i="1"/>
  <c r="I97" i="1"/>
  <c r="I98" i="1"/>
  <c r="I99" i="1"/>
  <c r="I100" i="1"/>
  <c r="L146" i="1" l="1"/>
  <c r="L145" i="1"/>
  <c r="L144" i="1"/>
  <c r="L143" i="1"/>
  <c r="L142" i="1"/>
  <c r="L141" i="1"/>
  <c r="L140" i="1"/>
  <c r="L139" i="1"/>
  <c r="L138" i="1"/>
  <c r="L135" i="1"/>
  <c r="L134" i="1"/>
  <c r="L133" i="1"/>
  <c r="L132" i="1"/>
  <c r="L131" i="1"/>
  <c r="L130" i="1"/>
  <c r="L129" i="1"/>
  <c r="L128" i="1"/>
  <c r="L127" i="1"/>
  <c r="L126" i="1"/>
  <c r="L123" i="1"/>
  <c r="L122" i="1"/>
  <c r="L121" i="1"/>
  <c r="L120" i="1"/>
  <c r="L119" i="1"/>
  <c r="L118" i="1"/>
  <c r="L117" i="1"/>
  <c r="L116" i="1"/>
  <c r="L115" i="1"/>
  <c r="L114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0" i="1"/>
  <c r="L89" i="1"/>
  <c r="L88" i="1"/>
  <c r="L87" i="1"/>
  <c r="L86" i="1"/>
  <c r="L85" i="1"/>
  <c r="L84" i="1"/>
  <c r="L83" i="1"/>
  <c r="L80" i="1"/>
  <c r="L79" i="1"/>
  <c r="L78" i="1"/>
  <c r="L77" i="1"/>
  <c r="L76" i="1"/>
  <c r="L75" i="1"/>
  <c r="L74" i="1"/>
  <c r="L73" i="1"/>
  <c r="L72" i="1"/>
  <c r="L71" i="1"/>
  <c r="L68" i="1"/>
  <c r="L67" i="1"/>
  <c r="L66" i="1"/>
  <c r="L65" i="1"/>
  <c r="L64" i="1"/>
  <c r="L63" i="1"/>
  <c r="L62" i="1"/>
  <c r="L61" i="1"/>
  <c r="L60" i="1"/>
  <c r="L57" i="1"/>
  <c r="L56" i="1"/>
  <c r="L55" i="1"/>
  <c r="L54" i="1"/>
  <c r="L53" i="1"/>
  <c r="L52" i="1"/>
  <c r="L51" i="1"/>
  <c r="L50" i="1"/>
  <c r="L47" i="1"/>
  <c r="L46" i="1"/>
  <c r="L45" i="1"/>
  <c r="L44" i="1"/>
  <c r="L43" i="1"/>
  <c r="L42" i="1"/>
  <c r="L41" i="1"/>
  <c r="L40" i="1"/>
  <c r="L37" i="1"/>
  <c r="L36" i="1"/>
  <c r="L35" i="1"/>
  <c r="L34" i="1"/>
  <c r="L33" i="1"/>
  <c r="L32" i="1"/>
  <c r="L31" i="1"/>
  <c r="L30" i="1"/>
  <c r="L29" i="1"/>
  <c r="L26" i="1"/>
  <c r="L25" i="1"/>
  <c r="L24" i="1"/>
  <c r="L23" i="1"/>
  <c r="L22" i="1"/>
  <c r="L21" i="1"/>
  <c r="L20" i="1"/>
  <c r="L19" i="1"/>
  <c r="L18" i="1"/>
  <c r="L17" i="1"/>
  <c r="L14" i="1"/>
  <c r="L13" i="1"/>
  <c r="L12" i="1"/>
  <c r="L11" i="1"/>
  <c r="L10" i="1"/>
  <c r="L9" i="1"/>
  <c r="L8" i="1"/>
  <c r="L7" i="1"/>
  <c r="L6" i="1"/>
  <c r="D29" i="2" l="1"/>
  <c r="E27" i="2" s="1"/>
  <c r="E136" i="1"/>
  <c r="E28" i="2" l="1"/>
  <c r="E24" i="2"/>
  <c r="E26" i="2"/>
  <c r="E25" i="2"/>
  <c r="I122" i="1"/>
  <c r="K122" i="1" s="1"/>
  <c r="F122" i="1"/>
  <c r="I67" i="1"/>
  <c r="K67" i="1" s="1"/>
  <c r="F67" i="1"/>
  <c r="H147" i="1"/>
  <c r="H17" i="2" s="1"/>
  <c r="G147" i="1"/>
  <c r="G17" i="2" s="1"/>
  <c r="E147" i="1"/>
  <c r="E17" i="2" s="1"/>
  <c r="D147" i="1"/>
  <c r="C147" i="1"/>
  <c r="C17" i="2" s="1"/>
  <c r="H136" i="1"/>
  <c r="H16" i="2" s="1"/>
  <c r="G136" i="1"/>
  <c r="G16" i="2" s="1"/>
  <c r="E16" i="2"/>
  <c r="D136" i="1"/>
  <c r="C136" i="1"/>
  <c r="C16" i="2" s="1"/>
  <c r="H124" i="1"/>
  <c r="H15" i="2" s="1"/>
  <c r="G124" i="1"/>
  <c r="G15" i="2" s="1"/>
  <c r="E124" i="1"/>
  <c r="E15" i="2" s="1"/>
  <c r="D124" i="1"/>
  <c r="C124" i="1"/>
  <c r="C15" i="2" s="1"/>
  <c r="H112" i="1"/>
  <c r="H14" i="2" s="1"/>
  <c r="G112" i="1"/>
  <c r="G14" i="2" s="1"/>
  <c r="E112" i="1"/>
  <c r="E14" i="2" s="1"/>
  <c r="C112" i="1"/>
  <c r="C14" i="2" s="1"/>
  <c r="H101" i="1"/>
  <c r="H13" i="2" s="1"/>
  <c r="G101" i="1"/>
  <c r="G13" i="2" s="1"/>
  <c r="E101" i="1"/>
  <c r="E13" i="2" s="1"/>
  <c r="D101" i="1"/>
  <c r="C101" i="1"/>
  <c r="C13" i="2" s="1"/>
  <c r="H91" i="1"/>
  <c r="H12" i="2" s="1"/>
  <c r="G91" i="1"/>
  <c r="G12" i="2" s="1"/>
  <c r="E91" i="1"/>
  <c r="E12" i="2" s="1"/>
  <c r="D91" i="1"/>
  <c r="C91" i="1"/>
  <c r="C12" i="2" s="1"/>
  <c r="F77" i="1"/>
  <c r="H81" i="1"/>
  <c r="H11" i="2" s="1"/>
  <c r="G81" i="1"/>
  <c r="G11" i="2" s="1"/>
  <c r="E81" i="1"/>
  <c r="E11" i="2" s="1"/>
  <c r="D81" i="1"/>
  <c r="C81" i="1"/>
  <c r="C11" i="2" s="1"/>
  <c r="H69" i="1"/>
  <c r="H10" i="2" s="1"/>
  <c r="G69" i="1"/>
  <c r="G10" i="2" s="1"/>
  <c r="E69" i="1"/>
  <c r="E10" i="2" s="1"/>
  <c r="D69" i="1"/>
  <c r="C69" i="1"/>
  <c r="C10" i="2" s="1"/>
  <c r="H58" i="1"/>
  <c r="H9" i="2" s="1"/>
  <c r="G58" i="1"/>
  <c r="G9" i="2" s="1"/>
  <c r="E58" i="1"/>
  <c r="E9" i="2" s="1"/>
  <c r="D58" i="1"/>
  <c r="C58" i="1"/>
  <c r="C9" i="2" s="1"/>
  <c r="H48" i="1"/>
  <c r="H8" i="2" s="1"/>
  <c r="G48" i="1"/>
  <c r="G8" i="2" s="1"/>
  <c r="E48" i="1"/>
  <c r="E8" i="2" s="1"/>
  <c r="D48" i="1"/>
  <c r="C48" i="1"/>
  <c r="C8" i="2" s="1"/>
  <c r="H38" i="1"/>
  <c r="H7" i="2" s="1"/>
  <c r="G38" i="1"/>
  <c r="G7" i="2" s="1"/>
  <c r="E7" i="2"/>
  <c r="D38" i="1"/>
  <c r="C38" i="1"/>
  <c r="C7" i="2" s="1"/>
  <c r="H27" i="1"/>
  <c r="H6" i="2" s="1"/>
  <c r="G27" i="1"/>
  <c r="G6" i="2" s="1"/>
  <c r="E27" i="1"/>
  <c r="E6" i="2" s="1"/>
  <c r="D27" i="1"/>
  <c r="C27" i="1"/>
  <c r="C6" i="2" s="1"/>
  <c r="H15" i="1"/>
  <c r="H5" i="2" s="1"/>
  <c r="G15" i="1"/>
  <c r="G5" i="2" s="1"/>
  <c r="E15" i="1"/>
  <c r="E5" i="2" s="1"/>
  <c r="D15" i="1"/>
  <c r="C15" i="1"/>
  <c r="C5" i="2" s="1"/>
  <c r="I6" i="1"/>
  <c r="K6" i="1" s="1"/>
  <c r="I7" i="1"/>
  <c r="K7" i="1" s="1"/>
  <c r="I8" i="1"/>
  <c r="I9" i="1"/>
  <c r="K9" i="1" s="1"/>
  <c r="I10" i="1"/>
  <c r="K10" i="1" s="1"/>
  <c r="I11" i="1"/>
  <c r="K11" i="1" s="1"/>
  <c r="I12" i="1"/>
  <c r="K12" i="1" s="1"/>
  <c r="I13" i="1"/>
  <c r="K13" i="1" s="1"/>
  <c r="I14" i="1"/>
  <c r="I17" i="1"/>
  <c r="K17" i="1" s="1"/>
  <c r="I18" i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9" i="1"/>
  <c r="K29" i="1" s="1"/>
  <c r="I30" i="1"/>
  <c r="K30" i="1" s="1"/>
  <c r="I31" i="1"/>
  <c r="I32" i="1"/>
  <c r="K32" i="1" s="1"/>
  <c r="I33" i="1"/>
  <c r="K33" i="1" s="1"/>
  <c r="I34" i="1"/>
  <c r="K34" i="1" s="1"/>
  <c r="I35" i="1"/>
  <c r="K35" i="1" s="1"/>
  <c r="I36" i="1"/>
  <c r="I37" i="1"/>
  <c r="K37" i="1" s="1"/>
  <c r="I40" i="1"/>
  <c r="K40" i="1" s="1"/>
  <c r="I41" i="1"/>
  <c r="I42" i="1"/>
  <c r="I43" i="1"/>
  <c r="K43" i="1" s="1"/>
  <c r="I44" i="1"/>
  <c r="K44" i="1" s="1"/>
  <c r="I45" i="1"/>
  <c r="K45" i="1" s="1"/>
  <c r="I46" i="1"/>
  <c r="I47" i="1"/>
  <c r="K47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I57" i="1"/>
  <c r="K57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I66" i="1"/>
  <c r="K66" i="1" s="1"/>
  <c r="I68" i="1"/>
  <c r="K68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I78" i="1"/>
  <c r="K78" i="1" s="1"/>
  <c r="I79" i="1"/>
  <c r="K79" i="1" s="1"/>
  <c r="I80" i="1"/>
  <c r="K80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I89" i="1"/>
  <c r="K89" i="1" s="1"/>
  <c r="I90" i="1"/>
  <c r="K90" i="1" s="1"/>
  <c r="K93" i="1"/>
  <c r="K94" i="1"/>
  <c r="K96" i="1"/>
  <c r="K97" i="1"/>
  <c r="K98" i="1"/>
  <c r="K99" i="1"/>
  <c r="K100" i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4" i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3" i="1"/>
  <c r="K123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8" i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K114" i="1"/>
  <c r="K95" i="1"/>
  <c r="K65" i="1"/>
  <c r="K56" i="1"/>
  <c r="K46" i="1"/>
  <c r="K42" i="1"/>
  <c r="K8" i="1"/>
  <c r="F6" i="1"/>
  <c r="F7" i="1"/>
  <c r="F8" i="1"/>
  <c r="J8" i="1" s="1"/>
  <c r="F9" i="1"/>
  <c r="F10" i="1"/>
  <c r="F11" i="1"/>
  <c r="F12" i="1"/>
  <c r="J12" i="1" s="1"/>
  <c r="F13" i="1"/>
  <c r="F14" i="1"/>
  <c r="F17" i="1"/>
  <c r="F18" i="1"/>
  <c r="F19" i="1"/>
  <c r="F20" i="1"/>
  <c r="F21" i="1"/>
  <c r="F22" i="1"/>
  <c r="F23" i="1"/>
  <c r="F24" i="1"/>
  <c r="F25" i="1"/>
  <c r="F26" i="1"/>
  <c r="F29" i="1"/>
  <c r="J29" i="1" s="1"/>
  <c r="F30" i="1"/>
  <c r="F31" i="1"/>
  <c r="F32" i="1"/>
  <c r="F33" i="1"/>
  <c r="F34" i="1"/>
  <c r="F35" i="1"/>
  <c r="F36" i="1"/>
  <c r="F37" i="1"/>
  <c r="F40" i="1"/>
  <c r="F41" i="1"/>
  <c r="F42" i="1"/>
  <c r="F43" i="1"/>
  <c r="F44" i="1"/>
  <c r="F45" i="1"/>
  <c r="F46" i="1"/>
  <c r="J46" i="1" s="1"/>
  <c r="F47" i="1"/>
  <c r="F50" i="1"/>
  <c r="F51" i="1"/>
  <c r="F52" i="1"/>
  <c r="J52" i="1" s="1"/>
  <c r="F53" i="1"/>
  <c r="F54" i="1"/>
  <c r="F55" i="1"/>
  <c r="F56" i="1"/>
  <c r="J56" i="1" s="1"/>
  <c r="F57" i="1"/>
  <c r="F60" i="1"/>
  <c r="F61" i="1"/>
  <c r="F62" i="1"/>
  <c r="F63" i="1"/>
  <c r="F64" i="1"/>
  <c r="F65" i="1"/>
  <c r="F66" i="1"/>
  <c r="F68" i="1"/>
  <c r="F71" i="1"/>
  <c r="F72" i="1"/>
  <c r="F73" i="1"/>
  <c r="F74" i="1"/>
  <c r="F75" i="1"/>
  <c r="F76" i="1"/>
  <c r="F78" i="1"/>
  <c r="J78" i="1" s="1"/>
  <c r="F79" i="1"/>
  <c r="F80" i="1"/>
  <c r="F83" i="1"/>
  <c r="F84" i="1"/>
  <c r="F85" i="1"/>
  <c r="F86" i="1"/>
  <c r="J86" i="1" s="1"/>
  <c r="F87" i="1"/>
  <c r="J87" i="1" s="1"/>
  <c r="F88" i="1"/>
  <c r="F89" i="1"/>
  <c r="F90" i="1"/>
  <c r="J90" i="1" s="1"/>
  <c r="F93" i="1"/>
  <c r="J93" i="1" s="1"/>
  <c r="F94" i="1"/>
  <c r="J94" i="1" s="1"/>
  <c r="F95" i="1"/>
  <c r="F96" i="1"/>
  <c r="F97" i="1"/>
  <c r="F98" i="1"/>
  <c r="F99" i="1"/>
  <c r="J99" i="1" s="1"/>
  <c r="F100" i="1"/>
  <c r="J100" i="1" s="1"/>
  <c r="F103" i="1"/>
  <c r="F104" i="1"/>
  <c r="F105" i="1"/>
  <c r="F106" i="1"/>
  <c r="F107" i="1"/>
  <c r="F108" i="1"/>
  <c r="F109" i="1"/>
  <c r="F110" i="1"/>
  <c r="F111" i="1"/>
  <c r="F114" i="1"/>
  <c r="F115" i="1"/>
  <c r="F116" i="1"/>
  <c r="J116" i="1" s="1"/>
  <c r="F117" i="1"/>
  <c r="F118" i="1"/>
  <c r="F119" i="1"/>
  <c r="F120" i="1"/>
  <c r="F121" i="1"/>
  <c r="F123" i="1"/>
  <c r="F126" i="1"/>
  <c r="F127" i="1"/>
  <c r="F128" i="1"/>
  <c r="J128" i="1" s="1"/>
  <c r="F129" i="1"/>
  <c r="F130" i="1"/>
  <c r="J130" i="1" s="1"/>
  <c r="F131" i="1"/>
  <c r="F132" i="1"/>
  <c r="J132" i="1" s="1"/>
  <c r="F133" i="1"/>
  <c r="F134" i="1"/>
  <c r="F135" i="1"/>
  <c r="F138" i="1"/>
  <c r="F139" i="1"/>
  <c r="J139" i="1" s="1"/>
  <c r="F140" i="1"/>
  <c r="F141" i="1"/>
  <c r="F142" i="1"/>
  <c r="F143" i="1"/>
  <c r="F144" i="1"/>
  <c r="F145" i="1"/>
  <c r="F146" i="1"/>
  <c r="J62" i="1"/>
  <c r="J42" i="1"/>
  <c r="J141" i="1" l="1"/>
  <c r="J145" i="1"/>
  <c r="J114" i="1"/>
  <c r="J109" i="1"/>
  <c r="J108" i="1"/>
  <c r="J71" i="1"/>
  <c r="J77" i="1"/>
  <c r="J66" i="1"/>
  <c r="J60" i="1"/>
  <c r="J64" i="1"/>
  <c r="J57" i="1"/>
  <c r="J50" i="1"/>
  <c r="J111" i="1"/>
  <c r="J44" i="1"/>
  <c r="J40" i="1"/>
  <c r="J34" i="1"/>
  <c r="J30" i="1"/>
  <c r="J20" i="1"/>
  <c r="J24" i="1"/>
  <c r="D6" i="2"/>
  <c r="L27" i="1"/>
  <c r="D10" i="2"/>
  <c r="L69" i="1"/>
  <c r="D13" i="2"/>
  <c r="L101" i="1"/>
  <c r="D17" i="2"/>
  <c r="L147" i="1"/>
  <c r="D7" i="2"/>
  <c r="L38" i="1"/>
  <c r="D11" i="2"/>
  <c r="L81" i="1"/>
  <c r="D14" i="2"/>
  <c r="L112" i="1"/>
  <c r="D8" i="2"/>
  <c r="L48" i="1"/>
  <c r="D15" i="2"/>
  <c r="L124" i="1"/>
  <c r="D5" i="2"/>
  <c r="L15" i="1"/>
  <c r="D9" i="2"/>
  <c r="L58" i="1"/>
  <c r="D12" i="2"/>
  <c r="L91" i="1"/>
  <c r="D16" i="2"/>
  <c r="L136" i="1"/>
  <c r="J103" i="1"/>
  <c r="J22" i="1"/>
  <c r="J97" i="1"/>
  <c r="J95" i="1"/>
  <c r="J75" i="1"/>
  <c r="J121" i="1"/>
  <c r="J117" i="1"/>
  <c r="J104" i="1"/>
  <c r="J144" i="1"/>
  <c r="J142" i="1"/>
  <c r="J138" i="1"/>
  <c r="J135" i="1"/>
  <c r="J131" i="1"/>
  <c r="J127" i="1"/>
  <c r="J143" i="1"/>
  <c r="J140" i="1"/>
  <c r="J134" i="1"/>
  <c r="J126" i="1"/>
  <c r="J118" i="1"/>
  <c r="J123" i="1"/>
  <c r="J107" i="1"/>
  <c r="J105" i="1"/>
  <c r="J96" i="1"/>
  <c r="J7" i="1"/>
  <c r="J11" i="1"/>
  <c r="J17" i="1"/>
  <c r="J35" i="1"/>
  <c r="J51" i="1"/>
  <c r="J76" i="1"/>
  <c r="J74" i="1"/>
  <c r="J72" i="1"/>
  <c r="J68" i="1"/>
  <c r="J65" i="1"/>
  <c r="J61" i="1"/>
  <c r="J55" i="1"/>
  <c r="J53" i="1"/>
  <c r="J47" i="1"/>
  <c r="J43" i="1"/>
  <c r="J37" i="1"/>
  <c r="J33" i="1"/>
  <c r="J25" i="1"/>
  <c r="J21" i="1"/>
  <c r="J19" i="1"/>
  <c r="J13" i="1"/>
  <c r="J79" i="1"/>
  <c r="J6" i="1"/>
  <c r="J88" i="1"/>
  <c r="J31" i="1"/>
  <c r="J18" i="1"/>
  <c r="K88" i="1"/>
  <c r="J84" i="1"/>
  <c r="J80" i="1"/>
  <c r="K31" i="1"/>
  <c r="K18" i="1"/>
  <c r="J9" i="1"/>
  <c r="J36" i="1"/>
  <c r="J41" i="1"/>
  <c r="J14" i="1"/>
  <c r="J146" i="1"/>
  <c r="J133" i="1"/>
  <c r="J129" i="1"/>
  <c r="J120" i="1"/>
  <c r="J119" i="1"/>
  <c r="J115" i="1"/>
  <c r="J110" i="1"/>
  <c r="J106" i="1"/>
  <c r="J98" i="1"/>
  <c r="J89" i="1"/>
  <c r="J85" i="1"/>
  <c r="K77" i="1"/>
  <c r="J73" i="1"/>
  <c r="J63" i="1"/>
  <c r="J54" i="1"/>
  <c r="J45" i="1"/>
  <c r="K41" i="1"/>
  <c r="K36" i="1"/>
  <c r="J32" i="1"/>
  <c r="J26" i="1"/>
  <c r="J23" i="1"/>
  <c r="G18" i="2"/>
  <c r="K14" i="1"/>
  <c r="J10" i="1"/>
  <c r="H18" i="2"/>
  <c r="E18" i="2"/>
  <c r="C18" i="2"/>
  <c r="E4" i="1"/>
  <c r="H4" i="1"/>
  <c r="D4" i="1"/>
  <c r="G4" i="1"/>
  <c r="C4" i="1"/>
  <c r="J122" i="1"/>
  <c r="J67" i="1"/>
  <c r="F136" i="1"/>
  <c r="F16" i="2" s="1"/>
  <c r="F112" i="1"/>
  <c r="F14" i="2" s="1"/>
  <c r="F38" i="1"/>
  <c r="F7" i="2" s="1"/>
  <c r="I147" i="1"/>
  <c r="I17" i="2" s="1"/>
  <c r="I124" i="1"/>
  <c r="I15" i="2" s="1"/>
  <c r="I91" i="1"/>
  <c r="I12" i="2" s="1"/>
  <c r="I38" i="1"/>
  <c r="I7" i="2" s="1"/>
  <c r="I15" i="1"/>
  <c r="I5" i="2" s="1"/>
  <c r="F124" i="1"/>
  <c r="F15" i="2" s="1"/>
  <c r="F91" i="1"/>
  <c r="F12" i="2" s="1"/>
  <c r="F58" i="1"/>
  <c r="F9" i="2" s="1"/>
  <c r="I58" i="1"/>
  <c r="I9" i="2" s="1"/>
  <c r="J83" i="1"/>
  <c r="I101" i="1"/>
  <c r="I13" i="2" s="1"/>
  <c r="F101" i="1"/>
  <c r="F13" i="2" s="1"/>
  <c r="F81" i="1"/>
  <c r="F11" i="2" s="1"/>
  <c r="F69" i="1"/>
  <c r="F10" i="2" s="1"/>
  <c r="F48" i="1"/>
  <c r="F8" i="2" s="1"/>
  <c r="F27" i="1"/>
  <c r="F6" i="2" s="1"/>
  <c r="I136" i="1"/>
  <c r="I16" i="2" s="1"/>
  <c r="I112" i="1"/>
  <c r="I14" i="2" s="1"/>
  <c r="I81" i="1"/>
  <c r="I11" i="2" s="1"/>
  <c r="I69" i="1"/>
  <c r="I10" i="2" s="1"/>
  <c r="I48" i="1"/>
  <c r="I8" i="2" s="1"/>
  <c r="I27" i="1"/>
  <c r="I6" i="2" s="1"/>
  <c r="F147" i="1"/>
  <c r="F17" i="2" s="1"/>
  <c r="K138" i="1"/>
  <c r="F15" i="1"/>
  <c r="F5" i="2" s="1"/>
  <c r="D18" i="2" l="1"/>
  <c r="L4" i="1"/>
  <c r="J16" i="2"/>
  <c r="J13" i="2"/>
  <c r="J10" i="2"/>
  <c r="J8" i="2"/>
  <c r="J7" i="2"/>
  <c r="J6" i="2"/>
  <c r="J9" i="2"/>
  <c r="J17" i="2"/>
  <c r="J12" i="2"/>
  <c r="J11" i="2"/>
  <c r="J5" i="2"/>
  <c r="J15" i="2"/>
  <c r="J14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91" i="1"/>
  <c r="K58" i="1"/>
  <c r="F18" i="2"/>
  <c r="I18" i="2"/>
  <c r="K18" i="2" s="1"/>
  <c r="J147" i="1"/>
  <c r="K136" i="1"/>
  <c r="J58" i="1"/>
  <c r="K147" i="1"/>
  <c r="K69" i="1"/>
  <c r="K38" i="1"/>
  <c r="K101" i="1"/>
  <c r="K27" i="1"/>
  <c r="K112" i="1"/>
  <c r="K124" i="1"/>
  <c r="J112" i="1"/>
  <c r="I4" i="1"/>
  <c r="K4" i="1" s="1"/>
  <c r="K15" i="1"/>
  <c r="J15" i="1"/>
  <c r="F4" i="1"/>
  <c r="J124" i="1"/>
  <c r="J91" i="1"/>
  <c r="J81" i="1"/>
  <c r="J69" i="1"/>
  <c r="J38" i="1"/>
  <c r="J48" i="1"/>
  <c r="K81" i="1"/>
  <c r="J136" i="1"/>
  <c r="K48" i="1"/>
  <c r="J27" i="1"/>
  <c r="J101" i="1"/>
  <c r="J18" i="2" l="1"/>
  <c r="J4" i="1"/>
</calcChain>
</file>

<file path=xl/sharedStrings.xml><?xml version="1.0" encoding="utf-8"?>
<sst xmlns="http://schemas.openxmlformats.org/spreadsheetml/2006/main" count="81" uniqueCount="67">
  <si>
    <t>Ward</t>
  </si>
  <si>
    <t>Precinct</t>
  </si>
  <si>
    <t>Absentee Voters</t>
  </si>
  <si>
    <t>Voters Registering at Polls</t>
  </si>
  <si>
    <t>Voters Registering by Absentee</t>
  </si>
  <si>
    <t>Ward 1 Subtotal</t>
  </si>
  <si>
    <t>Ward 2 Subtotal</t>
  </si>
  <si>
    <t>Ward 3 Subtotal</t>
  </si>
  <si>
    <t>Ward 4 Subtotal</t>
  </si>
  <si>
    <t>Ward 5 Subtotal</t>
  </si>
  <si>
    <t>Ward 6 Subtotal</t>
  </si>
  <si>
    <t>Ward 7 Subtotal</t>
  </si>
  <si>
    <t>Ward 8 Subtotal</t>
  </si>
  <si>
    <t>Ward 9 Subtotal</t>
  </si>
  <si>
    <t>Ward 10 Subtotal</t>
  </si>
  <si>
    <t>Ward 11 Subtotal</t>
  </si>
  <si>
    <t>Ward 12 Subtotal</t>
  </si>
  <si>
    <t>Ward 13 Subtotal</t>
  </si>
  <si>
    <t>Total Registrations</t>
  </si>
  <si>
    <t>Total Ballots Cast</t>
  </si>
  <si>
    <t>Total Turnout</t>
  </si>
  <si>
    <t>Percentage Absentee</t>
  </si>
  <si>
    <t>Voters at Polls</t>
  </si>
  <si>
    <t>City-Wide Total</t>
  </si>
  <si>
    <t>SUMMARY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</si>
  <si>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</si>
  <si>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</si>
  <si>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</si>
  <si>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</si>
  <si>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</si>
  <si>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</si>
  <si>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</si>
  <si>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</si>
  <si>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WARD 9</t>
  </si>
  <si>
    <t>WARD 10</t>
  </si>
  <si>
    <t>WARD 11</t>
  </si>
  <si>
    <t>WARD 12</t>
  </si>
  <si>
    <t>WARD 13</t>
  </si>
  <si>
    <t>CITY TOTAL</t>
  </si>
  <si>
    <t>ABSENTEE STATISTICS</t>
  </si>
  <si>
    <t>IN PERSON</t>
  </si>
  <si>
    <t>MAIL</t>
  </si>
  <si>
    <t>TOTAL</t>
  </si>
  <si>
    <t>PERCENT TO TOTAL</t>
  </si>
  <si>
    <t>1C</t>
  </si>
  <si>
    <t>2D</t>
  </si>
  <si>
    <t>4D</t>
  </si>
  <si>
    <t>5A</t>
  </si>
  <si>
    <t>3A</t>
  </si>
  <si>
    <t>6C</t>
  </si>
  <si>
    <t>HCF</t>
  </si>
  <si>
    <t>(a)</t>
  </si>
  <si>
    <t>(b)</t>
  </si>
  <si>
    <t>Uniformed and Overseas Citizens Absentee Voting Act</t>
  </si>
  <si>
    <t>Health Care Facility</t>
  </si>
  <si>
    <t xml:space="preserve">UOCAVA: </t>
  </si>
  <si>
    <t xml:space="preserve">HCF: </t>
  </si>
  <si>
    <t xml:space="preserve">HC </t>
  </si>
  <si>
    <t>(c)</t>
  </si>
  <si>
    <t>UOCAVA</t>
  </si>
  <si>
    <t>Hennepin County:  Processed at service centers: City processes (accept/reject)</t>
  </si>
  <si>
    <t xml:space="preserve"> General Election November 5, 2013</t>
  </si>
  <si>
    <t>City of Minneapolis Statistics</t>
  </si>
  <si>
    <t>City of Minneapolis</t>
  </si>
  <si>
    <t>Spoiled Ballots</t>
  </si>
  <si>
    <t>Registered Voters at 7am</t>
  </si>
  <si>
    <t xml:space="preserve"> % Registered to Total (Election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</si>
</sst>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0"/>
      <color indexed="8"/>
      <name val="Arial"/>
    </font>
    <font>
      <sz val="11"/>
      <color indexed="8"/>
      <name val="Arial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u val="double"/>
      <sz val="12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/>
    <xf numFmtId="0" fontId="3" fillId="0" borderId="0" xfId="0" applyFont="1" applyBorder="1" applyAlignment="1">
      <alignment wrapText="1"/>
    </xf>
    <xf numFmtId="3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9" fillId="0" borderId="0" xfId="0" applyFont="1" applyBorder="1"/>
    <xf numFmtId="0" fontId="4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3" fontId="0" fillId="0" borderId="0" xfId="0" applyNumberFormat="1" applyBorder="1"/>
    <xf numFmtId="3" fontId="11" fillId="0" borderId="0" xfId="0" applyNumberFormat="1" applyFont="1" applyBorder="1"/>
    <xf numFmtId="10" fontId="11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/>
    <xf numFmtId="9" fontId="5" fillId="0" borderId="0" xfId="1" applyNumberFormat="1" applyFont="1" applyBorder="1"/>
    <xf numFmtId="0" fontId="5" fillId="0" borderId="0" xfId="0" applyFont="1" applyBorder="1" applyAlignment="1"/>
    <xf numFmtId="3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10" fontId="7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1" fillId="0" borderId="0" xfId="0" applyNumberFormat="1" applyFont="1" applyBorder="1" applyAlignment="1">
      <alignment horizontal="right"/>
    </xf>
    <xf numFmtId="0" fontId="8" fillId="0" borderId="0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8" fillId="3" borderId="0" xfId="0" applyFont="1" applyFill="1" applyBorder="1" applyAlignment="1">
      <alignment horizontal="center"/>
    </xf>
    <xf numFmtId="3" fontId="7" fillId="0" borderId="0" xfId="2" applyNumberFormat="1" applyFont="1" applyBorder="1"/>
    <xf numFmtId="3" fontId="11" fillId="0" borderId="0" xfId="2" applyNumberFormat="1" applyFont="1" applyBorder="1"/>
    <xf numFmtId="10" fontId="0" fillId="0" borderId="0" xfId="0" applyNumberFormat="1" applyBorder="1"/>
    <xf numFmtId="10" fontId="9" fillId="0" borderId="0" xfId="0" applyNumberFormat="1" applyFont="1" applyBorder="1"/>
    <xf numFmtId="10" fontId="3" fillId="0" borderId="0" xfId="0" applyNumberFormat="1" applyFont="1" applyBorder="1"/>
    <xf numFmtId="10" fontId="3" fillId="2" borderId="0" xfId="0" applyNumberFormat="1" applyFont="1" applyFill="1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3" fontId="5" fillId="0" borderId="0" xfId="0" applyNumberFormat="1" applyFont="1" applyBorder="1" applyAlignment="1"/>
    <xf numFmtId="3" fontId="3" fillId="0" borderId="0" xfId="0" applyNumberFormat="1" applyFont="1" applyBorder="1" applyAlignment="1"/>
    <xf numFmtId="3" fontId="3" fillId="2" borderId="0" xfId="0" applyNumberFormat="1" applyFont="1" applyFill="1" applyBorder="1" applyAlignment="1"/>
    <xf numFmtId="3" fontId="8" fillId="0" borderId="0" xfId="0" applyNumberFormat="1" applyFont="1" applyBorder="1" applyAlignment="1"/>
    <xf numFmtId="3" fontId="8" fillId="0" borderId="0" xfId="0" applyNumberFormat="1" applyFont="1" applyFill="1" applyBorder="1" applyAlignment="1"/>
    <xf numFmtId="3" fontId="12" fillId="0" borderId="0" xfId="0" applyNumberFormat="1" applyFont="1" applyFill="1" applyBorder="1" applyAlignment="1"/>
    <xf numFmtId="0" fontId="0" fillId="0" borderId="0" xfId="0" applyBorder="1" applyAlignment="1"/>
    <xf numFmtId="0" fontId="3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164" fontId="3" fillId="2" borderId="0" xfId="2" applyNumberFormat="1" applyFont="1" applyFill="1" applyBorder="1" applyAlignment="1">
      <alignment horizontal="center"/>
    </xf>
    <xf numFmtId="3" fontId="3" fillId="2" borderId="0" xfId="2" applyNumberFormat="1" applyFont="1" applyFill="1" applyBorder="1" applyAlignment="1">
      <alignment horizontal="center" vertical="center"/>
    </xf>
    <xf numFmtId="37" fontId="3" fillId="2" borderId="0" xfId="2" applyNumberFormat="1" applyFont="1" applyFill="1" applyBorder="1" applyAlignment="1">
      <alignment horizontal="center"/>
    </xf>
    <xf numFmtId="3" fontId="0" fillId="0" borderId="0" xfId="0" applyNumberFormat="1" applyFill="1" applyAlignment="1">
      <alignment horizontal="right"/>
    </xf>
    <xf numFmtId="10" fontId="8" fillId="0" borderId="0" xfId="0" applyNumberFormat="1" applyFont="1" applyBorder="1" applyAlignment="1">
      <alignment horizontal="right"/>
    </xf>
    <xf numFmtId="10" fontId="8" fillId="0" borderId="0" xfId="0" applyNumberFormat="1" applyFont="1" applyBorder="1"/>
    <xf numFmtId="10" fontId="4" fillId="0" borderId="0" xfId="0" applyNumberFormat="1" applyFont="1" applyBorder="1" applyAlignment="1">
      <alignment horizontal="center" wrapText="1"/>
    </xf>
    <xf numFmtId="0" fontId="0" fillId="2" borderId="0" xfId="0" applyFill="1"/>
    <xf numFmtId="10" fontId="0" fillId="2" borderId="0" xfId="0" applyNumberFormat="1" applyFill="1" applyBorder="1"/>
    <xf numFmtId="0" fontId="0" fillId="2" borderId="0" xfId="0" applyFill="1" applyBorder="1"/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/>
    <xf numFmtId="0" fontId="6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3" fontId="8" fillId="3" borderId="0" xfId="0" applyNumberFormat="1" applyFont="1" applyFill="1" applyBorder="1" applyAlignment="1">
      <alignment horizontal="center"/>
    </xf>
    <xf numFmtId="164" fontId="8" fillId="3" borderId="0" xfId="2" applyNumberFormat="1" applyFont="1" applyFill="1" applyBorder="1" applyAlignment="1">
      <alignment horizontal="left"/>
    </xf>
    <xf numFmtId="164" fontId="8" fillId="0" borderId="0" xfId="2" applyNumberFormat="1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tabSelected="1" zoomScale="130" zoomScaleNormal="130" zoomScaleSheetLayoutView="70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G22" sqref="G22"/>
    </sheetView>
  </sheetViews>
  <sheetFormatPr defaultColWidth="9.140625" defaultRowHeight="14.25" x14ac:dyDescent="0.2"/>
  <cols>
    <col min="1" max="1" width="5.85546875" style="6" bestFit="1" customWidth="1"/>
    <col min="2" max="2" width="12.7109375" style="6" customWidth="1"/>
    <col min="3" max="3" width="10.7109375" style="52" bestFit="1" customWidth="1"/>
    <col min="4" max="4" width="13.7109375" style="1" bestFit="1" customWidth="1"/>
    <col min="5" max="5" width="14.140625" style="1" customWidth="1"/>
    <col min="6" max="6" width="12.7109375" style="1" bestFit="1" customWidth="1"/>
    <col min="7" max="7" width="12" style="1" bestFit="1" customWidth="1"/>
    <col min="8" max="8" width="10.7109375" style="4" bestFit="1" customWidth="1"/>
    <col min="9" max="9" width="12.28515625" style="1" bestFit="1" customWidth="1"/>
    <col min="10" max="10" width="13.28515625" style="1" bestFit="1" customWidth="1"/>
    <col min="11" max="11" width="11.42578125" style="1" bestFit="1" customWidth="1"/>
    <col min="12" max="12" width="11.7109375" style="40" customWidth="1"/>
    <col min="13" max="16384" width="9.140625" style="1"/>
  </cols>
  <sheetData>
    <row r="1" spans="1:13" ht="18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5"/>
      <c r="M1" s="66"/>
    </row>
    <row r="2" spans="1:13" ht="18" x14ac:dyDescent="0.25">
      <c r="A2" s="71" t="s">
        <v>61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29"/>
      <c r="M2" s="66"/>
    </row>
    <row r="3" spans="1:13" s="11" customFormat="1" ht="64.5" x14ac:dyDescent="0.25">
      <c r="A3" s="15" t="s">
        <v>0</v>
      </c>
      <c r="B3" s="15" t="s">
        <v>1</v>
      </c>
      <c r="C3" s="45" t="s">
        <v>65</v>
      </c>
      <c r="D3" s="2" t="s">
        <v>3</v>
      </c>
      <c r="E3" s="2" t="s">
        <v>4</v>
      </c>
      <c r="F3" s="2" t="s">
        <v>18</v>
      </c>
      <c r="G3" s="2" t="s">
        <v>22</v>
      </c>
      <c r="H3" s="2" t="s">
        <v>2</v>
      </c>
      <c r="I3" s="2" t="s">
        <v>19</v>
      </c>
      <c r="J3" s="2" t="s">
        <v>20</v>
      </c>
      <c r="K3" s="2" t="s">
        <v>21</v>
      </c>
      <c r="L3" s="63" t="s">
        <v>66</v>
      </c>
      <c r="M3" s="45" t="s">
        <v>64</v>
      </c>
    </row>
    <row r="4" spans="1:13" s="14" customFormat="1" ht="15.75" x14ac:dyDescent="0.25">
      <c r="A4" s="44" t="s">
        <v>23</v>
      </c>
      <c r="B4" s="44"/>
      <c r="C4" s="46">
        <f t="shared" ref="C4:I4" si="0">SUM(C15+C27+C38+C48+C58+C69+C81+C91+C101+C112+C124+C136+C147)</f>
        <v>233351</v>
      </c>
      <c r="D4" s="7">
        <f t="shared" si="0"/>
        <v>5926</v>
      </c>
      <c r="E4" s="7">
        <f t="shared" si="0"/>
        <v>708</v>
      </c>
      <c r="F4" s="7">
        <f t="shared" si="0"/>
        <v>6634</v>
      </c>
      <c r="G4" s="7">
        <f t="shared" si="0"/>
        <v>75145</v>
      </c>
      <c r="H4" s="7">
        <f t="shared" si="0"/>
        <v>4954</v>
      </c>
      <c r="I4" s="7">
        <f t="shared" si="0"/>
        <v>80099</v>
      </c>
      <c r="J4" s="8">
        <f>I4/(C4+F4)</f>
        <v>0.33376669375169282</v>
      </c>
      <c r="K4" s="8">
        <f>H4/I4</f>
        <v>6.1848462527622071E-2</v>
      </c>
      <c r="L4" s="42">
        <f>SUM(D4/G4)</f>
        <v>7.8860868986625851E-2</v>
      </c>
      <c r="M4" s="7">
        <f t="shared" ref="M4" si="1">SUM(M15+M27+M38+M48+M58+M69+M81+M91+M101+M112+M124+M136+M147)</f>
        <v>3358</v>
      </c>
    </row>
    <row r="5" spans="1:13" s="14" customFormat="1" ht="15" x14ac:dyDescent="0.25">
      <c r="A5" s="3"/>
      <c r="B5" s="3"/>
      <c r="C5" s="47"/>
      <c r="D5" s="12"/>
      <c r="E5" s="12"/>
      <c r="F5" s="12"/>
      <c r="G5" s="12"/>
      <c r="H5" s="12"/>
      <c r="I5" s="12"/>
      <c r="J5" s="13"/>
      <c r="K5" s="13"/>
      <c r="L5" s="41"/>
    </row>
    <row r="6" spans="1:13" s="10" customFormat="1" ht="12.75" x14ac:dyDescent="0.2">
      <c r="A6" s="16">
        <v>1</v>
      </c>
      <c r="B6" s="16">
        <v>1</v>
      </c>
      <c r="C6" s="60">
        <v>1878</v>
      </c>
      <c r="D6" s="55">
        <v>25</v>
      </c>
      <c r="E6" s="55">
        <v>3</v>
      </c>
      <c r="F6" s="55">
        <f t="shared" ref="F6:F26" si="2">SUM(D6:E6)</f>
        <v>28</v>
      </c>
      <c r="G6" s="55">
        <v>492</v>
      </c>
      <c r="H6" s="17">
        <v>27</v>
      </c>
      <c r="I6" s="17">
        <f t="shared" ref="I6:I26" si="3">SUM(G6:H6)</f>
        <v>519</v>
      </c>
      <c r="J6" s="19">
        <f t="shared" ref="J6:J26" si="4">I6/(C6+F6)</f>
        <v>0.27229800629590767</v>
      </c>
      <c r="K6" s="19">
        <f t="shared" ref="K6:K26" si="5">H6/I6</f>
        <v>5.2023121387283239E-2</v>
      </c>
      <c r="L6" s="61">
        <f t="shared" ref="L6:L68" si="6">SUM(D6/G6)</f>
        <v>5.08130081300813E-2</v>
      </c>
      <c r="M6" s="10">
        <v>14</v>
      </c>
    </row>
    <row r="7" spans="1:13" s="10" customFormat="1" ht="12.75" x14ac:dyDescent="0.2">
      <c r="A7" s="16">
        <v>1</v>
      </c>
      <c r="B7" s="16">
        <v>2</v>
      </c>
      <c r="C7" s="60">
        <v>2769</v>
      </c>
      <c r="D7" s="55">
        <v>43</v>
      </c>
      <c r="E7" s="55">
        <v>1</v>
      </c>
      <c r="F7" s="55">
        <f t="shared" si="2"/>
        <v>44</v>
      </c>
      <c r="G7" s="55">
        <v>836</v>
      </c>
      <c r="H7" s="17">
        <v>56</v>
      </c>
      <c r="I7" s="17">
        <f t="shared" si="3"/>
        <v>892</v>
      </c>
      <c r="J7" s="19">
        <f t="shared" si="4"/>
        <v>0.31709918236757911</v>
      </c>
      <c r="K7" s="19">
        <f t="shared" si="5"/>
        <v>6.2780269058295965E-2</v>
      </c>
      <c r="L7" s="61">
        <f t="shared" si="6"/>
        <v>5.1435406698564591E-2</v>
      </c>
      <c r="M7" s="10">
        <v>22</v>
      </c>
    </row>
    <row r="8" spans="1:13" s="10" customFormat="1" ht="12.75" x14ac:dyDescent="0.2">
      <c r="A8" s="16">
        <v>1</v>
      </c>
      <c r="B8" s="16">
        <v>3</v>
      </c>
      <c r="C8" s="60">
        <v>2337</v>
      </c>
      <c r="D8" s="55">
        <v>40</v>
      </c>
      <c r="E8" s="55">
        <v>0</v>
      </c>
      <c r="F8" s="55">
        <f t="shared" si="2"/>
        <v>40</v>
      </c>
      <c r="G8" s="55">
        <v>905</v>
      </c>
      <c r="H8" s="17">
        <v>19</v>
      </c>
      <c r="I8" s="17">
        <f t="shared" si="3"/>
        <v>924</v>
      </c>
      <c r="J8" s="19">
        <f t="shared" si="4"/>
        <v>0.3887252839713925</v>
      </c>
      <c r="K8" s="19">
        <f t="shared" si="5"/>
        <v>2.0562770562770564E-2</v>
      </c>
      <c r="L8" s="61">
        <f t="shared" si="6"/>
        <v>4.4198895027624308E-2</v>
      </c>
      <c r="M8" s="10">
        <v>34</v>
      </c>
    </row>
    <row r="9" spans="1:13" s="10" customFormat="1" ht="12.75" x14ac:dyDescent="0.2">
      <c r="A9" s="16">
        <v>1</v>
      </c>
      <c r="B9" s="16">
        <v>4</v>
      </c>
      <c r="C9" s="60">
        <v>2139</v>
      </c>
      <c r="D9" s="55">
        <v>24</v>
      </c>
      <c r="E9" s="55">
        <v>5</v>
      </c>
      <c r="F9" s="55">
        <f t="shared" si="2"/>
        <v>29</v>
      </c>
      <c r="G9" s="55">
        <v>768</v>
      </c>
      <c r="H9" s="17">
        <v>26</v>
      </c>
      <c r="I9" s="17">
        <f t="shared" si="3"/>
        <v>794</v>
      </c>
      <c r="J9" s="19">
        <f t="shared" si="4"/>
        <v>0.3662361623616236</v>
      </c>
      <c r="K9" s="19">
        <f t="shared" si="5"/>
        <v>3.2745591939546598E-2</v>
      </c>
      <c r="L9" s="61">
        <f t="shared" si="6"/>
        <v>3.125E-2</v>
      </c>
      <c r="M9" s="34">
        <v>19</v>
      </c>
    </row>
    <row r="10" spans="1:13" s="10" customFormat="1" ht="12.75" x14ac:dyDescent="0.2">
      <c r="A10" s="16">
        <v>1</v>
      </c>
      <c r="B10" s="16">
        <v>5</v>
      </c>
      <c r="C10" s="60">
        <v>1875</v>
      </c>
      <c r="D10" s="55">
        <v>31</v>
      </c>
      <c r="E10" s="55">
        <v>0</v>
      </c>
      <c r="F10" s="55">
        <f t="shared" si="2"/>
        <v>31</v>
      </c>
      <c r="G10" s="55">
        <v>683</v>
      </c>
      <c r="H10" s="17">
        <v>31</v>
      </c>
      <c r="I10" s="17">
        <f t="shared" si="3"/>
        <v>714</v>
      </c>
      <c r="J10" s="19">
        <f t="shared" si="4"/>
        <v>0.37460650577124871</v>
      </c>
      <c r="K10" s="19">
        <f t="shared" si="5"/>
        <v>4.341736694677871E-2</v>
      </c>
      <c r="L10" s="61">
        <f t="shared" si="6"/>
        <v>4.5387994143484628E-2</v>
      </c>
      <c r="M10" s="34">
        <v>14</v>
      </c>
    </row>
    <row r="11" spans="1:13" s="10" customFormat="1" ht="12.75" x14ac:dyDescent="0.2">
      <c r="A11" s="16">
        <v>1</v>
      </c>
      <c r="B11" s="16">
        <v>6</v>
      </c>
      <c r="C11" s="60">
        <v>2258</v>
      </c>
      <c r="D11" s="55">
        <v>69</v>
      </c>
      <c r="E11" s="55">
        <v>0</v>
      </c>
      <c r="F11" s="55">
        <f t="shared" si="2"/>
        <v>69</v>
      </c>
      <c r="G11" s="55">
        <v>739</v>
      </c>
      <c r="H11" s="17">
        <v>20</v>
      </c>
      <c r="I11" s="17">
        <f t="shared" si="3"/>
        <v>759</v>
      </c>
      <c r="J11" s="19">
        <f t="shared" si="4"/>
        <v>0.32617103566824235</v>
      </c>
      <c r="K11" s="19">
        <f t="shared" si="5"/>
        <v>2.6350461133069828E-2</v>
      </c>
      <c r="L11" s="61">
        <f t="shared" si="6"/>
        <v>9.336941813261164E-2</v>
      </c>
      <c r="M11" s="34">
        <v>32</v>
      </c>
    </row>
    <row r="12" spans="1:13" s="10" customFormat="1" ht="12.75" x14ac:dyDescent="0.2">
      <c r="A12" s="16">
        <v>1</v>
      </c>
      <c r="B12" s="16">
        <v>7</v>
      </c>
      <c r="C12" s="60">
        <v>1847</v>
      </c>
      <c r="D12" s="55">
        <v>47</v>
      </c>
      <c r="E12" s="55">
        <v>0</v>
      </c>
      <c r="F12" s="55">
        <f t="shared" si="2"/>
        <v>47</v>
      </c>
      <c r="G12" s="55">
        <v>291</v>
      </c>
      <c r="H12" s="17">
        <v>8</v>
      </c>
      <c r="I12" s="17">
        <f t="shared" si="3"/>
        <v>299</v>
      </c>
      <c r="J12" s="19">
        <f t="shared" si="4"/>
        <v>0.15786694825765576</v>
      </c>
      <c r="K12" s="19">
        <f t="shared" si="5"/>
        <v>2.6755852842809364E-2</v>
      </c>
      <c r="L12" s="61">
        <f t="shared" si="6"/>
        <v>0.16151202749140894</v>
      </c>
      <c r="M12" s="34">
        <v>17</v>
      </c>
    </row>
    <row r="13" spans="1:13" s="10" customFormat="1" ht="12.75" x14ac:dyDescent="0.2">
      <c r="A13" s="16">
        <v>1</v>
      </c>
      <c r="B13" s="16">
        <v>8</v>
      </c>
      <c r="C13" s="60">
        <v>1332</v>
      </c>
      <c r="D13" s="55">
        <v>43</v>
      </c>
      <c r="E13" s="55">
        <v>0</v>
      </c>
      <c r="F13" s="55">
        <f t="shared" si="2"/>
        <v>43</v>
      </c>
      <c r="G13" s="55">
        <v>415</v>
      </c>
      <c r="H13" s="17">
        <v>5</v>
      </c>
      <c r="I13" s="17">
        <f t="shared" si="3"/>
        <v>420</v>
      </c>
      <c r="J13" s="19">
        <f t="shared" si="4"/>
        <v>0.30545454545454548</v>
      </c>
      <c r="K13" s="19">
        <f t="shared" si="5"/>
        <v>1.1904761904761904E-2</v>
      </c>
      <c r="L13" s="61">
        <f t="shared" si="6"/>
        <v>0.10361445783132531</v>
      </c>
      <c r="M13" s="34">
        <v>22</v>
      </c>
    </row>
    <row r="14" spans="1:13" s="10" customFormat="1" ht="12.75" x14ac:dyDescent="0.2">
      <c r="A14" s="16">
        <v>1</v>
      </c>
      <c r="B14" s="16">
        <v>9</v>
      </c>
      <c r="C14" s="60">
        <v>2401</v>
      </c>
      <c r="D14" s="55">
        <v>42</v>
      </c>
      <c r="E14" s="55">
        <v>0</v>
      </c>
      <c r="F14" s="55">
        <f t="shared" si="2"/>
        <v>42</v>
      </c>
      <c r="G14" s="73">
        <v>596</v>
      </c>
      <c r="H14" s="17">
        <v>25</v>
      </c>
      <c r="I14" s="17">
        <f t="shared" si="3"/>
        <v>621</v>
      </c>
      <c r="J14" s="19">
        <f t="shared" si="4"/>
        <v>0.2541956610724519</v>
      </c>
      <c r="K14" s="19">
        <f t="shared" si="5"/>
        <v>4.0257648953301126E-2</v>
      </c>
      <c r="L14" s="61">
        <f t="shared" si="6"/>
        <v>7.0469798657718116E-2</v>
      </c>
      <c r="M14" s="34">
        <v>15</v>
      </c>
    </row>
    <row r="15" spans="1:13" s="5" customFormat="1" ht="15" x14ac:dyDescent="0.25">
      <c r="A15" s="70" t="s">
        <v>5</v>
      </c>
      <c r="B15" s="70"/>
      <c r="C15" s="27">
        <f t="shared" ref="C15:I15" si="7">SUM(C6:C14)</f>
        <v>18836</v>
      </c>
      <c r="D15" s="28">
        <f t="shared" si="7"/>
        <v>364</v>
      </c>
      <c r="E15" s="28">
        <f t="shared" si="7"/>
        <v>9</v>
      </c>
      <c r="F15" s="28">
        <f t="shared" si="7"/>
        <v>373</v>
      </c>
      <c r="G15" s="59">
        <f t="shared" si="7"/>
        <v>5725</v>
      </c>
      <c r="H15" s="28">
        <f t="shared" si="7"/>
        <v>217</v>
      </c>
      <c r="I15" s="27">
        <f t="shared" si="7"/>
        <v>5942</v>
      </c>
      <c r="J15" s="29">
        <f>I15/(C15+F15)</f>
        <v>0.30933416627622468</v>
      </c>
      <c r="K15" s="29">
        <f>H15/I15</f>
        <v>3.6519690339952879E-2</v>
      </c>
      <c r="L15" s="43">
        <f t="shared" si="6"/>
        <v>6.3580786026200875E-2</v>
      </c>
      <c r="M15" s="53">
        <f t="shared" ref="M15" si="8">SUM(M6:M14)</f>
        <v>189</v>
      </c>
    </row>
    <row r="16" spans="1:13" s="10" customFormat="1" x14ac:dyDescent="0.2">
      <c r="A16" s="16"/>
      <c r="B16" s="16"/>
      <c r="C16" s="49"/>
      <c r="D16" s="16"/>
      <c r="E16" s="16"/>
      <c r="F16" s="16"/>
      <c r="G16" s="16"/>
      <c r="H16" s="18"/>
      <c r="I16" s="17"/>
      <c r="J16" s="19"/>
      <c r="K16" s="19"/>
      <c r="L16" s="41"/>
    </row>
    <row r="17" spans="1:13" s="10" customFormat="1" ht="12.75" x14ac:dyDescent="0.2">
      <c r="A17" s="16">
        <v>2</v>
      </c>
      <c r="B17" s="16">
        <v>1</v>
      </c>
      <c r="C17" s="50">
        <v>2820</v>
      </c>
      <c r="D17" s="16">
        <v>62</v>
      </c>
      <c r="E17" s="16">
        <v>1</v>
      </c>
      <c r="F17" s="16">
        <f t="shared" si="2"/>
        <v>63</v>
      </c>
      <c r="G17" s="74">
        <v>1011</v>
      </c>
      <c r="H17" s="18">
        <v>39</v>
      </c>
      <c r="I17" s="17">
        <f t="shared" si="3"/>
        <v>1050</v>
      </c>
      <c r="J17" s="19">
        <f t="shared" si="4"/>
        <v>0.36420395421436003</v>
      </c>
      <c r="K17" s="19">
        <f t="shared" si="5"/>
        <v>3.7142857142857144E-2</v>
      </c>
      <c r="L17" s="62">
        <f t="shared" si="6"/>
        <v>6.1325420375865483E-2</v>
      </c>
      <c r="M17" s="34">
        <v>42</v>
      </c>
    </row>
    <row r="18" spans="1:13" s="10" customFormat="1" ht="12.75" x14ac:dyDescent="0.2">
      <c r="A18" s="16">
        <v>2</v>
      </c>
      <c r="B18" s="16">
        <v>2</v>
      </c>
      <c r="C18" s="50">
        <v>1377</v>
      </c>
      <c r="D18" s="16">
        <v>39</v>
      </c>
      <c r="E18" s="16">
        <v>5</v>
      </c>
      <c r="F18" s="16">
        <f t="shared" si="2"/>
        <v>44</v>
      </c>
      <c r="G18" s="74">
        <v>679</v>
      </c>
      <c r="H18" s="18">
        <v>37</v>
      </c>
      <c r="I18" s="17">
        <f t="shared" si="3"/>
        <v>716</v>
      </c>
      <c r="J18" s="19">
        <f t="shared" si="4"/>
        <v>0.50387051372273051</v>
      </c>
      <c r="K18" s="19">
        <f t="shared" si="5"/>
        <v>5.1675977653631286E-2</v>
      </c>
      <c r="L18" s="62">
        <f t="shared" si="6"/>
        <v>5.7437407952871868E-2</v>
      </c>
      <c r="M18" s="34">
        <v>28</v>
      </c>
    </row>
    <row r="19" spans="1:13" s="10" customFormat="1" ht="12.75" x14ac:dyDescent="0.2">
      <c r="A19" s="16">
        <v>2</v>
      </c>
      <c r="B19" s="16">
        <v>3</v>
      </c>
      <c r="C19" s="50">
        <v>1763</v>
      </c>
      <c r="D19" s="16">
        <v>44</v>
      </c>
      <c r="E19" s="16">
        <v>4</v>
      </c>
      <c r="F19" s="16">
        <f t="shared" si="2"/>
        <v>48</v>
      </c>
      <c r="G19" s="75">
        <v>324</v>
      </c>
      <c r="H19" s="18">
        <v>18</v>
      </c>
      <c r="I19" s="17">
        <f t="shared" si="3"/>
        <v>342</v>
      </c>
      <c r="J19" s="19">
        <f t="shared" si="4"/>
        <v>0.18884594146880176</v>
      </c>
      <c r="K19" s="19">
        <f t="shared" si="5"/>
        <v>5.2631578947368418E-2</v>
      </c>
      <c r="L19" s="62">
        <f t="shared" si="6"/>
        <v>0.13580246913580246</v>
      </c>
      <c r="M19" s="34">
        <v>19</v>
      </c>
    </row>
    <row r="20" spans="1:13" s="10" customFormat="1" ht="12.75" x14ac:dyDescent="0.2">
      <c r="A20" s="16">
        <v>2</v>
      </c>
      <c r="B20" s="16">
        <v>4</v>
      </c>
      <c r="C20" s="50">
        <v>1582</v>
      </c>
      <c r="D20" s="16">
        <v>53</v>
      </c>
      <c r="E20" s="16">
        <v>0</v>
      </c>
      <c r="F20" s="16">
        <f t="shared" si="2"/>
        <v>53</v>
      </c>
      <c r="G20" s="75">
        <v>117</v>
      </c>
      <c r="H20" s="18">
        <v>3</v>
      </c>
      <c r="I20" s="17">
        <f t="shared" si="3"/>
        <v>120</v>
      </c>
      <c r="J20" s="19">
        <f t="shared" si="4"/>
        <v>7.3394495412844041E-2</v>
      </c>
      <c r="K20" s="19">
        <f t="shared" si="5"/>
        <v>2.5000000000000001E-2</v>
      </c>
      <c r="L20" s="62">
        <f t="shared" si="6"/>
        <v>0.45299145299145299</v>
      </c>
      <c r="M20" s="34">
        <v>3</v>
      </c>
    </row>
    <row r="21" spans="1:13" s="10" customFormat="1" ht="12.75" x14ac:dyDescent="0.2">
      <c r="A21" s="16">
        <v>2</v>
      </c>
      <c r="B21" s="16">
        <v>5</v>
      </c>
      <c r="C21" s="50">
        <v>1994</v>
      </c>
      <c r="D21" s="16">
        <v>48</v>
      </c>
      <c r="E21" s="16">
        <v>2</v>
      </c>
      <c r="F21" s="16">
        <f t="shared" si="2"/>
        <v>50</v>
      </c>
      <c r="G21" s="75">
        <v>495</v>
      </c>
      <c r="H21" s="18">
        <v>26</v>
      </c>
      <c r="I21" s="17">
        <f t="shared" si="3"/>
        <v>521</v>
      </c>
      <c r="J21" s="19">
        <f t="shared" si="4"/>
        <v>0.25489236790606656</v>
      </c>
      <c r="K21" s="19">
        <f t="shared" si="5"/>
        <v>4.9904030710172742E-2</v>
      </c>
      <c r="L21" s="62">
        <f t="shared" si="6"/>
        <v>9.696969696969697E-2</v>
      </c>
      <c r="M21" s="34">
        <v>26</v>
      </c>
    </row>
    <row r="22" spans="1:13" s="10" customFormat="1" ht="12.75" x14ac:dyDescent="0.2">
      <c r="A22" s="16">
        <v>2</v>
      </c>
      <c r="B22" s="16">
        <v>6</v>
      </c>
      <c r="C22" s="50">
        <v>1120</v>
      </c>
      <c r="D22" s="16">
        <v>35</v>
      </c>
      <c r="E22" s="16">
        <v>1</v>
      </c>
      <c r="F22" s="16">
        <f t="shared" si="2"/>
        <v>36</v>
      </c>
      <c r="G22" s="75">
        <v>433</v>
      </c>
      <c r="H22" s="18">
        <v>19</v>
      </c>
      <c r="I22" s="17">
        <f t="shared" si="3"/>
        <v>452</v>
      </c>
      <c r="J22" s="19">
        <f t="shared" si="4"/>
        <v>0.39100346020761245</v>
      </c>
      <c r="K22" s="19">
        <f t="shared" si="5"/>
        <v>4.2035398230088498E-2</v>
      </c>
      <c r="L22" s="62">
        <f t="shared" si="6"/>
        <v>8.0831408775981523E-2</v>
      </c>
      <c r="M22" s="34">
        <v>22</v>
      </c>
    </row>
    <row r="23" spans="1:13" s="10" customFormat="1" ht="12.75" x14ac:dyDescent="0.2">
      <c r="A23" s="16">
        <v>2</v>
      </c>
      <c r="B23" s="16">
        <v>7</v>
      </c>
      <c r="C23" s="50">
        <v>1013</v>
      </c>
      <c r="D23" s="16">
        <v>39</v>
      </c>
      <c r="E23" s="16">
        <v>0</v>
      </c>
      <c r="F23" s="16">
        <f t="shared" si="2"/>
        <v>39</v>
      </c>
      <c r="G23" s="75">
        <v>138</v>
      </c>
      <c r="H23" s="18">
        <v>7</v>
      </c>
      <c r="I23" s="17">
        <f t="shared" si="3"/>
        <v>145</v>
      </c>
      <c r="J23" s="19">
        <f t="shared" si="4"/>
        <v>0.13783269961977188</v>
      </c>
      <c r="K23" s="19">
        <f t="shared" si="5"/>
        <v>4.8275862068965517E-2</v>
      </c>
      <c r="L23" s="62">
        <f t="shared" si="6"/>
        <v>0.28260869565217389</v>
      </c>
      <c r="M23" s="34">
        <v>4</v>
      </c>
    </row>
    <row r="24" spans="1:13" s="10" customFormat="1" ht="12.75" x14ac:dyDescent="0.2">
      <c r="A24" s="16">
        <v>2</v>
      </c>
      <c r="B24" s="16">
        <v>8</v>
      </c>
      <c r="C24" s="50">
        <v>2543</v>
      </c>
      <c r="D24" s="16">
        <v>49</v>
      </c>
      <c r="E24" s="16">
        <v>1</v>
      </c>
      <c r="F24" s="16">
        <f t="shared" si="2"/>
        <v>50</v>
      </c>
      <c r="G24" s="75">
        <v>1206</v>
      </c>
      <c r="H24" s="18">
        <v>36</v>
      </c>
      <c r="I24" s="17">
        <f t="shared" si="3"/>
        <v>1242</v>
      </c>
      <c r="J24" s="19">
        <f t="shared" si="4"/>
        <v>0.47898187427689937</v>
      </c>
      <c r="K24" s="19">
        <f t="shared" si="5"/>
        <v>2.8985507246376812E-2</v>
      </c>
      <c r="L24" s="62">
        <f t="shared" si="6"/>
        <v>4.06301824212272E-2</v>
      </c>
      <c r="M24" s="34">
        <v>30</v>
      </c>
    </row>
    <row r="25" spans="1:13" s="10" customFormat="1" ht="12.75" x14ac:dyDescent="0.2">
      <c r="A25" s="16">
        <v>2</v>
      </c>
      <c r="B25" s="16">
        <v>9</v>
      </c>
      <c r="C25" s="50">
        <v>1162</v>
      </c>
      <c r="D25" s="16">
        <v>37</v>
      </c>
      <c r="E25" s="16">
        <v>2</v>
      </c>
      <c r="F25" s="16">
        <f t="shared" si="2"/>
        <v>39</v>
      </c>
      <c r="G25" s="75">
        <v>351</v>
      </c>
      <c r="H25" s="18">
        <v>16</v>
      </c>
      <c r="I25" s="17">
        <f t="shared" si="3"/>
        <v>367</v>
      </c>
      <c r="J25" s="19">
        <f t="shared" si="4"/>
        <v>0.30557868442964198</v>
      </c>
      <c r="K25" s="19">
        <f t="shared" si="5"/>
        <v>4.3596730245231606E-2</v>
      </c>
      <c r="L25" s="62">
        <f t="shared" si="6"/>
        <v>0.10541310541310542</v>
      </c>
      <c r="M25" s="34">
        <v>15</v>
      </c>
    </row>
    <row r="26" spans="1:13" s="10" customFormat="1" ht="12.75" x14ac:dyDescent="0.2">
      <c r="A26" s="16">
        <v>2</v>
      </c>
      <c r="B26" s="16">
        <v>10</v>
      </c>
      <c r="C26" s="50">
        <v>2822</v>
      </c>
      <c r="D26" s="16">
        <v>87</v>
      </c>
      <c r="E26" s="16">
        <v>0</v>
      </c>
      <c r="F26" s="16">
        <f t="shared" si="2"/>
        <v>87</v>
      </c>
      <c r="G26" s="75">
        <v>196</v>
      </c>
      <c r="H26" s="18">
        <v>5</v>
      </c>
      <c r="I26" s="17">
        <f t="shared" si="3"/>
        <v>201</v>
      </c>
      <c r="J26" s="19">
        <f t="shared" si="4"/>
        <v>6.9095909247163981E-2</v>
      </c>
      <c r="K26" s="19">
        <f t="shared" si="5"/>
        <v>2.4875621890547265E-2</v>
      </c>
      <c r="L26" s="62">
        <f t="shared" si="6"/>
        <v>0.44387755102040816</v>
      </c>
      <c r="M26" s="34">
        <v>7</v>
      </c>
    </row>
    <row r="27" spans="1:13" s="5" customFormat="1" ht="15" x14ac:dyDescent="0.25">
      <c r="A27" s="70" t="s">
        <v>6</v>
      </c>
      <c r="B27" s="70"/>
      <c r="C27" s="27">
        <f t="shared" ref="C27:I27" si="9">SUM(C17:C26)</f>
        <v>18196</v>
      </c>
      <c r="D27" s="28">
        <f t="shared" si="9"/>
        <v>493</v>
      </c>
      <c r="E27" s="28">
        <f t="shared" si="9"/>
        <v>16</v>
      </c>
      <c r="F27" s="28">
        <f t="shared" si="9"/>
        <v>509</v>
      </c>
      <c r="G27" s="57">
        <f t="shared" si="9"/>
        <v>4950</v>
      </c>
      <c r="H27" s="28">
        <f t="shared" si="9"/>
        <v>206</v>
      </c>
      <c r="I27" s="27">
        <f t="shared" si="9"/>
        <v>5156</v>
      </c>
      <c r="J27" s="29">
        <f>I27/(C27+F27)</f>
        <v>0.27564822240042769</v>
      </c>
      <c r="K27" s="29">
        <f>H27/I27</f>
        <v>3.9953452288595807E-2</v>
      </c>
      <c r="L27" s="43">
        <f t="shared" si="6"/>
        <v>9.9595959595959599E-2</v>
      </c>
      <c r="M27" s="53">
        <f t="shared" ref="M27" si="10">SUM(M17:M26)</f>
        <v>196</v>
      </c>
    </row>
    <row r="28" spans="1:13" s="10" customFormat="1" x14ac:dyDescent="0.2">
      <c r="A28" s="16"/>
      <c r="B28" s="16"/>
      <c r="C28" s="49"/>
      <c r="D28" s="16"/>
      <c r="E28" s="16"/>
      <c r="F28" s="16"/>
      <c r="G28" s="16"/>
      <c r="H28" s="18"/>
      <c r="I28" s="17"/>
      <c r="J28" s="19"/>
      <c r="K28" s="19"/>
      <c r="L28" s="41"/>
    </row>
    <row r="29" spans="1:13" s="10" customFormat="1" ht="12.75" x14ac:dyDescent="0.2">
      <c r="A29" s="16">
        <v>3</v>
      </c>
      <c r="B29" s="16">
        <v>1</v>
      </c>
      <c r="C29" s="50">
        <v>2305</v>
      </c>
      <c r="D29" s="37">
        <v>52</v>
      </c>
      <c r="E29" s="16">
        <v>0</v>
      </c>
      <c r="F29" s="16">
        <f t="shared" ref="F29:F97" si="11">SUM(D29:E29)</f>
        <v>52</v>
      </c>
      <c r="G29" s="16">
        <v>165</v>
      </c>
      <c r="H29" s="18">
        <v>1</v>
      </c>
      <c r="I29" s="17">
        <f t="shared" ref="I29:I97" si="12">SUM(G29:H29)</f>
        <v>166</v>
      </c>
      <c r="J29" s="19">
        <f t="shared" ref="J29:J97" si="13">I29/(C29+F29)</f>
        <v>7.0428510818837511E-2</v>
      </c>
      <c r="K29" s="19">
        <f t="shared" ref="K29:K97" si="14">H29/I29</f>
        <v>6.024096385542169E-3</v>
      </c>
      <c r="L29" s="62">
        <f t="shared" si="6"/>
        <v>0.31515151515151513</v>
      </c>
      <c r="M29" s="34">
        <v>11</v>
      </c>
    </row>
    <row r="30" spans="1:13" s="10" customFormat="1" ht="12.75" x14ac:dyDescent="0.2">
      <c r="A30" s="16">
        <v>3</v>
      </c>
      <c r="B30" s="16">
        <v>2</v>
      </c>
      <c r="C30" s="51">
        <v>1945</v>
      </c>
      <c r="D30" s="16">
        <v>84</v>
      </c>
      <c r="E30" s="16">
        <v>2</v>
      </c>
      <c r="F30" s="16">
        <f t="shared" si="11"/>
        <v>86</v>
      </c>
      <c r="G30" s="16">
        <v>401</v>
      </c>
      <c r="H30" s="18">
        <v>19</v>
      </c>
      <c r="I30" s="17">
        <f t="shared" si="12"/>
        <v>420</v>
      </c>
      <c r="J30" s="19">
        <f t="shared" si="13"/>
        <v>0.206794682422452</v>
      </c>
      <c r="K30" s="19">
        <f t="shared" si="14"/>
        <v>4.5238095238095237E-2</v>
      </c>
      <c r="L30" s="62">
        <f t="shared" si="6"/>
        <v>0.20947630922693267</v>
      </c>
      <c r="M30" s="34">
        <v>9</v>
      </c>
    </row>
    <row r="31" spans="1:13" s="10" customFormat="1" ht="12.75" x14ac:dyDescent="0.2">
      <c r="A31" s="16">
        <v>3</v>
      </c>
      <c r="B31" s="16">
        <v>3</v>
      </c>
      <c r="C31" s="50">
        <v>2590</v>
      </c>
      <c r="D31" s="16">
        <v>67</v>
      </c>
      <c r="E31" s="16">
        <v>4</v>
      </c>
      <c r="F31" s="16">
        <f t="shared" si="11"/>
        <v>71</v>
      </c>
      <c r="G31" s="16">
        <v>893</v>
      </c>
      <c r="H31" s="18">
        <v>101</v>
      </c>
      <c r="I31" s="17">
        <f t="shared" si="12"/>
        <v>994</v>
      </c>
      <c r="J31" s="19">
        <f t="shared" si="13"/>
        <v>0.37354378053363396</v>
      </c>
      <c r="K31" s="19">
        <f t="shared" si="14"/>
        <v>0.10160965794768612</v>
      </c>
      <c r="L31" s="62">
        <f t="shared" si="6"/>
        <v>7.5027995520716692E-2</v>
      </c>
      <c r="M31" s="34">
        <v>36</v>
      </c>
    </row>
    <row r="32" spans="1:13" s="10" customFormat="1" ht="12.75" x14ac:dyDescent="0.2">
      <c r="A32" s="16">
        <v>3</v>
      </c>
      <c r="B32" s="16">
        <v>4</v>
      </c>
      <c r="C32" s="50">
        <v>1840</v>
      </c>
      <c r="D32" s="16">
        <v>64</v>
      </c>
      <c r="E32" s="16">
        <v>1</v>
      </c>
      <c r="F32" s="16">
        <f t="shared" si="11"/>
        <v>65</v>
      </c>
      <c r="G32" s="16">
        <v>640</v>
      </c>
      <c r="H32" s="18">
        <v>35</v>
      </c>
      <c r="I32" s="17">
        <f t="shared" si="12"/>
        <v>675</v>
      </c>
      <c r="J32" s="19">
        <f t="shared" si="13"/>
        <v>0.3543307086614173</v>
      </c>
      <c r="K32" s="19">
        <f t="shared" si="14"/>
        <v>5.185185185185185E-2</v>
      </c>
      <c r="L32" s="62">
        <f t="shared" si="6"/>
        <v>0.1</v>
      </c>
      <c r="M32" s="34">
        <v>28</v>
      </c>
    </row>
    <row r="33" spans="1:13" s="10" customFormat="1" ht="12.75" x14ac:dyDescent="0.2">
      <c r="A33" s="16">
        <v>3</v>
      </c>
      <c r="B33" s="16">
        <v>5</v>
      </c>
      <c r="C33" s="50">
        <v>1632</v>
      </c>
      <c r="D33" s="16">
        <v>62</v>
      </c>
      <c r="E33" s="16">
        <v>11</v>
      </c>
      <c r="F33" s="16">
        <f t="shared" si="11"/>
        <v>73</v>
      </c>
      <c r="G33" s="16">
        <v>626</v>
      </c>
      <c r="H33" s="18">
        <v>75</v>
      </c>
      <c r="I33" s="17">
        <f t="shared" si="12"/>
        <v>701</v>
      </c>
      <c r="J33" s="19">
        <f t="shared" si="13"/>
        <v>0.41114369501466275</v>
      </c>
      <c r="K33" s="19">
        <f t="shared" si="14"/>
        <v>0.10699001426533523</v>
      </c>
      <c r="L33" s="62">
        <f t="shared" si="6"/>
        <v>9.9041533546325874E-2</v>
      </c>
      <c r="M33" s="34">
        <v>24</v>
      </c>
    </row>
    <row r="34" spans="1:13" s="10" customFormat="1" ht="12.75" x14ac:dyDescent="0.2">
      <c r="A34" s="16">
        <v>3</v>
      </c>
      <c r="B34" s="16">
        <v>6</v>
      </c>
      <c r="C34" s="50">
        <v>2724</v>
      </c>
      <c r="D34" s="16">
        <v>90</v>
      </c>
      <c r="E34" s="16">
        <v>12</v>
      </c>
      <c r="F34" s="16">
        <f t="shared" si="11"/>
        <v>102</v>
      </c>
      <c r="G34" s="16">
        <v>927</v>
      </c>
      <c r="H34" s="18">
        <v>71</v>
      </c>
      <c r="I34" s="17">
        <f t="shared" si="12"/>
        <v>998</v>
      </c>
      <c r="J34" s="19">
        <f t="shared" si="13"/>
        <v>0.35314932767162066</v>
      </c>
      <c r="K34" s="19">
        <f t="shared" si="14"/>
        <v>7.1142284569138278E-2</v>
      </c>
      <c r="L34" s="62">
        <f t="shared" si="6"/>
        <v>9.7087378640776698E-2</v>
      </c>
      <c r="M34" s="34">
        <v>48</v>
      </c>
    </row>
    <row r="35" spans="1:13" s="10" customFormat="1" ht="12.75" x14ac:dyDescent="0.2">
      <c r="A35" s="16">
        <v>3</v>
      </c>
      <c r="B35" s="16">
        <v>7</v>
      </c>
      <c r="C35" s="50">
        <v>2783</v>
      </c>
      <c r="D35" s="16">
        <v>108</v>
      </c>
      <c r="E35" s="16">
        <v>4</v>
      </c>
      <c r="F35" s="16">
        <f t="shared" si="11"/>
        <v>112</v>
      </c>
      <c r="G35" s="16">
        <v>861</v>
      </c>
      <c r="H35" s="18">
        <v>35</v>
      </c>
      <c r="I35" s="17">
        <f t="shared" si="12"/>
        <v>896</v>
      </c>
      <c r="J35" s="19">
        <f t="shared" si="13"/>
        <v>0.30949913644214161</v>
      </c>
      <c r="K35" s="19">
        <f t="shared" si="14"/>
        <v>3.90625E-2</v>
      </c>
      <c r="L35" s="62">
        <f t="shared" si="6"/>
        <v>0.12543554006968641</v>
      </c>
      <c r="M35" s="34">
        <v>30</v>
      </c>
    </row>
    <row r="36" spans="1:13" s="10" customFormat="1" ht="12.75" x14ac:dyDescent="0.2">
      <c r="A36" s="16">
        <v>3</v>
      </c>
      <c r="B36" s="16">
        <v>8</v>
      </c>
      <c r="C36" s="50">
        <v>1925</v>
      </c>
      <c r="D36" s="16">
        <v>50</v>
      </c>
      <c r="E36" s="16">
        <v>2</v>
      </c>
      <c r="F36" s="16">
        <f t="shared" si="11"/>
        <v>52</v>
      </c>
      <c r="G36" s="16">
        <v>720</v>
      </c>
      <c r="H36" s="18">
        <v>52</v>
      </c>
      <c r="I36" s="17">
        <f t="shared" si="12"/>
        <v>772</v>
      </c>
      <c r="J36" s="19">
        <f t="shared" si="13"/>
        <v>0.39049064238745573</v>
      </c>
      <c r="K36" s="19">
        <f t="shared" si="14"/>
        <v>6.7357512953367879E-2</v>
      </c>
      <c r="L36" s="62">
        <f t="shared" si="6"/>
        <v>6.9444444444444448E-2</v>
      </c>
      <c r="M36" s="34">
        <v>57</v>
      </c>
    </row>
    <row r="37" spans="1:13" s="10" customFormat="1" ht="12.75" x14ac:dyDescent="0.2">
      <c r="A37" s="16">
        <v>3</v>
      </c>
      <c r="B37" s="16">
        <v>9</v>
      </c>
      <c r="C37" s="50">
        <v>1620</v>
      </c>
      <c r="D37" s="16">
        <v>46</v>
      </c>
      <c r="E37" s="16">
        <v>4</v>
      </c>
      <c r="F37" s="16">
        <f t="shared" si="11"/>
        <v>50</v>
      </c>
      <c r="G37" s="16">
        <v>545</v>
      </c>
      <c r="H37" s="18">
        <v>39</v>
      </c>
      <c r="I37" s="17">
        <f t="shared" si="12"/>
        <v>584</v>
      </c>
      <c r="J37" s="19">
        <f t="shared" si="13"/>
        <v>0.34970059880239523</v>
      </c>
      <c r="K37" s="19">
        <f t="shared" si="14"/>
        <v>6.6780821917808222E-2</v>
      </c>
      <c r="L37" s="62">
        <f t="shared" si="6"/>
        <v>8.4403669724770647E-2</v>
      </c>
      <c r="M37" s="34">
        <v>17</v>
      </c>
    </row>
    <row r="38" spans="1:13" s="5" customFormat="1" ht="15" x14ac:dyDescent="0.25">
      <c r="A38" s="70" t="s">
        <v>7</v>
      </c>
      <c r="B38" s="70"/>
      <c r="C38" s="27">
        <f t="shared" ref="C38:I38" si="15">SUM(C29:C37)</f>
        <v>19364</v>
      </c>
      <c r="D38" s="28">
        <f t="shared" si="15"/>
        <v>623</v>
      </c>
      <c r="E38" s="28">
        <f t="shared" si="15"/>
        <v>40</v>
      </c>
      <c r="F38" s="28">
        <f t="shared" si="15"/>
        <v>663</v>
      </c>
      <c r="G38" s="27">
        <f t="shared" si="15"/>
        <v>5778</v>
      </c>
      <c r="H38" s="28">
        <f t="shared" si="15"/>
        <v>428</v>
      </c>
      <c r="I38" s="27">
        <f t="shared" si="15"/>
        <v>6206</v>
      </c>
      <c r="J38" s="29">
        <f>I38/(C38+F38)</f>
        <v>0.30988165975932491</v>
      </c>
      <c r="K38" s="29">
        <f>H38/I38</f>
        <v>6.8965517241379309E-2</v>
      </c>
      <c r="L38" s="43">
        <f t="shared" si="6"/>
        <v>0.10782277604707512</v>
      </c>
      <c r="M38" s="53">
        <f t="shared" ref="M38" si="16">SUM(M29:M37)</f>
        <v>260</v>
      </c>
    </row>
    <row r="39" spans="1:13" s="10" customFormat="1" x14ac:dyDescent="0.2">
      <c r="A39" s="16"/>
      <c r="B39" s="16"/>
      <c r="C39" s="49"/>
      <c r="D39" s="16"/>
      <c r="E39" s="16"/>
      <c r="F39" s="16"/>
      <c r="G39" s="16"/>
      <c r="H39" s="18"/>
      <c r="I39" s="17"/>
      <c r="J39" s="19"/>
      <c r="K39" s="19"/>
      <c r="L39" s="41"/>
    </row>
    <row r="40" spans="1:13" s="10" customFormat="1" ht="12.75" x14ac:dyDescent="0.2">
      <c r="A40" s="16">
        <v>4</v>
      </c>
      <c r="B40" s="16">
        <v>1</v>
      </c>
      <c r="C40" s="50">
        <v>1698</v>
      </c>
      <c r="D40" s="16">
        <v>14</v>
      </c>
      <c r="E40" s="16">
        <v>1</v>
      </c>
      <c r="F40" s="16">
        <f t="shared" si="11"/>
        <v>15</v>
      </c>
      <c r="G40" s="16">
        <v>382</v>
      </c>
      <c r="H40" s="18">
        <v>11</v>
      </c>
      <c r="I40" s="17">
        <f t="shared" si="12"/>
        <v>393</v>
      </c>
      <c r="J40" s="19">
        <f t="shared" si="13"/>
        <v>0.22942206654991243</v>
      </c>
      <c r="K40" s="19">
        <f t="shared" si="14"/>
        <v>2.7989821882951654E-2</v>
      </c>
      <c r="L40" s="62">
        <f t="shared" si="6"/>
        <v>3.6649214659685861E-2</v>
      </c>
      <c r="M40" s="34">
        <v>26</v>
      </c>
    </row>
    <row r="41" spans="1:13" s="10" customFormat="1" ht="12.75" x14ac:dyDescent="0.2">
      <c r="A41" s="16">
        <v>4</v>
      </c>
      <c r="B41" s="16">
        <v>2</v>
      </c>
      <c r="C41" s="50">
        <v>2584</v>
      </c>
      <c r="D41" s="16">
        <v>17</v>
      </c>
      <c r="E41" s="16">
        <v>8</v>
      </c>
      <c r="F41" s="16">
        <f t="shared" si="11"/>
        <v>25</v>
      </c>
      <c r="G41" s="16">
        <v>481</v>
      </c>
      <c r="H41" s="18">
        <v>39</v>
      </c>
      <c r="I41" s="17">
        <f t="shared" si="12"/>
        <v>520</v>
      </c>
      <c r="J41" s="19">
        <f t="shared" si="13"/>
        <v>0.19931008049060944</v>
      </c>
      <c r="K41" s="19">
        <f t="shared" si="14"/>
        <v>7.4999999999999997E-2</v>
      </c>
      <c r="L41" s="62">
        <f t="shared" si="6"/>
        <v>3.5343035343035345E-2</v>
      </c>
      <c r="M41" s="34">
        <v>31</v>
      </c>
    </row>
    <row r="42" spans="1:13" s="10" customFormat="1" ht="12.75" x14ac:dyDescent="0.2">
      <c r="A42" s="16">
        <v>4</v>
      </c>
      <c r="B42" s="16">
        <v>3</v>
      </c>
      <c r="C42" s="50">
        <v>1487</v>
      </c>
      <c r="D42" s="16">
        <v>11</v>
      </c>
      <c r="E42" s="16">
        <v>1</v>
      </c>
      <c r="F42" s="16">
        <f t="shared" si="11"/>
        <v>12</v>
      </c>
      <c r="G42" s="16">
        <v>210</v>
      </c>
      <c r="H42" s="18">
        <v>10</v>
      </c>
      <c r="I42" s="17">
        <f t="shared" si="12"/>
        <v>220</v>
      </c>
      <c r="J42" s="19">
        <f t="shared" si="13"/>
        <v>0.14676450967311541</v>
      </c>
      <c r="K42" s="19">
        <f t="shared" si="14"/>
        <v>4.5454545454545456E-2</v>
      </c>
      <c r="L42" s="62">
        <f t="shared" si="6"/>
        <v>5.2380952380952382E-2</v>
      </c>
      <c r="M42" s="34">
        <v>11</v>
      </c>
    </row>
    <row r="43" spans="1:13" s="10" customFormat="1" ht="12.75" x14ac:dyDescent="0.2">
      <c r="A43" s="16">
        <v>4</v>
      </c>
      <c r="B43" s="16">
        <v>4</v>
      </c>
      <c r="C43" s="50">
        <v>2474</v>
      </c>
      <c r="D43" s="16">
        <v>28</v>
      </c>
      <c r="E43" s="16">
        <v>0</v>
      </c>
      <c r="F43" s="16">
        <f t="shared" si="11"/>
        <v>28</v>
      </c>
      <c r="G43" s="16">
        <v>702</v>
      </c>
      <c r="H43" s="18">
        <v>22</v>
      </c>
      <c r="I43" s="17">
        <f t="shared" si="12"/>
        <v>724</v>
      </c>
      <c r="J43" s="19">
        <f t="shared" si="13"/>
        <v>0.28936850519584334</v>
      </c>
      <c r="K43" s="19">
        <f t="shared" si="14"/>
        <v>3.0386740331491711E-2</v>
      </c>
      <c r="L43" s="62">
        <f t="shared" si="6"/>
        <v>3.9886039886039885E-2</v>
      </c>
      <c r="M43" s="34">
        <v>18</v>
      </c>
    </row>
    <row r="44" spans="1:13" s="10" customFormat="1" ht="12.75" x14ac:dyDescent="0.2">
      <c r="A44" s="16">
        <v>4</v>
      </c>
      <c r="B44" s="16">
        <v>5</v>
      </c>
      <c r="C44" s="50">
        <v>2777</v>
      </c>
      <c r="D44" s="16">
        <v>32</v>
      </c>
      <c r="E44" s="16">
        <v>1</v>
      </c>
      <c r="F44" s="16">
        <f t="shared" si="11"/>
        <v>33</v>
      </c>
      <c r="G44" s="16">
        <v>556</v>
      </c>
      <c r="H44" s="18">
        <v>13</v>
      </c>
      <c r="I44" s="17">
        <f t="shared" si="12"/>
        <v>569</v>
      </c>
      <c r="J44" s="19">
        <f t="shared" si="13"/>
        <v>0.20249110320284697</v>
      </c>
      <c r="K44" s="19">
        <f t="shared" si="14"/>
        <v>2.2847100175746926E-2</v>
      </c>
      <c r="L44" s="62">
        <f t="shared" si="6"/>
        <v>5.7553956834532377E-2</v>
      </c>
      <c r="M44" s="34">
        <v>22</v>
      </c>
    </row>
    <row r="45" spans="1:13" s="10" customFormat="1" ht="12.75" x14ac:dyDescent="0.2">
      <c r="A45" s="16">
        <v>4</v>
      </c>
      <c r="B45" s="16">
        <v>6</v>
      </c>
      <c r="C45" s="50">
        <v>1969</v>
      </c>
      <c r="D45" s="16">
        <v>21</v>
      </c>
      <c r="E45" s="16">
        <v>1</v>
      </c>
      <c r="F45" s="16">
        <f t="shared" si="11"/>
        <v>22</v>
      </c>
      <c r="G45" s="16">
        <v>407</v>
      </c>
      <c r="H45" s="18">
        <v>11</v>
      </c>
      <c r="I45" s="17">
        <f t="shared" si="12"/>
        <v>418</v>
      </c>
      <c r="J45" s="19">
        <f t="shared" si="13"/>
        <v>0.20994475138121546</v>
      </c>
      <c r="K45" s="19">
        <f t="shared" si="14"/>
        <v>2.6315789473684209E-2</v>
      </c>
      <c r="L45" s="62">
        <f t="shared" si="6"/>
        <v>5.1597051597051594E-2</v>
      </c>
      <c r="M45" s="34">
        <v>19</v>
      </c>
    </row>
    <row r="46" spans="1:13" s="10" customFormat="1" ht="12.75" x14ac:dyDescent="0.2">
      <c r="A46" s="16">
        <v>4</v>
      </c>
      <c r="B46" s="16">
        <v>7</v>
      </c>
      <c r="C46" s="49">
        <v>1735</v>
      </c>
      <c r="D46" s="16">
        <v>27</v>
      </c>
      <c r="E46" s="16">
        <v>0</v>
      </c>
      <c r="F46" s="16">
        <f t="shared" si="11"/>
        <v>27</v>
      </c>
      <c r="G46" s="16">
        <v>604</v>
      </c>
      <c r="H46" s="18">
        <v>13</v>
      </c>
      <c r="I46" s="17">
        <f t="shared" si="12"/>
        <v>617</v>
      </c>
      <c r="J46" s="19">
        <f t="shared" si="13"/>
        <v>0.35017026106696936</v>
      </c>
      <c r="K46" s="19">
        <f t="shared" si="14"/>
        <v>2.1069692058346839E-2</v>
      </c>
      <c r="L46" s="62">
        <f t="shared" si="6"/>
        <v>4.4701986754966887E-2</v>
      </c>
      <c r="M46" s="34">
        <v>21</v>
      </c>
    </row>
    <row r="47" spans="1:13" s="10" customFormat="1" ht="12.75" x14ac:dyDescent="0.2">
      <c r="A47" s="16">
        <v>4</v>
      </c>
      <c r="B47" s="16">
        <v>8</v>
      </c>
      <c r="C47" s="49">
        <v>2175</v>
      </c>
      <c r="D47" s="16">
        <v>25</v>
      </c>
      <c r="E47" s="16">
        <v>0</v>
      </c>
      <c r="F47" s="16">
        <f t="shared" si="11"/>
        <v>25</v>
      </c>
      <c r="G47" s="16">
        <v>468</v>
      </c>
      <c r="H47" s="18">
        <v>11</v>
      </c>
      <c r="I47" s="17">
        <f t="shared" si="12"/>
        <v>479</v>
      </c>
      <c r="J47" s="19">
        <f t="shared" si="13"/>
        <v>0.21772727272727271</v>
      </c>
      <c r="K47" s="19">
        <f t="shared" si="14"/>
        <v>2.2964509394572025E-2</v>
      </c>
      <c r="L47" s="62">
        <f t="shared" si="6"/>
        <v>5.3418803418803416E-2</v>
      </c>
      <c r="M47" s="34">
        <v>31</v>
      </c>
    </row>
    <row r="48" spans="1:13" s="5" customFormat="1" ht="15" x14ac:dyDescent="0.25">
      <c r="A48" s="70" t="s">
        <v>8</v>
      </c>
      <c r="B48" s="70"/>
      <c r="C48" s="27">
        <f t="shared" ref="C48:I48" si="17">SUM(C40:C47)</f>
        <v>16899</v>
      </c>
      <c r="D48" s="28">
        <f t="shared" si="17"/>
        <v>175</v>
      </c>
      <c r="E48" s="28">
        <f t="shared" si="17"/>
        <v>12</v>
      </c>
      <c r="F48" s="28">
        <f t="shared" si="17"/>
        <v>187</v>
      </c>
      <c r="G48" s="59">
        <f t="shared" si="17"/>
        <v>3810</v>
      </c>
      <c r="H48" s="28">
        <f t="shared" si="17"/>
        <v>130</v>
      </c>
      <c r="I48" s="27">
        <f t="shared" si="17"/>
        <v>3940</v>
      </c>
      <c r="J48" s="29">
        <f>I48/(C48+F48)</f>
        <v>0.2305981505325998</v>
      </c>
      <c r="K48" s="29">
        <f>H48/I48</f>
        <v>3.2994923857868022E-2</v>
      </c>
      <c r="L48" s="43">
        <f t="shared" si="6"/>
        <v>4.5931758530183726E-2</v>
      </c>
      <c r="M48" s="53">
        <f t="shared" ref="M48" si="18">SUM(M40:M47)</f>
        <v>179</v>
      </c>
    </row>
    <row r="49" spans="1:13" s="10" customFormat="1" x14ac:dyDescent="0.2">
      <c r="A49" s="16"/>
      <c r="B49" s="16"/>
      <c r="C49" s="49"/>
      <c r="D49" s="16"/>
      <c r="E49" s="16"/>
      <c r="F49" s="16"/>
      <c r="G49" s="16"/>
      <c r="H49" s="18"/>
      <c r="I49" s="17"/>
      <c r="J49" s="19"/>
      <c r="K49" s="19"/>
      <c r="L49" s="41"/>
    </row>
    <row r="50" spans="1:13" s="10" customFormat="1" ht="12.75" x14ac:dyDescent="0.2">
      <c r="A50" s="16">
        <v>5</v>
      </c>
      <c r="B50" s="16">
        <v>1</v>
      </c>
      <c r="C50" s="49">
        <v>2102</v>
      </c>
      <c r="D50" s="16">
        <v>36</v>
      </c>
      <c r="E50" s="16">
        <v>3</v>
      </c>
      <c r="F50" s="16">
        <f t="shared" si="11"/>
        <v>39</v>
      </c>
      <c r="G50" s="16">
        <v>533</v>
      </c>
      <c r="H50" s="18">
        <v>17</v>
      </c>
      <c r="I50" s="17">
        <f t="shared" si="12"/>
        <v>550</v>
      </c>
      <c r="J50" s="19">
        <f t="shared" si="13"/>
        <v>0.25688930406352173</v>
      </c>
      <c r="K50" s="19">
        <f t="shared" si="14"/>
        <v>3.090909090909091E-2</v>
      </c>
      <c r="L50" s="62">
        <f t="shared" si="6"/>
        <v>6.7542213883677302E-2</v>
      </c>
      <c r="M50" s="34">
        <v>42</v>
      </c>
    </row>
    <row r="51" spans="1:13" s="10" customFormat="1" ht="12.75" x14ac:dyDescent="0.2">
      <c r="A51" s="16">
        <v>5</v>
      </c>
      <c r="B51" s="16">
        <v>2</v>
      </c>
      <c r="C51" s="50">
        <v>2225</v>
      </c>
      <c r="D51" s="16">
        <v>53</v>
      </c>
      <c r="E51" s="16">
        <v>10</v>
      </c>
      <c r="F51" s="16">
        <f t="shared" si="11"/>
        <v>63</v>
      </c>
      <c r="G51" s="16">
        <v>447</v>
      </c>
      <c r="H51" s="18">
        <v>42</v>
      </c>
      <c r="I51" s="17">
        <f t="shared" si="12"/>
        <v>489</v>
      </c>
      <c r="J51" s="19">
        <f t="shared" si="13"/>
        <v>0.21372377622377622</v>
      </c>
      <c r="K51" s="19">
        <f t="shared" si="14"/>
        <v>8.5889570552147243E-2</v>
      </c>
      <c r="L51" s="62">
        <f t="shared" si="6"/>
        <v>0.11856823266219239</v>
      </c>
      <c r="M51" s="34">
        <v>35</v>
      </c>
    </row>
    <row r="52" spans="1:13" s="10" customFormat="1" ht="12.75" x14ac:dyDescent="0.2">
      <c r="A52" s="16">
        <v>5</v>
      </c>
      <c r="B52" s="16">
        <v>3</v>
      </c>
      <c r="C52" s="50">
        <v>1624</v>
      </c>
      <c r="D52" s="16">
        <v>32</v>
      </c>
      <c r="E52" s="16">
        <v>2</v>
      </c>
      <c r="F52" s="16">
        <f t="shared" si="11"/>
        <v>34</v>
      </c>
      <c r="G52" s="16">
        <v>347</v>
      </c>
      <c r="H52" s="18">
        <v>15</v>
      </c>
      <c r="I52" s="17">
        <f t="shared" si="12"/>
        <v>362</v>
      </c>
      <c r="J52" s="19">
        <f t="shared" si="13"/>
        <v>0.21833534378769601</v>
      </c>
      <c r="K52" s="19">
        <f t="shared" si="14"/>
        <v>4.1436464088397788E-2</v>
      </c>
      <c r="L52" s="62">
        <f t="shared" si="6"/>
        <v>9.2219020172910657E-2</v>
      </c>
      <c r="M52" s="34">
        <v>36</v>
      </c>
    </row>
    <row r="53" spans="1:13" s="10" customFormat="1" ht="12.75" x14ac:dyDescent="0.2">
      <c r="A53" s="16">
        <v>5</v>
      </c>
      <c r="B53" s="16">
        <v>4</v>
      </c>
      <c r="C53" s="50">
        <v>1397</v>
      </c>
      <c r="D53" s="16">
        <v>14</v>
      </c>
      <c r="E53" s="16">
        <v>1</v>
      </c>
      <c r="F53" s="16">
        <f t="shared" si="11"/>
        <v>15</v>
      </c>
      <c r="G53" s="16">
        <v>398</v>
      </c>
      <c r="H53" s="18">
        <v>14</v>
      </c>
      <c r="I53" s="17">
        <f t="shared" si="12"/>
        <v>412</v>
      </c>
      <c r="J53" s="19">
        <f t="shared" si="13"/>
        <v>0.29178470254957506</v>
      </c>
      <c r="K53" s="19">
        <f t="shared" si="14"/>
        <v>3.3980582524271843E-2</v>
      </c>
      <c r="L53" s="62">
        <f t="shared" si="6"/>
        <v>3.5175879396984924E-2</v>
      </c>
      <c r="M53" s="34">
        <v>38</v>
      </c>
    </row>
    <row r="54" spans="1:13" s="10" customFormat="1" ht="12.75" x14ac:dyDescent="0.2">
      <c r="A54" s="16">
        <v>5</v>
      </c>
      <c r="B54" s="16">
        <v>5</v>
      </c>
      <c r="C54" s="50">
        <v>1594</v>
      </c>
      <c r="D54" s="16">
        <v>37</v>
      </c>
      <c r="E54" s="16">
        <v>3</v>
      </c>
      <c r="F54" s="16">
        <f t="shared" si="11"/>
        <v>40</v>
      </c>
      <c r="G54" s="16">
        <v>494</v>
      </c>
      <c r="H54" s="18">
        <v>22</v>
      </c>
      <c r="I54" s="17">
        <f t="shared" si="12"/>
        <v>516</v>
      </c>
      <c r="J54" s="19">
        <f t="shared" si="13"/>
        <v>0.31578947368421051</v>
      </c>
      <c r="K54" s="19">
        <f t="shared" si="14"/>
        <v>4.2635658914728682E-2</v>
      </c>
      <c r="L54" s="62">
        <f t="shared" si="6"/>
        <v>7.4898785425101214E-2</v>
      </c>
      <c r="M54" s="34">
        <v>52</v>
      </c>
    </row>
    <row r="55" spans="1:13" s="10" customFormat="1" ht="12.75" x14ac:dyDescent="0.2">
      <c r="A55" s="16">
        <v>5</v>
      </c>
      <c r="B55" s="16" t="s">
        <v>49</v>
      </c>
      <c r="C55" s="50">
        <v>2164</v>
      </c>
      <c r="D55" s="16">
        <v>60</v>
      </c>
      <c r="E55" s="16">
        <v>13</v>
      </c>
      <c r="F55" s="16">
        <f t="shared" si="11"/>
        <v>73</v>
      </c>
      <c r="G55" s="16">
        <v>460</v>
      </c>
      <c r="H55" s="18">
        <v>44</v>
      </c>
      <c r="I55" s="17">
        <f t="shared" si="12"/>
        <v>504</v>
      </c>
      <c r="J55" s="19">
        <f t="shared" si="13"/>
        <v>0.22530174340634779</v>
      </c>
      <c r="K55" s="19">
        <f t="shared" si="14"/>
        <v>8.7301587301587297E-2</v>
      </c>
      <c r="L55" s="62">
        <f t="shared" si="6"/>
        <v>0.13043478260869565</v>
      </c>
      <c r="M55" s="34">
        <v>31</v>
      </c>
    </row>
    <row r="56" spans="1:13" s="10" customFormat="1" ht="12.75" x14ac:dyDescent="0.2">
      <c r="A56" s="16">
        <v>5</v>
      </c>
      <c r="B56" s="16">
        <v>7</v>
      </c>
      <c r="C56" s="50">
        <v>1849</v>
      </c>
      <c r="D56" s="16">
        <v>39</v>
      </c>
      <c r="E56" s="16">
        <v>6</v>
      </c>
      <c r="F56" s="16">
        <f t="shared" si="11"/>
        <v>45</v>
      </c>
      <c r="G56" s="16">
        <v>323</v>
      </c>
      <c r="H56" s="18">
        <v>32</v>
      </c>
      <c r="I56" s="17">
        <f t="shared" si="12"/>
        <v>355</v>
      </c>
      <c r="J56" s="19">
        <f t="shared" si="13"/>
        <v>0.18743400211193242</v>
      </c>
      <c r="K56" s="19">
        <f t="shared" si="14"/>
        <v>9.014084507042254E-2</v>
      </c>
      <c r="L56" s="62">
        <f t="shared" si="6"/>
        <v>0.12074303405572756</v>
      </c>
      <c r="M56" s="34">
        <v>45</v>
      </c>
    </row>
    <row r="57" spans="1:13" s="10" customFormat="1" ht="12.75" x14ac:dyDescent="0.2">
      <c r="A57" s="16">
        <v>5</v>
      </c>
      <c r="B57" s="16">
        <v>8</v>
      </c>
      <c r="C57" s="50">
        <v>2058</v>
      </c>
      <c r="D57" s="16">
        <v>64</v>
      </c>
      <c r="E57" s="16">
        <v>2</v>
      </c>
      <c r="F57" s="16">
        <f t="shared" si="11"/>
        <v>66</v>
      </c>
      <c r="G57" s="16">
        <v>417</v>
      </c>
      <c r="H57" s="18">
        <v>16</v>
      </c>
      <c r="I57" s="17">
        <f t="shared" si="12"/>
        <v>433</v>
      </c>
      <c r="J57" s="19">
        <f t="shared" si="13"/>
        <v>0.20386064030131826</v>
      </c>
      <c r="K57" s="19">
        <f t="shared" si="14"/>
        <v>3.695150115473441E-2</v>
      </c>
      <c r="L57" s="62">
        <f t="shared" si="6"/>
        <v>0.15347721822541965</v>
      </c>
      <c r="M57" s="34">
        <v>41</v>
      </c>
    </row>
    <row r="58" spans="1:13" s="5" customFormat="1" ht="15" x14ac:dyDescent="0.25">
      <c r="A58" s="70" t="s">
        <v>9</v>
      </c>
      <c r="B58" s="70"/>
      <c r="C58" s="27">
        <f t="shared" ref="C58:I58" si="19">SUM(C50:C57)</f>
        <v>15013</v>
      </c>
      <c r="D58" s="28">
        <f t="shared" si="19"/>
        <v>335</v>
      </c>
      <c r="E58" s="28">
        <f t="shared" si="19"/>
        <v>40</v>
      </c>
      <c r="F58" s="28">
        <f t="shared" si="19"/>
        <v>375</v>
      </c>
      <c r="G58" s="59">
        <f t="shared" si="19"/>
        <v>3419</v>
      </c>
      <c r="H58" s="28">
        <f t="shared" si="19"/>
        <v>202</v>
      </c>
      <c r="I58" s="27">
        <f t="shared" si="19"/>
        <v>3621</v>
      </c>
      <c r="J58" s="29">
        <f>I58/(C58+F58)</f>
        <v>0.23531323108916039</v>
      </c>
      <c r="K58" s="29">
        <f>H58/I58</f>
        <v>5.5785694559513946E-2</v>
      </c>
      <c r="L58" s="43">
        <f t="shared" si="6"/>
        <v>9.7981866042702551E-2</v>
      </c>
      <c r="M58" s="53">
        <f t="shared" ref="M58" si="20">SUM(M50:M57)</f>
        <v>320</v>
      </c>
    </row>
    <row r="59" spans="1:13" s="10" customFormat="1" x14ac:dyDescent="0.2">
      <c r="A59" s="16"/>
      <c r="B59" s="16"/>
      <c r="C59" s="49"/>
      <c r="D59" s="16"/>
      <c r="E59" s="16"/>
      <c r="F59" s="16"/>
      <c r="G59" s="16"/>
      <c r="H59" s="18"/>
      <c r="I59" s="17"/>
      <c r="J59" s="19"/>
      <c r="K59" s="19"/>
      <c r="L59" s="41"/>
    </row>
    <row r="60" spans="1:13" s="10" customFormat="1" ht="12.75" x14ac:dyDescent="0.2">
      <c r="A60" s="16">
        <v>6</v>
      </c>
      <c r="B60" s="16">
        <v>1</v>
      </c>
      <c r="C60" s="50">
        <v>718</v>
      </c>
      <c r="D60" s="16">
        <v>32</v>
      </c>
      <c r="E60" s="16">
        <v>9</v>
      </c>
      <c r="F60" s="16">
        <f t="shared" si="11"/>
        <v>41</v>
      </c>
      <c r="G60" s="16">
        <v>314</v>
      </c>
      <c r="H60" s="18">
        <v>50</v>
      </c>
      <c r="I60" s="17">
        <f t="shared" si="12"/>
        <v>364</v>
      </c>
      <c r="J60" s="19">
        <f t="shared" si="13"/>
        <v>0.47957839262187091</v>
      </c>
      <c r="K60" s="19">
        <f t="shared" si="14"/>
        <v>0.13736263736263737</v>
      </c>
      <c r="L60" s="62">
        <f t="shared" si="6"/>
        <v>0.10191082802547771</v>
      </c>
      <c r="M60" s="34">
        <v>22</v>
      </c>
    </row>
    <row r="61" spans="1:13" s="10" customFormat="1" ht="12.75" x14ac:dyDescent="0.2">
      <c r="A61" s="16">
        <v>6</v>
      </c>
      <c r="B61" s="16">
        <v>2</v>
      </c>
      <c r="C61" s="50">
        <v>2014</v>
      </c>
      <c r="D61" s="16">
        <v>107</v>
      </c>
      <c r="E61" s="16">
        <v>41</v>
      </c>
      <c r="F61" s="16">
        <f t="shared" si="11"/>
        <v>148</v>
      </c>
      <c r="G61" s="16">
        <v>666</v>
      </c>
      <c r="H61" s="18">
        <v>200</v>
      </c>
      <c r="I61" s="17">
        <f t="shared" si="12"/>
        <v>866</v>
      </c>
      <c r="J61" s="19">
        <f t="shared" si="13"/>
        <v>0.40055504162812211</v>
      </c>
      <c r="K61" s="19">
        <f t="shared" si="14"/>
        <v>0.23094688221709006</v>
      </c>
      <c r="L61" s="62">
        <f t="shared" si="6"/>
        <v>0.16066066066066065</v>
      </c>
      <c r="M61" s="34">
        <v>42</v>
      </c>
    </row>
    <row r="62" spans="1:13" s="10" customFormat="1" ht="12.75" x14ac:dyDescent="0.2">
      <c r="A62" s="16">
        <v>6</v>
      </c>
      <c r="B62" s="16">
        <v>3</v>
      </c>
      <c r="C62" s="50">
        <v>2572</v>
      </c>
      <c r="D62" s="16">
        <v>161</v>
      </c>
      <c r="E62" s="16">
        <v>168</v>
      </c>
      <c r="F62" s="16">
        <f t="shared" si="11"/>
        <v>329</v>
      </c>
      <c r="G62" s="16">
        <v>584</v>
      </c>
      <c r="H62" s="18">
        <v>662</v>
      </c>
      <c r="I62" s="17">
        <f t="shared" si="12"/>
        <v>1246</v>
      </c>
      <c r="J62" s="19">
        <f t="shared" si="13"/>
        <v>0.42950706652878318</v>
      </c>
      <c r="K62" s="19">
        <f t="shared" si="14"/>
        <v>0.5313001605136437</v>
      </c>
      <c r="L62" s="62">
        <f t="shared" si="6"/>
        <v>0.27568493150684931</v>
      </c>
      <c r="M62" s="34">
        <v>41</v>
      </c>
    </row>
    <row r="63" spans="1:13" s="10" customFormat="1" ht="12.75" x14ac:dyDescent="0.2">
      <c r="A63" s="16">
        <v>6</v>
      </c>
      <c r="B63" s="16">
        <v>4</v>
      </c>
      <c r="C63" s="50">
        <v>2384</v>
      </c>
      <c r="D63" s="16">
        <v>61</v>
      </c>
      <c r="E63" s="16">
        <v>42</v>
      </c>
      <c r="F63" s="16">
        <f t="shared" si="11"/>
        <v>103</v>
      </c>
      <c r="G63" s="16">
        <v>334</v>
      </c>
      <c r="H63" s="18">
        <v>226</v>
      </c>
      <c r="I63" s="17">
        <f t="shared" si="12"/>
        <v>560</v>
      </c>
      <c r="J63" s="19">
        <f t="shared" si="13"/>
        <v>0.22517088862082832</v>
      </c>
      <c r="K63" s="19">
        <f t="shared" si="14"/>
        <v>0.40357142857142858</v>
      </c>
      <c r="L63" s="62">
        <f t="shared" si="6"/>
        <v>0.18263473053892215</v>
      </c>
      <c r="M63" s="34">
        <v>41</v>
      </c>
    </row>
    <row r="64" spans="1:13" s="10" customFormat="1" ht="12.75" x14ac:dyDescent="0.2">
      <c r="A64" s="16">
        <v>6</v>
      </c>
      <c r="B64" s="16">
        <v>5</v>
      </c>
      <c r="C64" s="50">
        <v>1266</v>
      </c>
      <c r="D64" s="16">
        <v>46</v>
      </c>
      <c r="E64" s="16">
        <v>57</v>
      </c>
      <c r="F64" s="16">
        <f t="shared" si="11"/>
        <v>103</v>
      </c>
      <c r="G64" s="16">
        <v>256</v>
      </c>
      <c r="H64" s="18">
        <v>237</v>
      </c>
      <c r="I64" s="17">
        <f t="shared" si="12"/>
        <v>493</v>
      </c>
      <c r="J64" s="19">
        <f t="shared" si="13"/>
        <v>0.36011687363038714</v>
      </c>
      <c r="K64" s="19">
        <f t="shared" si="14"/>
        <v>0.48073022312373226</v>
      </c>
      <c r="L64" s="62">
        <f t="shared" si="6"/>
        <v>0.1796875</v>
      </c>
      <c r="M64" s="34">
        <v>21</v>
      </c>
    </row>
    <row r="65" spans="1:13" s="10" customFormat="1" ht="12.75" x14ac:dyDescent="0.2">
      <c r="A65" s="16">
        <v>6</v>
      </c>
      <c r="B65" s="16">
        <v>6</v>
      </c>
      <c r="C65" s="50">
        <v>1317</v>
      </c>
      <c r="D65" s="16">
        <v>53</v>
      </c>
      <c r="E65" s="16">
        <v>19</v>
      </c>
      <c r="F65" s="16">
        <f t="shared" si="11"/>
        <v>72</v>
      </c>
      <c r="G65" s="16">
        <v>265</v>
      </c>
      <c r="H65" s="18">
        <v>71</v>
      </c>
      <c r="I65" s="17">
        <f t="shared" si="12"/>
        <v>336</v>
      </c>
      <c r="J65" s="19">
        <f t="shared" si="13"/>
        <v>0.24190064794816415</v>
      </c>
      <c r="K65" s="19">
        <f t="shared" si="14"/>
        <v>0.21130952380952381</v>
      </c>
      <c r="L65" s="62">
        <f t="shared" si="6"/>
        <v>0.2</v>
      </c>
      <c r="M65" s="34">
        <v>17</v>
      </c>
    </row>
    <row r="66" spans="1:13" s="10" customFormat="1" ht="12.75" x14ac:dyDescent="0.2">
      <c r="A66" s="16">
        <v>6</v>
      </c>
      <c r="B66" s="16">
        <v>7</v>
      </c>
      <c r="C66" s="50">
        <v>843</v>
      </c>
      <c r="D66" s="16">
        <v>24</v>
      </c>
      <c r="E66" s="16">
        <v>18</v>
      </c>
      <c r="F66" s="16">
        <f t="shared" si="11"/>
        <v>42</v>
      </c>
      <c r="G66" s="16">
        <v>200</v>
      </c>
      <c r="H66" s="18">
        <v>104</v>
      </c>
      <c r="I66" s="17">
        <f t="shared" si="12"/>
        <v>304</v>
      </c>
      <c r="J66" s="19">
        <f t="shared" si="13"/>
        <v>0.34350282485875705</v>
      </c>
      <c r="K66" s="19">
        <f t="shared" si="14"/>
        <v>0.34210526315789475</v>
      </c>
      <c r="L66" s="62">
        <f t="shared" si="6"/>
        <v>0.12</v>
      </c>
      <c r="M66" s="34">
        <v>46</v>
      </c>
    </row>
    <row r="67" spans="1:13" s="10" customFormat="1" ht="12.75" x14ac:dyDescent="0.2">
      <c r="A67" s="16">
        <v>6</v>
      </c>
      <c r="B67" s="16">
        <v>8</v>
      </c>
      <c r="C67" s="50">
        <v>1233</v>
      </c>
      <c r="D67" s="16">
        <v>77</v>
      </c>
      <c r="E67" s="16">
        <v>10</v>
      </c>
      <c r="F67" s="16">
        <f t="shared" si="11"/>
        <v>87</v>
      </c>
      <c r="G67" s="16">
        <v>386</v>
      </c>
      <c r="H67" s="18">
        <v>49</v>
      </c>
      <c r="I67" s="17">
        <f t="shared" si="12"/>
        <v>435</v>
      </c>
      <c r="J67" s="19">
        <f t="shared" si="13"/>
        <v>0.32954545454545453</v>
      </c>
      <c r="K67" s="19">
        <f t="shared" si="14"/>
        <v>0.11264367816091954</v>
      </c>
      <c r="L67" s="62">
        <f t="shared" si="6"/>
        <v>0.19948186528497408</v>
      </c>
      <c r="M67" s="34">
        <v>38</v>
      </c>
    </row>
    <row r="68" spans="1:13" s="10" customFormat="1" ht="12.75" x14ac:dyDescent="0.2">
      <c r="A68" s="16">
        <v>6</v>
      </c>
      <c r="B68" s="16">
        <v>9</v>
      </c>
      <c r="C68" s="50">
        <v>1679</v>
      </c>
      <c r="D68" s="16">
        <v>62</v>
      </c>
      <c r="E68" s="16">
        <v>10</v>
      </c>
      <c r="F68" s="16">
        <f t="shared" si="11"/>
        <v>72</v>
      </c>
      <c r="G68" s="16">
        <v>383</v>
      </c>
      <c r="H68" s="18">
        <v>64</v>
      </c>
      <c r="I68" s="17">
        <f t="shared" si="12"/>
        <v>447</v>
      </c>
      <c r="J68" s="19">
        <f t="shared" si="13"/>
        <v>0.25528269560251288</v>
      </c>
      <c r="K68" s="19">
        <f t="shared" si="14"/>
        <v>0.14317673378076062</v>
      </c>
      <c r="L68" s="62">
        <f t="shared" si="6"/>
        <v>0.16187989556135771</v>
      </c>
      <c r="M68" s="34">
        <v>19</v>
      </c>
    </row>
    <row r="69" spans="1:13" s="5" customFormat="1" ht="15" x14ac:dyDescent="0.25">
      <c r="A69" s="70" t="s">
        <v>10</v>
      </c>
      <c r="B69" s="70"/>
      <c r="C69" s="27">
        <f t="shared" ref="C69:I69" si="21">SUM(C60:C68)</f>
        <v>14026</v>
      </c>
      <c r="D69" s="28">
        <f t="shared" si="21"/>
        <v>623</v>
      </c>
      <c r="E69" s="28">
        <f t="shared" si="21"/>
        <v>374</v>
      </c>
      <c r="F69" s="28">
        <f t="shared" si="21"/>
        <v>997</v>
      </c>
      <c r="G69" s="58">
        <f t="shared" si="21"/>
        <v>3388</v>
      </c>
      <c r="H69" s="59">
        <f t="shared" si="21"/>
        <v>1663</v>
      </c>
      <c r="I69" s="27">
        <f t="shared" si="21"/>
        <v>5051</v>
      </c>
      <c r="J69" s="29">
        <f>I69/(C69+F69)</f>
        <v>0.33621779937429275</v>
      </c>
      <c r="K69" s="29">
        <f>H69/I69</f>
        <v>0.32924173431003761</v>
      </c>
      <c r="L69" s="43">
        <f t="shared" ref="L69:L132" si="22">SUM(D69/G69)</f>
        <v>0.18388429752066116</v>
      </c>
      <c r="M69" s="53">
        <f t="shared" ref="M69" si="23">SUM(M60:M68)</f>
        <v>287</v>
      </c>
    </row>
    <row r="70" spans="1:13" s="10" customFormat="1" x14ac:dyDescent="0.2">
      <c r="A70" s="16"/>
      <c r="B70" s="16"/>
      <c r="C70" s="49"/>
      <c r="D70" s="16"/>
      <c r="E70" s="16"/>
      <c r="F70" s="16"/>
      <c r="G70" s="16"/>
      <c r="H70" s="18"/>
      <c r="I70" s="17"/>
      <c r="J70" s="19"/>
      <c r="K70" s="19"/>
      <c r="L70" s="41"/>
    </row>
    <row r="71" spans="1:13" s="10" customFormat="1" ht="12.75" x14ac:dyDescent="0.2">
      <c r="A71" s="16">
        <v>7</v>
      </c>
      <c r="B71" s="16" t="s">
        <v>44</v>
      </c>
      <c r="C71" s="49">
        <v>1000</v>
      </c>
      <c r="D71" s="16">
        <v>28</v>
      </c>
      <c r="E71" s="16">
        <v>0</v>
      </c>
      <c r="F71" s="16">
        <f t="shared" si="11"/>
        <v>28</v>
      </c>
      <c r="G71" s="16">
        <v>487</v>
      </c>
      <c r="H71" s="18">
        <v>18</v>
      </c>
      <c r="I71" s="17">
        <f t="shared" si="12"/>
        <v>505</v>
      </c>
      <c r="J71" s="19">
        <f t="shared" si="13"/>
        <v>0.4912451361867704</v>
      </c>
      <c r="K71" s="19">
        <f t="shared" si="14"/>
        <v>3.5643564356435641E-2</v>
      </c>
      <c r="L71" s="62">
        <f t="shared" si="22"/>
        <v>5.7494866529774126E-2</v>
      </c>
      <c r="M71" s="34">
        <v>15</v>
      </c>
    </row>
    <row r="72" spans="1:13" s="10" customFormat="1" ht="12.75" x14ac:dyDescent="0.2">
      <c r="A72" s="16">
        <v>7</v>
      </c>
      <c r="B72" s="16" t="s">
        <v>45</v>
      </c>
      <c r="C72" s="50">
        <v>1569</v>
      </c>
      <c r="D72" s="16">
        <v>23</v>
      </c>
      <c r="E72" s="16">
        <v>0</v>
      </c>
      <c r="F72" s="16">
        <f t="shared" si="11"/>
        <v>23</v>
      </c>
      <c r="G72" s="16">
        <v>785</v>
      </c>
      <c r="H72" s="18">
        <v>37</v>
      </c>
      <c r="I72" s="17">
        <f t="shared" si="12"/>
        <v>822</v>
      </c>
      <c r="J72" s="19">
        <f t="shared" si="13"/>
        <v>0.51633165829145733</v>
      </c>
      <c r="K72" s="19">
        <f t="shared" si="14"/>
        <v>4.5012165450121655E-2</v>
      </c>
      <c r="L72" s="62">
        <f t="shared" si="22"/>
        <v>2.9299363057324841E-2</v>
      </c>
      <c r="M72" s="34">
        <v>40</v>
      </c>
    </row>
    <row r="73" spans="1:13" s="10" customFormat="1" ht="12.75" x14ac:dyDescent="0.2">
      <c r="A73" s="16">
        <v>7</v>
      </c>
      <c r="B73" s="16">
        <v>3</v>
      </c>
      <c r="C73" s="50">
        <v>2361</v>
      </c>
      <c r="D73" s="16">
        <v>79</v>
      </c>
      <c r="E73" s="16">
        <v>3</v>
      </c>
      <c r="F73" s="16">
        <f t="shared" si="11"/>
        <v>82</v>
      </c>
      <c r="G73" s="16">
        <v>877</v>
      </c>
      <c r="H73" s="18">
        <v>57</v>
      </c>
      <c r="I73" s="17">
        <f t="shared" si="12"/>
        <v>934</v>
      </c>
      <c r="J73" s="19">
        <f t="shared" si="13"/>
        <v>0.38231682357756858</v>
      </c>
      <c r="K73" s="19">
        <f t="shared" si="14"/>
        <v>6.1027837259100645E-2</v>
      </c>
      <c r="L73" s="62">
        <f t="shared" si="22"/>
        <v>9.0079817559863176E-2</v>
      </c>
      <c r="M73" s="34">
        <v>39</v>
      </c>
    </row>
    <row r="74" spans="1:13" s="10" customFormat="1" ht="12.75" x14ac:dyDescent="0.2">
      <c r="A74" s="16">
        <v>7</v>
      </c>
      <c r="B74" s="16" t="s">
        <v>46</v>
      </c>
      <c r="C74" s="50">
        <v>2137</v>
      </c>
      <c r="D74" s="16">
        <v>39</v>
      </c>
      <c r="E74" s="16">
        <v>4</v>
      </c>
      <c r="F74" s="16">
        <f t="shared" si="11"/>
        <v>43</v>
      </c>
      <c r="G74" s="16">
        <v>783</v>
      </c>
      <c r="H74" s="18">
        <v>69</v>
      </c>
      <c r="I74" s="17">
        <f t="shared" si="12"/>
        <v>852</v>
      </c>
      <c r="J74" s="19">
        <f t="shared" si="13"/>
        <v>0.39082568807339452</v>
      </c>
      <c r="K74" s="19">
        <f t="shared" si="14"/>
        <v>8.098591549295775E-2</v>
      </c>
      <c r="L74" s="62">
        <f t="shared" si="22"/>
        <v>4.9808429118773943E-2</v>
      </c>
      <c r="M74" s="34">
        <v>38</v>
      </c>
    </row>
    <row r="75" spans="1:13" s="10" customFormat="1" ht="12.75" x14ac:dyDescent="0.2">
      <c r="A75" s="16">
        <v>7</v>
      </c>
      <c r="B75" s="16">
        <v>5</v>
      </c>
      <c r="C75" s="50">
        <v>2081</v>
      </c>
      <c r="D75" s="16">
        <v>55</v>
      </c>
      <c r="E75" s="16">
        <v>1</v>
      </c>
      <c r="F75" s="16">
        <f t="shared" si="11"/>
        <v>56</v>
      </c>
      <c r="G75" s="16">
        <v>510</v>
      </c>
      <c r="H75" s="18">
        <v>25</v>
      </c>
      <c r="I75" s="17">
        <f t="shared" si="12"/>
        <v>535</v>
      </c>
      <c r="J75" s="19">
        <f t="shared" si="13"/>
        <v>0.25035095928872253</v>
      </c>
      <c r="K75" s="19">
        <f t="shared" si="14"/>
        <v>4.6728971962616821E-2</v>
      </c>
      <c r="L75" s="62">
        <f t="shared" si="22"/>
        <v>0.10784313725490197</v>
      </c>
      <c r="M75" s="34">
        <v>18</v>
      </c>
    </row>
    <row r="76" spans="1:13" s="10" customFormat="1" ht="12.75" x14ac:dyDescent="0.2">
      <c r="A76" s="16">
        <v>7</v>
      </c>
      <c r="B76" s="16">
        <v>6</v>
      </c>
      <c r="C76" s="50">
        <v>2555</v>
      </c>
      <c r="D76" s="16">
        <v>50</v>
      </c>
      <c r="E76" s="16">
        <v>4</v>
      </c>
      <c r="F76" s="16">
        <f t="shared" si="11"/>
        <v>54</v>
      </c>
      <c r="G76" s="16">
        <v>352</v>
      </c>
      <c r="H76" s="18">
        <v>27</v>
      </c>
      <c r="I76" s="17">
        <f t="shared" si="12"/>
        <v>379</v>
      </c>
      <c r="J76" s="19">
        <f t="shared" si="13"/>
        <v>0.14526638558834803</v>
      </c>
      <c r="K76" s="19">
        <f t="shared" si="14"/>
        <v>7.1240105540897103E-2</v>
      </c>
      <c r="L76" s="62">
        <f t="shared" si="22"/>
        <v>0.14204545454545456</v>
      </c>
      <c r="M76" s="34">
        <v>19</v>
      </c>
    </row>
    <row r="77" spans="1:13" s="10" customFormat="1" ht="12.75" x14ac:dyDescent="0.2">
      <c r="A77" s="16">
        <v>7</v>
      </c>
      <c r="B77" s="16">
        <v>7</v>
      </c>
      <c r="C77" s="50">
        <v>1099</v>
      </c>
      <c r="D77" s="16">
        <v>13</v>
      </c>
      <c r="E77" s="16">
        <v>0</v>
      </c>
      <c r="F77" s="16">
        <f>SUM(D77:E77)</f>
        <v>13</v>
      </c>
      <c r="G77" s="16">
        <v>504</v>
      </c>
      <c r="H77" s="18">
        <v>19</v>
      </c>
      <c r="I77" s="17">
        <f t="shared" si="12"/>
        <v>523</v>
      </c>
      <c r="J77" s="19">
        <f t="shared" si="13"/>
        <v>0.47032374100719426</v>
      </c>
      <c r="K77" s="19">
        <f t="shared" si="14"/>
        <v>3.6328871892925434E-2</v>
      </c>
      <c r="L77" s="62">
        <f t="shared" si="22"/>
        <v>2.5793650793650792E-2</v>
      </c>
      <c r="M77" s="34">
        <v>22</v>
      </c>
    </row>
    <row r="78" spans="1:13" s="10" customFormat="1" ht="12.75" x14ac:dyDescent="0.2">
      <c r="A78" s="16">
        <v>7</v>
      </c>
      <c r="B78" s="16">
        <v>8</v>
      </c>
      <c r="C78" s="50">
        <v>3221</v>
      </c>
      <c r="D78" s="16">
        <v>70</v>
      </c>
      <c r="E78" s="16">
        <v>0</v>
      </c>
      <c r="F78" s="16">
        <f t="shared" si="11"/>
        <v>70</v>
      </c>
      <c r="G78" s="16">
        <v>885</v>
      </c>
      <c r="H78" s="18">
        <v>78</v>
      </c>
      <c r="I78" s="17">
        <f t="shared" si="12"/>
        <v>963</v>
      </c>
      <c r="J78" s="19">
        <f t="shared" si="13"/>
        <v>0.29261622607110299</v>
      </c>
      <c r="K78" s="19">
        <f t="shared" si="14"/>
        <v>8.0996884735202487E-2</v>
      </c>
      <c r="L78" s="62">
        <f t="shared" si="22"/>
        <v>7.909604519774012E-2</v>
      </c>
      <c r="M78" s="34">
        <v>34</v>
      </c>
    </row>
    <row r="79" spans="1:13" s="10" customFormat="1" ht="12.75" x14ac:dyDescent="0.2">
      <c r="A79" s="16">
        <v>7</v>
      </c>
      <c r="B79" s="16">
        <v>9</v>
      </c>
      <c r="C79" s="50">
        <v>2403</v>
      </c>
      <c r="D79" s="16">
        <v>61</v>
      </c>
      <c r="E79" s="16">
        <v>4</v>
      </c>
      <c r="F79" s="16">
        <f t="shared" si="11"/>
        <v>65</v>
      </c>
      <c r="G79" s="16">
        <v>852</v>
      </c>
      <c r="H79" s="18">
        <v>45</v>
      </c>
      <c r="I79" s="17">
        <f t="shared" si="12"/>
        <v>897</v>
      </c>
      <c r="J79" s="19">
        <f t="shared" si="13"/>
        <v>0.36345218800648299</v>
      </c>
      <c r="K79" s="19">
        <f t="shared" si="14"/>
        <v>5.016722408026756E-2</v>
      </c>
      <c r="L79" s="62">
        <f t="shared" si="22"/>
        <v>7.1596244131455405E-2</v>
      </c>
      <c r="M79" s="34">
        <v>41</v>
      </c>
    </row>
    <row r="80" spans="1:13" s="10" customFormat="1" ht="12.75" x14ac:dyDescent="0.2">
      <c r="A80" s="16">
        <v>7</v>
      </c>
      <c r="B80" s="16">
        <v>10</v>
      </c>
      <c r="C80" s="49">
        <v>752</v>
      </c>
      <c r="D80" s="16">
        <v>38</v>
      </c>
      <c r="E80" s="16">
        <v>1</v>
      </c>
      <c r="F80" s="16">
        <f t="shared" si="11"/>
        <v>39</v>
      </c>
      <c r="G80" s="16">
        <v>177</v>
      </c>
      <c r="H80" s="18">
        <v>7</v>
      </c>
      <c r="I80" s="17">
        <f t="shared" si="12"/>
        <v>184</v>
      </c>
      <c r="J80" s="19">
        <f t="shared" si="13"/>
        <v>0.23261694058154236</v>
      </c>
      <c r="K80" s="19">
        <f t="shared" si="14"/>
        <v>3.8043478260869568E-2</v>
      </c>
      <c r="L80" s="62">
        <f t="shared" si="22"/>
        <v>0.21468926553672316</v>
      </c>
      <c r="M80" s="34">
        <v>8</v>
      </c>
    </row>
    <row r="81" spans="1:13" s="5" customFormat="1" ht="15" x14ac:dyDescent="0.25">
      <c r="A81" s="70" t="s">
        <v>11</v>
      </c>
      <c r="B81" s="70"/>
      <c r="C81" s="27">
        <f t="shared" ref="C81:I81" si="24">SUM(C71:C80)</f>
        <v>19178</v>
      </c>
      <c r="D81" s="28">
        <f t="shared" si="24"/>
        <v>456</v>
      </c>
      <c r="E81" s="28">
        <f t="shared" si="24"/>
        <v>17</v>
      </c>
      <c r="F81" s="28">
        <f t="shared" si="24"/>
        <v>473</v>
      </c>
      <c r="G81" s="27">
        <f t="shared" si="24"/>
        <v>6212</v>
      </c>
      <c r="H81" s="28">
        <f t="shared" si="24"/>
        <v>382</v>
      </c>
      <c r="I81" s="27">
        <f t="shared" si="24"/>
        <v>6594</v>
      </c>
      <c r="J81" s="29">
        <f>I81/(C81+F81)</f>
        <v>0.33555544247112107</v>
      </c>
      <c r="K81" s="29">
        <f>H81/I81</f>
        <v>5.7931452835911432E-2</v>
      </c>
      <c r="L81" s="43">
        <f t="shared" si="22"/>
        <v>7.3406310367031546E-2</v>
      </c>
      <c r="M81" s="53">
        <f t="shared" ref="M81" si="25">SUM(M71:M80)</f>
        <v>274</v>
      </c>
    </row>
    <row r="82" spans="1:13" s="10" customFormat="1" x14ac:dyDescent="0.2">
      <c r="A82" s="16"/>
      <c r="B82" s="16"/>
      <c r="C82" s="49"/>
      <c r="D82" s="16"/>
      <c r="E82" s="16"/>
      <c r="F82" s="16"/>
      <c r="G82" s="16"/>
      <c r="H82" s="18"/>
      <c r="I82" s="17"/>
      <c r="J82" s="19"/>
      <c r="K82" s="19"/>
      <c r="L82" s="41"/>
    </row>
    <row r="83" spans="1:13" s="10" customFormat="1" ht="12.75" x14ac:dyDescent="0.2">
      <c r="A83" s="16">
        <v>8</v>
      </c>
      <c r="B83" s="16">
        <v>1</v>
      </c>
      <c r="C83" s="50">
        <v>1301</v>
      </c>
      <c r="D83" s="16">
        <v>39</v>
      </c>
      <c r="E83" s="16">
        <v>10</v>
      </c>
      <c r="F83" s="16">
        <f t="shared" si="11"/>
        <v>49</v>
      </c>
      <c r="G83" s="16">
        <v>357</v>
      </c>
      <c r="H83" s="18">
        <v>47</v>
      </c>
      <c r="I83" s="17">
        <f t="shared" si="12"/>
        <v>404</v>
      </c>
      <c r="J83" s="19">
        <f t="shared" si="13"/>
        <v>0.29925925925925928</v>
      </c>
      <c r="K83" s="19">
        <f t="shared" si="14"/>
        <v>0.11633663366336634</v>
      </c>
      <c r="L83" s="62">
        <f t="shared" si="22"/>
        <v>0.1092436974789916</v>
      </c>
      <c r="M83" s="34">
        <v>47</v>
      </c>
    </row>
    <row r="84" spans="1:13" s="10" customFormat="1" ht="12.75" x14ac:dyDescent="0.2">
      <c r="A84" s="16">
        <v>8</v>
      </c>
      <c r="B84" s="16">
        <v>2</v>
      </c>
      <c r="C84" s="50">
        <v>2336</v>
      </c>
      <c r="D84" s="16">
        <v>86</v>
      </c>
      <c r="E84" s="16">
        <v>3</v>
      </c>
      <c r="F84" s="16">
        <f t="shared" si="11"/>
        <v>89</v>
      </c>
      <c r="G84" s="16">
        <v>667</v>
      </c>
      <c r="H84" s="18">
        <v>29</v>
      </c>
      <c r="I84" s="17">
        <f t="shared" si="12"/>
        <v>696</v>
      </c>
      <c r="J84" s="19">
        <f t="shared" si="13"/>
        <v>0.28701030927835053</v>
      </c>
      <c r="K84" s="19">
        <f t="shared" si="14"/>
        <v>4.1666666666666664E-2</v>
      </c>
      <c r="L84" s="62">
        <f t="shared" si="22"/>
        <v>0.12893553223388307</v>
      </c>
      <c r="M84" s="34">
        <v>26</v>
      </c>
    </row>
    <row r="85" spans="1:13" s="10" customFormat="1" ht="12.75" x14ac:dyDescent="0.2">
      <c r="A85" s="16">
        <v>8</v>
      </c>
      <c r="B85" s="16">
        <v>3</v>
      </c>
      <c r="C85" s="50">
        <v>1453</v>
      </c>
      <c r="D85" s="16">
        <v>41</v>
      </c>
      <c r="E85" s="16">
        <v>4</v>
      </c>
      <c r="F85" s="16">
        <f t="shared" si="11"/>
        <v>45</v>
      </c>
      <c r="G85" s="16">
        <v>321</v>
      </c>
      <c r="H85" s="18">
        <v>11</v>
      </c>
      <c r="I85" s="17">
        <f t="shared" si="12"/>
        <v>332</v>
      </c>
      <c r="J85" s="19">
        <f t="shared" si="13"/>
        <v>0.22162883845126835</v>
      </c>
      <c r="K85" s="19">
        <f t="shared" si="14"/>
        <v>3.313253012048193E-2</v>
      </c>
      <c r="L85" s="62">
        <f t="shared" si="22"/>
        <v>0.1277258566978193</v>
      </c>
      <c r="M85" s="34">
        <v>17</v>
      </c>
    </row>
    <row r="86" spans="1:13" s="10" customFormat="1" ht="12.75" x14ac:dyDescent="0.2">
      <c r="A86" s="16">
        <v>8</v>
      </c>
      <c r="B86" s="16">
        <v>4</v>
      </c>
      <c r="C86" s="50">
        <v>1538</v>
      </c>
      <c r="D86" s="16">
        <v>26</v>
      </c>
      <c r="E86" s="16">
        <v>0</v>
      </c>
      <c r="F86" s="16">
        <f t="shared" si="11"/>
        <v>26</v>
      </c>
      <c r="G86" s="16">
        <v>463</v>
      </c>
      <c r="H86" s="18">
        <v>15</v>
      </c>
      <c r="I86" s="17">
        <f t="shared" si="12"/>
        <v>478</v>
      </c>
      <c r="J86" s="19">
        <f t="shared" si="13"/>
        <v>0.30562659846547313</v>
      </c>
      <c r="K86" s="19">
        <f t="shared" si="14"/>
        <v>3.1380753138075312E-2</v>
      </c>
      <c r="L86" s="62">
        <f t="shared" si="22"/>
        <v>5.6155507559395246E-2</v>
      </c>
      <c r="M86" s="34">
        <v>26</v>
      </c>
    </row>
    <row r="87" spans="1:13" s="10" customFormat="1" ht="12.75" x14ac:dyDescent="0.2">
      <c r="A87" s="16">
        <v>8</v>
      </c>
      <c r="B87" s="16">
        <v>5</v>
      </c>
      <c r="C87" s="50">
        <v>2428</v>
      </c>
      <c r="D87" s="16">
        <v>37</v>
      </c>
      <c r="E87" s="16">
        <v>1</v>
      </c>
      <c r="F87" s="16">
        <f t="shared" si="11"/>
        <v>38</v>
      </c>
      <c r="G87" s="16">
        <v>854</v>
      </c>
      <c r="H87" s="18">
        <v>30</v>
      </c>
      <c r="I87" s="17">
        <f t="shared" si="12"/>
        <v>884</v>
      </c>
      <c r="J87" s="19">
        <f t="shared" si="13"/>
        <v>0.35847526358475262</v>
      </c>
      <c r="K87" s="19">
        <f t="shared" si="14"/>
        <v>3.3936651583710405E-2</v>
      </c>
      <c r="L87" s="62">
        <f t="shared" si="22"/>
        <v>4.3325526932084309E-2</v>
      </c>
      <c r="M87" s="34">
        <v>31</v>
      </c>
    </row>
    <row r="88" spans="1:13" s="10" customFormat="1" ht="12.75" x14ac:dyDescent="0.2">
      <c r="A88" s="16">
        <v>8</v>
      </c>
      <c r="B88" s="16">
        <v>6</v>
      </c>
      <c r="C88" s="50">
        <v>2287</v>
      </c>
      <c r="D88" s="16">
        <v>84</v>
      </c>
      <c r="E88" s="16">
        <v>2</v>
      </c>
      <c r="F88" s="16">
        <f t="shared" si="11"/>
        <v>86</v>
      </c>
      <c r="G88" s="16">
        <v>925</v>
      </c>
      <c r="H88" s="18">
        <v>23</v>
      </c>
      <c r="I88" s="17">
        <f t="shared" si="12"/>
        <v>948</v>
      </c>
      <c r="J88" s="19">
        <f t="shared" si="13"/>
        <v>0.39949431099873578</v>
      </c>
      <c r="K88" s="19">
        <f t="shared" si="14"/>
        <v>2.4261603375527425E-2</v>
      </c>
      <c r="L88" s="62">
        <f t="shared" si="22"/>
        <v>9.0810810810810813E-2</v>
      </c>
      <c r="M88" s="34">
        <v>40</v>
      </c>
    </row>
    <row r="89" spans="1:13" s="10" customFormat="1" ht="12.75" x14ac:dyDescent="0.2">
      <c r="A89" s="16">
        <v>8</v>
      </c>
      <c r="B89" s="16">
        <v>7</v>
      </c>
      <c r="C89" s="50">
        <v>2808</v>
      </c>
      <c r="D89" s="16">
        <v>72</v>
      </c>
      <c r="E89" s="16">
        <v>2</v>
      </c>
      <c r="F89" s="16">
        <f t="shared" si="11"/>
        <v>74</v>
      </c>
      <c r="G89" s="55">
        <v>1225</v>
      </c>
      <c r="H89" s="18">
        <v>30</v>
      </c>
      <c r="I89" s="17">
        <f t="shared" si="12"/>
        <v>1255</v>
      </c>
      <c r="J89" s="19">
        <f t="shared" si="13"/>
        <v>0.4354614850798057</v>
      </c>
      <c r="K89" s="19">
        <f t="shared" si="14"/>
        <v>2.3904382470119521E-2</v>
      </c>
      <c r="L89" s="62">
        <f t="shared" si="22"/>
        <v>5.877551020408163E-2</v>
      </c>
      <c r="M89" s="34">
        <v>40</v>
      </c>
    </row>
    <row r="90" spans="1:13" s="10" customFormat="1" ht="12.75" x14ac:dyDescent="0.2">
      <c r="A90" s="16">
        <v>8</v>
      </c>
      <c r="B90" s="16">
        <v>8</v>
      </c>
      <c r="C90" s="50">
        <v>2708</v>
      </c>
      <c r="D90" s="16">
        <v>52</v>
      </c>
      <c r="E90" s="16">
        <v>4</v>
      </c>
      <c r="F90" s="16">
        <f t="shared" si="11"/>
        <v>56</v>
      </c>
      <c r="G90" s="55">
        <v>1040</v>
      </c>
      <c r="H90" s="18">
        <v>25</v>
      </c>
      <c r="I90" s="17">
        <f t="shared" si="12"/>
        <v>1065</v>
      </c>
      <c r="J90" s="19">
        <f t="shared" si="13"/>
        <v>0.38531114327062227</v>
      </c>
      <c r="K90" s="19">
        <f t="shared" si="14"/>
        <v>2.3474178403755867E-2</v>
      </c>
      <c r="L90" s="62">
        <f t="shared" si="22"/>
        <v>0.05</v>
      </c>
      <c r="M90" s="34">
        <v>39</v>
      </c>
    </row>
    <row r="91" spans="1:13" s="5" customFormat="1" ht="15" x14ac:dyDescent="0.25">
      <c r="A91" s="70" t="s">
        <v>12</v>
      </c>
      <c r="B91" s="70"/>
      <c r="C91" s="27">
        <f t="shared" ref="C91:I91" si="26">SUM(C83:C90)</f>
        <v>16859</v>
      </c>
      <c r="D91" s="28">
        <f t="shared" si="26"/>
        <v>437</v>
      </c>
      <c r="E91" s="28">
        <f t="shared" si="26"/>
        <v>26</v>
      </c>
      <c r="F91" s="28">
        <f t="shared" si="26"/>
        <v>463</v>
      </c>
      <c r="G91" s="27">
        <f t="shared" si="26"/>
        <v>5852</v>
      </c>
      <c r="H91" s="28">
        <f t="shared" si="26"/>
        <v>210</v>
      </c>
      <c r="I91" s="27">
        <f t="shared" si="26"/>
        <v>6062</v>
      </c>
      <c r="J91" s="29">
        <f>I91/(C91+F91)</f>
        <v>0.34995958896201362</v>
      </c>
      <c r="K91" s="29">
        <f>H91/I91</f>
        <v>3.4642032332563508E-2</v>
      </c>
      <c r="L91" s="43">
        <f t="shared" si="22"/>
        <v>7.4675324675324672E-2</v>
      </c>
      <c r="M91" s="53">
        <f t="shared" ref="M91" si="27">SUM(M83:M90)</f>
        <v>266</v>
      </c>
    </row>
    <row r="92" spans="1:13" s="10" customFormat="1" x14ac:dyDescent="0.2">
      <c r="A92" s="16"/>
      <c r="B92" s="16"/>
      <c r="C92" s="49"/>
      <c r="D92" s="16"/>
      <c r="E92" s="16"/>
      <c r="F92" s="16"/>
      <c r="G92" s="16"/>
      <c r="H92" s="18"/>
      <c r="I92" s="17"/>
      <c r="J92" s="19"/>
      <c r="K92" s="19"/>
      <c r="L92" s="41"/>
    </row>
    <row r="93" spans="1:13" s="10" customFormat="1" ht="12.75" x14ac:dyDescent="0.2">
      <c r="A93" s="16">
        <v>9</v>
      </c>
      <c r="B93" s="16">
        <v>1</v>
      </c>
      <c r="C93" s="50">
        <v>2272</v>
      </c>
      <c r="D93" s="16">
        <v>98</v>
      </c>
      <c r="E93" s="16">
        <v>9</v>
      </c>
      <c r="F93" s="16">
        <f t="shared" si="11"/>
        <v>107</v>
      </c>
      <c r="G93" s="55">
        <v>690</v>
      </c>
      <c r="H93" s="18">
        <v>45</v>
      </c>
      <c r="I93" s="17">
        <f t="shared" si="12"/>
        <v>735</v>
      </c>
      <c r="J93" s="19">
        <f t="shared" si="13"/>
        <v>0.30895334174022698</v>
      </c>
      <c r="K93" s="19">
        <f t="shared" si="14"/>
        <v>6.1224489795918366E-2</v>
      </c>
      <c r="L93" s="62">
        <f t="shared" si="22"/>
        <v>0.14202898550724638</v>
      </c>
      <c r="M93" s="34">
        <v>27</v>
      </c>
    </row>
    <row r="94" spans="1:13" s="10" customFormat="1" ht="12.75" x14ac:dyDescent="0.2">
      <c r="A94" s="16">
        <v>9</v>
      </c>
      <c r="B94" s="16">
        <v>2</v>
      </c>
      <c r="C94" s="50">
        <v>2471</v>
      </c>
      <c r="D94" s="16">
        <v>117</v>
      </c>
      <c r="E94" s="16">
        <v>1</v>
      </c>
      <c r="F94" s="16">
        <f t="shared" si="11"/>
        <v>118</v>
      </c>
      <c r="G94" s="55">
        <v>1092</v>
      </c>
      <c r="H94" s="18">
        <v>40</v>
      </c>
      <c r="I94" s="17">
        <f t="shared" si="12"/>
        <v>1132</v>
      </c>
      <c r="J94" s="19">
        <f t="shared" si="13"/>
        <v>0.43723445345693318</v>
      </c>
      <c r="K94" s="19">
        <f t="shared" si="14"/>
        <v>3.5335689045936397E-2</v>
      </c>
      <c r="L94" s="62">
        <f t="shared" si="22"/>
        <v>0.10714285714285714</v>
      </c>
      <c r="M94" s="34">
        <v>48</v>
      </c>
    </row>
    <row r="95" spans="1:13" s="10" customFormat="1" ht="12.75" x14ac:dyDescent="0.2">
      <c r="A95" s="16">
        <v>9</v>
      </c>
      <c r="B95" s="16">
        <v>3</v>
      </c>
      <c r="C95" s="50">
        <v>1817</v>
      </c>
      <c r="D95" s="16">
        <v>82</v>
      </c>
      <c r="E95" s="16">
        <v>5</v>
      </c>
      <c r="F95" s="16">
        <f t="shared" si="11"/>
        <v>87</v>
      </c>
      <c r="G95" s="55">
        <v>457</v>
      </c>
      <c r="H95" s="18">
        <v>30</v>
      </c>
      <c r="I95" s="17">
        <f t="shared" si="12"/>
        <v>487</v>
      </c>
      <c r="J95" s="19">
        <f t="shared" si="13"/>
        <v>0.25577731092436973</v>
      </c>
      <c r="K95" s="19">
        <f t="shared" si="14"/>
        <v>6.1601642710472276E-2</v>
      </c>
      <c r="L95" s="62">
        <f t="shared" si="22"/>
        <v>0.17943107221006566</v>
      </c>
      <c r="M95" s="34">
        <v>57</v>
      </c>
    </row>
    <row r="96" spans="1:13" s="10" customFormat="1" ht="12.75" x14ac:dyDescent="0.2">
      <c r="A96" s="16">
        <v>9</v>
      </c>
      <c r="B96" s="16">
        <v>4</v>
      </c>
      <c r="C96" s="50">
        <v>1389</v>
      </c>
      <c r="D96" s="16">
        <v>48</v>
      </c>
      <c r="E96" s="16">
        <v>6</v>
      </c>
      <c r="F96" s="16">
        <f t="shared" si="11"/>
        <v>54</v>
      </c>
      <c r="G96" s="55">
        <v>332</v>
      </c>
      <c r="H96" s="18">
        <v>20</v>
      </c>
      <c r="I96" s="17">
        <f t="shared" si="12"/>
        <v>352</v>
      </c>
      <c r="J96" s="19">
        <f t="shared" si="13"/>
        <v>0.24393624393624394</v>
      </c>
      <c r="K96" s="19">
        <f t="shared" si="14"/>
        <v>5.6818181818181816E-2</v>
      </c>
      <c r="L96" s="62">
        <f t="shared" si="22"/>
        <v>0.14457831325301204</v>
      </c>
      <c r="M96" s="34">
        <v>20</v>
      </c>
    </row>
    <row r="97" spans="1:13" s="10" customFormat="1" ht="12.75" x14ac:dyDescent="0.2">
      <c r="A97" s="16">
        <v>9</v>
      </c>
      <c r="B97" s="16">
        <v>5</v>
      </c>
      <c r="C97" s="50">
        <v>607</v>
      </c>
      <c r="D97" s="16">
        <v>27</v>
      </c>
      <c r="E97" s="16">
        <v>1</v>
      </c>
      <c r="F97" s="16">
        <f t="shared" si="11"/>
        <v>28</v>
      </c>
      <c r="G97" s="55">
        <v>195</v>
      </c>
      <c r="H97" s="18">
        <v>4</v>
      </c>
      <c r="I97" s="17">
        <f t="shared" si="12"/>
        <v>199</v>
      </c>
      <c r="J97" s="19">
        <f t="shared" si="13"/>
        <v>0.31338582677165355</v>
      </c>
      <c r="K97" s="19">
        <f t="shared" si="14"/>
        <v>2.0100502512562814E-2</v>
      </c>
      <c r="L97" s="62">
        <f t="shared" si="22"/>
        <v>0.13846153846153847</v>
      </c>
      <c r="M97" s="34">
        <v>3</v>
      </c>
    </row>
    <row r="98" spans="1:13" s="10" customFormat="1" ht="12.75" x14ac:dyDescent="0.2">
      <c r="A98" s="16">
        <v>9</v>
      </c>
      <c r="B98" s="16">
        <v>6</v>
      </c>
      <c r="C98" s="50">
        <v>2153</v>
      </c>
      <c r="D98" s="16">
        <v>73</v>
      </c>
      <c r="E98" s="16">
        <v>0</v>
      </c>
      <c r="F98" s="16">
        <f t="shared" ref="F98:F146" si="28">SUM(D98:E98)</f>
        <v>73</v>
      </c>
      <c r="G98" s="55">
        <v>784</v>
      </c>
      <c r="H98" s="18">
        <v>20</v>
      </c>
      <c r="I98" s="17">
        <f t="shared" ref="I98:I146" si="29">SUM(G98:H98)</f>
        <v>804</v>
      </c>
      <c r="J98" s="19">
        <f t="shared" ref="J98:J146" si="30">I98/(C98+F98)</f>
        <v>0.36118598382749328</v>
      </c>
      <c r="K98" s="19">
        <f t="shared" ref="K98:K146" si="31">H98/I98</f>
        <v>2.4875621890547265E-2</v>
      </c>
      <c r="L98" s="62">
        <f t="shared" si="22"/>
        <v>9.311224489795919E-2</v>
      </c>
      <c r="M98" s="34">
        <v>35</v>
      </c>
    </row>
    <row r="99" spans="1:13" s="10" customFormat="1" ht="12.75" x14ac:dyDescent="0.2">
      <c r="A99" s="16">
        <v>9</v>
      </c>
      <c r="B99" s="16">
        <v>7</v>
      </c>
      <c r="C99" s="50">
        <v>1177</v>
      </c>
      <c r="D99" s="16">
        <v>45</v>
      </c>
      <c r="E99" s="16">
        <v>2</v>
      </c>
      <c r="F99" s="16">
        <f t="shared" si="28"/>
        <v>47</v>
      </c>
      <c r="G99" s="55">
        <v>539</v>
      </c>
      <c r="H99" s="18">
        <v>8</v>
      </c>
      <c r="I99" s="17">
        <f t="shared" si="29"/>
        <v>547</v>
      </c>
      <c r="J99" s="19">
        <f t="shared" si="30"/>
        <v>0.44689542483660133</v>
      </c>
      <c r="K99" s="19">
        <f t="shared" si="31"/>
        <v>1.4625228519195612E-2</v>
      </c>
      <c r="L99" s="62">
        <f t="shared" si="22"/>
        <v>8.3487940630797772E-2</v>
      </c>
      <c r="M99" s="34">
        <v>28</v>
      </c>
    </row>
    <row r="100" spans="1:13" s="10" customFormat="1" ht="12.75" x14ac:dyDescent="0.2">
      <c r="A100" s="16">
        <v>9</v>
      </c>
      <c r="B100" s="16">
        <v>8</v>
      </c>
      <c r="C100" s="50">
        <v>252</v>
      </c>
      <c r="D100" s="16">
        <v>6</v>
      </c>
      <c r="E100" s="16">
        <v>0</v>
      </c>
      <c r="F100" s="16">
        <f t="shared" si="28"/>
        <v>6</v>
      </c>
      <c r="G100" s="55">
        <v>51</v>
      </c>
      <c r="H100" s="18">
        <v>3</v>
      </c>
      <c r="I100" s="17">
        <f t="shared" si="29"/>
        <v>54</v>
      </c>
      <c r="J100" s="19">
        <f t="shared" si="30"/>
        <v>0.20930232558139536</v>
      </c>
      <c r="K100" s="19">
        <f t="shared" si="31"/>
        <v>5.5555555555555552E-2</v>
      </c>
      <c r="L100" s="62">
        <f t="shared" si="22"/>
        <v>0.11764705882352941</v>
      </c>
      <c r="M100" s="34">
        <v>10</v>
      </c>
    </row>
    <row r="101" spans="1:13" s="5" customFormat="1" ht="15" x14ac:dyDescent="0.25">
      <c r="A101" s="70" t="s">
        <v>13</v>
      </c>
      <c r="B101" s="70"/>
      <c r="C101" s="48">
        <f t="shared" ref="C101:I101" si="32">SUM(C93:C100)</f>
        <v>12138</v>
      </c>
      <c r="D101" s="28">
        <f t="shared" si="32"/>
        <v>496</v>
      </c>
      <c r="E101" s="28">
        <f t="shared" si="32"/>
        <v>24</v>
      </c>
      <c r="F101" s="28">
        <f t="shared" si="32"/>
        <v>520</v>
      </c>
      <c r="G101" s="27">
        <f t="shared" si="32"/>
        <v>4140</v>
      </c>
      <c r="H101" s="28">
        <f t="shared" si="32"/>
        <v>170</v>
      </c>
      <c r="I101" s="27">
        <f t="shared" si="32"/>
        <v>4310</v>
      </c>
      <c r="J101" s="29">
        <f>I101/(C101+F101)</f>
        <v>0.34049612893032072</v>
      </c>
      <c r="K101" s="29">
        <f>H101/I101</f>
        <v>3.9443155452436193E-2</v>
      </c>
      <c r="L101" s="43">
        <f t="shared" si="22"/>
        <v>0.11980676328502415</v>
      </c>
      <c r="M101" s="53">
        <f t="shared" ref="M101" si="33">SUM(M93:M100)</f>
        <v>228</v>
      </c>
    </row>
    <row r="102" spans="1:13" s="10" customFormat="1" x14ac:dyDescent="0.2">
      <c r="A102" s="16"/>
      <c r="B102" s="16"/>
      <c r="C102" s="49"/>
      <c r="D102" s="16"/>
      <c r="E102" s="16"/>
      <c r="F102" s="16"/>
      <c r="G102" s="16"/>
      <c r="H102" s="18"/>
      <c r="I102" s="17"/>
      <c r="J102" s="19"/>
      <c r="K102" s="19"/>
      <c r="L102" s="41"/>
    </row>
    <row r="103" spans="1:13" s="10" customFormat="1" ht="12.75" x14ac:dyDescent="0.2">
      <c r="A103" s="16">
        <v>10</v>
      </c>
      <c r="B103" s="16">
        <v>1</v>
      </c>
      <c r="C103" s="49">
        <v>1990</v>
      </c>
      <c r="D103" s="16">
        <v>91</v>
      </c>
      <c r="E103" s="16">
        <v>1</v>
      </c>
      <c r="F103" s="16">
        <f t="shared" si="28"/>
        <v>92</v>
      </c>
      <c r="G103" s="16">
        <v>636</v>
      </c>
      <c r="H103" s="18">
        <v>23</v>
      </c>
      <c r="I103" s="17">
        <f t="shared" si="29"/>
        <v>659</v>
      </c>
      <c r="J103" s="19">
        <f t="shared" si="30"/>
        <v>0.31652257444764648</v>
      </c>
      <c r="K103" s="19">
        <f t="shared" si="31"/>
        <v>3.490136570561457E-2</v>
      </c>
      <c r="L103" s="62">
        <f t="shared" si="22"/>
        <v>0.1430817610062893</v>
      </c>
      <c r="M103" s="34">
        <v>23</v>
      </c>
    </row>
    <row r="104" spans="1:13" s="10" customFormat="1" ht="12.75" x14ac:dyDescent="0.2">
      <c r="A104" s="16">
        <v>10</v>
      </c>
      <c r="B104" s="16">
        <v>2</v>
      </c>
      <c r="C104" s="49">
        <v>2199</v>
      </c>
      <c r="D104" s="16">
        <v>101</v>
      </c>
      <c r="E104" s="16">
        <v>1</v>
      </c>
      <c r="F104" s="16">
        <f t="shared" si="28"/>
        <v>102</v>
      </c>
      <c r="G104" s="16">
        <v>555</v>
      </c>
      <c r="H104" s="18">
        <v>25</v>
      </c>
      <c r="I104" s="17">
        <f t="shared" si="29"/>
        <v>580</v>
      </c>
      <c r="J104" s="19">
        <f t="shared" si="30"/>
        <v>0.25206431986093003</v>
      </c>
      <c r="K104" s="19">
        <f t="shared" si="31"/>
        <v>4.3103448275862072E-2</v>
      </c>
      <c r="L104" s="62">
        <f t="shared" si="22"/>
        <v>0.18198198198198198</v>
      </c>
      <c r="M104" s="34">
        <v>24</v>
      </c>
    </row>
    <row r="105" spans="1:13" s="10" customFormat="1" ht="12.75" x14ac:dyDescent="0.2">
      <c r="A105" s="16">
        <v>10</v>
      </c>
      <c r="B105" s="16" t="s">
        <v>48</v>
      </c>
      <c r="C105" s="50">
        <v>1752</v>
      </c>
      <c r="D105" s="16">
        <v>63</v>
      </c>
      <c r="E105" s="16">
        <v>0</v>
      </c>
      <c r="F105" s="16">
        <f t="shared" si="28"/>
        <v>63</v>
      </c>
      <c r="G105" s="16">
        <v>703</v>
      </c>
      <c r="H105" s="18">
        <v>27</v>
      </c>
      <c r="I105" s="17">
        <f t="shared" si="29"/>
        <v>730</v>
      </c>
      <c r="J105" s="19">
        <f t="shared" si="30"/>
        <v>0.40220385674931131</v>
      </c>
      <c r="K105" s="19">
        <f t="shared" si="31"/>
        <v>3.6986301369863014E-2</v>
      </c>
      <c r="L105" s="62">
        <f t="shared" si="22"/>
        <v>8.9615931721194877E-2</v>
      </c>
      <c r="M105" s="34">
        <v>23</v>
      </c>
    </row>
    <row r="106" spans="1:13" s="10" customFormat="1" ht="12.75" x14ac:dyDescent="0.2">
      <c r="A106" s="16">
        <v>10</v>
      </c>
      <c r="B106" s="16">
        <v>4</v>
      </c>
      <c r="C106" s="50">
        <v>1820</v>
      </c>
      <c r="D106" s="16">
        <v>68</v>
      </c>
      <c r="E106" s="16">
        <v>2</v>
      </c>
      <c r="F106" s="16">
        <f t="shared" si="28"/>
        <v>70</v>
      </c>
      <c r="G106" s="16">
        <v>555</v>
      </c>
      <c r="H106" s="18">
        <v>32</v>
      </c>
      <c r="I106" s="17">
        <f t="shared" si="29"/>
        <v>587</v>
      </c>
      <c r="J106" s="19">
        <f t="shared" si="30"/>
        <v>0.31058201058201057</v>
      </c>
      <c r="K106" s="19">
        <f t="shared" si="31"/>
        <v>5.4514480408858604E-2</v>
      </c>
      <c r="L106" s="62">
        <f t="shared" si="22"/>
        <v>0.12252252252252252</v>
      </c>
      <c r="M106" s="34">
        <v>14</v>
      </c>
    </row>
    <row r="107" spans="1:13" s="10" customFormat="1" ht="12.75" x14ac:dyDescent="0.2">
      <c r="A107" s="16">
        <v>10</v>
      </c>
      <c r="B107" s="16" t="s">
        <v>47</v>
      </c>
      <c r="C107" s="50">
        <v>1535</v>
      </c>
      <c r="D107" s="16">
        <v>52</v>
      </c>
      <c r="E107" s="16">
        <v>18</v>
      </c>
      <c r="F107" s="16">
        <f t="shared" si="28"/>
        <v>70</v>
      </c>
      <c r="G107" s="16">
        <v>667</v>
      </c>
      <c r="H107" s="18">
        <v>75</v>
      </c>
      <c r="I107" s="17">
        <f t="shared" si="29"/>
        <v>742</v>
      </c>
      <c r="J107" s="19">
        <f t="shared" si="30"/>
        <v>0.46230529595015574</v>
      </c>
      <c r="K107" s="19">
        <f t="shared" si="31"/>
        <v>0.10107816711590296</v>
      </c>
      <c r="L107" s="62">
        <f t="shared" si="22"/>
        <v>7.7961019490254871E-2</v>
      </c>
      <c r="M107" s="34">
        <v>27</v>
      </c>
    </row>
    <row r="108" spans="1:13" s="10" customFormat="1" ht="12.75" x14ac:dyDescent="0.2">
      <c r="A108" s="16">
        <v>10</v>
      </c>
      <c r="B108" s="16">
        <v>6</v>
      </c>
      <c r="C108" s="50">
        <v>2255</v>
      </c>
      <c r="D108" s="16">
        <v>77</v>
      </c>
      <c r="E108" s="16">
        <v>0</v>
      </c>
      <c r="F108" s="16">
        <f t="shared" si="28"/>
        <v>77</v>
      </c>
      <c r="G108" s="16">
        <v>716</v>
      </c>
      <c r="H108" s="18">
        <v>18</v>
      </c>
      <c r="I108" s="17">
        <f t="shared" si="29"/>
        <v>734</v>
      </c>
      <c r="J108" s="19">
        <f t="shared" si="30"/>
        <v>0.31475128644939965</v>
      </c>
      <c r="K108" s="19">
        <f t="shared" si="31"/>
        <v>2.4523160762942781E-2</v>
      </c>
      <c r="L108" s="62">
        <f t="shared" si="22"/>
        <v>0.10754189944134078</v>
      </c>
      <c r="M108" s="34">
        <v>24</v>
      </c>
    </row>
    <row r="109" spans="1:13" s="10" customFormat="1" ht="12.75" x14ac:dyDescent="0.2">
      <c r="A109" s="16">
        <v>10</v>
      </c>
      <c r="B109" s="16">
        <v>7</v>
      </c>
      <c r="C109" s="50">
        <v>2965</v>
      </c>
      <c r="D109" s="16">
        <v>155</v>
      </c>
      <c r="E109" s="16">
        <v>3</v>
      </c>
      <c r="F109" s="16">
        <f t="shared" si="28"/>
        <v>158</v>
      </c>
      <c r="G109" s="16">
        <v>832</v>
      </c>
      <c r="H109" s="18">
        <v>40</v>
      </c>
      <c r="I109" s="17">
        <f t="shared" si="29"/>
        <v>872</v>
      </c>
      <c r="J109" s="19">
        <f t="shared" si="30"/>
        <v>0.27921869996797949</v>
      </c>
      <c r="K109" s="19">
        <f t="shared" si="31"/>
        <v>4.5871559633027525E-2</v>
      </c>
      <c r="L109" s="62">
        <f t="shared" si="22"/>
        <v>0.18629807692307693</v>
      </c>
      <c r="M109" s="34">
        <v>33</v>
      </c>
    </row>
    <row r="110" spans="1:13" s="10" customFormat="1" ht="12.75" x14ac:dyDescent="0.2">
      <c r="A110" s="16">
        <v>10</v>
      </c>
      <c r="B110" s="16">
        <v>8</v>
      </c>
      <c r="C110" s="49">
        <v>1804</v>
      </c>
      <c r="D110" s="16">
        <v>98</v>
      </c>
      <c r="E110" s="16">
        <v>16</v>
      </c>
      <c r="F110" s="16">
        <f t="shared" si="28"/>
        <v>114</v>
      </c>
      <c r="G110" s="16">
        <v>513</v>
      </c>
      <c r="H110" s="18">
        <v>16</v>
      </c>
      <c r="I110" s="17">
        <f t="shared" si="29"/>
        <v>529</v>
      </c>
      <c r="J110" s="19">
        <f t="shared" si="30"/>
        <v>0.27580813347236705</v>
      </c>
      <c r="K110" s="19">
        <f t="shared" si="31"/>
        <v>3.0245746691871456E-2</v>
      </c>
      <c r="L110" s="62">
        <f t="shared" si="22"/>
        <v>0.19103313840155944</v>
      </c>
      <c r="M110" s="34">
        <v>25</v>
      </c>
    </row>
    <row r="111" spans="1:13" s="10" customFormat="1" ht="12.75" x14ac:dyDescent="0.2">
      <c r="A111" s="16">
        <v>10</v>
      </c>
      <c r="B111" s="16">
        <v>9</v>
      </c>
      <c r="C111" s="49">
        <v>2296</v>
      </c>
      <c r="D111" s="16">
        <v>81</v>
      </c>
      <c r="E111" s="16">
        <v>13</v>
      </c>
      <c r="F111" s="16">
        <f t="shared" si="28"/>
        <v>94</v>
      </c>
      <c r="G111" s="16">
        <v>459</v>
      </c>
      <c r="H111" s="18">
        <v>41</v>
      </c>
      <c r="I111" s="17">
        <f t="shared" si="29"/>
        <v>500</v>
      </c>
      <c r="J111" s="19">
        <f t="shared" si="30"/>
        <v>0.20920502092050208</v>
      </c>
      <c r="K111" s="19">
        <f t="shared" si="31"/>
        <v>8.2000000000000003E-2</v>
      </c>
      <c r="L111" s="62">
        <f t="shared" si="22"/>
        <v>0.17647058823529413</v>
      </c>
      <c r="M111" s="34">
        <v>16</v>
      </c>
    </row>
    <row r="112" spans="1:13" s="5" customFormat="1" ht="15" x14ac:dyDescent="0.25">
      <c r="A112" s="70" t="s">
        <v>14</v>
      </c>
      <c r="B112" s="70"/>
      <c r="C112" s="27">
        <f t="shared" ref="C112:I112" si="34">SUM(C103:C111)</f>
        <v>18616</v>
      </c>
      <c r="D112" s="28">
        <f t="shared" si="34"/>
        <v>786</v>
      </c>
      <c r="E112" s="28">
        <f t="shared" si="34"/>
        <v>54</v>
      </c>
      <c r="F112" s="28">
        <f t="shared" si="34"/>
        <v>840</v>
      </c>
      <c r="G112" s="27">
        <f t="shared" si="34"/>
        <v>5636</v>
      </c>
      <c r="H112" s="28">
        <f t="shared" si="34"/>
        <v>297</v>
      </c>
      <c r="I112" s="27">
        <f t="shared" si="34"/>
        <v>5933</v>
      </c>
      <c r="J112" s="29">
        <f>I112/(C112+F112)</f>
        <v>0.30494449013157893</v>
      </c>
      <c r="K112" s="29">
        <f>H112/I112</f>
        <v>5.0058992078206639E-2</v>
      </c>
      <c r="L112" s="43">
        <f t="shared" si="22"/>
        <v>0.13946061036195884</v>
      </c>
      <c r="M112" s="53">
        <f t="shared" ref="M112" si="35">SUM(M103:M111)</f>
        <v>209</v>
      </c>
    </row>
    <row r="113" spans="1:13" s="10" customFormat="1" x14ac:dyDescent="0.2">
      <c r="A113" s="16"/>
      <c r="B113" s="16"/>
      <c r="C113" s="49"/>
      <c r="D113" s="16"/>
      <c r="E113" s="16"/>
      <c r="F113" s="16"/>
      <c r="G113" s="16"/>
      <c r="H113" s="18"/>
      <c r="I113" s="17"/>
      <c r="J113" s="19"/>
      <c r="K113" s="19"/>
      <c r="L113" s="41"/>
    </row>
    <row r="114" spans="1:13" s="10" customFormat="1" ht="12.75" x14ac:dyDescent="0.2">
      <c r="A114" s="16">
        <v>11</v>
      </c>
      <c r="B114" s="16">
        <v>1</v>
      </c>
      <c r="C114" s="50">
        <v>1610</v>
      </c>
      <c r="D114" s="16">
        <v>31</v>
      </c>
      <c r="E114" s="16">
        <v>3</v>
      </c>
      <c r="F114" s="16">
        <f t="shared" si="28"/>
        <v>34</v>
      </c>
      <c r="G114" s="16">
        <v>793</v>
      </c>
      <c r="H114" s="18">
        <v>24</v>
      </c>
      <c r="I114" s="17">
        <f t="shared" si="29"/>
        <v>817</v>
      </c>
      <c r="J114" s="19">
        <f t="shared" si="30"/>
        <v>0.49695863746958635</v>
      </c>
      <c r="K114" s="19">
        <f t="shared" si="31"/>
        <v>2.937576499388005E-2</v>
      </c>
      <c r="L114" s="62">
        <f t="shared" si="22"/>
        <v>3.9092055485498108E-2</v>
      </c>
      <c r="M114" s="34">
        <v>26</v>
      </c>
    </row>
    <row r="115" spans="1:13" s="10" customFormat="1" ht="12.75" x14ac:dyDescent="0.2">
      <c r="A115" s="16">
        <v>11</v>
      </c>
      <c r="B115" s="16">
        <v>2</v>
      </c>
      <c r="C115" s="50">
        <v>2280</v>
      </c>
      <c r="D115" s="16">
        <v>42</v>
      </c>
      <c r="E115" s="16">
        <v>14</v>
      </c>
      <c r="F115" s="16">
        <f t="shared" si="28"/>
        <v>56</v>
      </c>
      <c r="G115" s="55">
        <v>910</v>
      </c>
      <c r="H115" s="18">
        <v>116</v>
      </c>
      <c r="I115" s="17">
        <f t="shared" si="29"/>
        <v>1026</v>
      </c>
      <c r="J115" s="19">
        <f t="shared" si="30"/>
        <v>0.43921232876712329</v>
      </c>
      <c r="K115" s="19">
        <f t="shared" si="31"/>
        <v>0.11306042884990253</v>
      </c>
      <c r="L115" s="62">
        <f t="shared" si="22"/>
        <v>4.6153846153846156E-2</v>
      </c>
      <c r="M115" s="34">
        <v>23</v>
      </c>
    </row>
    <row r="116" spans="1:13" s="10" customFormat="1" ht="12.75" x14ac:dyDescent="0.2">
      <c r="A116" s="16">
        <v>11</v>
      </c>
      <c r="B116" s="16">
        <v>3</v>
      </c>
      <c r="C116" s="50">
        <v>2187</v>
      </c>
      <c r="D116" s="16">
        <v>43</v>
      </c>
      <c r="E116" s="16">
        <v>0</v>
      </c>
      <c r="F116" s="16">
        <f t="shared" si="28"/>
        <v>43</v>
      </c>
      <c r="G116" s="55">
        <v>556</v>
      </c>
      <c r="H116" s="18">
        <v>16</v>
      </c>
      <c r="I116" s="17">
        <f t="shared" si="29"/>
        <v>572</v>
      </c>
      <c r="J116" s="19">
        <f t="shared" si="30"/>
        <v>0.25650224215246636</v>
      </c>
      <c r="K116" s="19">
        <f t="shared" si="31"/>
        <v>2.7972027972027972E-2</v>
      </c>
      <c r="L116" s="62">
        <f t="shared" si="22"/>
        <v>7.7338129496402883E-2</v>
      </c>
      <c r="M116" s="34">
        <v>27</v>
      </c>
    </row>
    <row r="117" spans="1:13" s="10" customFormat="1" ht="12.75" x14ac:dyDescent="0.2">
      <c r="A117" s="16">
        <v>11</v>
      </c>
      <c r="B117" s="16">
        <v>4</v>
      </c>
      <c r="C117" s="50">
        <v>2575</v>
      </c>
      <c r="D117" s="16">
        <v>42</v>
      </c>
      <c r="E117" s="16">
        <v>28</v>
      </c>
      <c r="F117" s="16">
        <f t="shared" si="28"/>
        <v>70</v>
      </c>
      <c r="G117" s="55">
        <v>1160</v>
      </c>
      <c r="H117" s="18">
        <v>28</v>
      </c>
      <c r="I117" s="17">
        <f t="shared" si="29"/>
        <v>1188</v>
      </c>
      <c r="J117" s="19">
        <f t="shared" si="30"/>
        <v>0.44914933837429111</v>
      </c>
      <c r="K117" s="19">
        <f t="shared" si="31"/>
        <v>2.3569023569023569E-2</v>
      </c>
      <c r="L117" s="62">
        <f t="shared" si="22"/>
        <v>3.6206896551724141E-2</v>
      </c>
      <c r="M117" s="34">
        <v>43</v>
      </c>
    </row>
    <row r="118" spans="1:13" s="10" customFormat="1" ht="12.75" x14ac:dyDescent="0.2">
      <c r="A118" s="16">
        <v>11</v>
      </c>
      <c r="B118" s="16">
        <v>5</v>
      </c>
      <c r="C118" s="50">
        <v>1391</v>
      </c>
      <c r="D118" s="16">
        <v>36</v>
      </c>
      <c r="E118" s="16">
        <v>0</v>
      </c>
      <c r="F118" s="16">
        <f t="shared" si="28"/>
        <v>36</v>
      </c>
      <c r="G118" s="55">
        <v>644</v>
      </c>
      <c r="H118" s="18">
        <v>23</v>
      </c>
      <c r="I118" s="17">
        <f t="shared" si="29"/>
        <v>667</v>
      </c>
      <c r="J118" s="19">
        <f t="shared" si="30"/>
        <v>0.46741415557112825</v>
      </c>
      <c r="K118" s="19">
        <f t="shared" si="31"/>
        <v>3.4482758620689655E-2</v>
      </c>
      <c r="L118" s="62">
        <f t="shared" si="22"/>
        <v>5.5900621118012424E-2</v>
      </c>
      <c r="M118" s="34">
        <v>19</v>
      </c>
    </row>
    <row r="119" spans="1:13" s="10" customFormat="1" ht="12.75" x14ac:dyDescent="0.2">
      <c r="A119" s="16">
        <v>11</v>
      </c>
      <c r="B119" s="16">
        <v>6</v>
      </c>
      <c r="C119" s="50">
        <v>2395</v>
      </c>
      <c r="D119" s="16">
        <v>41</v>
      </c>
      <c r="E119" s="16">
        <v>1</v>
      </c>
      <c r="F119" s="16">
        <f t="shared" si="28"/>
        <v>42</v>
      </c>
      <c r="G119" s="55">
        <v>1008</v>
      </c>
      <c r="H119" s="18">
        <v>31</v>
      </c>
      <c r="I119" s="17">
        <f t="shared" si="29"/>
        <v>1039</v>
      </c>
      <c r="J119" s="19">
        <f t="shared" si="30"/>
        <v>0.42634386540828889</v>
      </c>
      <c r="K119" s="19">
        <f t="shared" si="31"/>
        <v>2.9836381135707413E-2</v>
      </c>
      <c r="L119" s="62">
        <f t="shared" si="22"/>
        <v>4.0674603174603176E-2</v>
      </c>
      <c r="M119" s="34">
        <v>31</v>
      </c>
    </row>
    <row r="120" spans="1:13" s="10" customFormat="1" ht="12.75" x14ac:dyDescent="0.2">
      <c r="A120" s="16">
        <v>11</v>
      </c>
      <c r="B120" s="16">
        <v>7</v>
      </c>
      <c r="C120" s="50">
        <v>2196</v>
      </c>
      <c r="D120" s="16">
        <v>29</v>
      </c>
      <c r="E120" s="16">
        <v>1</v>
      </c>
      <c r="F120" s="16">
        <f t="shared" si="28"/>
        <v>30</v>
      </c>
      <c r="G120" s="55">
        <v>838</v>
      </c>
      <c r="H120" s="18">
        <v>19</v>
      </c>
      <c r="I120" s="17">
        <f t="shared" si="29"/>
        <v>857</v>
      </c>
      <c r="J120" s="19">
        <f t="shared" si="30"/>
        <v>0.38499550763701706</v>
      </c>
      <c r="K120" s="19">
        <f t="shared" si="31"/>
        <v>2.2170361726954493E-2</v>
      </c>
      <c r="L120" s="62">
        <f t="shared" si="22"/>
        <v>3.4606205250596656E-2</v>
      </c>
      <c r="M120" s="34">
        <v>20</v>
      </c>
    </row>
    <row r="121" spans="1:13" s="10" customFormat="1" ht="12.75" x14ac:dyDescent="0.2">
      <c r="A121" s="16">
        <v>11</v>
      </c>
      <c r="B121" s="16">
        <v>8</v>
      </c>
      <c r="C121" s="50">
        <v>2117</v>
      </c>
      <c r="D121" s="16">
        <v>23</v>
      </c>
      <c r="E121" s="16">
        <v>0</v>
      </c>
      <c r="F121" s="16">
        <f t="shared" si="28"/>
        <v>23</v>
      </c>
      <c r="G121" s="55">
        <v>662</v>
      </c>
      <c r="H121" s="18">
        <v>21</v>
      </c>
      <c r="I121" s="17">
        <f t="shared" si="29"/>
        <v>683</v>
      </c>
      <c r="J121" s="19">
        <f t="shared" si="30"/>
        <v>0.31915887850467289</v>
      </c>
      <c r="K121" s="19">
        <f t="shared" si="31"/>
        <v>3.074670571010249E-2</v>
      </c>
      <c r="L121" s="62">
        <f t="shared" si="22"/>
        <v>3.4743202416918431E-2</v>
      </c>
      <c r="M121" s="34">
        <v>23</v>
      </c>
    </row>
    <row r="122" spans="1:13" s="10" customFormat="1" ht="12.75" x14ac:dyDescent="0.2">
      <c r="A122" s="16">
        <v>11</v>
      </c>
      <c r="B122" s="16">
        <v>9</v>
      </c>
      <c r="C122" s="50">
        <v>1342</v>
      </c>
      <c r="D122" s="16">
        <v>14</v>
      </c>
      <c r="E122" s="16">
        <v>1</v>
      </c>
      <c r="F122" s="16">
        <f t="shared" si="28"/>
        <v>15</v>
      </c>
      <c r="G122" s="55">
        <v>313</v>
      </c>
      <c r="H122" s="18">
        <v>7</v>
      </c>
      <c r="I122" s="17">
        <f t="shared" si="29"/>
        <v>320</v>
      </c>
      <c r="J122" s="19">
        <f t="shared" si="30"/>
        <v>0.23581429624170966</v>
      </c>
      <c r="K122" s="19">
        <f t="shared" si="31"/>
        <v>2.1874999999999999E-2</v>
      </c>
      <c r="L122" s="62">
        <f t="shared" si="22"/>
        <v>4.472843450479233E-2</v>
      </c>
      <c r="M122" s="34">
        <v>18</v>
      </c>
    </row>
    <row r="123" spans="1:13" s="10" customFormat="1" ht="12.75" x14ac:dyDescent="0.2">
      <c r="A123" s="16">
        <v>11</v>
      </c>
      <c r="B123" s="16">
        <v>10</v>
      </c>
      <c r="C123" s="50">
        <v>1627</v>
      </c>
      <c r="D123" s="16">
        <v>29</v>
      </c>
      <c r="E123" s="16">
        <v>2</v>
      </c>
      <c r="F123" s="16">
        <f t="shared" si="28"/>
        <v>31</v>
      </c>
      <c r="G123" s="55">
        <v>610</v>
      </c>
      <c r="H123" s="18">
        <v>21</v>
      </c>
      <c r="I123" s="17">
        <f t="shared" si="29"/>
        <v>631</v>
      </c>
      <c r="J123" s="19">
        <f t="shared" si="30"/>
        <v>0.38057901085645357</v>
      </c>
      <c r="K123" s="19">
        <f t="shared" si="31"/>
        <v>3.328050713153724E-2</v>
      </c>
      <c r="L123" s="62">
        <f t="shared" si="22"/>
        <v>4.7540983606557376E-2</v>
      </c>
      <c r="M123" s="34">
        <v>26</v>
      </c>
    </row>
    <row r="124" spans="1:13" s="5" customFormat="1" ht="15" x14ac:dyDescent="0.25">
      <c r="A124" s="70" t="s">
        <v>15</v>
      </c>
      <c r="B124" s="70"/>
      <c r="C124" s="27">
        <f t="shared" ref="C124:I124" si="36">SUM(C114:C123)</f>
        <v>19720</v>
      </c>
      <c r="D124" s="28">
        <f t="shared" si="36"/>
        <v>330</v>
      </c>
      <c r="E124" s="28">
        <f t="shared" si="36"/>
        <v>50</v>
      </c>
      <c r="F124" s="28">
        <f t="shared" si="36"/>
        <v>380</v>
      </c>
      <c r="G124" s="27">
        <f t="shared" si="36"/>
        <v>7494</v>
      </c>
      <c r="H124" s="28">
        <f t="shared" si="36"/>
        <v>306</v>
      </c>
      <c r="I124" s="27">
        <f t="shared" si="36"/>
        <v>7800</v>
      </c>
      <c r="J124" s="29">
        <f>I124/(C124+F124)</f>
        <v>0.38805970149253732</v>
      </c>
      <c r="K124" s="29">
        <f>H124/I124</f>
        <v>3.9230769230769229E-2</v>
      </c>
      <c r="L124" s="43">
        <f t="shared" si="22"/>
        <v>4.4035228182546036E-2</v>
      </c>
      <c r="M124" s="53">
        <f t="shared" ref="M124" si="37">SUM(M114:M123)</f>
        <v>256</v>
      </c>
    </row>
    <row r="125" spans="1:13" s="10" customFormat="1" x14ac:dyDescent="0.2">
      <c r="A125" s="16"/>
      <c r="B125" s="16"/>
      <c r="C125" s="49"/>
      <c r="D125" s="16"/>
      <c r="E125" s="16"/>
      <c r="F125" s="16"/>
      <c r="G125" s="16"/>
      <c r="H125" s="18"/>
      <c r="I125" s="17"/>
      <c r="J125" s="19"/>
      <c r="K125" s="19"/>
      <c r="L125" s="41"/>
    </row>
    <row r="126" spans="1:13" s="10" customFormat="1" ht="12.75" x14ac:dyDescent="0.2">
      <c r="A126" s="16">
        <v>12</v>
      </c>
      <c r="B126" s="16">
        <v>1</v>
      </c>
      <c r="C126" s="50">
        <v>2505</v>
      </c>
      <c r="D126" s="16">
        <v>47</v>
      </c>
      <c r="E126" s="16">
        <v>2</v>
      </c>
      <c r="F126" s="16">
        <f t="shared" si="28"/>
        <v>49</v>
      </c>
      <c r="G126" s="55">
        <v>1030</v>
      </c>
      <c r="H126" s="18">
        <v>24</v>
      </c>
      <c r="I126" s="17">
        <f t="shared" si="29"/>
        <v>1054</v>
      </c>
      <c r="J126" s="19">
        <f t="shared" si="30"/>
        <v>0.41268598277212215</v>
      </c>
      <c r="K126" s="19">
        <f t="shared" si="31"/>
        <v>2.2770398481973434E-2</v>
      </c>
      <c r="L126" s="62">
        <f t="shared" si="22"/>
        <v>4.5631067961165048E-2</v>
      </c>
      <c r="M126" s="34">
        <v>39</v>
      </c>
    </row>
    <row r="127" spans="1:13" s="10" customFormat="1" ht="12.75" x14ac:dyDescent="0.2">
      <c r="A127" s="16">
        <v>12</v>
      </c>
      <c r="B127" s="16">
        <v>2</v>
      </c>
      <c r="C127" s="50">
        <v>2170</v>
      </c>
      <c r="D127" s="16">
        <v>43</v>
      </c>
      <c r="E127" s="16">
        <v>2</v>
      </c>
      <c r="F127" s="16">
        <f t="shared" si="28"/>
        <v>45</v>
      </c>
      <c r="G127" s="55">
        <v>928</v>
      </c>
      <c r="H127" s="18">
        <v>22</v>
      </c>
      <c r="I127" s="17">
        <f t="shared" si="29"/>
        <v>950</v>
      </c>
      <c r="J127" s="19">
        <f t="shared" si="30"/>
        <v>0.42889390519187359</v>
      </c>
      <c r="K127" s="19">
        <f t="shared" si="31"/>
        <v>2.3157894736842106E-2</v>
      </c>
      <c r="L127" s="62">
        <f t="shared" si="22"/>
        <v>4.6336206896551727E-2</v>
      </c>
      <c r="M127" s="34">
        <v>23</v>
      </c>
    </row>
    <row r="128" spans="1:13" s="10" customFormat="1" ht="12.75" x14ac:dyDescent="0.2">
      <c r="A128" s="16">
        <v>12</v>
      </c>
      <c r="B128" s="16">
        <v>3</v>
      </c>
      <c r="C128" s="50">
        <v>2641</v>
      </c>
      <c r="D128" s="16">
        <v>43</v>
      </c>
      <c r="E128" s="16">
        <v>0</v>
      </c>
      <c r="F128" s="16">
        <f t="shared" si="28"/>
        <v>43</v>
      </c>
      <c r="G128" s="55">
        <v>1060</v>
      </c>
      <c r="H128" s="18">
        <v>34</v>
      </c>
      <c r="I128" s="17">
        <f t="shared" si="29"/>
        <v>1094</v>
      </c>
      <c r="J128" s="19">
        <f t="shared" si="30"/>
        <v>0.40760059612518629</v>
      </c>
      <c r="K128" s="19">
        <f t="shared" si="31"/>
        <v>3.1078610603290677E-2</v>
      </c>
      <c r="L128" s="62">
        <f t="shared" si="22"/>
        <v>4.0566037735849055E-2</v>
      </c>
      <c r="M128" s="34">
        <v>37</v>
      </c>
    </row>
    <row r="129" spans="1:13" s="10" customFormat="1" ht="12.75" x14ac:dyDescent="0.2">
      <c r="A129" s="16">
        <v>12</v>
      </c>
      <c r="B129" s="16">
        <v>4</v>
      </c>
      <c r="C129" s="50">
        <v>1239</v>
      </c>
      <c r="D129" s="16">
        <v>15</v>
      </c>
      <c r="E129" s="16">
        <v>0</v>
      </c>
      <c r="F129" s="16">
        <f t="shared" si="28"/>
        <v>15</v>
      </c>
      <c r="G129" s="55">
        <v>519</v>
      </c>
      <c r="H129" s="18">
        <v>11</v>
      </c>
      <c r="I129" s="17">
        <f t="shared" si="29"/>
        <v>530</v>
      </c>
      <c r="J129" s="19">
        <f t="shared" si="30"/>
        <v>0.42264752791068583</v>
      </c>
      <c r="K129" s="19">
        <f t="shared" si="31"/>
        <v>2.0754716981132074E-2</v>
      </c>
      <c r="L129" s="62">
        <f t="shared" si="22"/>
        <v>2.8901734104046242E-2</v>
      </c>
      <c r="M129" s="34">
        <v>22</v>
      </c>
    </row>
    <row r="130" spans="1:13" s="10" customFormat="1" ht="12.75" x14ac:dyDescent="0.2">
      <c r="A130" s="16">
        <v>12</v>
      </c>
      <c r="B130" s="16">
        <v>5</v>
      </c>
      <c r="C130" s="50">
        <v>2836</v>
      </c>
      <c r="D130" s="16">
        <v>56</v>
      </c>
      <c r="E130" s="16">
        <v>2</v>
      </c>
      <c r="F130" s="16">
        <f t="shared" si="28"/>
        <v>58</v>
      </c>
      <c r="G130" s="55">
        <v>1225</v>
      </c>
      <c r="H130" s="18">
        <v>43</v>
      </c>
      <c r="I130" s="17">
        <f t="shared" si="29"/>
        <v>1268</v>
      </c>
      <c r="J130" s="19">
        <f t="shared" si="30"/>
        <v>0.43814789219073946</v>
      </c>
      <c r="K130" s="19">
        <f t="shared" si="31"/>
        <v>3.3911671924290218E-2</v>
      </c>
      <c r="L130" s="62">
        <f t="shared" si="22"/>
        <v>4.5714285714285714E-2</v>
      </c>
      <c r="M130" s="34">
        <v>37</v>
      </c>
    </row>
    <row r="131" spans="1:13" s="10" customFormat="1" ht="12.75" x14ac:dyDescent="0.2">
      <c r="A131" s="16">
        <v>12</v>
      </c>
      <c r="B131" s="16">
        <v>6</v>
      </c>
      <c r="C131" s="50">
        <v>2958</v>
      </c>
      <c r="D131" s="16">
        <v>65</v>
      </c>
      <c r="E131" s="16">
        <v>1</v>
      </c>
      <c r="F131" s="16">
        <f t="shared" si="28"/>
        <v>66</v>
      </c>
      <c r="G131" s="55">
        <v>1130</v>
      </c>
      <c r="H131" s="18">
        <v>34</v>
      </c>
      <c r="I131" s="17">
        <f t="shared" si="29"/>
        <v>1164</v>
      </c>
      <c r="J131" s="19">
        <f t="shared" si="30"/>
        <v>0.38492063492063494</v>
      </c>
      <c r="K131" s="19">
        <f t="shared" si="31"/>
        <v>2.9209621993127148E-2</v>
      </c>
      <c r="L131" s="62">
        <f t="shared" si="22"/>
        <v>5.7522123893805309E-2</v>
      </c>
      <c r="M131" s="34">
        <v>46</v>
      </c>
    </row>
    <row r="132" spans="1:13" s="10" customFormat="1" ht="12.75" x14ac:dyDescent="0.2">
      <c r="A132" s="16">
        <v>12</v>
      </c>
      <c r="B132" s="16">
        <v>7</v>
      </c>
      <c r="C132" s="50">
        <v>155</v>
      </c>
      <c r="D132" s="16">
        <v>3</v>
      </c>
      <c r="E132" s="16">
        <v>13</v>
      </c>
      <c r="F132" s="16">
        <f t="shared" si="28"/>
        <v>16</v>
      </c>
      <c r="G132" s="55">
        <v>15</v>
      </c>
      <c r="H132" s="18">
        <v>37</v>
      </c>
      <c r="I132" s="17">
        <f t="shared" si="29"/>
        <v>52</v>
      </c>
      <c r="J132" s="19">
        <f t="shared" si="30"/>
        <v>0.30409356725146197</v>
      </c>
      <c r="K132" s="19">
        <f t="shared" si="31"/>
        <v>0.71153846153846156</v>
      </c>
      <c r="L132" s="62">
        <f t="shared" si="22"/>
        <v>0.2</v>
      </c>
      <c r="M132" s="34">
        <v>3</v>
      </c>
    </row>
    <row r="133" spans="1:13" s="10" customFormat="1" ht="12.75" x14ac:dyDescent="0.2">
      <c r="A133" s="16">
        <v>12</v>
      </c>
      <c r="B133" s="16">
        <v>8</v>
      </c>
      <c r="C133" s="50">
        <v>3593</v>
      </c>
      <c r="D133" s="16">
        <v>80</v>
      </c>
      <c r="E133" s="16">
        <v>13</v>
      </c>
      <c r="F133" s="16">
        <f t="shared" si="28"/>
        <v>93</v>
      </c>
      <c r="G133" s="55">
        <v>1397</v>
      </c>
      <c r="H133" s="18">
        <v>69</v>
      </c>
      <c r="I133" s="17">
        <f t="shared" si="29"/>
        <v>1466</v>
      </c>
      <c r="J133" s="19">
        <f t="shared" si="30"/>
        <v>0.3977211068909387</v>
      </c>
      <c r="K133" s="19">
        <f t="shared" si="31"/>
        <v>4.7066848567530697E-2</v>
      </c>
      <c r="L133" s="62">
        <f t="shared" ref="L133:L147" si="38">SUM(D133/G133)</f>
        <v>5.72655690765927E-2</v>
      </c>
      <c r="M133" s="34">
        <v>41</v>
      </c>
    </row>
    <row r="134" spans="1:13" s="10" customFormat="1" ht="12.75" x14ac:dyDescent="0.2">
      <c r="A134" s="16">
        <v>12</v>
      </c>
      <c r="B134" s="16">
        <v>9</v>
      </c>
      <c r="C134" s="50">
        <v>1686</v>
      </c>
      <c r="D134" s="16">
        <v>40</v>
      </c>
      <c r="E134" s="16">
        <v>1</v>
      </c>
      <c r="F134" s="16">
        <f t="shared" si="28"/>
        <v>41</v>
      </c>
      <c r="G134" s="55">
        <v>591</v>
      </c>
      <c r="H134" s="18">
        <v>28</v>
      </c>
      <c r="I134" s="17">
        <f t="shared" si="29"/>
        <v>619</v>
      </c>
      <c r="J134" s="19">
        <f t="shared" si="30"/>
        <v>0.35842501447596992</v>
      </c>
      <c r="K134" s="19">
        <f t="shared" si="31"/>
        <v>4.5234248788368334E-2</v>
      </c>
      <c r="L134" s="62">
        <f t="shared" si="38"/>
        <v>6.7681895093062605E-2</v>
      </c>
      <c r="M134" s="34">
        <v>19</v>
      </c>
    </row>
    <row r="135" spans="1:13" s="10" customFormat="1" ht="12.75" x14ac:dyDescent="0.2">
      <c r="A135" s="16">
        <v>12</v>
      </c>
      <c r="B135" s="16">
        <v>10</v>
      </c>
      <c r="C135" s="50">
        <v>1877</v>
      </c>
      <c r="D135" s="16">
        <v>21</v>
      </c>
      <c r="E135" s="16">
        <v>1</v>
      </c>
      <c r="F135" s="16">
        <f t="shared" si="28"/>
        <v>22</v>
      </c>
      <c r="G135" s="55">
        <v>533</v>
      </c>
      <c r="H135" s="18">
        <v>12</v>
      </c>
      <c r="I135" s="17">
        <f t="shared" si="29"/>
        <v>545</v>
      </c>
      <c r="J135" s="19">
        <f t="shared" si="30"/>
        <v>0.2869931542917325</v>
      </c>
      <c r="K135" s="19">
        <f t="shared" si="31"/>
        <v>2.2018348623853212E-2</v>
      </c>
      <c r="L135" s="62">
        <f t="shared" si="38"/>
        <v>3.9399624765478425E-2</v>
      </c>
      <c r="M135" s="34">
        <v>18</v>
      </c>
    </row>
    <row r="136" spans="1:13" s="5" customFormat="1" ht="15" x14ac:dyDescent="0.25">
      <c r="A136" s="70" t="s">
        <v>16</v>
      </c>
      <c r="B136" s="70"/>
      <c r="C136" s="27">
        <f t="shared" ref="C136:I136" si="39">SUM(C126:C135)</f>
        <v>21660</v>
      </c>
      <c r="D136" s="28">
        <f t="shared" si="39"/>
        <v>413</v>
      </c>
      <c r="E136" s="28">
        <f t="shared" si="39"/>
        <v>35</v>
      </c>
      <c r="F136" s="28">
        <f t="shared" si="39"/>
        <v>448</v>
      </c>
      <c r="G136" s="48">
        <f t="shared" si="39"/>
        <v>8428</v>
      </c>
      <c r="H136" s="28">
        <f t="shared" si="39"/>
        <v>314</v>
      </c>
      <c r="I136" s="27">
        <f t="shared" si="39"/>
        <v>8742</v>
      </c>
      <c r="J136" s="29">
        <f>I136/(C136+F136)</f>
        <v>0.39542247150352816</v>
      </c>
      <c r="K136" s="29">
        <f>H136/I136</f>
        <v>3.5918554106611759E-2</v>
      </c>
      <c r="L136" s="43">
        <f t="shared" si="38"/>
        <v>4.9003322259136214E-2</v>
      </c>
      <c r="M136" s="53">
        <f t="shared" ref="M136" si="40">SUM(M126:M135)</f>
        <v>285</v>
      </c>
    </row>
    <row r="137" spans="1:13" s="10" customFormat="1" x14ac:dyDescent="0.2">
      <c r="A137" s="16"/>
      <c r="B137" s="16"/>
      <c r="C137" s="49"/>
      <c r="D137" s="16"/>
      <c r="E137" s="16"/>
      <c r="F137" s="16"/>
      <c r="G137" s="16"/>
      <c r="H137" s="18"/>
      <c r="I137" s="17"/>
      <c r="J137" s="19"/>
      <c r="K137" s="19"/>
      <c r="L137" s="41"/>
    </row>
    <row r="138" spans="1:13" s="10" customFormat="1" ht="12.75" x14ac:dyDescent="0.2">
      <c r="A138" s="16">
        <v>13</v>
      </c>
      <c r="B138" s="16">
        <v>1</v>
      </c>
      <c r="C138" s="50">
        <v>1979</v>
      </c>
      <c r="D138" s="16">
        <v>31</v>
      </c>
      <c r="E138" s="16">
        <v>0</v>
      </c>
      <c r="F138" s="16">
        <f t="shared" si="28"/>
        <v>31</v>
      </c>
      <c r="G138" s="55">
        <v>553</v>
      </c>
      <c r="H138" s="18">
        <v>37</v>
      </c>
      <c r="I138" s="17">
        <f t="shared" si="29"/>
        <v>590</v>
      </c>
      <c r="J138" s="19">
        <f t="shared" si="30"/>
        <v>0.29353233830845771</v>
      </c>
      <c r="K138" s="19">
        <f t="shared" si="31"/>
        <v>6.2711864406779658E-2</v>
      </c>
      <c r="L138" s="62">
        <f t="shared" si="38"/>
        <v>5.6057866184448461E-2</v>
      </c>
      <c r="M138" s="34">
        <v>23</v>
      </c>
    </row>
    <row r="139" spans="1:13" s="10" customFormat="1" ht="12.75" x14ac:dyDescent="0.2">
      <c r="A139" s="16">
        <v>13</v>
      </c>
      <c r="B139" s="16">
        <v>2</v>
      </c>
      <c r="C139" s="50">
        <v>2427</v>
      </c>
      <c r="D139" s="16">
        <v>34</v>
      </c>
      <c r="E139" s="16">
        <v>0</v>
      </c>
      <c r="F139" s="16">
        <f t="shared" si="28"/>
        <v>34</v>
      </c>
      <c r="G139" s="55">
        <v>1197</v>
      </c>
      <c r="H139" s="18">
        <v>66</v>
      </c>
      <c r="I139" s="17">
        <f t="shared" si="29"/>
        <v>1263</v>
      </c>
      <c r="J139" s="19">
        <f t="shared" si="30"/>
        <v>0.51320601381552211</v>
      </c>
      <c r="K139" s="19">
        <f t="shared" si="31"/>
        <v>5.2256532066508314E-2</v>
      </c>
      <c r="L139" s="62">
        <f t="shared" si="38"/>
        <v>2.8404344193817876E-2</v>
      </c>
      <c r="M139" s="34">
        <v>49</v>
      </c>
    </row>
    <row r="140" spans="1:13" s="10" customFormat="1" ht="12.75" x14ac:dyDescent="0.2">
      <c r="A140" s="16">
        <v>13</v>
      </c>
      <c r="B140" s="16">
        <v>3</v>
      </c>
      <c r="C140" s="50">
        <v>2550</v>
      </c>
      <c r="D140" s="16">
        <v>57</v>
      </c>
      <c r="E140" s="16">
        <v>3</v>
      </c>
      <c r="F140" s="16">
        <f t="shared" si="28"/>
        <v>60</v>
      </c>
      <c r="G140" s="55">
        <v>1154</v>
      </c>
      <c r="H140" s="18">
        <v>42</v>
      </c>
      <c r="I140" s="17">
        <f t="shared" si="29"/>
        <v>1196</v>
      </c>
      <c r="J140" s="19">
        <f t="shared" si="30"/>
        <v>0.45823754789272031</v>
      </c>
      <c r="K140" s="19">
        <f t="shared" si="31"/>
        <v>3.5117056856187288E-2</v>
      </c>
      <c r="L140" s="62">
        <f t="shared" si="38"/>
        <v>4.9393414211438474E-2</v>
      </c>
      <c r="M140" s="34">
        <v>46</v>
      </c>
    </row>
    <row r="141" spans="1:13" s="10" customFormat="1" ht="12.75" x14ac:dyDescent="0.2">
      <c r="A141" s="16">
        <v>13</v>
      </c>
      <c r="B141" s="16">
        <v>4</v>
      </c>
      <c r="C141" s="50">
        <v>2727</v>
      </c>
      <c r="D141" s="16">
        <v>61</v>
      </c>
      <c r="E141" s="16">
        <v>2</v>
      </c>
      <c r="F141" s="16">
        <f t="shared" si="28"/>
        <v>63</v>
      </c>
      <c r="G141" s="55">
        <v>1271</v>
      </c>
      <c r="H141" s="18">
        <v>62</v>
      </c>
      <c r="I141" s="17">
        <f t="shared" si="29"/>
        <v>1333</v>
      </c>
      <c r="J141" s="19">
        <f t="shared" si="30"/>
        <v>0.4777777777777778</v>
      </c>
      <c r="K141" s="19">
        <f t="shared" si="31"/>
        <v>4.6511627906976744E-2</v>
      </c>
      <c r="L141" s="62">
        <f t="shared" si="38"/>
        <v>4.7993705743509051E-2</v>
      </c>
      <c r="M141" s="34">
        <v>48</v>
      </c>
    </row>
    <row r="142" spans="1:13" s="10" customFormat="1" ht="12.75" x14ac:dyDescent="0.2">
      <c r="A142" s="16">
        <v>13</v>
      </c>
      <c r="B142" s="16">
        <v>5</v>
      </c>
      <c r="C142" s="50">
        <v>2660</v>
      </c>
      <c r="D142" s="16">
        <v>43</v>
      </c>
      <c r="E142" s="16">
        <v>3</v>
      </c>
      <c r="F142" s="16">
        <f t="shared" si="28"/>
        <v>46</v>
      </c>
      <c r="G142" s="55">
        <v>1357</v>
      </c>
      <c r="H142" s="18">
        <v>65</v>
      </c>
      <c r="I142" s="17">
        <f t="shared" si="29"/>
        <v>1422</v>
      </c>
      <c r="J142" s="19">
        <f t="shared" si="30"/>
        <v>0.5254988913525499</v>
      </c>
      <c r="K142" s="19">
        <f t="shared" si="31"/>
        <v>4.5710267229254573E-2</v>
      </c>
      <c r="L142" s="62">
        <f t="shared" si="38"/>
        <v>3.1687546057479733E-2</v>
      </c>
      <c r="M142" s="34">
        <v>66</v>
      </c>
    </row>
    <row r="143" spans="1:13" s="10" customFormat="1" ht="12.75" x14ac:dyDescent="0.2">
      <c r="A143" s="16">
        <v>13</v>
      </c>
      <c r="B143" s="16">
        <v>6</v>
      </c>
      <c r="C143" s="50">
        <v>3130</v>
      </c>
      <c r="D143" s="16">
        <v>61</v>
      </c>
      <c r="E143" s="16">
        <v>0</v>
      </c>
      <c r="F143" s="16">
        <f t="shared" si="28"/>
        <v>61</v>
      </c>
      <c r="G143" s="55">
        <v>1607</v>
      </c>
      <c r="H143" s="18">
        <v>73</v>
      </c>
      <c r="I143" s="17">
        <f t="shared" si="29"/>
        <v>1680</v>
      </c>
      <c r="J143" s="19">
        <f t="shared" si="30"/>
        <v>0.52648072704481352</v>
      </c>
      <c r="K143" s="19">
        <f t="shared" si="31"/>
        <v>4.3452380952380951E-2</v>
      </c>
      <c r="L143" s="62">
        <f t="shared" si="38"/>
        <v>3.7958929682638455E-2</v>
      </c>
      <c r="M143" s="34">
        <v>56</v>
      </c>
    </row>
    <row r="144" spans="1:13" s="10" customFormat="1" ht="12.75" x14ac:dyDescent="0.2">
      <c r="A144" s="16">
        <v>13</v>
      </c>
      <c r="B144" s="16">
        <v>7</v>
      </c>
      <c r="C144" s="50">
        <v>2713</v>
      </c>
      <c r="D144" s="16">
        <v>39</v>
      </c>
      <c r="E144" s="16">
        <v>3</v>
      </c>
      <c r="F144" s="16">
        <f t="shared" si="28"/>
        <v>42</v>
      </c>
      <c r="G144" s="55">
        <v>1348</v>
      </c>
      <c r="H144" s="18">
        <v>34</v>
      </c>
      <c r="I144" s="17">
        <f t="shared" si="29"/>
        <v>1382</v>
      </c>
      <c r="J144" s="19">
        <f t="shared" si="30"/>
        <v>0.50163339382940109</v>
      </c>
      <c r="K144" s="19">
        <f t="shared" si="31"/>
        <v>2.4602026049204053E-2</v>
      </c>
      <c r="L144" s="62">
        <f t="shared" si="38"/>
        <v>2.8931750741839762E-2</v>
      </c>
      <c r="M144" s="34">
        <v>50</v>
      </c>
    </row>
    <row r="145" spans="1:13" s="10" customFormat="1" ht="12.75" x14ac:dyDescent="0.2">
      <c r="A145" s="16">
        <v>13</v>
      </c>
      <c r="B145" s="16">
        <v>8</v>
      </c>
      <c r="C145" s="50">
        <v>2025</v>
      </c>
      <c r="D145" s="16">
        <v>26</v>
      </c>
      <c r="E145" s="16">
        <v>0</v>
      </c>
      <c r="F145" s="16">
        <f t="shared" si="28"/>
        <v>26</v>
      </c>
      <c r="G145" s="55">
        <v>870</v>
      </c>
      <c r="H145" s="18">
        <v>19</v>
      </c>
      <c r="I145" s="17">
        <f t="shared" si="29"/>
        <v>889</v>
      </c>
      <c r="J145" s="19">
        <f t="shared" si="30"/>
        <v>0.43344709897610922</v>
      </c>
      <c r="K145" s="19">
        <f t="shared" si="31"/>
        <v>2.1372328458942633E-2</v>
      </c>
      <c r="L145" s="62">
        <f t="shared" si="38"/>
        <v>2.9885057471264367E-2</v>
      </c>
      <c r="M145" s="34">
        <v>29</v>
      </c>
    </row>
    <row r="146" spans="1:13" s="10" customFormat="1" ht="12.75" x14ac:dyDescent="0.2">
      <c r="A146" s="16">
        <v>13</v>
      </c>
      <c r="B146" s="16">
        <v>9</v>
      </c>
      <c r="C146" s="50">
        <v>2635</v>
      </c>
      <c r="D146" s="16">
        <v>43</v>
      </c>
      <c r="E146" s="16">
        <v>0</v>
      </c>
      <c r="F146" s="16">
        <f t="shared" si="28"/>
        <v>43</v>
      </c>
      <c r="G146" s="55">
        <v>956</v>
      </c>
      <c r="H146" s="18">
        <v>31</v>
      </c>
      <c r="I146" s="17">
        <f t="shared" si="29"/>
        <v>987</v>
      </c>
      <c r="J146" s="19">
        <f t="shared" si="30"/>
        <v>0.36855862584017923</v>
      </c>
      <c r="K146" s="19">
        <f t="shared" si="31"/>
        <v>3.1408308004052685E-2</v>
      </c>
      <c r="L146" s="62">
        <f t="shared" si="38"/>
        <v>4.4979079497907949E-2</v>
      </c>
      <c r="M146" s="34">
        <v>42</v>
      </c>
    </row>
    <row r="147" spans="1:13" s="5" customFormat="1" ht="15" x14ac:dyDescent="0.25">
      <c r="A147" s="70" t="s">
        <v>17</v>
      </c>
      <c r="B147" s="70"/>
      <c r="C147" s="27">
        <f t="shared" ref="C147:I147" si="41">SUM(C138:C146)</f>
        <v>22846</v>
      </c>
      <c r="D147" s="28">
        <f t="shared" si="41"/>
        <v>395</v>
      </c>
      <c r="E147" s="28">
        <f t="shared" si="41"/>
        <v>11</v>
      </c>
      <c r="F147" s="28">
        <f t="shared" si="41"/>
        <v>406</v>
      </c>
      <c r="G147" s="27">
        <f t="shared" si="41"/>
        <v>10313</v>
      </c>
      <c r="H147" s="28">
        <f t="shared" si="41"/>
        <v>429</v>
      </c>
      <c r="I147" s="27">
        <f t="shared" si="41"/>
        <v>10742</v>
      </c>
      <c r="J147" s="29">
        <f>I147/(C147+F147)</f>
        <v>0.46198176500946153</v>
      </c>
      <c r="K147" s="29">
        <f>H147/I147</f>
        <v>3.9936697076894435E-2</v>
      </c>
      <c r="L147" s="43">
        <f t="shared" si="38"/>
        <v>3.8301173276447199E-2</v>
      </c>
      <c r="M147" s="53">
        <f t="shared" ref="M147" si="42">SUM(M138:M146)</f>
        <v>409</v>
      </c>
    </row>
    <row r="149" spans="1:13" x14ac:dyDescent="0.2">
      <c r="A149" s="31"/>
      <c r="B149" s="31"/>
      <c r="C149" s="50"/>
    </row>
    <row r="164" spans="1:8" ht="18" customHeight="1" x14ac:dyDescent="0.2">
      <c r="A164" s="1"/>
      <c r="B164" s="1"/>
      <c r="H164" s="1"/>
    </row>
    <row r="165" spans="1:8" ht="12.75" x14ac:dyDescent="0.2">
      <c r="A165" s="1"/>
      <c r="B165" s="1"/>
      <c r="H165" s="1"/>
    </row>
    <row r="166" spans="1:8" ht="12.75" x14ac:dyDescent="0.2">
      <c r="A166" s="1"/>
      <c r="B166" s="1"/>
      <c r="H166" s="1"/>
    </row>
    <row r="167" spans="1:8" ht="12.75" x14ac:dyDescent="0.2">
      <c r="A167" s="1"/>
      <c r="B167" s="1"/>
      <c r="H167" s="1"/>
    </row>
    <row r="168" spans="1:8" ht="12.75" x14ac:dyDescent="0.2">
      <c r="A168" s="1"/>
      <c r="B168" s="1"/>
      <c r="H168" s="1"/>
    </row>
    <row r="169" spans="1:8" ht="12.75" x14ac:dyDescent="0.2">
      <c r="A169" s="1"/>
      <c r="B169" s="1"/>
      <c r="H169" s="1"/>
    </row>
    <row r="170" spans="1:8" ht="12.75" x14ac:dyDescent="0.2">
      <c r="A170" s="1"/>
      <c r="B170" s="1"/>
      <c r="H170" s="1"/>
    </row>
    <row r="171" spans="1:8" ht="12.75" x14ac:dyDescent="0.2">
      <c r="A171" s="1"/>
      <c r="B171" s="1"/>
      <c r="H171" s="1"/>
    </row>
    <row r="172" spans="1:8" ht="12.75" x14ac:dyDescent="0.2">
      <c r="A172" s="1"/>
      <c r="B172" s="1"/>
      <c r="H172" s="1"/>
    </row>
    <row r="173" spans="1:8" ht="12.75" x14ac:dyDescent="0.2">
      <c r="A173" s="1"/>
      <c r="B173" s="1"/>
      <c r="H173" s="1"/>
    </row>
    <row r="174" spans="1:8" ht="12.75" x14ac:dyDescent="0.2">
      <c r="A174" s="1"/>
      <c r="B174" s="1"/>
      <c r="H174" s="1"/>
    </row>
    <row r="175" spans="1:8" ht="12.75" x14ac:dyDescent="0.2">
      <c r="A175" s="1"/>
      <c r="B175" s="1"/>
      <c r="H175" s="1"/>
    </row>
    <row r="176" spans="1:8" ht="12.75" x14ac:dyDescent="0.2">
      <c r="A176" s="1"/>
      <c r="B176" s="1"/>
      <c r="H176" s="1"/>
    </row>
    <row r="177" spans="1:8" ht="12.75" x14ac:dyDescent="0.2">
      <c r="A177" s="1"/>
      <c r="B177" s="1"/>
      <c r="H177" s="1"/>
    </row>
    <row r="178" spans="1:8" ht="12.75" x14ac:dyDescent="0.2">
      <c r="A178" s="1"/>
      <c r="B178" s="1"/>
      <c r="H178" s="1"/>
    </row>
    <row r="179" spans="1:8" ht="12.75" x14ac:dyDescent="0.2">
      <c r="A179" s="1"/>
      <c r="B179" s="1"/>
      <c r="H179" s="1"/>
    </row>
    <row r="181" spans="1:8" ht="12.75" x14ac:dyDescent="0.2">
      <c r="A181" s="1"/>
      <c r="B181" s="1"/>
      <c r="H181" s="1"/>
    </row>
    <row r="182" spans="1:8" ht="12.75" x14ac:dyDescent="0.2">
      <c r="A182" s="1"/>
      <c r="B182" s="1"/>
      <c r="H182" s="1"/>
    </row>
    <row r="183" spans="1:8" ht="12.75" x14ac:dyDescent="0.2">
      <c r="A183" s="1"/>
      <c r="B183" s="1"/>
      <c r="H183" s="1"/>
    </row>
    <row r="184" spans="1:8" ht="12.75" x14ac:dyDescent="0.2">
      <c r="A184" s="1"/>
      <c r="B184" s="1"/>
      <c r="H184" s="1"/>
    </row>
    <row r="185" spans="1:8" ht="12.75" x14ac:dyDescent="0.2">
      <c r="A185" s="1"/>
      <c r="B185" s="1"/>
      <c r="H185" s="1"/>
    </row>
    <row r="186" spans="1:8" ht="12.75" x14ac:dyDescent="0.2">
      <c r="A186" s="1"/>
      <c r="B186" s="1"/>
      <c r="H186" s="1"/>
    </row>
  </sheetData>
  <mergeCells count="15">
    <mergeCell ref="A1:K1"/>
    <mergeCell ref="A124:B124"/>
    <mergeCell ref="A136:B136"/>
    <mergeCell ref="A147:B147"/>
    <mergeCell ref="A2:K2"/>
    <mergeCell ref="A81:B81"/>
    <mergeCell ref="A91:B91"/>
    <mergeCell ref="A101:B101"/>
    <mergeCell ref="A112:B112"/>
    <mergeCell ref="A38:B38"/>
    <mergeCell ref="A48:B48"/>
    <mergeCell ref="A58:B58"/>
    <mergeCell ref="A69:B69"/>
    <mergeCell ref="A15:B15"/>
    <mergeCell ref="A27:B27"/>
  </mergeCells>
  <phoneticPr fontId="2" type="noConversion"/>
  <printOptions horizontalCentered="1"/>
  <pageMargins left="0.7" right="0.7" top="1" bottom="0.75" header="0.3" footer="0.3"/>
  <pageSetup scale="83" orientation="landscape" r:id="rId1"/>
  <headerFooter alignWithMargins="0"/>
  <rowBreaks count="4" manualBreakCount="4">
    <brk id="38" max="12" man="1"/>
    <brk id="69" max="12" man="1"/>
    <brk id="101" max="12" man="1"/>
    <brk id="1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1" sqref="F11"/>
    </sheetView>
  </sheetViews>
  <sheetFormatPr defaultRowHeight="12.75" x14ac:dyDescent="0.2"/>
  <cols>
    <col min="2" max="2" width="10" bestFit="1" customWidth="1"/>
    <col min="3" max="3" width="14.140625" bestFit="1" customWidth="1"/>
    <col min="4" max="4" width="11.42578125" customWidth="1"/>
    <col min="5" max="6" width="13.42578125" customWidth="1"/>
    <col min="7" max="7" width="9.5703125" bestFit="1" customWidth="1"/>
    <col min="8" max="8" width="9.5703125" customWidth="1"/>
    <col min="9" max="9" width="9.5703125" bestFit="1" customWidth="1"/>
    <col min="11" max="11" width="11.42578125" customWidth="1"/>
    <col min="12" max="12" width="8.7109375" customWidth="1"/>
  </cols>
  <sheetData>
    <row r="1" spans="1:12" ht="18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4"/>
    </row>
    <row r="2" spans="1:12" ht="18" customHeight="1" x14ac:dyDescent="0.25">
      <c r="A2" s="71" t="s">
        <v>61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64"/>
    </row>
    <row r="3" spans="1:12" ht="18" x14ac:dyDescent="0.25">
      <c r="A3" s="69" t="s">
        <v>24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4"/>
    </row>
    <row r="4" spans="1:12" ht="38.25" x14ac:dyDescent="0.2">
      <c r="A4" s="1"/>
      <c r="B4" s="1"/>
      <c r="C4" s="2" t="s">
        <v>65</v>
      </c>
      <c r="D4" s="2" t="s">
        <v>3</v>
      </c>
      <c r="E4" s="2" t="s">
        <v>4</v>
      </c>
      <c r="F4" s="2" t="s">
        <v>18</v>
      </c>
      <c r="G4" s="2" t="s">
        <v>22</v>
      </c>
      <c r="H4" s="2" t="s">
        <v>2</v>
      </c>
      <c r="I4" s="2" t="s">
        <v>19</v>
      </c>
      <c r="J4" s="2" t="s">
        <v>20</v>
      </c>
      <c r="K4" s="2" t="s">
        <v>21</v>
      </c>
      <c r="L4" s="15" t="s">
        <v>64</v>
      </c>
    </row>
    <row r="5" spans="1:12" ht="15.75" x14ac:dyDescent="0.25">
      <c r="A5" s="72" t="s">
        <v>25</v>
      </c>
      <c r="B5" s="72"/>
      <c r="C5" s="20">
        <f>SUM('GEN 2013'!C15)</f>
        <v>18836</v>
      </c>
      <c r="D5" s="20">
        <f>SUM('GEN 2013'!D15)</f>
        <v>364</v>
      </c>
      <c r="E5" s="20">
        <f>SUM('GEN 2013'!E15)</f>
        <v>9</v>
      </c>
      <c r="F5" s="20">
        <f>SUM('GEN 2013'!F15)</f>
        <v>373</v>
      </c>
      <c r="G5" s="20">
        <f>SUM('GEN 2013'!G15)</f>
        <v>5725</v>
      </c>
      <c r="H5" s="20">
        <f>SUM('GEN 2013'!H15)</f>
        <v>217</v>
      </c>
      <c r="I5" s="20">
        <f>SUM('GEN 2013'!I15)</f>
        <v>5942</v>
      </c>
      <c r="J5" s="30">
        <f t="shared" ref="J5:J17" si="0">I5/(C5+F5)</f>
        <v>0.30933416627622468</v>
      </c>
      <c r="K5" s="30">
        <f t="shared" ref="K5:K17" si="1">H5/I5</f>
        <v>3.6519690339952879E-2</v>
      </c>
      <c r="L5" s="20">
        <f>SUM('GEN 2013'!M15)</f>
        <v>189</v>
      </c>
    </row>
    <row r="6" spans="1:12" ht="15.75" x14ac:dyDescent="0.25">
      <c r="A6" s="72" t="s">
        <v>26</v>
      </c>
      <c r="B6" s="72"/>
      <c r="C6" s="20">
        <f>SUM('GEN 2013'!C27)</f>
        <v>18196</v>
      </c>
      <c r="D6" s="20">
        <f>SUM('GEN 2013'!D27)</f>
        <v>493</v>
      </c>
      <c r="E6" s="20">
        <f>SUM('GEN 2013'!E27)</f>
        <v>16</v>
      </c>
      <c r="F6" s="20">
        <f>SUM('GEN 2013'!F27)</f>
        <v>509</v>
      </c>
      <c r="G6" s="20">
        <f>SUM('GEN 2013'!G27)</f>
        <v>4950</v>
      </c>
      <c r="H6" s="20">
        <f>SUM('GEN 2013'!H27)</f>
        <v>206</v>
      </c>
      <c r="I6" s="20">
        <f>SUM('GEN 2013'!I27)</f>
        <v>5156</v>
      </c>
      <c r="J6" s="30">
        <f t="shared" si="0"/>
        <v>0.27564822240042769</v>
      </c>
      <c r="K6" s="30">
        <f t="shared" si="1"/>
        <v>3.9953452288595807E-2</v>
      </c>
      <c r="L6">
        <f>SUM('GEN 2013'!M27)</f>
        <v>196</v>
      </c>
    </row>
    <row r="7" spans="1:12" ht="15.75" x14ac:dyDescent="0.25">
      <c r="A7" s="72" t="s">
        <v>27</v>
      </c>
      <c r="B7" s="72"/>
      <c r="C7" s="20">
        <f>SUM('GEN 2013'!C38)</f>
        <v>19364</v>
      </c>
      <c r="D7" s="20">
        <f>SUM('GEN 2013'!D38)</f>
        <v>623</v>
      </c>
      <c r="E7" s="20">
        <f>SUM('GEN 2013'!E38)</f>
        <v>40</v>
      </c>
      <c r="F7" s="20">
        <f>SUM('GEN 2013'!F38)</f>
        <v>663</v>
      </c>
      <c r="G7" s="20">
        <f>SUM('GEN 2013'!G38)</f>
        <v>5778</v>
      </c>
      <c r="H7" s="20">
        <f>SUM('GEN 2013'!H38)</f>
        <v>428</v>
      </c>
      <c r="I7" s="20">
        <f>SUM('GEN 2013'!I38)</f>
        <v>6206</v>
      </c>
      <c r="J7" s="30">
        <f t="shared" si="0"/>
        <v>0.30988165975932491</v>
      </c>
      <c r="K7" s="30">
        <f t="shared" si="1"/>
        <v>6.8965517241379309E-2</v>
      </c>
      <c r="L7">
        <f>SUM('GEN 2013'!M38)</f>
        <v>260</v>
      </c>
    </row>
    <row r="8" spans="1:12" ht="15.75" x14ac:dyDescent="0.25">
      <c r="A8" s="72" t="s">
        <v>28</v>
      </c>
      <c r="B8" s="72"/>
      <c r="C8" s="20">
        <f>SUM('GEN 2013'!C48)</f>
        <v>16899</v>
      </c>
      <c r="D8" s="20">
        <f>SUM('GEN 2013'!D48)</f>
        <v>175</v>
      </c>
      <c r="E8" s="20">
        <f>SUM('GEN 2013'!E48)</f>
        <v>12</v>
      </c>
      <c r="F8" s="20">
        <f>SUM('GEN 2013'!F48)</f>
        <v>187</v>
      </c>
      <c r="G8" s="20">
        <f>SUM('GEN 2013'!G48)</f>
        <v>3810</v>
      </c>
      <c r="H8" s="20">
        <f>SUM('GEN 2013'!H48)</f>
        <v>130</v>
      </c>
      <c r="I8" s="20">
        <f>SUM('GEN 2013'!I48)</f>
        <v>3940</v>
      </c>
      <c r="J8" s="30">
        <f t="shared" si="0"/>
        <v>0.2305981505325998</v>
      </c>
      <c r="K8" s="30">
        <f t="shared" si="1"/>
        <v>3.2994923857868022E-2</v>
      </c>
      <c r="L8">
        <f>SUM('GEN 2013'!M48)</f>
        <v>179</v>
      </c>
    </row>
    <row r="9" spans="1:12" ht="15.75" x14ac:dyDescent="0.25">
      <c r="A9" s="72" t="s">
        <v>29</v>
      </c>
      <c r="B9" s="72"/>
      <c r="C9" s="20">
        <f>SUM('GEN 2013'!C58)</f>
        <v>15013</v>
      </c>
      <c r="D9" s="20">
        <f>SUM('GEN 2013'!D58)</f>
        <v>335</v>
      </c>
      <c r="E9" s="20">
        <f>SUM('GEN 2013'!E58)</f>
        <v>40</v>
      </c>
      <c r="F9" s="20">
        <f>SUM('GEN 2013'!F58)</f>
        <v>375</v>
      </c>
      <c r="G9" s="20">
        <f>SUM('GEN 2013'!G58)</f>
        <v>3419</v>
      </c>
      <c r="H9" s="20">
        <f>SUM('GEN 2013'!H58)</f>
        <v>202</v>
      </c>
      <c r="I9" s="20">
        <f>SUM('GEN 2013'!I58)</f>
        <v>3621</v>
      </c>
      <c r="J9" s="30">
        <f t="shared" si="0"/>
        <v>0.23531323108916039</v>
      </c>
      <c r="K9" s="30">
        <f t="shared" si="1"/>
        <v>5.5785694559513946E-2</v>
      </c>
      <c r="L9">
        <f>SUM('GEN 2013'!M58)</f>
        <v>320</v>
      </c>
    </row>
    <row r="10" spans="1:12" ht="15.75" x14ac:dyDescent="0.25">
      <c r="A10" s="72" t="s">
        <v>30</v>
      </c>
      <c r="B10" s="72"/>
      <c r="C10" s="20">
        <f>SUM('GEN 2013'!C69)</f>
        <v>14026</v>
      </c>
      <c r="D10" s="20">
        <f>SUM('GEN 2013'!D69)</f>
        <v>623</v>
      </c>
      <c r="E10" s="20">
        <f>SUM('GEN 2013'!E69)</f>
        <v>374</v>
      </c>
      <c r="F10" s="20">
        <f>SUM('GEN 2013'!F69)</f>
        <v>997</v>
      </c>
      <c r="G10" s="20">
        <f>SUM('GEN 2013'!G69)</f>
        <v>3388</v>
      </c>
      <c r="H10" s="20">
        <f>SUM('GEN 2013'!H69)</f>
        <v>1663</v>
      </c>
      <c r="I10" s="20">
        <f>SUM('GEN 2013'!I69)</f>
        <v>5051</v>
      </c>
      <c r="J10" s="30">
        <f t="shared" si="0"/>
        <v>0.33621779937429275</v>
      </c>
      <c r="K10" s="30">
        <f t="shared" si="1"/>
        <v>0.32924173431003761</v>
      </c>
      <c r="L10">
        <f>SUM('GEN 2013'!M69)</f>
        <v>287</v>
      </c>
    </row>
    <row r="11" spans="1:12" ht="15.75" x14ac:dyDescent="0.25">
      <c r="A11" s="72" t="s">
        <v>31</v>
      </c>
      <c r="B11" s="72"/>
      <c r="C11" s="20">
        <f>SUM('GEN 2013'!C81)</f>
        <v>19178</v>
      </c>
      <c r="D11" s="20">
        <f>SUM('GEN 2013'!D81)</f>
        <v>456</v>
      </c>
      <c r="E11" s="20">
        <f>SUM('GEN 2013'!E81)</f>
        <v>17</v>
      </c>
      <c r="F11" s="20">
        <f>SUM('GEN 2013'!F81)</f>
        <v>473</v>
      </c>
      <c r="G11" s="20">
        <f>SUM('GEN 2013'!G81)</f>
        <v>6212</v>
      </c>
      <c r="H11" s="20">
        <f>SUM('GEN 2013'!H81)</f>
        <v>382</v>
      </c>
      <c r="I11" s="56">
        <f>SUM('GEN 2013'!I81)</f>
        <v>6594</v>
      </c>
      <c r="J11" s="30">
        <f t="shared" si="0"/>
        <v>0.33555544247112107</v>
      </c>
      <c r="K11" s="30">
        <f t="shared" si="1"/>
        <v>5.7931452835911432E-2</v>
      </c>
      <c r="L11">
        <f>SUM('GEN 2013'!M81)</f>
        <v>274</v>
      </c>
    </row>
    <row r="12" spans="1:12" ht="15.75" x14ac:dyDescent="0.25">
      <c r="A12" s="72" t="s">
        <v>32</v>
      </c>
      <c r="B12" s="72"/>
      <c r="C12" s="20">
        <f>SUM('GEN 2013'!C91)</f>
        <v>16859</v>
      </c>
      <c r="D12" s="20">
        <f>SUM('GEN 2013'!D91)</f>
        <v>437</v>
      </c>
      <c r="E12" s="20">
        <f>SUM('GEN 2013'!E91)</f>
        <v>26</v>
      </c>
      <c r="F12" s="20">
        <f>SUM('GEN 2013'!F91)</f>
        <v>463</v>
      </c>
      <c r="G12" s="20">
        <f>SUM('GEN 2013'!G91)</f>
        <v>5852</v>
      </c>
      <c r="H12" s="20">
        <f>SUM('GEN 2013'!H91)</f>
        <v>210</v>
      </c>
      <c r="I12" s="20">
        <f>SUM('GEN 2013'!I91)</f>
        <v>6062</v>
      </c>
      <c r="J12" s="30">
        <f t="shared" si="0"/>
        <v>0.34995958896201362</v>
      </c>
      <c r="K12" s="30">
        <f t="shared" si="1"/>
        <v>3.4642032332563508E-2</v>
      </c>
      <c r="L12">
        <f>SUM('GEN 2013'!M91)</f>
        <v>266</v>
      </c>
    </row>
    <row r="13" spans="1:12" ht="15.75" x14ac:dyDescent="0.25">
      <c r="A13" s="72" t="s">
        <v>33</v>
      </c>
      <c r="B13" s="72"/>
      <c r="C13" s="20">
        <f>SUM('GEN 2013'!C101)</f>
        <v>12138</v>
      </c>
      <c r="D13" s="20">
        <f>SUM('GEN 2013'!D101)</f>
        <v>496</v>
      </c>
      <c r="E13" s="20">
        <f>SUM('GEN 2013'!E101)</f>
        <v>24</v>
      </c>
      <c r="F13" s="20">
        <f>SUM('GEN 2013'!F101)</f>
        <v>520</v>
      </c>
      <c r="G13" s="20">
        <f>SUM('GEN 2013'!G101)</f>
        <v>4140</v>
      </c>
      <c r="H13" s="20">
        <f>SUM('GEN 2013'!H101)</f>
        <v>170</v>
      </c>
      <c r="I13" s="20">
        <f>SUM('GEN 2013'!I101)</f>
        <v>4310</v>
      </c>
      <c r="J13" s="30">
        <f t="shared" si="0"/>
        <v>0.34049612893032072</v>
      </c>
      <c r="K13" s="30">
        <f t="shared" si="1"/>
        <v>3.9443155452436193E-2</v>
      </c>
      <c r="L13">
        <f>SUM('GEN 2013'!M101)</f>
        <v>228</v>
      </c>
    </row>
    <row r="14" spans="1:12" ht="15.75" x14ac:dyDescent="0.25">
      <c r="A14" s="72" t="s">
        <v>34</v>
      </c>
      <c r="B14" s="72"/>
      <c r="C14" s="20">
        <f>SUM('GEN 2013'!C112)</f>
        <v>18616</v>
      </c>
      <c r="D14" s="20">
        <f>SUM('GEN 2013'!D112)</f>
        <v>786</v>
      </c>
      <c r="E14" s="20">
        <f>SUM('GEN 2013'!E112)</f>
        <v>54</v>
      </c>
      <c r="F14" s="20">
        <f>SUM('GEN 2013'!F112)</f>
        <v>840</v>
      </c>
      <c r="G14" s="20">
        <f>SUM('GEN 2013'!G112)</f>
        <v>5636</v>
      </c>
      <c r="H14" s="20">
        <f>SUM('GEN 2013'!H112)</f>
        <v>297</v>
      </c>
      <c r="I14" s="20">
        <f>SUM('GEN 2013'!I112)</f>
        <v>5933</v>
      </c>
      <c r="J14" s="30">
        <f t="shared" si="0"/>
        <v>0.30494449013157893</v>
      </c>
      <c r="K14" s="30">
        <f t="shared" si="1"/>
        <v>5.0058992078206639E-2</v>
      </c>
      <c r="L14">
        <f>SUM('GEN 2013'!M112)</f>
        <v>209</v>
      </c>
    </row>
    <row r="15" spans="1:12" ht="15.75" x14ac:dyDescent="0.25">
      <c r="A15" s="72" t="s">
        <v>35</v>
      </c>
      <c r="B15" s="72"/>
      <c r="C15" s="20">
        <f>SUM('GEN 2013'!C124)</f>
        <v>19720</v>
      </c>
      <c r="D15" s="20">
        <f>SUM('GEN 2013'!D124)</f>
        <v>330</v>
      </c>
      <c r="E15" s="20">
        <f>SUM('GEN 2013'!E124)</f>
        <v>50</v>
      </c>
      <c r="F15" s="20">
        <f>SUM('GEN 2013'!F124)</f>
        <v>380</v>
      </c>
      <c r="G15" s="20">
        <f>SUM('GEN 2013'!G124)</f>
        <v>7494</v>
      </c>
      <c r="H15" s="20">
        <f>SUM('GEN 2013'!H124)</f>
        <v>306</v>
      </c>
      <c r="I15" s="20">
        <f>SUM('GEN 2013'!I124)</f>
        <v>7800</v>
      </c>
      <c r="J15" s="30">
        <f t="shared" si="0"/>
        <v>0.38805970149253732</v>
      </c>
      <c r="K15" s="30">
        <f t="shared" si="1"/>
        <v>3.9230769230769229E-2</v>
      </c>
      <c r="L15">
        <f>SUM('GEN 2013'!M124)</f>
        <v>256</v>
      </c>
    </row>
    <row r="16" spans="1:12" ht="15.75" x14ac:dyDescent="0.25">
      <c r="A16" s="72" t="s">
        <v>36</v>
      </c>
      <c r="B16" s="72"/>
      <c r="C16" s="20">
        <f>SUM('GEN 2013'!C136)</f>
        <v>21660</v>
      </c>
      <c r="D16" s="20">
        <f>SUM('GEN 2013'!D136)</f>
        <v>413</v>
      </c>
      <c r="E16" s="20">
        <f>SUM('GEN 2013'!E136)</f>
        <v>35</v>
      </c>
      <c r="F16" s="20">
        <f>SUM('GEN 2013'!F136)</f>
        <v>448</v>
      </c>
      <c r="G16" s="20">
        <f>SUM('GEN 2013'!G136)</f>
        <v>8428</v>
      </c>
      <c r="H16" s="20">
        <f>SUM('GEN 2013'!H136)</f>
        <v>314</v>
      </c>
      <c r="I16" s="20">
        <f>SUM('GEN 2013'!I136)</f>
        <v>8742</v>
      </c>
      <c r="J16" s="30">
        <f t="shared" si="0"/>
        <v>0.39542247150352816</v>
      </c>
      <c r="K16" s="30">
        <f t="shared" si="1"/>
        <v>3.5918554106611759E-2</v>
      </c>
      <c r="L16">
        <f>SUM('GEN 2013'!M136)</f>
        <v>285</v>
      </c>
    </row>
    <row r="17" spans="1:12" ht="15.75" x14ac:dyDescent="0.25">
      <c r="A17" s="72" t="s">
        <v>37</v>
      </c>
      <c r="B17" s="72"/>
      <c r="C17" s="20">
        <f>SUM('GEN 2013'!C147)</f>
        <v>22846</v>
      </c>
      <c r="D17" s="20">
        <f>SUM('GEN 2013'!D147)</f>
        <v>395</v>
      </c>
      <c r="E17" s="20">
        <f>SUM('GEN 2013'!E147)</f>
        <v>11</v>
      </c>
      <c r="F17" s="20">
        <f>SUM('GEN 2013'!F147)</f>
        <v>406</v>
      </c>
      <c r="G17" s="20">
        <f>SUM('GEN 2013'!G147)</f>
        <v>10313</v>
      </c>
      <c r="H17" s="20">
        <f>SUM('GEN 2013'!H147)</f>
        <v>429</v>
      </c>
      <c r="I17" s="20">
        <f>SUM('GEN 2013'!I147)</f>
        <v>10742</v>
      </c>
      <c r="J17" s="30">
        <f t="shared" si="0"/>
        <v>0.46198176500946153</v>
      </c>
      <c r="K17" s="30">
        <f t="shared" si="1"/>
        <v>3.9936697076894435E-2</v>
      </c>
      <c r="L17">
        <f>SUM('GEN 2013'!M147)</f>
        <v>409</v>
      </c>
    </row>
    <row r="18" spans="1:12" ht="15.75" x14ac:dyDescent="0.25">
      <c r="A18" s="72" t="s">
        <v>38</v>
      </c>
      <c r="B18" s="72"/>
      <c r="C18" s="21">
        <f t="shared" ref="C18:I18" si="2">SUM(C5:C17)</f>
        <v>233351</v>
      </c>
      <c r="D18" s="21">
        <f t="shared" si="2"/>
        <v>5926</v>
      </c>
      <c r="E18" s="21">
        <f t="shared" si="2"/>
        <v>708</v>
      </c>
      <c r="F18" s="21">
        <f t="shared" si="2"/>
        <v>6634</v>
      </c>
      <c r="G18" s="21">
        <f t="shared" si="2"/>
        <v>75145</v>
      </c>
      <c r="H18" s="21">
        <f t="shared" si="2"/>
        <v>4954</v>
      </c>
      <c r="I18" s="21">
        <f t="shared" si="2"/>
        <v>80099</v>
      </c>
      <c r="J18" s="22">
        <f>I18/(C18+F18)</f>
        <v>0.33376669375169282</v>
      </c>
      <c r="K18" s="22">
        <f>H18/I18</f>
        <v>6.1848462527622071E-2</v>
      </c>
      <c r="L18" s="21">
        <f t="shared" ref="L18" si="3">SUM(L5:L17)</f>
        <v>3358</v>
      </c>
    </row>
    <row r="19" spans="1:12" ht="15.75" x14ac:dyDescent="0.25">
      <c r="A19" s="54"/>
      <c r="B19" s="54"/>
      <c r="C19" s="21"/>
      <c r="D19" s="67"/>
      <c r="E19" s="21"/>
      <c r="F19" s="21"/>
      <c r="G19" s="21"/>
      <c r="H19" s="21"/>
      <c r="I19" s="21"/>
      <c r="J19" s="22"/>
      <c r="K19" s="22"/>
      <c r="L19" s="21"/>
    </row>
    <row r="20" spans="1:12" ht="15.75" x14ac:dyDescent="0.25">
      <c r="A20" s="54"/>
      <c r="B20" s="54"/>
      <c r="C20" s="21"/>
      <c r="D20" s="68"/>
      <c r="E20" s="21"/>
      <c r="F20" s="21"/>
      <c r="G20" s="21"/>
      <c r="H20" s="21"/>
      <c r="I20" s="21"/>
      <c r="J20" s="22"/>
      <c r="K20" s="22"/>
      <c r="L20" s="21"/>
    </row>
    <row r="21" spans="1:12" ht="14.25" x14ac:dyDescent="0.2">
      <c r="A21" s="6"/>
      <c r="B21" s="6"/>
      <c r="C21" s="1"/>
      <c r="D21" s="1"/>
      <c r="E21" s="1"/>
      <c r="F21" s="1"/>
      <c r="G21" s="1"/>
      <c r="H21" s="4"/>
      <c r="I21" s="1"/>
      <c r="J21" s="1"/>
      <c r="K21" s="1"/>
    </row>
    <row r="22" spans="1:12" ht="15.75" x14ac:dyDescent="0.25">
      <c r="A22" s="6"/>
      <c r="B22" s="6"/>
      <c r="C22" s="1"/>
      <c r="D22" s="23" t="s">
        <v>39</v>
      </c>
      <c r="E22" s="1"/>
      <c r="F22" s="1"/>
      <c r="G22" s="1"/>
      <c r="I22" s="1"/>
      <c r="J22" s="1"/>
      <c r="K22" s="1"/>
    </row>
    <row r="23" spans="1:12" ht="15.75" x14ac:dyDescent="0.25">
      <c r="A23" s="6"/>
      <c r="B23" s="6"/>
      <c r="C23" s="10"/>
      <c r="D23" s="1"/>
      <c r="E23" s="26" t="s">
        <v>43</v>
      </c>
      <c r="F23" s="26"/>
      <c r="G23" s="1"/>
      <c r="H23" s="4"/>
      <c r="I23" s="1"/>
      <c r="J23" s="1"/>
      <c r="K23" s="1"/>
    </row>
    <row r="24" spans="1:12" ht="15.75" x14ac:dyDescent="0.25">
      <c r="A24" s="6"/>
      <c r="B24" s="6"/>
      <c r="C24" s="23" t="s">
        <v>40</v>
      </c>
      <c r="D24" s="38">
        <v>2835</v>
      </c>
      <c r="E24" s="25">
        <f>SUM(D24/D29)</f>
        <v>0.57226483649576099</v>
      </c>
      <c r="F24" s="1"/>
      <c r="G24" s="1"/>
      <c r="I24" s="1"/>
      <c r="J24" s="1"/>
      <c r="K24" s="1"/>
    </row>
    <row r="25" spans="1:12" ht="15.75" x14ac:dyDescent="0.25">
      <c r="A25" s="6"/>
      <c r="C25" s="23" t="s">
        <v>41</v>
      </c>
      <c r="D25" s="38">
        <v>1568</v>
      </c>
      <c r="E25" s="25">
        <f>SUM(D25/D29)</f>
        <v>0.31651190956802583</v>
      </c>
      <c r="F25" s="1"/>
      <c r="G25" s="1"/>
      <c r="H25" s="4"/>
      <c r="I25" s="1"/>
      <c r="J25" s="1"/>
      <c r="K25" s="1"/>
    </row>
    <row r="26" spans="1:12" ht="15.75" x14ac:dyDescent="0.25">
      <c r="A26" s="6"/>
      <c r="B26" s="32" t="s">
        <v>51</v>
      </c>
      <c r="C26" s="23" t="s">
        <v>50</v>
      </c>
      <c r="D26" s="38">
        <v>528</v>
      </c>
      <c r="E26" s="25">
        <f>SUM(D26/D29)</f>
        <v>0.1065805409769883</v>
      </c>
      <c r="F26" s="1"/>
      <c r="G26" s="1"/>
      <c r="H26" s="4"/>
      <c r="I26" s="1"/>
      <c r="J26" s="1"/>
      <c r="K26" s="1"/>
    </row>
    <row r="27" spans="1:12" ht="15.75" x14ac:dyDescent="0.25">
      <c r="A27" s="6"/>
      <c r="B27" s="33" t="s">
        <v>52</v>
      </c>
      <c r="C27" s="23" t="s">
        <v>57</v>
      </c>
      <c r="D27" s="38">
        <v>22</v>
      </c>
      <c r="E27" s="25">
        <f>SUM(D27/D29)</f>
        <v>4.4408558740411785E-3</v>
      </c>
      <c r="F27" s="1"/>
      <c r="G27" s="1"/>
      <c r="H27" s="4"/>
      <c r="I27" s="1"/>
      <c r="J27" s="1"/>
      <c r="K27" s="1"/>
    </row>
    <row r="28" spans="1:12" ht="15.75" x14ac:dyDescent="0.25">
      <c r="A28" s="6"/>
      <c r="B28" s="33" t="s">
        <v>58</v>
      </c>
      <c r="C28" s="23" t="s">
        <v>59</v>
      </c>
      <c r="D28" s="38">
        <v>1</v>
      </c>
      <c r="E28" s="25">
        <f>SUM(D28/D29)</f>
        <v>2.0185708518368994E-4</v>
      </c>
      <c r="F28" s="1"/>
      <c r="G28" s="1"/>
      <c r="H28" s="4"/>
      <c r="I28" s="1"/>
      <c r="J28" s="1"/>
      <c r="K28" s="1"/>
    </row>
    <row r="29" spans="1:12" ht="15.75" x14ac:dyDescent="0.25">
      <c r="A29" s="6"/>
      <c r="B29" s="6"/>
      <c r="C29" s="24" t="s">
        <v>42</v>
      </c>
      <c r="D29" s="39">
        <f>SUM(D24:D28)</f>
        <v>4954</v>
      </c>
      <c r="E29" s="9"/>
      <c r="F29" s="1"/>
      <c r="G29" s="1"/>
      <c r="H29" s="4"/>
      <c r="I29" s="1"/>
      <c r="J29" s="1"/>
      <c r="K29" s="1"/>
    </row>
    <row r="31" spans="1:12" x14ac:dyDescent="0.2">
      <c r="B31" s="36" t="s">
        <v>51</v>
      </c>
      <c r="C31" s="35" t="s">
        <v>56</v>
      </c>
      <c r="D31" t="s">
        <v>54</v>
      </c>
    </row>
    <row r="32" spans="1:12" x14ac:dyDescent="0.2">
      <c r="B32" s="36" t="s">
        <v>52</v>
      </c>
      <c r="C32" s="35" t="s">
        <v>60</v>
      </c>
    </row>
    <row r="33" spans="2:4" ht="14.25" x14ac:dyDescent="0.2">
      <c r="B33" s="33" t="s">
        <v>58</v>
      </c>
      <c r="C33" s="34" t="s">
        <v>55</v>
      </c>
      <c r="D33" t="s">
        <v>53</v>
      </c>
    </row>
  </sheetData>
  <mergeCells count="17">
    <mergeCell ref="A7:B7"/>
    <mergeCell ref="A8:B8"/>
    <mergeCell ref="A9:B9"/>
    <mergeCell ref="A10:B10"/>
    <mergeCell ref="A11:B11"/>
    <mergeCell ref="A5:B5"/>
    <mergeCell ref="A6:B6"/>
    <mergeCell ref="A1:K1"/>
    <mergeCell ref="A2:K2"/>
    <mergeCell ref="A3:K3"/>
    <mergeCell ref="A17:B17"/>
    <mergeCell ref="A18:B18"/>
    <mergeCell ref="A12:B12"/>
    <mergeCell ref="A13:B13"/>
    <mergeCell ref="A14:B14"/>
    <mergeCell ref="A15:B15"/>
    <mergeCell ref="A16:B16"/>
  </mergeCells>
  <pageMargins left="0.7" right="0.7" top="0.75" bottom="0.75" header="0.3" footer="0.3"/>
  <pageSetup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GEN 2013</vt:lpstr>
      <vt:lpstr>Summary</vt:lpstr>
      <vt:lpstr>'GEN 2013'!Print_Area</vt:lpstr>
      <vt:lpstr>'GEN 2013'!Print_Titles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Hollingshead, Anissa</cp:lastModifiedBy>
  <cp:lastPrinted>2014-06-12T16:42:33Z</cp:lastPrinted>
  <dcterms:created xsi:type="dcterms:W3CDTF">2010-08-07T20:17:33Z</dcterms:created>
  <dcterms:modified xsi:type="dcterms:W3CDTF">2014-06-12T16:50:03Z</dcterms:modified>
</cp:coreProperties>
</file>