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5700" yWindow="4460" windowWidth="24440" windowHeight="18020" activeTab="2"/>
  </bookViews>
  <sheets>
    <sheet name="turnout_summary" sheetId="8" r:id="rId1"/>
    <sheet name="candidates" sheetId="10" r:id="rId2"/>
    <sheet name="turnoutDIFF" sheetId="9" r:id="rId3"/>
    <sheet name="mpls_turnout2005" sheetId="5" r:id="rId4"/>
    <sheet name="mpls_turnout2009" sheetId="4" r:id="rId5"/>
    <sheet name="mpls_turnout2013" sheetId="3" r:id="rId6"/>
    <sheet name="source" sheetId="6" r:id="rId7"/>
    <sheet name="layout" sheetId="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" i="9"/>
  <c r="C61" i="8"/>
  <c r="D61" i="8"/>
  <c r="E61" i="8"/>
  <c r="F61" i="8"/>
  <c r="G61" i="8"/>
  <c r="H61" i="8"/>
  <c r="I61" i="8"/>
  <c r="J61" i="8"/>
  <c r="K61" i="8"/>
  <c r="L61" i="8"/>
  <c r="M61" i="8"/>
  <c r="B61" i="8"/>
  <c r="J12" i="9"/>
  <c r="J13" i="9"/>
  <c r="J14" i="9"/>
  <c r="J15" i="9"/>
  <c r="J16" i="9"/>
  <c r="J17" i="9"/>
  <c r="J18" i="9"/>
  <c r="J19" i="9"/>
  <c r="J20" i="9"/>
  <c r="J21" i="9"/>
  <c r="J22" i="9"/>
  <c r="J23" i="9"/>
  <c r="J10" i="9"/>
  <c r="J3" i="9"/>
  <c r="J4" i="9"/>
  <c r="J5" i="9"/>
  <c r="J6" i="9"/>
  <c r="J7" i="9"/>
  <c r="J8" i="9"/>
  <c r="J9" i="9"/>
  <c r="J2" i="9"/>
  <c r="J11" i="9"/>
  <c r="C12" i="4"/>
  <c r="C25" i="4"/>
  <c r="C36" i="4"/>
  <c r="C48" i="4"/>
  <c r="C60" i="4"/>
  <c r="C70" i="4"/>
  <c r="C83" i="4"/>
  <c r="C95" i="4"/>
  <c r="C108" i="4"/>
  <c r="C121" i="4"/>
  <c r="C132" i="4"/>
  <c r="C145" i="4"/>
  <c r="C157" i="4"/>
  <c r="C159" i="4"/>
  <c r="D12" i="4"/>
  <c r="D25" i="4"/>
  <c r="D36" i="4"/>
  <c r="D48" i="4"/>
  <c r="D60" i="4"/>
  <c r="D70" i="4"/>
  <c r="D83" i="4"/>
  <c r="D95" i="4"/>
  <c r="D108" i="4"/>
  <c r="D121" i="4"/>
  <c r="D132" i="4"/>
  <c r="D145" i="4"/>
  <c r="D157" i="4"/>
  <c r="D159" i="4"/>
  <c r="E12" i="4"/>
  <c r="E25" i="4"/>
  <c r="E36" i="4"/>
  <c r="E48" i="4"/>
  <c r="E60" i="4"/>
  <c r="E70" i="4"/>
  <c r="E83" i="4"/>
  <c r="E95" i="4"/>
  <c r="E108" i="4"/>
  <c r="E121" i="4"/>
  <c r="E132" i="4"/>
  <c r="E145" i="4"/>
  <c r="E157" i="4"/>
  <c r="E159" i="4"/>
  <c r="I159" i="4"/>
  <c r="H12" i="4"/>
  <c r="H25" i="4"/>
  <c r="H36" i="4"/>
  <c r="H48" i="4"/>
  <c r="H60" i="4"/>
  <c r="H70" i="4"/>
  <c r="H83" i="4"/>
  <c r="H95" i="4"/>
  <c r="H108" i="4"/>
  <c r="H121" i="4"/>
  <c r="H132" i="4"/>
  <c r="H145" i="4"/>
  <c r="H157" i="4"/>
  <c r="H159" i="4"/>
  <c r="G12" i="4"/>
  <c r="G25" i="4"/>
  <c r="G36" i="4"/>
  <c r="G48" i="4"/>
  <c r="G60" i="4"/>
  <c r="G70" i="4"/>
  <c r="G83" i="4"/>
  <c r="G95" i="4"/>
  <c r="G108" i="4"/>
  <c r="G121" i="4"/>
  <c r="G132" i="4"/>
  <c r="G145" i="4"/>
  <c r="G157" i="4"/>
  <c r="G159" i="4"/>
  <c r="F2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0" i="4"/>
  <c r="F21" i="4"/>
  <c r="F22" i="4"/>
  <c r="F23" i="4"/>
  <c r="F24" i="4"/>
  <c r="F25" i="4"/>
  <c r="F27" i="4"/>
  <c r="F28" i="4"/>
  <c r="F29" i="4"/>
  <c r="F30" i="4"/>
  <c r="F31" i="4"/>
  <c r="F32" i="4"/>
  <c r="F33" i="4"/>
  <c r="F34" i="4"/>
  <c r="F35" i="4"/>
  <c r="F36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58" i="4"/>
  <c r="F59" i="4"/>
  <c r="F60" i="4"/>
  <c r="F62" i="4"/>
  <c r="F63" i="4"/>
  <c r="F64" i="4"/>
  <c r="F65" i="4"/>
  <c r="F66" i="4"/>
  <c r="F67" i="4"/>
  <c r="F68" i="4"/>
  <c r="F69" i="4"/>
  <c r="F70" i="4"/>
  <c r="F72" i="4"/>
  <c r="F73" i="4"/>
  <c r="F74" i="4"/>
  <c r="F75" i="4"/>
  <c r="F76" i="4"/>
  <c r="F77" i="4"/>
  <c r="F78" i="4"/>
  <c r="F79" i="4"/>
  <c r="F80" i="4"/>
  <c r="F81" i="4"/>
  <c r="F82" i="4"/>
  <c r="F83" i="4"/>
  <c r="F85" i="4"/>
  <c r="F86" i="4"/>
  <c r="F87" i="4"/>
  <c r="F88" i="4"/>
  <c r="F89" i="4"/>
  <c r="F90" i="4"/>
  <c r="F91" i="4"/>
  <c r="F92" i="4"/>
  <c r="F93" i="4"/>
  <c r="F94" i="4"/>
  <c r="F95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3" i="4"/>
  <c r="F124" i="4"/>
  <c r="F125" i="4"/>
  <c r="F126" i="4"/>
  <c r="F127" i="4"/>
  <c r="F128" i="4"/>
  <c r="F129" i="4"/>
  <c r="F130" i="4"/>
  <c r="F131" i="4"/>
  <c r="F132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7" i="4"/>
  <c r="F148" i="4"/>
  <c r="F149" i="4"/>
  <c r="F150" i="4"/>
  <c r="F151" i="4"/>
  <c r="F152" i="4"/>
  <c r="F153" i="4"/>
  <c r="F154" i="4"/>
  <c r="F155" i="4"/>
  <c r="F156" i="4"/>
  <c r="F157" i="4"/>
  <c r="F159" i="4"/>
  <c r="I157" i="4"/>
  <c r="I156" i="4"/>
  <c r="I155" i="4"/>
  <c r="I154" i="4"/>
  <c r="I153" i="4"/>
  <c r="I152" i="4"/>
  <c r="I151" i="4"/>
  <c r="I150" i="4"/>
  <c r="I149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2" i="4"/>
  <c r="I131" i="4"/>
  <c r="I130" i="4"/>
  <c r="I129" i="4"/>
  <c r="I128" i="4"/>
  <c r="I127" i="4"/>
  <c r="I126" i="4"/>
  <c r="I125" i="4"/>
  <c r="I124" i="4"/>
  <c r="I123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5" i="4"/>
  <c r="I94" i="4"/>
  <c r="I93" i="4"/>
  <c r="I92" i="4"/>
  <c r="I91" i="4"/>
  <c r="I90" i="4"/>
  <c r="I89" i="4"/>
  <c r="I88" i="4"/>
  <c r="I87" i="4"/>
  <c r="I86" i="4"/>
  <c r="I85" i="4"/>
  <c r="I83" i="4"/>
  <c r="I82" i="4"/>
  <c r="I81" i="4"/>
  <c r="I80" i="4"/>
  <c r="I79" i="4"/>
  <c r="I78" i="4"/>
  <c r="I77" i="4"/>
  <c r="I76" i="4"/>
  <c r="I75" i="4"/>
  <c r="I74" i="4"/>
  <c r="I73" i="4"/>
  <c r="I72" i="4"/>
  <c r="I70" i="4"/>
  <c r="I69" i="4"/>
  <c r="I68" i="4"/>
  <c r="I67" i="4"/>
  <c r="I66" i="4"/>
  <c r="I65" i="4"/>
  <c r="I64" i="4"/>
  <c r="I63" i="4"/>
  <c r="I62" i="4"/>
  <c r="I60" i="4"/>
  <c r="I59" i="4"/>
  <c r="I58" i="4"/>
  <c r="I57" i="4"/>
  <c r="I56" i="4"/>
  <c r="I55" i="4"/>
  <c r="I54" i="4"/>
  <c r="I53" i="4"/>
  <c r="I52" i="4"/>
  <c r="I51" i="4"/>
  <c r="I50" i="4"/>
  <c r="I48" i="4"/>
  <c r="I47" i="4"/>
  <c r="I46" i="4"/>
  <c r="I45" i="4"/>
  <c r="I44" i="4"/>
  <c r="I43" i="4"/>
  <c r="I42" i="4"/>
  <c r="I41" i="4"/>
  <c r="I40" i="4"/>
  <c r="I39" i="4"/>
  <c r="I38" i="4"/>
  <c r="I36" i="4"/>
  <c r="I35" i="4"/>
  <c r="I34" i="4"/>
  <c r="I33" i="4"/>
  <c r="I32" i="4"/>
  <c r="I31" i="4"/>
  <c r="I30" i="4"/>
  <c r="I29" i="4"/>
  <c r="I28" i="4"/>
  <c r="I27" i="4"/>
  <c r="I25" i="4"/>
  <c r="I24" i="4"/>
  <c r="I23" i="4"/>
  <c r="I22" i="4"/>
  <c r="I21" i="4"/>
  <c r="I20" i="4"/>
  <c r="I19" i="4"/>
  <c r="I18" i="4"/>
  <c r="I17" i="4"/>
  <c r="I16" i="4"/>
  <c r="I15" i="4"/>
  <c r="I14" i="4"/>
  <c r="I12" i="4"/>
  <c r="I11" i="4"/>
  <c r="I10" i="4"/>
  <c r="I9" i="4"/>
  <c r="I8" i="4"/>
  <c r="I7" i="4"/>
  <c r="I6" i="4"/>
  <c r="I5" i="4"/>
  <c r="I4" i="4"/>
  <c r="I3" i="4"/>
  <c r="I2" i="4"/>
  <c r="M147" i="3"/>
  <c r="D147" i="3"/>
  <c r="G147" i="3"/>
  <c r="L147" i="3"/>
  <c r="H147" i="3"/>
  <c r="I138" i="3"/>
  <c r="I139" i="3"/>
  <c r="I140" i="3"/>
  <c r="I141" i="3"/>
  <c r="I142" i="3"/>
  <c r="I143" i="3"/>
  <c r="I144" i="3"/>
  <c r="I145" i="3"/>
  <c r="I146" i="3"/>
  <c r="I147" i="3"/>
  <c r="K147" i="3"/>
  <c r="C147" i="3"/>
  <c r="F138" i="3"/>
  <c r="F139" i="3"/>
  <c r="F140" i="3"/>
  <c r="F141" i="3"/>
  <c r="F142" i="3"/>
  <c r="F143" i="3"/>
  <c r="F144" i="3"/>
  <c r="F145" i="3"/>
  <c r="F146" i="3"/>
  <c r="F147" i="3"/>
  <c r="J147" i="3"/>
  <c r="E147" i="3"/>
  <c r="L146" i="3"/>
  <c r="K146" i="3"/>
  <c r="J146" i="3"/>
  <c r="L145" i="3"/>
  <c r="K145" i="3"/>
  <c r="J145" i="3"/>
  <c r="L144" i="3"/>
  <c r="K144" i="3"/>
  <c r="J144" i="3"/>
  <c r="L143" i="3"/>
  <c r="K143" i="3"/>
  <c r="J143" i="3"/>
  <c r="L142" i="3"/>
  <c r="K142" i="3"/>
  <c r="J142" i="3"/>
  <c r="L141" i="3"/>
  <c r="K141" i="3"/>
  <c r="J141" i="3"/>
  <c r="L140" i="3"/>
  <c r="K140" i="3"/>
  <c r="J140" i="3"/>
  <c r="L139" i="3"/>
  <c r="K139" i="3"/>
  <c r="J139" i="3"/>
  <c r="L138" i="3"/>
  <c r="K138" i="3"/>
  <c r="J138" i="3"/>
  <c r="M136" i="3"/>
  <c r="D136" i="3"/>
  <c r="G136" i="3"/>
  <c r="L136" i="3"/>
  <c r="H136" i="3"/>
  <c r="I126" i="3"/>
  <c r="I127" i="3"/>
  <c r="I128" i="3"/>
  <c r="I129" i="3"/>
  <c r="I130" i="3"/>
  <c r="I131" i="3"/>
  <c r="I132" i="3"/>
  <c r="I133" i="3"/>
  <c r="I134" i="3"/>
  <c r="I135" i="3"/>
  <c r="I136" i="3"/>
  <c r="K136" i="3"/>
  <c r="C136" i="3"/>
  <c r="F126" i="3"/>
  <c r="F127" i="3"/>
  <c r="F128" i="3"/>
  <c r="F129" i="3"/>
  <c r="F130" i="3"/>
  <c r="F131" i="3"/>
  <c r="F132" i="3"/>
  <c r="F133" i="3"/>
  <c r="F134" i="3"/>
  <c r="F135" i="3"/>
  <c r="F136" i="3"/>
  <c r="J136" i="3"/>
  <c r="E136" i="3"/>
  <c r="L135" i="3"/>
  <c r="K135" i="3"/>
  <c r="J135" i="3"/>
  <c r="L134" i="3"/>
  <c r="K134" i="3"/>
  <c r="J134" i="3"/>
  <c r="L133" i="3"/>
  <c r="K133" i="3"/>
  <c r="J133" i="3"/>
  <c r="L132" i="3"/>
  <c r="K132" i="3"/>
  <c r="J132" i="3"/>
  <c r="L131" i="3"/>
  <c r="K131" i="3"/>
  <c r="J131" i="3"/>
  <c r="L130" i="3"/>
  <c r="K130" i="3"/>
  <c r="J130" i="3"/>
  <c r="L129" i="3"/>
  <c r="K129" i="3"/>
  <c r="J129" i="3"/>
  <c r="L128" i="3"/>
  <c r="K128" i="3"/>
  <c r="J128" i="3"/>
  <c r="L127" i="3"/>
  <c r="K127" i="3"/>
  <c r="J127" i="3"/>
  <c r="L126" i="3"/>
  <c r="K126" i="3"/>
  <c r="J126" i="3"/>
  <c r="M124" i="3"/>
  <c r="D124" i="3"/>
  <c r="G124" i="3"/>
  <c r="L124" i="3"/>
  <c r="H124" i="3"/>
  <c r="I114" i="3"/>
  <c r="I115" i="3"/>
  <c r="I116" i="3"/>
  <c r="I117" i="3"/>
  <c r="I118" i="3"/>
  <c r="I119" i="3"/>
  <c r="I120" i="3"/>
  <c r="I121" i="3"/>
  <c r="I122" i="3"/>
  <c r="I123" i="3"/>
  <c r="I124" i="3"/>
  <c r="K124" i="3"/>
  <c r="C124" i="3"/>
  <c r="F114" i="3"/>
  <c r="F115" i="3"/>
  <c r="F116" i="3"/>
  <c r="F117" i="3"/>
  <c r="F118" i="3"/>
  <c r="F119" i="3"/>
  <c r="F120" i="3"/>
  <c r="F121" i="3"/>
  <c r="F122" i="3"/>
  <c r="F123" i="3"/>
  <c r="F124" i="3"/>
  <c r="J124" i="3"/>
  <c r="E124" i="3"/>
  <c r="L123" i="3"/>
  <c r="K123" i="3"/>
  <c r="J123" i="3"/>
  <c r="L122" i="3"/>
  <c r="K122" i="3"/>
  <c r="J122" i="3"/>
  <c r="L121" i="3"/>
  <c r="K121" i="3"/>
  <c r="J121" i="3"/>
  <c r="L120" i="3"/>
  <c r="K120" i="3"/>
  <c r="J120" i="3"/>
  <c r="L119" i="3"/>
  <c r="K119" i="3"/>
  <c r="J119" i="3"/>
  <c r="L118" i="3"/>
  <c r="K118" i="3"/>
  <c r="J118" i="3"/>
  <c r="L117" i="3"/>
  <c r="K117" i="3"/>
  <c r="J117" i="3"/>
  <c r="L116" i="3"/>
  <c r="K116" i="3"/>
  <c r="J116" i="3"/>
  <c r="L115" i="3"/>
  <c r="K115" i="3"/>
  <c r="J115" i="3"/>
  <c r="L114" i="3"/>
  <c r="K114" i="3"/>
  <c r="J114" i="3"/>
  <c r="M112" i="3"/>
  <c r="D112" i="3"/>
  <c r="G112" i="3"/>
  <c r="L112" i="3"/>
  <c r="H112" i="3"/>
  <c r="I103" i="3"/>
  <c r="I104" i="3"/>
  <c r="I105" i="3"/>
  <c r="I106" i="3"/>
  <c r="I107" i="3"/>
  <c r="I108" i="3"/>
  <c r="I109" i="3"/>
  <c r="I110" i="3"/>
  <c r="I111" i="3"/>
  <c r="I112" i="3"/>
  <c r="K112" i="3"/>
  <c r="C112" i="3"/>
  <c r="F103" i="3"/>
  <c r="F104" i="3"/>
  <c r="F105" i="3"/>
  <c r="F106" i="3"/>
  <c r="F107" i="3"/>
  <c r="F108" i="3"/>
  <c r="F109" i="3"/>
  <c r="F110" i="3"/>
  <c r="F111" i="3"/>
  <c r="F112" i="3"/>
  <c r="J112" i="3"/>
  <c r="E112" i="3"/>
  <c r="L111" i="3"/>
  <c r="K111" i="3"/>
  <c r="J111" i="3"/>
  <c r="L110" i="3"/>
  <c r="K110" i="3"/>
  <c r="J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M101" i="3"/>
  <c r="D101" i="3"/>
  <c r="G101" i="3"/>
  <c r="L101" i="3"/>
  <c r="H101" i="3"/>
  <c r="I93" i="3"/>
  <c r="I94" i="3"/>
  <c r="I95" i="3"/>
  <c r="I96" i="3"/>
  <c r="I97" i="3"/>
  <c r="I98" i="3"/>
  <c r="I99" i="3"/>
  <c r="I100" i="3"/>
  <c r="I101" i="3"/>
  <c r="K101" i="3"/>
  <c r="C101" i="3"/>
  <c r="F93" i="3"/>
  <c r="F94" i="3"/>
  <c r="F95" i="3"/>
  <c r="F96" i="3"/>
  <c r="F97" i="3"/>
  <c r="F98" i="3"/>
  <c r="F99" i="3"/>
  <c r="F100" i="3"/>
  <c r="F101" i="3"/>
  <c r="J101" i="3"/>
  <c r="E101" i="3"/>
  <c r="L100" i="3"/>
  <c r="K100" i="3"/>
  <c r="J100" i="3"/>
  <c r="L99" i="3"/>
  <c r="K99" i="3"/>
  <c r="J99" i="3"/>
  <c r="L98" i="3"/>
  <c r="K98" i="3"/>
  <c r="J98" i="3"/>
  <c r="L97" i="3"/>
  <c r="K97" i="3"/>
  <c r="J97" i="3"/>
  <c r="L96" i="3"/>
  <c r="K96" i="3"/>
  <c r="J96" i="3"/>
  <c r="L95" i="3"/>
  <c r="K95" i="3"/>
  <c r="J95" i="3"/>
  <c r="L94" i="3"/>
  <c r="K94" i="3"/>
  <c r="J94" i="3"/>
  <c r="L93" i="3"/>
  <c r="K93" i="3"/>
  <c r="J93" i="3"/>
  <c r="M91" i="3"/>
  <c r="D91" i="3"/>
  <c r="G91" i="3"/>
  <c r="L91" i="3"/>
  <c r="H91" i="3"/>
  <c r="I83" i="3"/>
  <c r="I84" i="3"/>
  <c r="I85" i="3"/>
  <c r="I86" i="3"/>
  <c r="I87" i="3"/>
  <c r="I88" i="3"/>
  <c r="I89" i="3"/>
  <c r="I90" i="3"/>
  <c r="I91" i="3"/>
  <c r="K91" i="3"/>
  <c r="C91" i="3"/>
  <c r="F83" i="3"/>
  <c r="F84" i="3"/>
  <c r="F85" i="3"/>
  <c r="F86" i="3"/>
  <c r="F87" i="3"/>
  <c r="F88" i="3"/>
  <c r="F89" i="3"/>
  <c r="F90" i="3"/>
  <c r="F91" i="3"/>
  <c r="J91" i="3"/>
  <c r="E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M81" i="3"/>
  <c r="D81" i="3"/>
  <c r="G81" i="3"/>
  <c r="L81" i="3"/>
  <c r="H81" i="3"/>
  <c r="I71" i="3"/>
  <c r="I72" i="3"/>
  <c r="I73" i="3"/>
  <c r="I74" i="3"/>
  <c r="I75" i="3"/>
  <c r="I76" i="3"/>
  <c r="I77" i="3"/>
  <c r="I78" i="3"/>
  <c r="I79" i="3"/>
  <c r="I80" i="3"/>
  <c r="I81" i="3"/>
  <c r="K81" i="3"/>
  <c r="C81" i="3"/>
  <c r="F71" i="3"/>
  <c r="F72" i="3"/>
  <c r="F73" i="3"/>
  <c r="F74" i="3"/>
  <c r="F75" i="3"/>
  <c r="F76" i="3"/>
  <c r="F77" i="3"/>
  <c r="F78" i="3"/>
  <c r="F79" i="3"/>
  <c r="F80" i="3"/>
  <c r="F81" i="3"/>
  <c r="J81" i="3"/>
  <c r="E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M69" i="3"/>
  <c r="D69" i="3"/>
  <c r="G69" i="3"/>
  <c r="L69" i="3"/>
  <c r="H69" i="3"/>
  <c r="I60" i="3"/>
  <c r="I61" i="3"/>
  <c r="I62" i="3"/>
  <c r="I63" i="3"/>
  <c r="I64" i="3"/>
  <c r="I65" i="3"/>
  <c r="I66" i="3"/>
  <c r="I67" i="3"/>
  <c r="I68" i="3"/>
  <c r="I69" i="3"/>
  <c r="K69" i="3"/>
  <c r="C69" i="3"/>
  <c r="F60" i="3"/>
  <c r="F61" i="3"/>
  <c r="F62" i="3"/>
  <c r="F63" i="3"/>
  <c r="F64" i="3"/>
  <c r="F65" i="3"/>
  <c r="F66" i="3"/>
  <c r="F67" i="3"/>
  <c r="F68" i="3"/>
  <c r="F69" i="3"/>
  <c r="J69" i="3"/>
  <c r="E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M58" i="3"/>
  <c r="D58" i="3"/>
  <c r="G58" i="3"/>
  <c r="L58" i="3"/>
  <c r="H58" i="3"/>
  <c r="I50" i="3"/>
  <c r="I51" i="3"/>
  <c r="I52" i="3"/>
  <c r="I53" i="3"/>
  <c r="I54" i="3"/>
  <c r="I55" i="3"/>
  <c r="I56" i="3"/>
  <c r="I57" i="3"/>
  <c r="I58" i="3"/>
  <c r="K58" i="3"/>
  <c r="C58" i="3"/>
  <c r="F50" i="3"/>
  <c r="F51" i="3"/>
  <c r="F52" i="3"/>
  <c r="F53" i="3"/>
  <c r="F54" i="3"/>
  <c r="F55" i="3"/>
  <c r="F56" i="3"/>
  <c r="F57" i="3"/>
  <c r="F58" i="3"/>
  <c r="J58" i="3"/>
  <c r="E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M48" i="3"/>
  <c r="D48" i="3"/>
  <c r="G48" i="3"/>
  <c r="L48" i="3"/>
  <c r="H48" i="3"/>
  <c r="I40" i="3"/>
  <c r="I41" i="3"/>
  <c r="I42" i="3"/>
  <c r="I43" i="3"/>
  <c r="I44" i="3"/>
  <c r="I45" i="3"/>
  <c r="I46" i="3"/>
  <c r="I47" i="3"/>
  <c r="I48" i="3"/>
  <c r="K48" i="3"/>
  <c r="C48" i="3"/>
  <c r="F40" i="3"/>
  <c r="F41" i="3"/>
  <c r="F42" i="3"/>
  <c r="F43" i="3"/>
  <c r="F44" i="3"/>
  <c r="F45" i="3"/>
  <c r="F46" i="3"/>
  <c r="F47" i="3"/>
  <c r="F48" i="3"/>
  <c r="J48" i="3"/>
  <c r="E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M38" i="3"/>
  <c r="D38" i="3"/>
  <c r="G38" i="3"/>
  <c r="L38" i="3"/>
  <c r="H38" i="3"/>
  <c r="I29" i="3"/>
  <c r="I30" i="3"/>
  <c r="I31" i="3"/>
  <c r="I32" i="3"/>
  <c r="I33" i="3"/>
  <c r="I34" i="3"/>
  <c r="I35" i="3"/>
  <c r="I36" i="3"/>
  <c r="I37" i="3"/>
  <c r="I38" i="3"/>
  <c r="K38" i="3"/>
  <c r="C38" i="3"/>
  <c r="F29" i="3"/>
  <c r="F30" i="3"/>
  <c r="F31" i="3"/>
  <c r="F32" i="3"/>
  <c r="F33" i="3"/>
  <c r="F34" i="3"/>
  <c r="F35" i="3"/>
  <c r="F36" i="3"/>
  <c r="F37" i="3"/>
  <c r="F38" i="3"/>
  <c r="J38" i="3"/>
  <c r="E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M27" i="3"/>
  <c r="D27" i="3"/>
  <c r="G27" i="3"/>
  <c r="L27" i="3"/>
  <c r="H27" i="3"/>
  <c r="I17" i="3"/>
  <c r="I18" i="3"/>
  <c r="I19" i="3"/>
  <c r="I20" i="3"/>
  <c r="I21" i="3"/>
  <c r="I22" i="3"/>
  <c r="I23" i="3"/>
  <c r="I24" i="3"/>
  <c r="I25" i="3"/>
  <c r="I26" i="3"/>
  <c r="I27" i="3"/>
  <c r="K27" i="3"/>
  <c r="C27" i="3"/>
  <c r="F17" i="3"/>
  <c r="F18" i="3"/>
  <c r="F19" i="3"/>
  <c r="F20" i="3"/>
  <c r="F21" i="3"/>
  <c r="F22" i="3"/>
  <c r="F23" i="3"/>
  <c r="F24" i="3"/>
  <c r="F25" i="3"/>
  <c r="F26" i="3"/>
  <c r="F27" i="3"/>
  <c r="J27" i="3"/>
  <c r="E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M15" i="3"/>
  <c r="D15" i="3"/>
  <c r="G15" i="3"/>
  <c r="L15" i="3"/>
  <c r="H15" i="3"/>
  <c r="I6" i="3"/>
  <c r="I7" i="3"/>
  <c r="I8" i="3"/>
  <c r="I9" i="3"/>
  <c r="I10" i="3"/>
  <c r="I11" i="3"/>
  <c r="I12" i="3"/>
  <c r="I13" i="3"/>
  <c r="I14" i="3"/>
  <c r="I15" i="3"/>
  <c r="K15" i="3"/>
  <c r="C15" i="3"/>
  <c r="F6" i="3"/>
  <c r="F7" i="3"/>
  <c r="F8" i="3"/>
  <c r="F9" i="3"/>
  <c r="F10" i="3"/>
  <c r="F11" i="3"/>
  <c r="F12" i="3"/>
  <c r="F13" i="3"/>
  <c r="F14" i="3"/>
  <c r="F15" i="3"/>
  <c r="J15" i="3"/>
  <c r="E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M4" i="3"/>
  <c r="D4" i="3"/>
  <c r="G4" i="3"/>
  <c r="L4" i="3"/>
  <c r="H4" i="3"/>
  <c r="I4" i="3"/>
  <c r="K4" i="3"/>
  <c r="C4" i="3"/>
  <c r="F4" i="3"/>
  <c r="J4" i="3"/>
  <c r="E4" i="3"/>
</calcChain>
</file>

<file path=xl/sharedStrings.xml><?xml version="1.0" encoding="utf-8"?>
<sst xmlns="http://schemas.openxmlformats.org/spreadsheetml/2006/main" count="271" uniqueCount="152">
  <si>
    <t>Ward</t>
  </si>
  <si>
    <t>Precinct</t>
  </si>
  <si>
    <t>Pre-Registered Voters</t>
  </si>
  <si>
    <t>Voters Registering at Polls</t>
  </si>
  <si>
    <t>Total Ballots Cast</t>
  </si>
  <si>
    <t>* Pre-Registered voters / Total ballots Cast</t>
  </si>
  <si>
    <t>Percent Registration Increase</t>
  </si>
  <si>
    <t>Total Presidential AB's</t>
  </si>
  <si>
    <t>Total Spoiled Ballots</t>
  </si>
  <si>
    <t>Ward 1 Subtotals</t>
  </si>
  <si>
    <t>Ward 2 Subtotals</t>
  </si>
  <si>
    <t>Ward 3 Subtotals</t>
  </si>
  <si>
    <t>Ward 4 Subtotals</t>
  </si>
  <si>
    <t>Ward 5 Subtotals</t>
  </si>
  <si>
    <t>Ward 6 Subtotals</t>
  </si>
  <si>
    <t>Ward 7 Subtotals</t>
  </si>
  <si>
    <t>Ward 8 Subtotals</t>
  </si>
  <si>
    <t>Ward 9 Subtotals</t>
  </si>
  <si>
    <t>Ward 10 Subtotals</t>
  </si>
  <si>
    <t>Ward 11 Subtotals</t>
  </si>
  <si>
    <t>Ward 12 Subtotals</t>
  </si>
  <si>
    <t>Ward 13 Subtotals</t>
  </si>
  <si>
    <t>Minneapolis totals</t>
  </si>
  <si>
    <t>Ward 1 Subtotal</t>
  </si>
  <si>
    <t>City of Minneapolis Statistics</t>
  </si>
  <si>
    <t xml:space="preserve"> General Election November 5, 2013</t>
  </si>
  <si>
    <t>Registered Voters at 7am</t>
  </si>
  <si>
    <t>Voters Registering by Absentee</t>
  </si>
  <si>
    <t>Total Registrations</t>
  </si>
  <si>
    <t>Voters at Polls</t>
  </si>
  <si>
    <t>Absentee Voters</t>
  </si>
  <si>
    <t>Total Turnout</t>
  </si>
  <si>
    <t>Percentage Absentee</t>
  </si>
  <si>
    <t xml:space="preserve"> % Registered to Total (Election Day)</t>
  </si>
  <si>
    <t>Spoiled Ballots</t>
  </si>
  <si>
    <t>City-Wide Total</t>
  </si>
  <si>
    <t>Ward 2 Subtotal</t>
  </si>
  <si>
    <t>Ward 3 Subtotal</t>
  </si>
  <si>
    <t>Ward 4 Subtotal</t>
  </si>
  <si>
    <t>6C</t>
  </si>
  <si>
    <t>Ward 5 Subtotal</t>
  </si>
  <si>
    <t>Ward 6 Subtotal</t>
  </si>
  <si>
    <t>1C</t>
  </si>
  <si>
    <t>2D</t>
  </si>
  <si>
    <t>4D</t>
  </si>
  <si>
    <t>Ward 7 Subtotal</t>
  </si>
  <si>
    <t>Ward 8 Subtotal</t>
  </si>
  <si>
    <t>Ward 9 Subtotal</t>
  </si>
  <si>
    <t>3A</t>
  </si>
  <si>
    <t>5A</t>
  </si>
  <si>
    <t>Ward 10 Subtotal</t>
  </si>
  <si>
    <t>Ward 11 Subtotal</t>
  </si>
  <si>
    <t>Ward 12 Subtotal</t>
  </si>
  <si>
    <t>Ward 13 Subtotal</t>
  </si>
  <si>
    <t>7AM Pre-Reg</t>
  </si>
  <si>
    <t>Same Day Reg</t>
  </si>
  <si>
    <t>In Person</t>
  </si>
  <si>
    <t>ABs</t>
  </si>
  <si>
    <t>Spoiled</t>
  </si>
  <si>
    <t>Turnout</t>
  </si>
  <si>
    <t>Totals</t>
  </si>
  <si>
    <t>Percent Voter Turnout</t>
  </si>
  <si>
    <t>Total Absentees</t>
  </si>
  <si>
    <t>Number of in person voters</t>
  </si>
  <si>
    <t>Source: City of Minneapolis, City of St. Paul</t>
  </si>
  <si>
    <t>tab</t>
  </si>
  <si>
    <t>description</t>
  </si>
  <si>
    <t>source</t>
  </si>
  <si>
    <t>mpls_turnout2005</t>
  </si>
  <si>
    <t>mpls_turnout2009</t>
  </si>
  <si>
    <t>mpls_turnout2013</t>
  </si>
  <si>
    <t>City of Minneapolis</t>
  </si>
  <si>
    <t>Minneapolis city election voter turnout by ward, 2005</t>
  </si>
  <si>
    <t>Minneapolis city election voter turnout by ward, 2009</t>
  </si>
  <si>
    <t>Minneapolis city election voter turnout by ward, 2013</t>
  </si>
  <si>
    <t>Minneapolis City Council Ward</t>
  </si>
  <si>
    <t>Minneapolis voting precinct</t>
  </si>
  <si>
    <t>Number of voters preregistered by 7:00 a.m.</t>
  </si>
  <si>
    <t>Total number of votes</t>
  </si>
  <si>
    <t>Number of voters registering at their polling places on election day</t>
  </si>
  <si>
    <t>Percent of ballots cast per ward</t>
  </si>
  <si>
    <t>Voter turnout rate by precinct and ward</t>
  </si>
  <si>
    <t>Percent change in voter registration since last election</t>
  </si>
  <si>
    <t>Number of absentee ballots cast</t>
  </si>
  <si>
    <t>Number of in-person ballots cast</t>
  </si>
  <si>
    <t>Number of spoiled ballots</t>
  </si>
  <si>
    <t>Number of absentee presidential ballots cast (during general election years)</t>
  </si>
  <si>
    <t>Percentage of ballots that were cast by absentee voters</t>
  </si>
  <si>
    <t>Number of voters who registered as absentee</t>
  </si>
  <si>
    <t>Total number of registered voters</t>
  </si>
  <si>
    <t>Percent registered on election day</t>
  </si>
  <si>
    <t>turnout_summary</t>
  </si>
  <si>
    <t>turnout_diff</t>
  </si>
  <si>
    <t>Voter turnout changes between 1993 and 2017 by Minneapolis and St. Paul wards</t>
  </si>
  <si>
    <t>7 a.m</t>
  </si>
  <si>
    <t>Registered</t>
  </si>
  <si>
    <t>Vote Count</t>
  </si>
  <si>
    <t>Total</t>
  </si>
  <si>
    <t>MINNNEAPOLIS MUNICPAL VOTER TURNOUT</t>
  </si>
  <si>
    <t xml:space="preserve">145 precincts in 1993 thru 2001 </t>
  </si>
  <si>
    <t xml:space="preserve">131 precincts in 2005 thru 2009 </t>
  </si>
  <si>
    <t>117 precincts in 2013</t>
  </si>
  <si>
    <t>Note: Redistricting occurred in 2002 and 2012</t>
  </si>
  <si>
    <t>Total Votes</t>
  </si>
  <si>
    <t>WARD</t>
  </si>
  <si>
    <t>ST. PAUL MUNICPAL VOTER TURNOUT</t>
  </si>
  <si>
    <t>city</t>
  </si>
  <si>
    <t>vt1993</t>
  </si>
  <si>
    <t>vt2017</t>
  </si>
  <si>
    <t>ward</t>
  </si>
  <si>
    <t>vtDIFF</t>
  </si>
  <si>
    <t>turnoutDIFF</t>
  </si>
  <si>
    <t>Minneapolis or St. Paul</t>
  </si>
  <si>
    <t>City Council Ward number</t>
  </si>
  <si>
    <t>Municipal voter turnout in 1993</t>
  </si>
  <si>
    <t>Municipal voter turnout in 2017</t>
  </si>
  <si>
    <t>Percent change in voter turnout between 1993 and 2017</t>
  </si>
  <si>
    <t>Ramsey County - Primary</t>
  </si>
  <si>
    <t>Number of persons registered as of 7 a.m.</t>
  </si>
  <si>
    <t>Number of persons registered on election day</t>
  </si>
  <si>
    <t>Number of accepted absentee ballots</t>
  </si>
  <si>
    <t>Total number of persons voting</t>
  </si>
  <si>
    <t>Ramsey County - General Election</t>
  </si>
  <si>
    <t>City of Saint Paul - Primary</t>
  </si>
  <si>
    <t>n/a</t>
  </si>
  <si>
    <t>City of Saint Paul - General Election</t>
  </si>
  <si>
    <t>RATE</t>
  </si>
  <si>
    <t>Ward 1</t>
  </si>
  <si>
    <t>Ward 2</t>
  </si>
  <si>
    <t>Ward 3</t>
  </si>
  <si>
    <t>Ward 4</t>
  </si>
  <si>
    <t>Ward 5</t>
  </si>
  <si>
    <t>Ward 6</t>
  </si>
  <si>
    <t>Ward 7</t>
  </si>
  <si>
    <t>Minneapolis</t>
  </si>
  <si>
    <t>St. Paul</t>
  </si>
  <si>
    <t>vt2013</t>
  </si>
  <si>
    <t>Municipal voter turnout in 2013</t>
  </si>
  <si>
    <t>Summary tables of Minneapolis and St. Paul voter turnout data for municipal elections, 1993-2017</t>
  </si>
  <si>
    <t>candidates</t>
  </si>
  <si>
    <t>year</t>
  </si>
  <si>
    <t>stp_candidates</t>
  </si>
  <si>
    <t>mpls_candidates</t>
  </si>
  <si>
    <t>Numbers of candidates on mayoral ballot in St. Paul</t>
  </si>
  <si>
    <t>Numbers of candidates on mayoral ballot in Minneapolis</t>
  </si>
  <si>
    <t>Mayoral election year</t>
  </si>
  <si>
    <t>http://vote.minneapolismn.gov/results/2013/2013-mayor</t>
  </si>
  <si>
    <t>vt1997</t>
  </si>
  <si>
    <t>vt2001</t>
  </si>
  <si>
    <t>vt2005</t>
  </si>
  <si>
    <t>vt2009</t>
  </si>
  <si>
    <t>vtAVG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</si>
</sst>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color indexed="8"/>
      <name val="Arial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9"/>
      <color indexed="8"/>
      <name val="Verdana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sz val="11"/>
      <name val="Arial"/>
    </font>
    <font>
      <sz val="12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72">
    <xf numFmtId="0" fontId="0" fillId="0" borderId="0" xfId="0"/>
    <xf numFmtId="0" fontId="4" fillId="0" borderId="0" xfId="0" applyFont="1" applyFill="1" applyBorder="1" applyAlignment="1">
      <alignment horizontal="center"/>
    </xf>
    <xf numFmtId="3" fontId="0" fillId="0" borderId="0" xfId="0" applyNumberFormat="1" applyFill="1" applyAlignment="1">
      <alignment horizontal="right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Fill="1" applyBorder="1"/>
    <xf numFmtId="3" fontId="4" fillId="3" borderId="0" xfId="0" applyNumberFormat="1" applyFont="1" applyFill="1" applyBorder="1" applyAlignment="1">
      <alignment horizontal="center"/>
    </xf>
    <xf numFmtId="3" fontId="5" fillId="4" borderId="0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37" fontId="5" fillId="4" borderId="0" xfId="1" applyNumberFormat="1" applyFont="1" applyFill="1" applyBorder="1" applyAlignment="1">
      <alignment horizontal="center"/>
    </xf>
    <xf numFmtId="10" fontId="5" fillId="4" borderId="0" xfId="0" applyNumberFormat="1" applyFont="1" applyFill="1" applyBorder="1" applyAlignment="1">
      <alignment horizontal="center"/>
    </xf>
    <xf numFmtId="10" fontId="5" fillId="4" borderId="0" xfId="0" applyNumberFormat="1" applyFont="1" applyFill="1" applyBorder="1"/>
    <xf numFmtId="10" fontId="0" fillId="4" borderId="0" xfId="0" applyNumberFormat="1" applyFill="1" applyBorder="1"/>
    <xf numFmtId="0" fontId="0" fillId="4" borderId="0" xfId="0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10" fontId="7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left"/>
    </xf>
    <xf numFmtId="3" fontId="8" fillId="0" borderId="0" xfId="0" applyNumberFormat="1" applyFont="1" applyBorder="1" applyAlignment="1"/>
    <xf numFmtId="3" fontId="8" fillId="0" borderId="0" xfId="0" applyNumberFormat="1" applyFont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5" fillId="0" borderId="0" xfId="0" applyNumberFormat="1" applyFont="1" applyBorder="1"/>
    <xf numFmtId="0" fontId="5" fillId="0" borderId="0" xfId="0" applyFont="1" applyBorder="1" applyAlignment="1">
      <alignment horizontal="center"/>
    </xf>
    <xf numFmtId="3" fontId="5" fillId="0" borderId="0" xfId="0" applyNumberFormat="1" applyFont="1" applyBorder="1" applyAlignment="1"/>
    <xf numFmtId="3" fontId="5" fillId="0" borderId="0" xfId="0" applyNumberFormat="1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9" fillId="0" borderId="0" xfId="0" applyNumberFormat="1" applyFont="1" applyBorder="1"/>
    <xf numFmtId="0" fontId="9" fillId="0" borderId="0" xfId="0" applyFont="1" applyBorder="1"/>
    <xf numFmtId="3" fontId="4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3" fontId="4" fillId="0" borderId="0" xfId="0" applyNumberFormat="1" applyFont="1" applyFill="1" applyBorder="1" applyAlignment="1"/>
    <xf numFmtId="165" fontId="4" fillId="3" borderId="0" xfId="1" applyNumberFormat="1" applyFont="1" applyFill="1" applyBorder="1" applyAlignment="1">
      <alignment horizontal="left"/>
    </xf>
    <xf numFmtId="10" fontId="4" fillId="0" borderId="0" xfId="0" applyNumberFormat="1" applyFont="1" applyBorder="1"/>
    <xf numFmtId="165" fontId="4" fillId="0" borderId="0" xfId="1" applyNumberFormat="1" applyFont="1" applyFill="1" applyBorder="1" applyAlignment="1">
      <alignment horizontal="left"/>
    </xf>
    <xf numFmtId="165" fontId="5" fillId="4" borderId="0" xfId="1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3" fontId="5" fillId="4" borderId="0" xfId="1" applyNumberFormat="1" applyFont="1" applyFill="1" applyBorder="1" applyAlignment="1">
      <alignment horizontal="center" vertical="center"/>
    </xf>
    <xf numFmtId="3" fontId="5" fillId="4" borderId="0" xfId="0" applyNumberFormat="1" applyFont="1" applyFill="1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9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right"/>
    </xf>
    <xf numFmtId="0" fontId="0" fillId="0" borderId="1" xfId="0" applyBorder="1"/>
    <xf numFmtId="9" fontId="0" fillId="0" borderId="1" xfId="2" applyNumberFormat="1" applyFont="1" applyBorder="1"/>
    <xf numFmtId="0" fontId="1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right"/>
    </xf>
    <xf numFmtId="9" fontId="2" fillId="0" borderId="1" xfId="2" applyNumberFormat="1" applyFont="1" applyBorder="1"/>
    <xf numFmtId="165" fontId="2" fillId="0" borderId="1" xfId="1" applyNumberFormat="1" applyFont="1" applyBorder="1" applyAlignment="1">
      <alignment horizontal="center"/>
    </xf>
    <xf numFmtId="0" fontId="2" fillId="0" borderId="0" xfId="0" applyFont="1"/>
    <xf numFmtId="0" fontId="14" fillId="0" borderId="0" xfId="0" applyFont="1" applyAlignment="1">
      <alignment wrapText="1"/>
    </xf>
    <xf numFmtId="0" fontId="14" fillId="0" borderId="0" xfId="0" applyFont="1"/>
    <xf numFmtId="9" fontId="14" fillId="0" borderId="0" xfId="0" applyNumberFormat="1" applyFont="1"/>
    <xf numFmtId="0" fontId="13" fillId="0" borderId="0" xfId="0" applyFont="1"/>
    <xf numFmtId="3" fontId="13" fillId="0" borderId="0" xfId="0" applyNumberFormat="1" applyFont="1"/>
    <xf numFmtId="3" fontId="0" fillId="0" borderId="0" xfId="0" applyNumberFormat="1"/>
    <xf numFmtId="2" fontId="0" fillId="0" borderId="0" xfId="0" applyNumberFormat="1"/>
    <xf numFmtId="3" fontId="14" fillId="0" borderId="0" xfId="0" applyNumberFormat="1" applyFont="1"/>
    <xf numFmtId="0" fontId="6" fillId="4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horizontal="center"/>
    </xf>
  </cellXfs>
  <cellStyles count="6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6" workbookViewId="0">
      <selection activeCell="E57" sqref="E57"/>
    </sheetView>
  </sheetViews>
  <sheetFormatPr baseColWidth="10" defaultRowHeight="12" x14ac:dyDescent="0"/>
  <sheetData>
    <row r="1" spans="1:16">
      <c r="A1" s="60" t="s">
        <v>98</v>
      </c>
    </row>
    <row r="4" spans="1:16">
      <c r="A4" t="s">
        <v>104</v>
      </c>
      <c r="B4">
        <v>1993</v>
      </c>
      <c r="C4">
        <v>1997</v>
      </c>
      <c r="D4">
        <v>2001</v>
      </c>
      <c r="E4">
        <v>2005</v>
      </c>
      <c r="F4">
        <v>2009</v>
      </c>
      <c r="G4">
        <v>2013</v>
      </c>
    </row>
    <row r="5" spans="1:16" ht="15">
      <c r="A5" s="61" t="s">
        <v>94</v>
      </c>
      <c r="B5" s="68">
        <v>222101</v>
      </c>
      <c r="C5" s="68">
        <v>200311</v>
      </c>
      <c r="D5" s="68">
        <v>217802</v>
      </c>
      <c r="E5" s="68">
        <v>229593</v>
      </c>
      <c r="F5" s="68">
        <v>231078</v>
      </c>
      <c r="G5" s="68">
        <v>233351</v>
      </c>
    </row>
    <row r="6" spans="1:16" ht="15">
      <c r="A6" s="61" t="s">
        <v>95</v>
      </c>
      <c r="B6" s="68"/>
      <c r="C6" s="68"/>
      <c r="D6" s="68"/>
      <c r="E6" s="68"/>
      <c r="F6" s="68"/>
      <c r="G6" s="68"/>
    </row>
    <row r="7" spans="1:16" ht="15">
      <c r="A7" s="61" t="s">
        <v>96</v>
      </c>
      <c r="B7" s="68"/>
      <c r="C7" s="68"/>
      <c r="D7" s="68"/>
      <c r="E7" s="68"/>
      <c r="F7" s="68"/>
      <c r="G7" s="68"/>
    </row>
    <row r="8" spans="1:16" ht="15">
      <c r="A8" s="62">
        <v>1</v>
      </c>
      <c r="B8" s="63">
        <v>0.51</v>
      </c>
      <c r="C8" s="63">
        <v>0.48</v>
      </c>
      <c r="D8" s="63">
        <v>0.41</v>
      </c>
      <c r="E8" s="63">
        <v>0.31</v>
      </c>
      <c r="F8" s="63">
        <v>0.23</v>
      </c>
      <c r="G8" s="63">
        <v>0.3</v>
      </c>
    </row>
    <row r="9" spans="1:16" ht="15">
      <c r="A9" s="62">
        <v>2</v>
      </c>
      <c r="B9" s="63">
        <v>0.3</v>
      </c>
      <c r="C9" s="63">
        <v>0.28999999999999998</v>
      </c>
      <c r="D9" s="63">
        <v>0.27</v>
      </c>
      <c r="E9" s="63">
        <v>0.26</v>
      </c>
      <c r="F9" s="63">
        <v>0.14000000000000001</v>
      </c>
      <c r="G9" s="63">
        <v>0.27</v>
      </c>
      <c r="J9">
        <v>1</v>
      </c>
      <c r="K9">
        <v>0.51</v>
      </c>
      <c r="L9">
        <v>0.48</v>
      </c>
      <c r="M9">
        <v>0.41</v>
      </c>
      <c r="N9">
        <v>0.31</v>
      </c>
      <c r="O9">
        <v>0.23</v>
      </c>
      <c r="P9">
        <v>0.3</v>
      </c>
    </row>
    <row r="10" spans="1:16" ht="15">
      <c r="A10" s="62">
        <v>3</v>
      </c>
      <c r="B10" s="63">
        <v>0.42</v>
      </c>
      <c r="C10" s="63">
        <v>0.41</v>
      </c>
      <c r="D10" s="63">
        <v>0.35</v>
      </c>
      <c r="E10" s="63">
        <v>0.22</v>
      </c>
      <c r="F10" s="63">
        <v>0.14000000000000001</v>
      </c>
      <c r="G10" s="63">
        <v>0.31</v>
      </c>
      <c r="J10">
        <v>2</v>
      </c>
      <c r="K10">
        <v>0.3</v>
      </c>
      <c r="L10">
        <v>0.28999999999999998</v>
      </c>
      <c r="M10">
        <v>0.27</v>
      </c>
      <c r="N10">
        <v>0.26</v>
      </c>
      <c r="O10">
        <v>0.14000000000000001</v>
      </c>
      <c r="P10">
        <v>0.27</v>
      </c>
    </row>
    <row r="11" spans="1:16" ht="15">
      <c r="A11" s="62">
        <v>4</v>
      </c>
      <c r="B11" s="63">
        <v>0.49</v>
      </c>
      <c r="C11" s="63">
        <v>0.47</v>
      </c>
      <c r="D11" s="63">
        <v>0.39</v>
      </c>
      <c r="E11" s="63">
        <v>0.24</v>
      </c>
      <c r="F11" s="63">
        <v>0.21</v>
      </c>
      <c r="G11" s="63">
        <v>0.23</v>
      </c>
      <c r="J11">
        <v>3</v>
      </c>
      <c r="K11">
        <v>0.42</v>
      </c>
      <c r="L11">
        <v>0.41</v>
      </c>
      <c r="M11">
        <v>0.35</v>
      </c>
      <c r="N11">
        <v>0.22</v>
      </c>
      <c r="O11">
        <v>0.14000000000000001</v>
      </c>
      <c r="P11">
        <v>0.31</v>
      </c>
    </row>
    <row r="12" spans="1:16" ht="15">
      <c r="A12" s="62">
        <v>5</v>
      </c>
      <c r="B12" s="63">
        <v>0.37</v>
      </c>
      <c r="C12" s="63">
        <v>0.4</v>
      </c>
      <c r="D12" s="63">
        <v>0.37</v>
      </c>
      <c r="E12" s="63">
        <v>0.24</v>
      </c>
      <c r="F12" s="63">
        <v>0.17</v>
      </c>
      <c r="G12" s="63">
        <v>0.24</v>
      </c>
      <c r="J12">
        <v>4</v>
      </c>
      <c r="K12">
        <v>0.49</v>
      </c>
      <c r="L12">
        <v>0.47</v>
      </c>
      <c r="M12">
        <v>0.39</v>
      </c>
      <c r="N12">
        <v>0.24</v>
      </c>
      <c r="O12">
        <v>0.21</v>
      </c>
      <c r="P12">
        <v>0.23</v>
      </c>
    </row>
    <row r="13" spans="1:16" ht="15">
      <c r="A13" s="62">
        <v>6</v>
      </c>
      <c r="B13" s="63">
        <v>0.32</v>
      </c>
      <c r="C13" s="63">
        <v>0.35</v>
      </c>
      <c r="D13" s="63">
        <v>0.26</v>
      </c>
      <c r="E13" s="63">
        <v>0.21</v>
      </c>
      <c r="F13" s="63">
        <v>0.14000000000000001</v>
      </c>
      <c r="G13" s="63">
        <v>0.34</v>
      </c>
      <c r="J13">
        <v>5</v>
      </c>
      <c r="K13">
        <v>0.37</v>
      </c>
      <c r="L13">
        <v>0.4</v>
      </c>
      <c r="M13">
        <v>0.37</v>
      </c>
      <c r="N13">
        <v>0.24</v>
      </c>
      <c r="O13">
        <v>0.17</v>
      </c>
      <c r="P13">
        <v>0.24</v>
      </c>
    </row>
    <row r="14" spans="1:16" ht="15">
      <c r="A14" s="62">
        <v>7</v>
      </c>
      <c r="B14" s="63">
        <v>0.44</v>
      </c>
      <c r="C14" s="63">
        <v>0.46</v>
      </c>
      <c r="D14" s="63">
        <v>0.39</v>
      </c>
      <c r="E14" s="63">
        <v>0.28000000000000003</v>
      </c>
      <c r="F14" s="63">
        <v>0.19</v>
      </c>
      <c r="G14" s="63">
        <v>0.34</v>
      </c>
      <c r="J14">
        <v>6</v>
      </c>
      <c r="K14">
        <v>0.32</v>
      </c>
      <c r="L14">
        <v>0.35</v>
      </c>
      <c r="M14">
        <v>0.26</v>
      </c>
      <c r="N14">
        <v>0.21</v>
      </c>
      <c r="O14">
        <v>0.14000000000000001</v>
      </c>
      <c r="P14">
        <v>0.34</v>
      </c>
    </row>
    <row r="15" spans="1:16" ht="15">
      <c r="A15" s="62">
        <v>8</v>
      </c>
      <c r="B15" s="63">
        <v>0.47</v>
      </c>
      <c r="C15" s="63">
        <v>0.45</v>
      </c>
      <c r="D15" s="63">
        <v>0.41</v>
      </c>
      <c r="E15" s="63">
        <v>0.35</v>
      </c>
      <c r="F15" s="63">
        <v>0.2</v>
      </c>
      <c r="G15" s="63">
        <v>0.35</v>
      </c>
      <c r="J15">
        <v>7</v>
      </c>
      <c r="K15">
        <v>0.44</v>
      </c>
      <c r="L15">
        <v>0.46</v>
      </c>
      <c r="M15">
        <v>0.39</v>
      </c>
      <c r="N15">
        <v>0.28000000000000003</v>
      </c>
      <c r="O15">
        <v>0.19</v>
      </c>
      <c r="P15">
        <v>0.34</v>
      </c>
    </row>
    <row r="16" spans="1:16" ht="15">
      <c r="A16" s="62">
        <v>9</v>
      </c>
      <c r="B16" s="63">
        <v>0.48</v>
      </c>
      <c r="C16" s="63">
        <v>0.49</v>
      </c>
      <c r="D16" s="63">
        <v>0.43</v>
      </c>
      <c r="E16" s="63">
        <v>0.32</v>
      </c>
      <c r="F16" s="63">
        <v>0.21</v>
      </c>
      <c r="G16" s="63">
        <v>0.34</v>
      </c>
      <c r="J16">
        <v>8</v>
      </c>
      <c r="K16">
        <v>0.47</v>
      </c>
      <c r="L16">
        <v>0.45</v>
      </c>
      <c r="M16">
        <v>0.41</v>
      </c>
      <c r="N16">
        <v>0.35</v>
      </c>
      <c r="O16">
        <v>0.2</v>
      </c>
      <c r="P16">
        <v>0.35</v>
      </c>
    </row>
    <row r="17" spans="1:16" ht="15">
      <c r="A17" s="62">
        <v>10</v>
      </c>
      <c r="B17" s="63">
        <v>0.4</v>
      </c>
      <c r="C17" s="63">
        <v>0.45</v>
      </c>
      <c r="D17" s="63">
        <v>0.37</v>
      </c>
      <c r="E17" s="63">
        <v>0.28000000000000003</v>
      </c>
      <c r="F17" s="63">
        <v>0.18</v>
      </c>
      <c r="G17" s="63">
        <v>0.3</v>
      </c>
      <c r="J17">
        <v>9</v>
      </c>
      <c r="K17">
        <v>0.48</v>
      </c>
      <c r="L17">
        <v>0.49</v>
      </c>
      <c r="M17">
        <v>0.43</v>
      </c>
      <c r="N17">
        <v>0.32</v>
      </c>
      <c r="O17">
        <v>0.21</v>
      </c>
      <c r="P17">
        <v>0.34</v>
      </c>
    </row>
    <row r="18" spans="1:16" ht="15">
      <c r="A18" s="62">
        <v>11</v>
      </c>
      <c r="B18" s="63">
        <v>0.54</v>
      </c>
      <c r="C18" s="63">
        <v>0.54</v>
      </c>
      <c r="D18" s="63">
        <v>0.5</v>
      </c>
      <c r="E18" s="63">
        <v>0.35</v>
      </c>
      <c r="F18" s="63">
        <v>0.21</v>
      </c>
      <c r="G18" s="63">
        <v>0.39</v>
      </c>
      <c r="J18">
        <v>10</v>
      </c>
      <c r="K18">
        <v>0.4</v>
      </c>
      <c r="L18">
        <v>0.45</v>
      </c>
      <c r="M18">
        <v>0.37</v>
      </c>
      <c r="N18">
        <v>0.28000000000000003</v>
      </c>
      <c r="O18">
        <v>0.18</v>
      </c>
      <c r="P18">
        <v>0.3</v>
      </c>
    </row>
    <row r="19" spans="1:16" s="64" customFormat="1" ht="15">
      <c r="A19" s="62">
        <v>12</v>
      </c>
      <c r="B19" s="63">
        <v>0.53</v>
      </c>
      <c r="C19" s="63">
        <v>0.54</v>
      </c>
      <c r="D19" s="63">
        <v>0.49</v>
      </c>
      <c r="E19" s="63">
        <v>0.38</v>
      </c>
      <c r="F19" s="63">
        <v>0.23</v>
      </c>
      <c r="G19" s="63">
        <v>0.4</v>
      </c>
      <c r="J19" s="64">
        <v>11</v>
      </c>
      <c r="K19" s="64">
        <v>0.54</v>
      </c>
      <c r="L19" s="64">
        <v>0.54</v>
      </c>
      <c r="M19" s="64">
        <v>0.5</v>
      </c>
      <c r="N19" s="64">
        <v>0.35</v>
      </c>
      <c r="O19" s="64">
        <v>0.21</v>
      </c>
      <c r="P19" s="64">
        <v>0.39</v>
      </c>
    </row>
    <row r="20" spans="1:16" ht="15">
      <c r="A20" s="62">
        <v>13</v>
      </c>
      <c r="B20" s="63">
        <v>0.56000000000000005</v>
      </c>
      <c r="C20" s="63">
        <v>0.6</v>
      </c>
      <c r="D20" s="63">
        <v>0.51</v>
      </c>
      <c r="E20" s="63">
        <v>0.41</v>
      </c>
      <c r="F20" s="63">
        <v>0.27</v>
      </c>
      <c r="G20" s="63">
        <v>0.46</v>
      </c>
      <c r="J20">
        <v>12</v>
      </c>
      <c r="K20">
        <v>0.53</v>
      </c>
      <c r="L20">
        <v>0.54</v>
      </c>
      <c r="M20">
        <v>0.49</v>
      </c>
      <c r="N20">
        <v>0.38</v>
      </c>
      <c r="O20">
        <v>0.23</v>
      </c>
      <c r="P20">
        <v>0.4</v>
      </c>
    </row>
    <row r="21" spans="1:16" ht="15">
      <c r="A21" s="62" t="s">
        <v>97</v>
      </c>
      <c r="B21" s="63">
        <v>0.45</v>
      </c>
      <c r="C21" s="63">
        <v>0.46</v>
      </c>
      <c r="D21" s="63">
        <v>0.41</v>
      </c>
      <c r="E21" s="63">
        <v>0.3</v>
      </c>
      <c r="F21" s="63">
        <v>0.2</v>
      </c>
      <c r="G21" s="63">
        <v>0.33</v>
      </c>
      <c r="J21">
        <v>13</v>
      </c>
      <c r="K21">
        <v>0.56000000000000005</v>
      </c>
      <c r="L21">
        <v>0.6</v>
      </c>
      <c r="M21">
        <v>0.51</v>
      </c>
      <c r="N21">
        <v>0.41</v>
      </c>
      <c r="O21">
        <v>0.27</v>
      </c>
      <c r="P21">
        <v>0.46</v>
      </c>
    </row>
    <row r="22" spans="1:16" ht="13">
      <c r="A22" s="64" t="s">
        <v>103</v>
      </c>
      <c r="B22" s="65">
        <v>104626</v>
      </c>
      <c r="C22" s="65">
        <v>96772</v>
      </c>
      <c r="D22" s="65">
        <v>89927</v>
      </c>
      <c r="E22" s="65">
        <v>70987</v>
      </c>
      <c r="F22" s="65">
        <v>45968</v>
      </c>
      <c r="G22" s="65">
        <v>80099</v>
      </c>
    </row>
    <row r="26" spans="1:16">
      <c r="A26" t="s">
        <v>99</v>
      </c>
    </row>
    <row r="27" spans="1:16">
      <c r="A27" t="s">
        <v>100</v>
      </c>
    </row>
    <row r="28" spans="1:16">
      <c r="A28" t="s">
        <v>101</v>
      </c>
    </row>
    <row r="29" spans="1:16">
      <c r="A29" t="s">
        <v>102</v>
      </c>
    </row>
    <row r="33" spans="1:14">
      <c r="A33" s="60" t="s">
        <v>105</v>
      </c>
    </row>
    <row r="34" spans="1:14">
      <c r="A34" t="s">
        <v>117</v>
      </c>
    </row>
    <row r="35" spans="1:14">
      <c r="B35">
        <v>1992</v>
      </c>
      <c r="C35">
        <v>1994</v>
      </c>
      <c r="D35">
        <v>1996</v>
      </c>
      <c r="E35">
        <v>1998</v>
      </c>
      <c r="F35">
        <v>2000</v>
      </c>
      <c r="G35">
        <v>2002</v>
      </c>
      <c r="H35">
        <v>2004</v>
      </c>
      <c r="I35">
        <v>2006</v>
      </c>
      <c r="J35">
        <v>2008</v>
      </c>
      <c r="K35">
        <v>2010</v>
      </c>
      <c r="L35">
        <v>2012</v>
      </c>
      <c r="M35">
        <v>2014</v>
      </c>
      <c r="N35">
        <v>2016</v>
      </c>
    </row>
    <row r="36" spans="1:14">
      <c r="A36" t="s">
        <v>118</v>
      </c>
      <c r="B36" s="66">
        <v>291036</v>
      </c>
      <c r="C36" s="66">
        <v>275259</v>
      </c>
      <c r="D36" s="66">
        <v>280674</v>
      </c>
      <c r="E36" s="66">
        <v>266413</v>
      </c>
      <c r="F36" s="66">
        <v>275075</v>
      </c>
      <c r="G36" s="66">
        <v>282051</v>
      </c>
      <c r="H36" s="66">
        <v>290852</v>
      </c>
      <c r="I36" s="66">
        <v>305911</v>
      </c>
      <c r="J36" s="66">
        <v>305581</v>
      </c>
      <c r="K36" s="66">
        <v>295097</v>
      </c>
      <c r="L36" s="66">
        <v>285390</v>
      </c>
      <c r="M36" s="66">
        <v>290940</v>
      </c>
      <c r="N36" s="66">
        <v>288342</v>
      </c>
    </row>
    <row r="37" spans="1:14">
      <c r="A37" t="s">
        <v>119</v>
      </c>
      <c r="B37" s="66">
        <v>2303</v>
      </c>
      <c r="C37" s="66">
        <v>8513</v>
      </c>
      <c r="D37" s="66">
        <v>2903</v>
      </c>
      <c r="E37" s="66">
        <v>5809</v>
      </c>
      <c r="F37" s="66">
        <v>5699</v>
      </c>
      <c r="G37" s="66">
        <v>3125</v>
      </c>
      <c r="H37" s="66">
        <v>1338</v>
      </c>
      <c r="I37" s="66">
        <v>3177</v>
      </c>
      <c r="J37" s="66">
        <v>2434</v>
      </c>
      <c r="K37" s="66">
        <v>6348</v>
      </c>
      <c r="L37" s="66">
        <v>2071</v>
      </c>
      <c r="M37" s="66">
        <v>1654</v>
      </c>
      <c r="N37" s="66">
        <v>1721</v>
      </c>
    </row>
    <row r="38" spans="1:14">
      <c r="A38" t="s">
        <v>120</v>
      </c>
      <c r="B38" s="66">
        <v>1027</v>
      </c>
      <c r="C38" s="66">
        <v>2813</v>
      </c>
      <c r="D38" s="66">
        <v>7687</v>
      </c>
      <c r="E38" s="66">
        <v>3991</v>
      </c>
      <c r="F38" s="66">
        <v>3238</v>
      </c>
      <c r="G38" s="66">
        <v>1773</v>
      </c>
      <c r="H38" s="66">
        <v>2074</v>
      </c>
      <c r="I38" s="66">
        <v>2017</v>
      </c>
      <c r="J38" s="66">
        <v>2555</v>
      </c>
      <c r="K38" s="66">
        <v>4486</v>
      </c>
      <c r="L38" s="66">
        <v>2425</v>
      </c>
      <c r="M38" s="66">
        <v>2628</v>
      </c>
      <c r="N38" s="66">
        <v>2751</v>
      </c>
    </row>
    <row r="39" spans="1:14">
      <c r="A39" t="s">
        <v>121</v>
      </c>
      <c r="B39" s="66">
        <v>43390</v>
      </c>
      <c r="C39" s="66">
        <v>103184</v>
      </c>
      <c r="D39" s="66">
        <v>49757</v>
      </c>
      <c r="E39" s="66">
        <v>74412</v>
      </c>
      <c r="F39" s="66">
        <v>78205</v>
      </c>
      <c r="G39" s="66">
        <v>49604</v>
      </c>
      <c r="H39" s="66">
        <v>19779</v>
      </c>
      <c r="I39" s="66">
        <v>50006</v>
      </c>
      <c r="J39" s="66">
        <v>42634</v>
      </c>
      <c r="K39" s="66">
        <v>70309</v>
      </c>
      <c r="L39" s="66">
        <v>37857</v>
      </c>
      <c r="M39" s="66">
        <v>34113</v>
      </c>
      <c r="N39" s="66">
        <v>35253</v>
      </c>
    </row>
    <row r="40" spans="1:14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</row>
    <row r="41" spans="1:14">
      <c r="A41" t="s">
        <v>122</v>
      </c>
    </row>
    <row r="42" spans="1:14">
      <c r="B42">
        <v>1992</v>
      </c>
      <c r="C42">
        <v>1994</v>
      </c>
      <c r="D42">
        <v>1996</v>
      </c>
      <c r="E42">
        <v>1998</v>
      </c>
      <c r="F42">
        <v>2000</v>
      </c>
      <c r="G42">
        <v>2002</v>
      </c>
      <c r="H42">
        <v>2004</v>
      </c>
      <c r="I42">
        <v>2006</v>
      </c>
      <c r="J42">
        <v>2008</v>
      </c>
      <c r="K42">
        <v>2010</v>
      </c>
      <c r="L42">
        <v>2012</v>
      </c>
      <c r="M42">
        <v>2014</v>
      </c>
      <c r="N42">
        <v>2016</v>
      </c>
    </row>
    <row r="43" spans="1:14">
      <c r="A43" t="s">
        <v>118</v>
      </c>
      <c r="B43" s="66">
        <v>280758</v>
      </c>
      <c r="C43" s="66">
        <v>278033</v>
      </c>
      <c r="D43" s="66">
        <v>287498</v>
      </c>
      <c r="E43" s="66">
        <v>270922</v>
      </c>
      <c r="F43" s="66">
        <v>282897</v>
      </c>
      <c r="G43" s="66">
        <v>285471</v>
      </c>
      <c r="H43" s="66">
        <v>303203</v>
      </c>
      <c r="I43" s="66">
        <v>310166</v>
      </c>
      <c r="J43" s="66">
        <v>317028</v>
      </c>
      <c r="K43" s="66">
        <v>297489</v>
      </c>
      <c r="L43" s="66">
        <v>279513</v>
      </c>
      <c r="M43" s="66">
        <v>292886</v>
      </c>
      <c r="N43" s="66">
        <v>305623</v>
      </c>
    </row>
    <row r="44" spans="1:14">
      <c r="A44" t="s">
        <v>119</v>
      </c>
      <c r="B44" s="66">
        <v>48957</v>
      </c>
      <c r="C44" s="66">
        <v>20489</v>
      </c>
      <c r="D44" s="66">
        <v>37594</v>
      </c>
      <c r="E44" s="66">
        <v>35755</v>
      </c>
      <c r="F44" s="66">
        <v>48159</v>
      </c>
      <c r="G44" s="66">
        <v>40707</v>
      </c>
      <c r="H44" s="66">
        <v>57628</v>
      </c>
      <c r="I44" s="66">
        <v>29867</v>
      </c>
      <c r="J44" s="66">
        <v>55847</v>
      </c>
      <c r="K44" s="66">
        <v>25135</v>
      </c>
      <c r="L44" s="66">
        <v>58386</v>
      </c>
      <c r="M44" s="66">
        <v>16974</v>
      </c>
      <c r="N44" s="66">
        <v>34324</v>
      </c>
    </row>
    <row r="45" spans="1:14">
      <c r="A45" t="s">
        <v>120</v>
      </c>
      <c r="B45" s="66">
        <v>17585</v>
      </c>
      <c r="C45" s="66">
        <v>11819</v>
      </c>
      <c r="D45" s="66">
        <v>27053</v>
      </c>
      <c r="E45" s="66">
        <v>12145</v>
      </c>
      <c r="F45" s="66">
        <v>15976</v>
      </c>
      <c r="G45" s="66">
        <v>10551</v>
      </c>
      <c r="H45" s="66">
        <v>23363</v>
      </c>
      <c r="I45" s="66">
        <v>13361</v>
      </c>
      <c r="J45" s="66">
        <v>30786</v>
      </c>
      <c r="K45" s="66">
        <v>11295</v>
      </c>
      <c r="L45" s="66">
        <v>24446</v>
      </c>
      <c r="M45" s="66">
        <v>19744</v>
      </c>
      <c r="N45" s="66">
        <v>64020</v>
      </c>
    </row>
    <row r="46" spans="1:14">
      <c r="A46" t="s">
        <v>121</v>
      </c>
      <c r="B46" s="66">
        <v>252806</v>
      </c>
      <c r="C46" s="66">
        <v>187312</v>
      </c>
      <c r="D46" s="66">
        <v>230175</v>
      </c>
      <c r="E46" s="66">
        <v>213279</v>
      </c>
      <c r="F46" s="66">
        <v>245791</v>
      </c>
      <c r="G46" s="66">
        <v>227380</v>
      </c>
      <c r="H46" s="66">
        <v>273223</v>
      </c>
      <c r="I46" s="66">
        <v>209809</v>
      </c>
      <c r="J46" s="66">
        <v>278169</v>
      </c>
      <c r="K46" s="66">
        <v>192955</v>
      </c>
      <c r="L46" s="66">
        <v>280010</v>
      </c>
      <c r="M46" s="66">
        <v>181593</v>
      </c>
      <c r="N46" s="66">
        <v>274780</v>
      </c>
    </row>
    <row r="48" spans="1:14">
      <c r="A48" t="s">
        <v>123</v>
      </c>
    </row>
    <row r="49" spans="1:13">
      <c r="B49">
        <v>1993</v>
      </c>
      <c r="C49">
        <v>1995</v>
      </c>
      <c r="D49">
        <v>1997</v>
      </c>
      <c r="E49">
        <v>1999</v>
      </c>
      <c r="F49">
        <v>2001</v>
      </c>
      <c r="G49">
        <v>2003</v>
      </c>
      <c r="H49">
        <v>2005</v>
      </c>
      <c r="I49">
        <v>2007</v>
      </c>
      <c r="J49">
        <v>2009</v>
      </c>
      <c r="K49">
        <v>2011</v>
      </c>
      <c r="L49">
        <v>2013</v>
      </c>
      <c r="M49">
        <v>2015</v>
      </c>
    </row>
    <row r="50" spans="1:13">
      <c r="A50" t="s">
        <v>118</v>
      </c>
      <c r="B50" s="66">
        <v>143140</v>
      </c>
      <c r="C50" s="66">
        <v>140652</v>
      </c>
      <c r="D50" s="66">
        <v>137821</v>
      </c>
      <c r="E50" s="66">
        <v>140597</v>
      </c>
      <c r="F50" s="66">
        <v>146146</v>
      </c>
      <c r="G50" s="66">
        <v>148558</v>
      </c>
      <c r="H50" s="66">
        <v>161538</v>
      </c>
      <c r="I50" s="66">
        <v>157185</v>
      </c>
      <c r="J50" s="66">
        <v>157590</v>
      </c>
      <c r="K50" t="s">
        <v>124</v>
      </c>
      <c r="L50" t="s">
        <v>124</v>
      </c>
      <c r="M50" t="s">
        <v>124</v>
      </c>
    </row>
    <row r="51" spans="1:13">
      <c r="A51" t="s">
        <v>119</v>
      </c>
      <c r="B51" s="66">
        <v>1881</v>
      </c>
      <c r="C51">
        <v>564</v>
      </c>
      <c r="D51" s="66">
        <v>1095</v>
      </c>
      <c r="E51">
        <v>826</v>
      </c>
      <c r="F51" s="66">
        <v>2012</v>
      </c>
      <c r="G51" s="66">
        <v>1553</v>
      </c>
      <c r="H51" s="66">
        <v>1335</v>
      </c>
      <c r="I51">
        <v>193</v>
      </c>
      <c r="J51">
        <v>390</v>
      </c>
      <c r="K51" t="s">
        <v>124</v>
      </c>
      <c r="L51" t="s">
        <v>124</v>
      </c>
      <c r="M51" t="s">
        <v>124</v>
      </c>
    </row>
    <row r="52" spans="1:13">
      <c r="A52" t="s">
        <v>120</v>
      </c>
      <c r="B52" s="66">
        <v>1208</v>
      </c>
      <c r="C52" s="66">
        <v>1910</v>
      </c>
      <c r="D52" s="66">
        <v>2776</v>
      </c>
      <c r="E52" s="66">
        <v>1135</v>
      </c>
      <c r="F52" s="66">
        <v>1664</v>
      </c>
      <c r="G52">
        <v>900</v>
      </c>
      <c r="H52" s="66">
        <v>1131</v>
      </c>
      <c r="I52">
        <v>337</v>
      </c>
      <c r="J52">
        <v>734</v>
      </c>
      <c r="K52" t="s">
        <v>124</v>
      </c>
      <c r="L52" t="s">
        <v>124</v>
      </c>
      <c r="M52" t="s">
        <v>124</v>
      </c>
    </row>
    <row r="53" spans="1:13">
      <c r="A53" t="s">
        <v>121</v>
      </c>
      <c r="B53" s="66">
        <v>35883</v>
      </c>
      <c r="C53" s="66">
        <v>18550</v>
      </c>
      <c r="D53" s="66">
        <v>31668</v>
      </c>
      <c r="E53" s="66">
        <v>16928</v>
      </c>
      <c r="F53" s="66">
        <v>37994</v>
      </c>
      <c r="G53" s="66">
        <v>19226</v>
      </c>
      <c r="H53" s="66">
        <v>25303</v>
      </c>
      <c r="I53" s="66">
        <v>5606</v>
      </c>
      <c r="J53" s="66">
        <v>11672</v>
      </c>
      <c r="K53" t="s">
        <v>124</v>
      </c>
      <c r="L53" t="s">
        <v>124</v>
      </c>
      <c r="M53" t="s">
        <v>124</v>
      </c>
    </row>
    <row r="55" spans="1:13">
      <c r="A55" t="s">
        <v>125</v>
      </c>
    </row>
    <row r="56" spans="1:13">
      <c r="B56">
        <v>1993</v>
      </c>
      <c r="C56">
        <v>1995</v>
      </c>
      <c r="D56">
        <v>1997</v>
      </c>
      <c r="E56">
        <v>1999</v>
      </c>
      <c r="F56">
        <v>2001</v>
      </c>
      <c r="G56">
        <v>2003</v>
      </c>
      <c r="H56">
        <v>2005</v>
      </c>
      <c r="I56">
        <v>2007</v>
      </c>
      <c r="J56">
        <v>2009</v>
      </c>
      <c r="K56">
        <v>2011</v>
      </c>
      <c r="L56">
        <v>2013</v>
      </c>
      <c r="M56">
        <v>2015</v>
      </c>
    </row>
    <row r="57" spans="1:13">
      <c r="A57" t="s">
        <v>118</v>
      </c>
      <c r="B57" s="66">
        <v>143878</v>
      </c>
      <c r="C57" s="66">
        <v>140978</v>
      </c>
      <c r="D57" s="66">
        <v>138198</v>
      </c>
      <c r="E57" s="66">
        <v>140966</v>
      </c>
      <c r="F57" s="66">
        <v>144213</v>
      </c>
      <c r="G57" s="66">
        <v>149630</v>
      </c>
      <c r="H57" s="66">
        <v>160414</v>
      </c>
      <c r="I57" s="66">
        <v>157472</v>
      </c>
      <c r="J57" s="66">
        <v>157859</v>
      </c>
      <c r="K57" s="66">
        <v>155247</v>
      </c>
      <c r="L57" s="66">
        <v>154672</v>
      </c>
      <c r="M57" s="66">
        <v>150676</v>
      </c>
    </row>
    <row r="58" spans="1:13">
      <c r="A58" t="s">
        <v>119</v>
      </c>
      <c r="B58" s="66">
        <v>3360</v>
      </c>
      <c r="C58" s="66">
        <v>1749</v>
      </c>
      <c r="D58" s="66">
        <v>3183</v>
      </c>
      <c r="E58" s="66">
        <v>7507</v>
      </c>
      <c r="F58" s="66">
        <v>3404</v>
      </c>
      <c r="G58" s="66">
        <v>1794</v>
      </c>
      <c r="H58" s="66">
        <v>4178</v>
      </c>
      <c r="I58" s="66">
        <v>1688</v>
      </c>
      <c r="J58" s="66">
        <v>1653</v>
      </c>
      <c r="K58" s="66">
        <v>1513</v>
      </c>
      <c r="L58" s="66">
        <v>1559</v>
      </c>
      <c r="M58" s="66">
        <v>1290</v>
      </c>
    </row>
    <row r="59" spans="1:13">
      <c r="A59" t="s">
        <v>120</v>
      </c>
      <c r="B59" s="66">
        <v>1814</v>
      </c>
      <c r="C59" s="66">
        <v>4537</v>
      </c>
      <c r="D59" s="66">
        <v>6208</v>
      </c>
      <c r="E59" s="66">
        <v>3759</v>
      </c>
      <c r="F59" s="66">
        <v>3111</v>
      </c>
      <c r="G59" s="66">
        <v>1369</v>
      </c>
      <c r="H59" s="66">
        <v>2735</v>
      </c>
      <c r="I59" s="66">
        <v>1209</v>
      </c>
      <c r="J59" s="66">
        <v>1224</v>
      </c>
      <c r="K59" s="66">
        <v>1235</v>
      </c>
      <c r="L59" s="66">
        <v>1280</v>
      </c>
      <c r="M59" s="66">
        <v>1172</v>
      </c>
    </row>
    <row r="60" spans="1:13">
      <c r="A60" t="s">
        <v>121</v>
      </c>
      <c r="B60" s="66">
        <v>63915</v>
      </c>
      <c r="C60" s="66">
        <v>43690</v>
      </c>
      <c r="D60" s="66">
        <v>61362</v>
      </c>
      <c r="E60" s="66">
        <v>76326</v>
      </c>
      <c r="F60" s="66">
        <v>59864</v>
      </c>
      <c r="G60" s="66">
        <v>32652</v>
      </c>
      <c r="H60" s="66">
        <v>59509</v>
      </c>
      <c r="I60" s="66">
        <v>30620</v>
      </c>
      <c r="J60" s="66">
        <v>34411</v>
      </c>
      <c r="K60" s="66">
        <v>30682</v>
      </c>
      <c r="L60" s="66">
        <v>31175</v>
      </c>
      <c r="M60" s="66">
        <v>27923</v>
      </c>
    </row>
    <row r="61" spans="1:13">
      <c r="A61" t="s">
        <v>126</v>
      </c>
      <c r="B61">
        <f>B60/(B57+B58)</f>
        <v>0.4340931009657833</v>
      </c>
      <c r="C61">
        <f t="shared" ref="C61:M61" si="0">C60/(C57+C58)</f>
        <v>0.30610886517617547</v>
      </c>
      <c r="D61">
        <f t="shared" si="0"/>
        <v>0.43401871538608439</v>
      </c>
      <c r="E61">
        <f t="shared" si="0"/>
        <v>0.51407326584631552</v>
      </c>
      <c r="F61">
        <f t="shared" si="0"/>
        <v>0.40553594775669471</v>
      </c>
      <c r="G61">
        <f t="shared" si="0"/>
        <v>0.21563292476754015</v>
      </c>
      <c r="H61">
        <f t="shared" si="0"/>
        <v>0.36155463205988142</v>
      </c>
      <c r="I61">
        <f t="shared" si="0"/>
        <v>0.1923850213621513</v>
      </c>
      <c r="J61">
        <f t="shared" si="0"/>
        <v>0.21572671648528011</v>
      </c>
      <c r="K61">
        <f t="shared" si="0"/>
        <v>0.19572595049757591</v>
      </c>
      <c r="L61">
        <f t="shared" si="0"/>
        <v>0.19954426458257324</v>
      </c>
      <c r="M61">
        <f t="shared" si="0"/>
        <v>0.18374504823447349</v>
      </c>
    </row>
    <row r="63" spans="1:13">
      <c r="A63" t="s">
        <v>127</v>
      </c>
      <c r="B63" s="67">
        <v>0.39933110367892977</v>
      </c>
      <c r="C63" s="67"/>
      <c r="D63" s="67">
        <v>0.37</v>
      </c>
      <c r="E63" s="67"/>
      <c r="F63" s="67">
        <v>0.33</v>
      </c>
      <c r="G63" s="67"/>
      <c r="H63" s="67">
        <v>0.31129359573363535</v>
      </c>
      <c r="I63" s="67"/>
      <c r="J63" s="67">
        <v>0.1830152389406717</v>
      </c>
      <c r="K63" s="67"/>
      <c r="L63" s="67">
        <v>0.23613689371221858</v>
      </c>
    </row>
    <row r="64" spans="1:13">
      <c r="A64" t="s">
        <v>128</v>
      </c>
      <c r="B64" s="67">
        <v>0.43727694503925768</v>
      </c>
      <c r="C64" s="67"/>
      <c r="D64" s="67">
        <v>0.43</v>
      </c>
      <c r="E64" s="67"/>
      <c r="F64" s="67">
        <v>0.34</v>
      </c>
      <c r="G64" s="67"/>
      <c r="H64" s="67">
        <v>0.37546090273363003</v>
      </c>
      <c r="I64" s="67"/>
      <c r="J64" s="67">
        <v>0.22423836064199806</v>
      </c>
      <c r="K64" s="67"/>
      <c r="L64" s="67">
        <v>0.19766852508869742</v>
      </c>
    </row>
    <row r="65" spans="1:12">
      <c r="A65" t="s">
        <v>129</v>
      </c>
      <c r="B65" s="67">
        <v>0.53164213787761427</v>
      </c>
      <c r="C65" s="67"/>
      <c r="D65" s="67">
        <v>0.52</v>
      </c>
      <c r="E65" s="67"/>
      <c r="F65" s="67">
        <v>0.34</v>
      </c>
      <c r="G65" s="67"/>
      <c r="H65" s="67">
        <v>0.49367657221838285</v>
      </c>
      <c r="I65" s="67"/>
      <c r="J65" s="67">
        <v>0.30996815395678529</v>
      </c>
      <c r="K65" s="67"/>
      <c r="L65" s="67">
        <v>0.26365571882307776</v>
      </c>
    </row>
    <row r="66" spans="1:12">
      <c r="A66" t="s">
        <v>130</v>
      </c>
      <c r="B66" s="67">
        <v>0.4619113284024905</v>
      </c>
      <c r="C66" s="67"/>
      <c r="D66" s="67">
        <v>0.43</v>
      </c>
      <c r="E66" s="67"/>
      <c r="F66" s="67">
        <v>0.32</v>
      </c>
      <c r="G66" s="67"/>
      <c r="H66" s="67">
        <v>0.40919757759273279</v>
      </c>
      <c r="I66" s="67"/>
      <c r="J66" s="67">
        <v>0.24488290614051264</v>
      </c>
      <c r="K66" s="67"/>
      <c r="L66" s="67">
        <v>0.22129460201280879</v>
      </c>
    </row>
    <row r="67" spans="1:12">
      <c r="A67" t="s">
        <v>131</v>
      </c>
      <c r="B67" s="67">
        <v>0.38984107198504209</v>
      </c>
      <c r="C67" s="67"/>
      <c r="D67" s="67">
        <v>0.43</v>
      </c>
      <c r="E67" s="67"/>
      <c r="F67" s="67">
        <v>0.33</v>
      </c>
      <c r="G67" s="67"/>
      <c r="H67" s="67">
        <v>0.32399940632266361</v>
      </c>
      <c r="I67" s="67"/>
      <c r="J67" s="67">
        <v>0.17690961498867613</v>
      </c>
      <c r="K67" s="67"/>
      <c r="L67" s="67">
        <v>0.15909821141694333</v>
      </c>
    </row>
    <row r="68" spans="1:12">
      <c r="A68" t="s">
        <v>132</v>
      </c>
      <c r="B68" s="67">
        <v>0.39543664706834242</v>
      </c>
      <c r="C68" s="67"/>
      <c r="D68" s="67">
        <v>0.41</v>
      </c>
      <c r="E68" s="67"/>
      <c r="F68" s="67">
        <v>0.36</v>
      </c>
      <c r="G68" s="67"/>
      <c r="H68" s="67">
        <v>0.31275340005132152</v>
      </c>
      <c r="I68" s="67"/>
      <c r="J68" s="67">
        <v>0.16737127371273713</v>
      </c>
      <c r="K68" s="67"/>
      <c r="L68" s="67">
        <v>0.13870932988580048</v>
      </c>
    </row>
    <row r="69" spans="1:12">
      <c r="A69" t="s">
        <v>133</v>
      </c>
      <c r="B69" s="67">
        <v>0.37909814872272213</v>
      </c>
      <c r="C69" s="67"/>
      <c r="D69" s="67">
        <v>0.47</v>
      </c>
      <c r="E69" s="67"/>
      <c r="F69" s="67">
        <v>0.35</v>
      </c>
      <c r="G69" s="67"/>
      <c r="H69" s="67">
        <v>0.30687342018277269</v>
      </c>
      <c r="I69" s="67"/>
      <c r="J69" s="67">
        <v>0.16116914526835796</v>
      </c>
      <c r="K69" s="67"/>
      <c r="L69" s="67">
        <v>0.13515319761464117</v>
      </c>
    </row>
  </sheetData>
  <mergeCells count="6">
    <mergeCell ref="G5:G7"/>
    <mergeCell ref="B5:B7"/>
    <mergeCell ref="C5:C7"/>
    <mergeCell ref="D5:D7"/>
    <mergeCell ref="E5:E7"/>
    <mergeCell ref="F5:F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H14" sqref="H14"/>
    </sheetView>
  </sheetViews>
  <sheetFormatPr baseColWidth="10" defaultRowHeight="12" x14ac:dyDescent="0"/>
  <cols>
    <col min="2" max="2" width="13.83203125" bestFit="1" customWidth="1"/>
    <col min="3" max="3" width="12.5" bestFit="1" customWidth="1"/>
  </cols>
  <sheetData>
    <row r="1" spans="1:3">
      <c r="A1" t="s">
        <v>140</v>
      </c>
      <c r="B1" t="s">
        <v>142</v>
      </c>
      <c r="C1" t="s">
        <v>141</v>
      </c>
    </row>
    <row r="2" spans="1:3">
      <c r="A2">
        <v>1993</v>
      </c>
      <c r="B2">
        <v>2</v>
      </c>
      <c r="C2">
        <v>2</v>
      </c>
    </row>
    <row r="3" spans="1:3">
      <c r="A3">
        <v>1997</v>
      </c>
      <c r="B3">
        <v>2</v>
      </c>
      <c r="C3">
        <v>2</v>
      </c>
    </row>
    <row r="4" spans="1:3">
      <c r="A4">
        <v>2001</v>
      </c>
      <c r="B4">
        <v>2</v>
      </c>
      <c r="C4">
        <v>2</v>
      </c>
    </row>
    <row r="5" spans="1:3">
      <c r="A5">
        <v>2005</v>
      </c>
      <c r="B5">
        <v>2</v>
      </c>
      <c r="C5">
        <v>2</v>
      </c>
    </row>
    <row r="6" spans="1:3">
      <c r="A6">
        <v>2009</v>
      </c>
      <c r="B6">
        <v>11</v>
      </c>
      <c r="C6">
        <v>2</v>
      </c>
    </row>
    <row r="7" spans="1:3">
      <c r="A7">
        <v>2013</v>
      </c>
      <c r="B7">
        <v>35</v>
      </c>
      <c r="C7">
        <v>4</v>
      </c>
    </row>
    <row r="8" spans="1:3">
      <c r="A8">
        <v>2017</v>
      </c>
      <c r="B8">
        <v>15</v>
      </c>
      <c r="C8">
        <v>10</v>
      </c>
    </row>
    <row r="12" spans="1:3">
      <c r="A12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6" sqref="C26"/>
    </sheetView>
  </sheetViews>
  <sheetFormatPr baseColWidth="10" defaultRowHeight="12" x14ac:dyDescent="0"/>
  <sheetData>
    <row r="1" spans="1:11">
      <c r="A1" t="s">
        <v>106</v>
      </c>
      <c r="B1" t="s">
        <v>109</v>
      </c>
      <c r="C1" t="s">
        <v>107</v>
      </c>
      <c r="D1" t="s">
        <v>147</v>
      </c>
      <c r="E1" t="s">
        <v>148</v>
      </c>
      <c r="F1" t="s">
        <v>149</v>
      </c>
      <c r="G1" t="s">
        <v>150</v>
      </c>
      <c r="H1" t="s">
        <v>136</v>
      </c>
      <c r="I1" t="s">
        <v>108</v>
      </c>
      <c r="J1" t="s">
        <v>110</v>
      </c>
      <c r="K1" t="s">
        <v>151</v>
      </c>
    </row>
    <row r="2" spans="1:11">
      <c r="A2" t="s">
        <v>135</v>
      </c>
      <c r="B2">
        <v>0</v>
      </c>
      <c r="C2">
        <v>0.43</v>
      </c>
      <c r="D2">
        <v>0.43</v>
      </c>
      <c r="E2">
        <v>0.41</v>
      </c>
      <c r="F2">
        <v>0.36</v>
      </c>
      <c r="G2">
        <v>0.22</v>
      </c>
      <c r="H2" s="67">
        <v>0.2</v>
      </c>
      <c r="I2">
        <v>0</v>
      </c>
      <c r="J2">
        <f>H2-C2</f>
        <v>-0.22999999999999998</v>
      </c>
      <c r="K2">
        <f>AVERAGE(C2:I2)</f>
        <v>0.29285714285714282</v>
      </c>
    </row>
    <row r="3" spans="1:11">
      <c r="A3" t="s">
        <v>135</v>
      </c>
      <c r="B3">
        <v>1</v>
      </c>
      <c r="C3" s="67">
        <v>0.39933110367892977</v>
      </c>
      <c r="D3" s="67">
        <v>0.37</v>
      </c>
      <c r="E3" s="67">
        <v>0.33</v>
      </c>
      <c r="F3" s="67">
        <v>0.31129359573363535</v>
      </c>
      <c r="G3" s="67">
        <v>0.1830152389406717</v>
      </c>
      <c r="H3" s="67">
        <v>0.23613689371221858</v>
      </c>
      <c r="I3">
        <v>0</v>
      </c>
      <c r="J3">
        <f>H3-C3</f>
        <v>-0.16319420996671119</v>
      </c>
      <c r="K3">
        <f>AVERAGE(C3:I3)</f>
        <v>0.26139669029506502</v>
      </c>
    </row>
    <row r="4" spans="1:11">
      <c r="A4" t="s">
        <v>135</v>
      </c>
      <c r="B4">
        <v>2</v>
      </c>
      <c r="C4" s="67">
        <v>0.43727694503925768</v>
      </c>
      <c r="D4" s="67">
        <v>0.43</v>
      </c>
      <c r="E4" s="67">
        <v>0.34</v>
      </c>
      <c r="F4" s="67">
        <v>0.37546090273363003</v>
      </c>
      <c r="G4" s="67">
        <v>0.22423836064199806</v>
      </c>
      <c r="H4" s="67">
        <v>0.19766852508869742</v>
      </c>
      <c r="I4">
        <v>0</v>
      </c>
      <c r="J4">
        <f>H4-C4</f>
        <v>-0.23960841995056026</v>
      </c>
      <c r="K4">
        <f>AVERAGE(C4:I4)</f>
        <v>0.28637781907194043</v>
      </c>
    </row>
    <row r="5" spans="1:11">
      <c r="A5" t="s">
        <v>135</v>
      </c>
      <c r="B5">
        <v>3</v>
      </c>
      <c r="C5" s="67">
        <v>0.53164213787761427</v>
      </c>
      <c r="D5" s="67">
        <v>0.52</v>
      </c>
      <c r="E5" s="67">
        <v>0.34</v>
      </c>
      <c r="F5" s="67">
        <v>0.49367657221838285</v>
      </c>
      <c r="G5" s="67">
        <v>0.30996815395678529</v>
      </c>
      <c r="H5" s="67">
        <v>0.26365571882307776</v>
      </c>
      <c r="I5">
        <v>0</v>
      </c>
      <c r="J5">
        <f>H5-C5</f>
        <v>-0.26798641905453652</v>
      </c>
      <c r="K5">
        <f>AVERAGE(C5:I5)</f>
        <v>0.35127751183940864</v>
      </c>
    </row>
    <row r="6" spans="1:11">
      <c r="A6" t="s">
        <v>135</v>
      </c>
      <c r="B6">
        <v>4</v>
      </c>
      <c r="C6" s="67">
        <v>0.4619113284024905</v>
      </c>
      <c r="D6" s="67">
        <v>0.43</v>
      </c>
      <c r="E6" s="67">
        <v>0.32</v>
      </c>
      <c r="F6" s="67">
        <v>0.40919757759273279</v>
      </c>
      <c r="G6" s="67">
        <v>0.24488290614051264</v>
      </c>
      <c r="H6" s="67">
        <v>0.22129460201280879</v>
      </c>
      <c r="I6">
        <v>0</v>
      </c>
      <c r="J6">
        <f>H6-C6</f>
        <v>-0.24061672638968171</v>
      </c>
      <c r="K6">
        <f>AVERAGE(C6:I6)</f>
        <v>0.29818377344979208</v>
      </c>
    </row>
    <row r="7" spans="1:11">
      <c r="A7" t="s">
        <v>135</v>
      </c>
      <c r="B7">
        <v>5</v>
      </c>
      <c r="C7" s="67">
        <v>0.38984107198504209</v>
      </c>
      <c r="D7" s="67">
        <v>0.43</v>
      </c>
      <c r="E7" s="67">
        <v>0.33</v>
      </c>
      <c r="F7" s="67">
        <v>0.32399940632266361</v>
      </c>
      <c r="G7" s="67">
        <v>0.17690961498867613</v>
      </c>
      <c r="H7" s="67">
        <v>0.15909821141694333</v>
      </c>
      <c r="I7">
        <v>0</v>
      </c>
      <c r="J7">
        <f>H7-C7</f>
        <v>-0.23074286056809876</v>
      </c>
      <c r="K7">
        <f>AVERAGE(C7:I7)</f>
        <v>0.25854975781618933</v>
      </c>
    </row>
    <row r="8" spans="1:11">
      <c r="A8" t="s">
        <v>135</v>
      </c>
      <c r="B8">
        <v>6</v>
      </c>
      <c r="C8" s="67">
        <v>0.39543664706834242</v>
      </c>
      <c r="D8" s="67">
        <v>0.41</v>
      </c>
      <c r="E8" s="67">
        <v>0.36</v>
      </c>
      <c r="F8" s="67">
        <v>0.31275340005132152</v>
      </c>
      <c r="G8" s="67">
        <v>0.16737127371273713</v>
      </c>
      <c r="H8" s="67">
        <v>0.13870932988580048</v>
      </c>
      <c r="I8">
        <v>0</v>
      </c>
      <c r="J8">
        <f>H8-C8</f>
        <v>-0.25672731718254194</v>
      </c>
      <c r="K8">
        <f>AVERAGE(C8:I8)</f>
        <v>0.25489580724545735</v>
      </c>
    </row>
    <row r="9" spans="1:11">
      <c r="A9" t="s">
        <v>135</v>
      </c>
      <c r="B9">
        <v>7</v>
      </c>
      <c r="C9" s="67">
        <v>0.37909814872272213</v>
      </c>
      <c r="D9" s="67">
        <v>0.47</v>
      </c>
      <c r="E9" s="67">
        <v>0.35</v>
      </c>
      <c r="F9" s="67">
        <v>0.30687342018277269</v>
      </c>
      <c r="G9" s="67">
        <v>0.16116914526835796</v>
      </c>
      <c r="H9" s="67">
        <v>0.13515319761464117</v>
      </c>
      <c r="I9">
        <v>0</v>
      </c>
      <c r="J9">
        <f>H9-C9</f>
        <v>-0.24394495110808095</v>
      </c>
      <c r="K9">
        <f>AVERAGE(C9:I9)</f>
        <v>0.25747055882692765</v>
      </c>
    </row>
    <row r="10" spans="1:11">
      <c r="A10" t="s">
        <v>134</v>
      </c>
      <c r="B10">
        <v>0</v>
      </c>
      <c r="C10">
        <v>0.45</v>
      </c>
      <c r="D10">
        <v>0.46</v>
      </c>
      <c r="E10">
        <v>0.41</v>
      </c>
      <c r="F10">
        <v>0.3</v>
      </c>
      <c r="G10">
        <v>0.2</v>
      </c>
      <c r="H10">
        <v>0.33</v>
      </c>
      <c r="I10">
        <v>0</v>
      </c>
      <c r="J10">
        <f>H10-C10</f>
        <v>-0.12</v>
      </c>
      <c r="K10">
        <f>AVERAGE(C10:I10)</f>
        <v>0.30714285714285711</v>
      </c>
    </row>
    <row r="11" spans="1:11">
      <c r="A11" t="s">
        <v>134</v>
      </c>
      <c r="B11">
        <v>1</v>
      </c>
      <c r="C11">
        <v>0.51</v>
      </c>
      <c r="D11">
        <v>0.48</v>
      </c>
      <c r="E11">
        <v>0.41</v>
      </c>
      <c r="F11">
        <v>0.31</v>
      </c>
      <c r="G11">
        <v>0.23</v>
      </c>
      <c r="H11">
        <v>0.3</v>
      </c>
      <c r="I11">
        <v>0</v>
      </c>
      <c r="J11">
        <f>H11-C11</f>
        <v>-0.21000000000000002</v>
      </c>
      <c r="K11">
        <f>AVERAGE(C11:I11)</f>
        <v>0.31999999999999995</v>
      </c>
    </row>
    <row r="12" spans="1:11">
      <c r="A12" t="s">
        <v>134</v>
      </c>
      <c r="B12">
        <v>2</v>
      </c>
      <c r="C12">
        <v>0.3</v>
      </c>
      <c r="D12">
        <v>0.28999999999999998</v>
      </c>
      <c r="E12">
        <v>0.27</v>
      </c>
      <c r="F12">
        <v>0.26</v>
      </c>
      <c r="G12">
        <v>0.14000000000000001</v>
      </c>
      <c r="H12">
        <v>0.27</v>
      </c>
      <c r="I12">
        <v>0</v>
      </c>
      <c r="J12">
        <f>H12-C12</f>
        <v>-2.9999999999999971E-2</v>
      </c>
      <c r="K12">
        <f>AVERAGE(C12:I12)</f>
        <v>0.21857142857142861</v>
      </c>
    </row>
    <row r="13" spans="1:11">
      <c r="A13" t="s">
        <v>134</v>
      </c>
      <c r="B13">
        <v>3</v>
      </c>
      <c r="C13">
        <v>0.42</v>
      </c>
      <c r="D13">
        <v>0.41</v>
      </c>
      <c r="E13">
        <v>0.35</v>
      </c>
      <c r="F13">
        <v>0.22</v>
      </c>
      <c r="G13">
        <v>0.14000000000000001</v>
      </c>
      <c r="H13">
        <v>0.31</v>
      </c>
      <c r="I13">
        <v>0</v>
      </c>
      <c r="J13">
        <f>H13-C13</f>
        <v>-0.10999999999999999</v>
      </c>
      <c r="K13">
        <f>AVERAGE(C13:I13)</f>
        <v>0.26428571428571429</v>
      </c>
    </row>
    <row r="14" spans="1:11">
      <c r="A14" t="s">
        <v>134</v>
      </c>
      <c r="B14">
        <v>4</v>
      </c>
      <c r="C14">
        <v>0.49</v>
      </c>
      <c r="D14">
        <v>0.47</v>
      </c>
      <c r="E14">
        <v>0.39</v>
      </c>
      <c r="F14">
        <v>0.24</v>
      </c>
      <c r="G14">
        <v>0.21</v>
      </c>
      <c r="H14">
        <v>0.23</v>
      </c>
      <c r="I14">
        <v>0</v>
      </c>
      <c r="J14">
        <f>H14-C14</f>
        <v>-0.26</v>
      </c>
      <c r="K14">
        <f>AVERAGE(C14:I14)</f>
        <v>0.29000000000000004</v>
      </c>
    </row>
    <row r="15" spans="1:11">
      <c r="A15" t="s">
        <v>134</v>
      </c>
      <c r="B15">
        <v>5</v>
      </c>
      <c r="C15">
        <v>0.37</v>
      </c>
      <c r="D15">
        <v>0.4</v>
      </c>
      <c r="E15">
        <v>0.37</v>
      </c>
      <c r="F15">
        <v>0.24</v>
      </c>
      <c r="G15">
        <v>0.17</v>
      </c>
      <c r="H15">
        <v>0.24</v>
      </c>
      <c r="I15">
        <v>0</v>
      </c>
      <c r="J15">
        <f>H15-C15</f>
        <v>-0.13</v>
      </c>
      <c r="K15">
        <f>AVERAGE(C15:I15)</f>
        <v>0.25571428571428573</v>
      </c>
    </row>
    <row r="16" spans="1:11">
      <c r="A16" t="s">
        <v>134</v>
      </c>
      <c r="B16">
        <v>6</v>
      </c>
      <c r="C16">
        <v>0.32</v>
      </c>
      <c r="D16">
        <v>0.35</v>
      </c>
      <c r="E16">
        <v>0.26</v>
      </c>
      <c r="F16">
        <v>0.21</v>
      </c>
      <c r="G16">
        <v>0.14000000000000001</v>
      </c>
      <c r="H16">
        <v>0.34</v>
      </c>
      <c r="I16">
        <v>0</v>
      </c>
      <c r="J16">
        <f>H16-C16</f>
        <v>2.0000000000000018E-2</v>
      </c>
      <c r="K16">
        <f>AVERAGE(C16:I16)</f>
        <v>0.2314285714285714</v>
      </c>
    </row>
    <row r="17" spans="1:11">
      <c r="A17" t="s">
        <v>134</v>
      </c>
      <c r="B17">
        <v>7</v>
      </c>
      <c r="C17">
        <v>0.44</v>
      </c>
      <c r="D17">
        <v>0.46</v>
      </c>
      <c r="E17">
        <v>0.39</v>
      </c>
      <c r="F17">
        <v>0.28000000000000003</v>
      </c>
      <c r="G17">
        <v>0.19</v>
      </c>
      <c r="H17">
        <v>0.34</v>
      </c>
      <c r="I17">
        <v>0</v>
      </c>
      <c r="J17">
        <f>H17-C17</f>
        <v>-9.9999999999999978E-2</v>
      </c>
      <c r="K17">
        <f>AVERAGE(C17:I17)</f>
        <v>0.3</v>
      </c>
    </row>
    <row r="18" spans="1:11">
      <c r="A18" t="s">
        <v>134</v>
      </c>
      <c r="B18">
        <v>8</v>
      </c>
      <c r="C18">
        <v>0.47</v>
      </c>
      <c r="D18">
        <v>0.45</v>
      </c>
      <c r="E18">
        <v>0.41</v>
      </c>
      <c r="F18">
        <v>0.35</v>
      </c>
      <c r="G18">
        <v>0.2</v>
      </c>
      <c r="H18">
        <v>0.35</v>
      </c>
      <c r="I18">
        <v>0</v>
      </c>
      <c r="J18">
        <f>H18-C18</f>
        <v>-0.12</v>
      </c>
      <c r="K18">
        <f>AVERAGE(C18:I18)</f>
        <v>0.31857142857142851</v>
      </c>
    </row>
    <row r="19" spans="1:11">
      <c r="A19" t="s">
        <v>134</v>
      </c>
      <c r="B19">
        <v>9</v>
      </c>
      <c r="C19">
        <v>0.48</v>
      </c>
      <c r="D19">
        <v>0.49</v>
      </c>
      <c r="E19">
        <v>0.43</v>
      </c>
      <c r="F19">
        <v>0.32</v>
      </c>
      <c r="G19">
        <v>0.21</v>
      </c>
      <c r="H19">
        <v>0.34</v>
      </c>
      <c r="I19">
        <v>0</v>
      </c>
      <c r="J19">
        <f>H19-C19</f>
        <v>-0.13999999999999996</v>
      </c>
      <c r="K19">
        <f>AVERAGE(C19:I19)</f>
        <v>0.32428571428571429</v>
      </c>
    </row>
    <row r="20" spans="1:11">
      <c r="A20" t="s">
        <v>134</v>
      </c>
      <c r="B20">
        <v>10</v>
      </c>
      <c r="C20">
        <v>0.4</v>
      </c>
      <c r="D20">
        <v>0.45</v>
      </c>
      <c r="E20">
        <v>0.37</v>
      </c>
      <c r="F20">
        <v>0.28000000000000003</v>
      </c>
      <c r="G20">
        <v>0.18</v>
      </c>
      <c r="H20">
        <v>0.3</v>
      </c>
      <c r="I20">
        <v>0</v>
      </c>
      <c r="J20">
        <f>H20-C20</f>
        <v>-0.10000000000000003</v>
      </c>
      <c r="K20">
        <f>AVERAGE(C20:I20)</f>
        <v>0.28285714285714286</v>
      </c>
    </row>
    <row r="21" spans="1:11">
      <c r="A21" t="s">
        <v>134</v>
      </c>
      <c r="B21">
        <v>11</v>
      </c>
      <c r="C21">
        <v>0.54</v>
      </c>
      <c r="D21">
        <v>0.54</v>
      </c>
      <c r="E21">
        <v>0.5</v>
      </c>
      <c r="F21">
        <v>0.35</v>
      </c>
      <c r="G21">
        <v>0.21</v>
      </c>
      <c r="H21">
        <v>0.39</v>
      </c>
      <c r="I21">
        <v>0</v>
      </c>
      <c r="J21">
        <f>H21-C21</f>
        <v>-0.15000000000000002</v>
      </c>
      <c r="K21">
        <f>AVERAGE(C21:I21)</f>
        <v>0.36142857142857149</v>
      </c>
    </row>
    <row r="22" spans="1:11">
      <c r="A22" t="s">
        <v>134</v>
      </c>
      <c r="B22">
        <v>12</v>
      </c>
      <c r="C22">
        <v>0.53</v>
      </c>
      <c r="D22">
        <v>0.54</v>
      </c>
      <c r="E22">
        <v>0.49</v>
      </c>
      <c r="F22">
        <v>0.38</v>
      </c>
      <c r="G22">
        <v>0.23</v>
      </c>
      <c r="H22">
        <v>0.4</v>
      </c>
      <c r="I22">
        <v>0</v>
      </c>
      <c r="J22">
        <f>H22-C22</f>
        <v>-0.13</v>
      </c>
      <c r="K22">
        <f>AVERAGE(C22:I22)</f>
        <v>0.3671428571428571</v>
      </c>
    </row>
    <row r="23" spans="1:11">
      <c r="A23" t="s">
        <v>134</v>
      </c>
      <c r="B23">
        <v>13</v>
      </c>
      <c r="C23">
        <v>0.56000000000000005</v>
      </c>
      <c r="D23">
        <v>0.6</v>
      </c>
      <c r="E23">
        <v>0.51</v>
      </c>
      <c r="F23">
        <v>0.41</v>
      </c>
      <c r="G23">
        <v>0.27</v>
      </c>
      <c r="H23">
        <v>0.46</v>
      </c>
      <c r="I23">
        <v>0</v>
      </c>
      <c r="J23">
        <f>H23-C23</f>
        <v>-0.10000000000000003</v>
      </c>
      <c r="K23">
        <f>AVERAGE(C23:I23)</f>
        <v>0.40142857142857141</v>
      </c>
    </row>
  </sheetData>
  <sortState ref="A2:K23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workbookViewId="0">
      <selection activeCell="K1" sqref="K1"/>
    </sheetView>
  </sheetViews>
  <sheetFormatPr baseColWidth="10" defaultRowHeight="12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62</v>
      </c>
      <c r="J1" t="s">
        <v>63</v>
      </c>
      <c r="K1" t="s">
        <v>7</v>
      </c>
      <c r="L1" t="s">
        <v>8</v>
      </c>
    </row>
    <row r="2" spans="1:12">
      <c r="A2">
        <v>1</v>
      </c>
      <c r="B2">
        <v>1</v>
      </c>
      <c r="C2">
        <v>925</v>
      </c>
      <c r="D2">
        <v>11</v>
      </c>
      <c r="E2">
        <v>327</v>
      </c>
      <c r="G2">
        <v>0.34935897435897434</v>
      </c>
      <c r="I2">
        <v>5</v>
      </c>
      <c r="J2">
        <v>322</v>
      </c>
      <c r="L2">
        <v>3</v>
      </c>
    </row>
    <row r="3" spans="1:12">
      <c r="A3">
        <v>1</v>
      </c>
      <c r="B3">
        <v>2</v>
      </c>
      <c r="C3">
        <v>2807</v>
      </c>
      <c r="D3">
        <v>39</v>
      </c>
      <c r="E3">
        <v>954</v>
      </c>
      <c r="G3">
        <v>0.33520730850316233</v>
      </c>
      <c r="I3">
        <v>55</v>
      </c>
      <c r="J3">
        <v>899</v>
      </c>
      <c r="L3">
        <v>5</v>
      </c>
    </row>
    <row r="4" spans="1:12">
      <c r="A4">
        <v>1</v>
      </c>
      <c r="B4">
        <v>3</v>
      </c>
      <c r="C4">
        <v>2331</v>
      </c>
      <c r="D4">
        <v>46</v>
      </c>
      <c r="E4">
        <v>858</v>
      </c>
      <c r="G4">
        <v>0.36095919225915019</v>
      </c>
      <c r="I4">
        <v>21</v>
      </c>
      <c r="J4">
        <v>837</v>
      </c>
      <c r="L4">
        <v>3</v>
      </c>
    </row>
    <row r="5" spans="1:12">
      <c r="A5">
        <v>1</v>
      </c>
      <c r="B5">
        <v>4</v>
      </c>
      <c r="C5">
        <v>2119</v>
      </c>
      <c r="D5">
        <v>35</v>
      </c>
      <c r="E5">
        <v>682</v>
      </c>
      <c r="G5">
        <v>0.31662024141132777</v>
      </c>
      <c r="I5">
        <v>17</v>
      </c>
      <c r="J5">
        <v>665</v>
      </c>
      <c r="L5">
        <v>4</v>
      </c>
    </row>
    <row r="6" spans="1:12">
      <c r="A6">
        <v>1</v>
      </c>
      <c r="B6">
        <v>5</v>
      </c>
      <c r="C6">
        <v>1715</v>
      </c>
      <c r="D6">
        <v>35</v>
      </c>
      <c r="E6">
        <v>628</v>
      </c>
      <c r="G6">
        <v>0.35885714285714287</v>
      </c>
      <c r="I6">
        <v>33</v>
      </c>
      <c r="J6">
        <v>595</v>
      </c>
      <c r="L6">
        <v>8</v>
      </c>
    </row>
    <row r="7" spans="1:12">
      <c r="A7">
        <v>1</v>
      </c>
      <c r="B7">
        <v>6</v>
      </c>
      <c r="C7">
        <v>2371</v>
      </c>
      <c r="D7">
        <v>58</v>
      </c>
      <c r="E7">
        <v>716</v>
      </c>
      <c r="G7">
        <v>0.29477151090983944</v>
      </c>
      <c r="I7">
        <v>11</v>
      </c>
      <c r="J7">
        <v>705</v>
      </c>
      <c r="L7">
        <v>7</v>
      </c>
    </row>
    <row r="8" spans="1:12">
      <c r="A8">
        <v>1</v>
      </c>
      <c r="B8">
        <v>7</v>
      </c>
      <c r="C8">
        <v>1227</v>
      </c>
      <c r="D8">
        <v>15</v>
      </c>
      <c r="E8">
        <v>238</v>
      </c>
      <c r="G8">
        <v>0.19162640901771336</v>
      </c>
      <c r="I8">
        <v>3</v>
      </c>
      <c r="J8">
        <v>235</v>
      </c>
      <c r="L8">
        <v>2</v>
      </c>
    </row>
    <row r="9" spans="1:12">
      <c r="A9">
        <v>1</v>
      </c>
      <c r="B9">
        <v>8</v>
      </c>
      <c r="C9">
        <v>1089</v>
      </c>
      <c r="D9">
        <v>18</v>
      </c>
      <c r="E9">
        <v>354</v>
      </c>
      <c r="G9">
        <v>0.31978319783197834</v>
      </c>
      <c r="I9">
        <v>7</v>
      </c>
      <c r="J9">
        <v>347</v>
      </c>
      <c r="L9">
        <v>5</v>
      </c>
    </row>
    <row r="10" spans="1:12">
      <c r="A10">
        <v>1</v>
      </c>
      <c r="B10">
        <v>9</v>
      </c>
      <c r="C10">
        <v>1846</v>
      </c>
      <c r="D10">
        <v>52</v>
      </c>
      <c r="E10">
        <v>526</v>
      </c>
      <c r="G10">
        <v>0.27713382507903056</v>
      </c>
      <c r="I10">
        <v>22</v>
      </c>
      <c r="J10">
        <v>504</v>
      </c>
      <c r="L10">
        <v>6</v>
      </c>
    </row>
    <row r="11" spans="1:12">
      <c r="A11">
        <v>1</v>
      </c>
      <c r="B11">
        <v>10</v>
      </c>
      <c r="C11">
        <v>1257</v>
      </c>
      <c r="D11">
        <v>39</v>
      </c>
      <c r="E11">
        <v>354</v>
      </c>
      <c r="G11">
        <v>0.27314814814814814</v>
      </c>
      <c r="I11">
        <v>5</v>
      </c>
      <c r="J11">
        <v>349</v>
      </c>
      <c r="L11">
        <v>5</v>
      </c>
    </row>
    <row r="12" spans="1:12">
      <c r="A12" t="s">
        <v>9</v>
      </c>
      <c r="C12">
        <v>17687</v>
      </c>
      <c r="D12">
        <v>348</v>
      </c>
      <c r="E12">
        <v>5637</v>
      </c>
      <c r="F12">
        <v>0.31870865607508342</v>
      </c>
      <c r="G12">
        <v>0.31255891322428608</v>
      </c>
      <c r="H12">
        <v>1.9675467857748628E-2</v>
      </c>
      <c r="I12">
        <v>179</v>
      </c>
      <c r="J12">
        <v>5458</v>
      </c>
      <c r="K12">
        <v>0</v>
      </c>
      <c r="L12">
        <v>48</v>
      </c>
    </row>
    <row r="13" spans="1:12">
      <c r="A13">
        <v>2</v>
      </c>
      <c r="B13">
        <v>1</v>
      </c>
      <c r="C13">
        <v>1802</v>
      </c>
      <c r="D13">
        <v>79</v>
      </c>
      <c r="E13">
        <v>803</v>
      </c>
      <c r="G13">
        <v>0.42690058479532161</v>
      </c>
      <c r="I13">
        <v>30</v>
      </c>
      <c r="J13">
        <v>773</v>
      </c>
      <c r="L13">
        <v>8</v>
      </c>
    </row>
    <row r="14" spans="1:12">
      <c r="A14">
        <v>2</v>
      </c>
      <c r="B14">
        <v>2</v>
      </c>
      <c r="C14">
        <v>2183</v>
      </c>
      <c r="D14">
        <v>81</v>
      </c>
      <c r="E14">
        <v>1194</v>
      </c>
      <c r="G14">
        <v>0.52738515901060068</v>
      </c>
      <c r="I14">
        <v>39</v>
      </c>
      <c r="J14">
        <v>1155</v>
      </c>
      <c r="L14">
        <v>10</v>
      </c>
    </row>
    <row r="15" spans="1:12">
      <c r="A15">
        <v>2</v>
      </c>
      <c r="B15">
        <v>3</v>
      </c>
      <c r="C15">
        <v>2429</v>
      </c>
      <c r="D15">
        <v>76</v>
      </c>
      <c r="E15">
        <v>519</v>
      </c>
      <c r="G15">
        <v>0.20718562874251498</v>
      </c>
      <c r="I15">
        <v>14</v>
      </c>
      <c r="J15">
        <v>505</v>
      </c>
      <c r="L15">
        <v>5</v>
      </c>
    </row>
    <row r="16" spans="1:12">
      <c r="A16">
        <v>2</v>
      </c>
      <c r="B16">
        <v>4</v>
      </c>
      <c r="C16">
        <v>1393</v>
      </c>
      <c r="D16">
        <v>109</v>
      </c>
      <c r="E16">
        <v>140</v>
      </c>
      <c r="G16">
        <v>9.3209054593874838E-2</v>
      </c>
      <c r="I16">
        <v>1</v>
      </c>
      <c r="J16">
        <v>139</v>
      </c>
      <c r="L16">
        <v>1</v>
      </c>
    </row>
    <row r="17" spans="1:12">
      <c r="A17">
        <v>2</v>
      </c>
      <c r="B17">
        <v>5</v>
      </c>
      <c r="C17">
        <v>2170</v>
      </c>
      <c r="D17">
        <v>63</v>
      </c>
      <c r="E17">
        <v>566</v>
      </c>
      <c r="G17">
        <v>0.25347066726377071</v>
      </c>
      <c r="I17">
        <v>8</v>
      </c>
      <c r="J17">
        <v>558</v>
      </c>
      <c r="L17">
        <v>5</v>
      </c>
    </row>
    <row r="18" spans="1:12">
      <c r="A18">
        <v>2</v>
      </c>
      <c r="B18">
        <v>6</v>
      </c>
      <c r="C18">
        <v>1128</v>
      </c>
      <c r="D18">
        <v>30</v>
      </c>
      <c r="E18">
        <v>433</v>
      </c>
      <c r="G18">
        <v>0.37392055267702934</v>
      </c>
      <c r="I18">
        <v>28</v>
      </c>
      <c r="J18">
        <v>405</v>
      </c>
      <c r="L18">
        <v>4</v>
      </c>
    </row>
    <row r="19" spans="1:12">
      <c r="A19">
        <v>2</v>
      </c>
      <c r="B19">
        <v>7</v>
      </c>
      <c r="C19">
        <v>1486</v>
      </c>
      <c r="D19">
        <v>70</v>
      </c>
      <c r="E19">
        <v>303</v>
      </c>
      <c r="G19">
        <v>0.19473007712082263</v>
      </c>
      <c r="I19">
        <v>5</v>
      </c>
      <c r="J19">
        <v>298</v>
      </c>
      <c r="L19">
        <v>6</v>
      </c>
    </row>
    <row r="20" spans="1:12">
      <c r="A20">
        <v>2</v>
      </c>
      <c r="B20">
        <v>8</v>
      </c>
      <c r="C20">
        <v>805</v>
      </c>
      <c r="D20">
        <v>23</v>
      </c>
      <c r="E20">
        <v>150</v>
      </c>
      <c r="G20">
        <v>0.18115942028985507</v>
      </c>
      <c r="I20">
        <v>11</v>
      </c>
      <c r="J20">
        <v>139</v>
      </c>
      <c r="L20">
        <v>2</v>
      </c>
    </row>
    <row r="21" spans="1:12">
      <c r="A21">
        <v>2</v>
      </c>
      <c r="B21">
        <v>9</v>
      </c>
      <c r="C21">
        <v>1332</v>
      </c>
      <c r="D21">
        <v>78</v>
      </c>
      <c r="E21">
        <v>358</v>
      </c>
      <c r="G21">
        <v>0.25390070921985813</v>
      </c>
      <c r="I21">
        <v>6</v>
      </c>
      <c r="J21">
        <v>352</v>
      </c>
      <c r="L21">
        <v>8</v>
      </c>
    </row>
    <row r="22" spans="1:12">
      <c r="A22">
        <v>2</v>
      </c>
      <c r="B22">
        <v>10</v>
      </c>
      <c r="C22">
        <v>1094</v>
      </c>
      <c r="D22">
        <v>59</v>
      </c>
      <c r="E22">
        <v>259</v>
      </c>
      <c r="G22">
        <v>0.22463139635732871</v>
      </c>
      <c r="I22">
        <v>6</v>
      </c>
      <c r="J22">
        <v>253</v>
      </c>
      <c r="L22">
        <v>10</v>
      </c>
    </row>
    <row r="23" spans="1:12">
      <c r="A23">
        <v>2</v>
      </c>
      <c r="B23">
        <v>11</v>
      </c>
      <c r="C23">
        <v>2745</v>
      </c>
      <c r="D23">
        <v>172</v>
      </c>
      <c r="E23">
        <v>257</v>
      </c>
      <c r="G23">
        <v>8.8104216660953028E-2</v>
      </c>
      <c r="I23">
        <v>0</v>
      </c>
      <c r="J23">
        <v>257</v>
      </c>
      <c r="L23">
        <v>0</v>
      </c>
    </row>
    <row r="24" spans="1:12">
      <c r="A24" t="s">
        <v>10</v>
      </c>
      <c r="C24">
        <v>18567</v>
      </c>
      <c r="D24">
        <v>840</v>
      </c>
      <c r="E24">
        <v>4982</v>
      </c>
      <c r="F24">
        <v>0</v>
      </c>
      <c r="G24">
        <v>0.25671149585201214</v>
      </c>
      <c r="H24">
        <v>0</v>
      </c>
      <c r="I24">
        <v>148</v>
      </c>
      <c r="J24">
        <v>4834</v>
      </c>
      <c r="K24">
        <v>0</v>
      </c>
      <c r="L24">
        <v>59</v>
      </c>
    </row>
    <row r="25" spans="1:12">
      <c r="A25">
        <v>3</v>
      </c>
      <c r="B25">
        <v>1</v>
      </c>
      <c r="C25">
        <v>2244</v>
      </c>
      <c r="D25">
        <v>53</v>
      </c>
      <c r="E25">
        <v>164</v>
      </c>
      <c r="G25">
        <v>7.1397474967348717E-2</v>
      </c>
      <c r="I25">
        <v>3</v>
      </c>
      <c r="J25">
        <v>161</v>
      </c>
      <c r="L25">
        <v>1</v>
      </c>
    </row>
    <row r="26" spans="1:12">
      <c r="A26">
        <v>3</v>
      </c>
      <c r="B26">
        <v>2</v>
      </c>
      <c r="C26">
        <v>1809</v>
      </c>
      <c r="D26">
        <v>62</v>
      </c>
      <c r="E26">
        <v>298</v>
      </c>
      <c r="G26">
        <v>0.15927311598075894</v>
      </c>
      <c r="I26">
        <v>3</v>
      </c>
      <c r="J26">
        <v>295</v>
      </c>
      <c r="L26">
        <v>3</v>
      </c>
    </row>
    <row r="27" spans="1:12">
      <c r="A27">
        <v>3</v>
      </c>
      <c r="B27">
        <v>3</v>
      </c>
      <c r="C27">
        <v>2398</v>
      </c>
      <c r="D27">
        <v>68</v>
      </c>
      <c r="E27">
        <v>748</v>
      </c>
      <c r="G27">
        <v>0.30332522303325221</v>
      </c>
      <c r="I27">
        <v>43</v>
      </c>
      <c r="J27">
        <v>705</v>
      </c>
      <c r="L27">
        <v>8</v>
      </c>
    </row>
    <row r="28" spans="1:12">
      <c r="A28">
        <v>3</v>
      </c>
      <c r="B28">
        <v>4</v>
      </c>
      <c r="C28">
        <v>1979</v>
      </c>
      <c r="D28">
        <v>60</v>
      </c>
      <c r="E28">
        <v>561</v>
      </c>
      <c r="G28">
        <v>0.27513487003433057</v>
      </c>
      <c r="I28">
        <v>13</v>
      </c>
      <c r="J28">
        <v>548</v>
      </c>
      <c r="L28">
        <v>8</v>
      </c>
    </row>
    <row r="29" spans="1:12">
      <c r="A29">
        <v>3</v>
      </c>
      <c r="B29">
        <v>5</v>
      </c>
      <c r="C29">
        <v>1102</v>
      </c>
      <c r="D29">
        <v>30</v>
      </c>
      <c r="E29">
        <v>377</v>
      </c>
      <c r="G29">
        <v>0.33303886925795051</v>
      </c>
      <c r="I29">
        <v>42</v>
      </c>
      <c r="J29">
        <v>335</v>
      </c>
      <c r="L29">
        <v>1</v>
      </c>
    </row>
    <row r="30" spans="1:12">
      <c r="A30">
        <v>3</v>
      </c>
      <c r="B30">
        <v>6</v>
      </c>
      <c r="C30">
        <v>2229</v>
      </c>
      <c r="D30">
        <v>68</v>
      </c>
      <c r="E30">
        <v>718</v>
      </c>
      <c r="G30">
        <v>0.31258162821070962</v>
      </c>
      <c r="I30">
        <v>18</v>
      </c>
      <c r="J30">
        <v>700</v>
      </c>
      <c r="L30">
        <v>6</v>
      </c>
    </row>
    <row r="31" spans="1:12">
      <c r="A31">
        <v>3</v>
      </c>
      <c r="B31">
        <v>7</v>
      </c>
      <c r="C31">
        <v>1567</v>
      </c>
      <c r="D31">
        <v>16</v>
      </c>
      <c r="E31">
        <v>257</v>
      </c>
      <c r="G31">
        <v>0.16234996841440302</v>
      </c>
      <c r="I31">
        <v>7</v>
      </c>
      <c r="J31">
        <v>250</v>
      </c>
      <c r="L31">
        <v>4</v>
      </c>
    </row>
    <row r="32" spans="1:12">
      <c r="A32">
        <v>3</v>
      </c>
      <c r="B32">
        <v>8</v>
      </c>
      <c r="C32">
        <v>1121</v>
      </c>
      <c r="D32">
        <v>12</v>
      </c>
      <c r="E32">
        <v>197</v>
      </c>
      <c r="G32">
        <v>0.17387466902030008</v>
      </c>
      <c r="I32">
        <v>4</v>
      </c>
      <c r="J32">
        <v>193</v>
      </c>
      <c r="L32">
        <v>8</v>
      </c>
    </row>
    <row r="33" spans="1:12">
      <c r="A33">
        <v>3</v>
      </c>
      <c r="B33">
        <v>9</v>
      </c>
      <c r="C33">
        <v>987</v>
      </c>
      <c r="D33">
        <v>14</v>
      </c>
      <c r="E33">
        <v>172</v>
      </c>
      <c r="G33">
        <v>0.17182817182817184</v>
      </c>
      <c r="I33">
        <v>3</v>
      </c>
      <c r="J33">
        <v>169</v>
      </c>
      <c r="L33">
        <v>5</v>
      </c>
    </row>
    <row r="34" spans="1:12">
      <c r="A34" t="s">
        <v>11</v>
      </c>
      <c r="C34">
        <v>15436</v>
      </c>
      <c r="D34">
        <v>383</v>
      </c>
      <c r="E34">
        <v>3492</v>
      </c>
      <c r="F34">
        <v>0</v>
      </c>
      <c r="G34">
        <v>0.22074720273089324</v>
      </c>
      <c r="H34">
        <v>0</v>
      </c>
      <c r="I34">
        <v>136</v>
      </c>
      <c r="J34">
        <v>3356</v>
      </c>
      <c r="K34">
        <v>0</v>
      </c>
      <c r="L34">
        <v>44</v>
      </c>
    </row>
    <row r="35" spans="1:12">
      <c r="A35">
        <v>4</v>
      </c>
      <c r="B35">
        <v>1</v>
      </c>
      <c r="C35">
        <v>1663</v>
      </c>
      <c r="D35">
        <v>21</v>
      </c>
      <c r="E35">
        <v>416</v>
      </c>
      <c r="G35">
        <v>0.24703087885985747</v>
      </c>
      <c r="I35">
        <v>8</v>
      </c>
      <c r="J35">
        <v>408</v>
      </c>
      <c r="L35">
        <v>9</v>
      </c>
    </row>
    <row r="36" spans="1:12">
      <c r="A36">
        <v>4</v>
      </c>
      <c r="B36">
        <v>2</v>
      </c>
      <c r="C36">
        <v>1209</v>
      </c>
      <c r="D36">
        <v>22</v>
      </c>
      <c r="E36">
        <v>290</v>
      </c>
      <c r="G36">
        <v>0.2355808285946385</v>
      </c>
      <c r="I36">
        <v>30</v>
      </c>
      <c r="J36">
        <v>260</v>
      </c>
      <c r="L36">
        <v>6</v>
      </c>
    </row>
    <row r="37" spans="1:12">
      <c r="A37">
        <v>4</v>
      </c>
      <c r="B37">
        <v>3</v>
      </c>
      <c r="C37">
        <v>1315</v>
      </c>
      <c r="D37">
        <v>27</v>
      </c>
      <c r="E37">
        <v>368</v>
      </c>
      <c r="G37">
        <v>0.27421758569299554</v>
      </c>
      <c r="I37">
        <v>18</v>
      </c>
      <c r="J37">
        <v>350</v>
      </c>
      <c r="L37">
        <v>12</v>
      </c>
    </row>
    <row r="38" spans="1:12">
      <c r="A38">
        <v>4</v>
      </c>
      <c r="B38">
        <v>4</v>
      </c>
      <c r="C38">
        <v>1841</v>
      </c>
      <c r="D38">
        <v>28</v>
      </c>
      <c r="E38">
        <v>596</v>
      </c>
      <c r="G38">
        <v>0.31888710540395931</v>
      </c>
      <c r="I38">
        <v>21</v>
      </c>
      <c r="J38">
        <v>575</v>
      </c>
      <c r="L38">
        <v>6</v>
      </c>
    </row>
    <row r="39" spans="1:12">
      <c r="A39">
        <v>4</v>
      </c>
      <c r="B39">
        <v>5</v>
      </c>
      <c r="C39">
        <v>1094</v>
      </c>
      <c r="D39">
        <v>10</v>
      </c>
      <c r="E39">
        <v>253</v>
      </c>
      <c r="G39">
        <v>0.22916666666666666</v>
      </c>
      <c r="I39">
        <v>3</v>
      </c>
      <c r="J39">
        <v>250</v>
      </c>
      <c r="L39">
        <v>7</v>
      </c>
    </row>
    <row r="40" spans="1:12">
      <c r="A40">
        <v>4</v>
      </c>
      <c r="B40">
        <v>6</v>
      </c>
      <c r="C40">
        <v>2140</v>
      </c>
      <c r="D40">
        <v>34</v>
      </c>
      <c r="E40">
        <v>468</v>
      </c>
      <c r="G40">
        <v>0.21527138914443422</v>
      </c>
      <c r="I40">
        <v>17</v>
      </c>
      <c r="J40">
        <v>451</v>
      </c>
      <c r="L40">
        <v>16</v>
      </c>
    </row>
    <row r="41" spans="1:12">
      <c r="A41">
        <v>4</v>
      </c>
      <c r="B41">
        <v>7</v>
      </c>
      <c r="C41">
        <v>1514</v>
      </c>
      <c r="D41">
        <v>21</v>
      </c>
      <c r="E41">
        <v>480</v>
      </c>
      <c r="G41">
        <v>0.31270358306188922</v>
      </c>
      <c r="I41">
        <v>10</v>
      </c>
      <c r="J41">
        <v>470</v>
      </c>
      <c r="L41">
        <v>7</v>
      </c>
    </row>
    <row r="42" spans="1:12">
      <c r="A42">
        <v>4</v>
      </c>
      <c r="B42">
        <v>8</v>
      </c>
      <c r="C42">
        <v>2225</v>
      </c>
      <c r="D42">
        <v>23</v>
      </c>
      <c r="E42">
        <v>478</v>
      </c>
      <c r="G42">
        <v>0.21263345195729538</v>
      </c>
      <c r="I42">
        <v>6</v>
      </c>
      <c r="J42">
        <v>472</v>
      </c>
      <c r="L42">
        <v>5</v>
      </c>
    </row>
    <row r="43" spans="1:12">
      <c r="A43">
        <v>4</v>
      </c>
      <c r="B43">
        <v>9</v>
      </c>
      <c r="C43">
        <v>1981</v>
      </c>
      <c r="D43">
        <v>20</v>
      </c>
      <c r="E43">
        <v>378</v>
      </c>
      <c r="G43">
        <v>0.18890554722638681</v>
      </c>
      <c r="I43">
        <v>6</v>
      </c>
      <c r="J43">
        <v>372</v>
      </c>
      <c r="L43">
        <v>4</v>
      </c>
    </row>
    <row r="44" spans="1:12">
      <c r="A44">
        <v>4</v>
      </c>
      <c r="B44">
        <v>10</v>
      </c>
      <c r="C44">
        <v>1287</v>
      </c>
      <c r="D44">
        <v>29</v>
      </c>
      <c r="E44">
        <v>257</v>
      </c>
      <c r="G44">
        <v>0.19528875379939209</v>
      </c>
      <c r="I44">
        <v>3</v>
      </c>
      <c r="J44">
        <v>254</v>
      </c>
      <c r="L44">
        <v>9</v>
      </c>
    </row>
    <row r="45" spans="1:12">
      <c r="A45" t="s">
        <v>12</v>
      </c>
      <c r="C45">
        <v>16269</v>
      </c>
      <c r="D45">
        <v>235</v>
      </c>
      <c r="E45">
        <v>3984</v>
      </c>
      <c r="F45">
        <v>0</v>
      </c>
      <c r="G45">
        <v>0.24139602520601067</v>
      </c>
      <c r="H45">
        <v>0</v>
      </c>
      <c r="I45">
        <v>122</v>
      </c>
      <c r="J45">
        <v>3862</v>
      </c>
      <c r="K45">
        <v>0</v>
      </c>
      <c r="L45">
        <v>81</v>
      </c>
    </row>
    <row r="46" spans="1:12">
      <c r="A46">
        <v>5</v>
      </c>
      <c r="B46">
        <v>1</v>
      </c>
      <c r="C46">
        <v>2367</v>
      </c>
      <c r="D46">
        <v>53</v>
      </c>
      <c r="E46">
        <v>630</v>
      </c>
      <c r="G46">
        <v>0.26033057851239672</v>
      </c>
      <c r="I46">
        <v>8</v>
      </c>
      <c r="J46">
        <v>622</v>
      </c>
      <c r="L46">
        <v>15</v>
      </c>
    </row>
    <row r="47" spans="1:12">
      <c r="A47">
        <v>5</v>
      </c>
      <c r="B47">
        <v>2</v>
      </c>
      <c r="C47">
        <v>1192</v>
      </c>
      <c r="D47">
        <v>21</v>
      </c>
      <c r="E47">
        <v>238</v>
      </c>
      <c r="G47">
        <v>0.19620774938169827</v>
      </c>
      <c r="I47">
        <v>6</v>
      </c>
      <c r="J47">
        <v>232</v>
      </c>
      <c r="L47">
        <v>6</v>
      </c>
    </row>
    <row r="48" spans="1:12">
      <c r="A48">
        <v>5</v>
      </c>
      <c r="B48">
        <v>3</v>
      </c>
      <c r="C48">
        <v>1663</v>
      </c>
      <c r="D48">
        <v>31</v>
      </c>
      <c r="E48">
        <v>394</v>
      </c>
      <c r="G48">
        <v>0.23258559622195984</v>
      </c>
      <c r="I48">
        <v>6</v>
      </c>
      <c r="J48">
        <v>388</v>
      </c>
      <c r="L48">
        <v>9</v>
      </c>
    </row>
    <row r="49" spans="1:12">
      <c r="A49">
        <v>5</v>
      </c>
      <c r="B49">
        <v>4</v>
      </c>
      <c r="C49">
        <v>1391</v>
      </c>
      <c r="D49">
        <v>25</v>
      </c>
      <c r="E49">
        <v>478</v>
      </c>
      <c r="G49">
        <v>0.33757062146892658</v>
      </c>
      <c r="I49">
        <v>13</v>
      </c>
      <c r="J49">
        <v>465</v>
      </c>
      <c r="L49">
        <v>14</v>
      </c>
    </row>
    <row r="50" spans="1:12">
      <c r="A50">
        <v>5</v>
      </c>
      <c r="B50">
        <v>5</v>
      </c>
      <c r="C50">
        <v>1481</v>
      </c>
      <c r="D50">
        <v>53</v>
      </c>
      <c r="E50">
        <v>505</v>
      </c>
      <c r="G50">
        <v>0.32920469361147325</v>
      </c>
      <c r="I50">
        <v>7</v>
      </c>
      <c r="J50">
        <v>498</v>
      </c>
      <c r="L50">
        <v>9</v>
      </c>
    </row>
    <row r="51" spans="1:12">
      <c r="A51">
        <v>5</v>
      </c>
      <c r="B51">
        <v>6</v>
      </c>
      <c r="C51">
        <v>1871</v>
      </c>
      <c r="D51">
        <v>41</v>
      </c>
      <c r="E51">
        <v>343</v>
      </c>
      <c r="G51">
        <v>0.17939330543933055</v>
      </c>
      <c r="I51">
        <v>30</v>
      </c>
      <c r="J51">
        <v>313</v>
      </c>
      <c r="L51">
        <v>3</v>
      </c>
    </row>
    <row r="52" spans="1:12">
      <c r="A52">
        <v>5</v>
      </c>
      <c r="B52">
        <v>7</v>
      </c>
      <c r="C52">
        <v>1078</v>
      </c>
      <c r="D52">
        <v>36</v>
      </c>
      <c r="E52">
        <v>212</v>
      </c>
      <c r="G52">
        <v>0.19030520646319568</v>
      </c>
      <c r="I52">
        <v>3</v>
      </c>
      <c r="J52">
        <v>209</v>
      </c>
      <c r="L52">
        <v>5</v>
      </c>
    </row>
    <row r="53" spans="1:12">
      <c r="A53">
        <v>5</v>
      </c>
      <c r="B53">
        <v>8</v>
      </c>
      <c r="C53">
        <v>764</v>
      </c>
      <c r="D53">
        <v>23</v>
      </c>
      <c r="E53">
        <v>144</v>
      </c>
      <c r="G53">
        <v>0.18297331639135958</v>
      </c>
      <c r="I53">
        <v>1</v>
      </c>
      <c r="J53">
        <v>143</v>
      </c>
      <c r="L53">
        <v>2</v>
      </c>
    </row>
    <row r="54" spans="1:12">
      <c r="A54">
        <v>5</v>
      </c>
      <c r="B54">
        <v>9</v>
      </c>
      <c r="C54">
        <v>197</v>
      </c>
      <c r="D54">
        <v>7</v>
      </c>
      <c r="E54">
        <v>43</v>
      </c>
      <c r="G54">
        <v>0.2107843137254902</v>
      </c>
      <c r="I54">
        <v>1</v>
      </c>
      <c r="J54">
        <v>42</v>
      </c>
      <c r="L54">
        <v>0</v>
      </c>
    </row>
    <row r="55" spans="1:12">
      <c r="A55">
        <v>5</v>
      </c>
      <c r="B55">
        <v>10</v>
      </c>
      <c r="C55">
        <v>876</v>
      </c>
      <c r="D55">
        <v>15</v>
      </c>
      <c r="E55">
        <v>168</v>
      </c>
      <c r="G55">
        <v>0.18855218855218855</v>
      </c>
      <c r="I55">
        <v>24</v>
      </c>
      <c r="J55">
        <v>144</v>
      </c>
      <c r="L55">
        <v>3</v>
      </c>
    </row>
    <row r="56" spans="1:12">
      <c r="A56" t="s">
        <v>13</v>
      </c>
      <c r="C56">
        <v>12880</v>
      </c>
      <c r="D56">
        <v>305</v>
      </c>
      <c r="E56">
        <v>3155</v>
      </c>
      <c r="F56">
        <v>0</v>
      </c>
      <c r="G56">
        <v>0.23928706863860447</v>
      </c>
      <c r="H56">
        <v>0</v>
      </c>
      <c r="I56">
        <v>99</v>
      </c>
      <c r="J56">
        <v>3056</v>
      </c>
      <c r="K56">
        <v>0</v>
      </c>
      <c r="L56">
        <v>66</v>
      </c>
    </row>
    <row r="57" spans="1:12">
      <c r="A57">
        <v>6</v>
      </c>
      <c r="B57">
        <v>1</v>
      </c>
      <c r="C57">
        <v>777</v>
      </c>
      <c r="D57">
        <v>21</v>
      </c>
      <c r="E57">
        <v>137</v>
      </c>
      <c r="G57">
        <v>0.17167919799498746</v>
      </c>
      <c r="I57">
        <v>3</v>
      </c>
      <c r="J57">
        <v>134</v>
      </c>
      <c r="L57">
        <v>3</v>
      </c>
    </row>
    <row r="58" spans="1:12">
      <c r="A58">
        <v>6</v>
      </c>
      <c r="B58">
        <v>2</v>
      </c>
      <c r="C58">
        <v>3380</v>
      </c>
      <c r="D58">
        <v>153</v>
      </c>
      <c r="E58">
        <v>798</v>
      </c>
      <c r="G58">
        <v>0.22587036512878572</v>
      </c>
      <c r="I58">
        <v>15</v>
      </c>
      <c r="J58">
        <v>783</v>
      </c>
      <c r="L58">
        <v>14</v>
      </c>
    </row>
    <row r="59" spans="1:12">
      <c r="A59">
        <v>6</v>
      </c>
      <c r="B59">
        <v>3</v>
      </c>
      <c r="C59">
        <v>2381</v>
      </c>
      <c r="D59">
        <v>98</v>
      </c>
      <c r="E59">
        <v>558</v>
      </c>
      <c r="G59">
        <v>0.22509076240419523</v>
      </c>
      <c r="I59">
        <v>10</v>
      </c>
      <c r="J59">
        <v>548</v>
      </c>
      <c r="L59">
        <v>6</v>
      </c>
    </row>
    <row r="60" spans="1:12">
      <c r="A60">
        <v>6</v>
      </c>
      <c r="B60">
        <v>4</v>
      </c>
      <c r="C60">
        <v>3587</v>
      </c>
      <c r="D60">
        <v>144</v>
      </c>
      <c r="E60">
        <v>727</v>
      </c>
      <c r="G60">
        <v>0.19485392656124365</v>
      </c>
      <c r="I60">
        <v>53</v>
      </c>
      <c r="J60">
        <v>674</v>
      </c>
      <c r="L60">
        <v>2</v>
      </c>
    </row>
    <row r="61" spans="1:12">
      <c r="A61">
        <v>6</v>
      </c>
      <c r="B61">
        <v>5</v>
      </c>
      <c r="C61">
        <v>1013</v>
      </c>
      <c r="D61">
        <v>24</v>
      </c>
      <c r="E61">
        <v>208</v>
      </c>
      <c r="G61">
        <v>0.20057859209257473</v>
      </c>
      <c r="I61">
        <v>4</v>
      </c>
      <c r="J61">
        <v>204</v>
      </c>
      <c r="L61">
        <v>4</v>
      </c>
    </row>
    <row r="62" spans="1:12">
      <c r="A62">
        <v>6</v>
      </c>
      <c r="B62">
        <v>6</v>
      </c>
      <c r="C62">
        <v>1095</v>
      </c>
      <c r="D62">
        <v>25</v>
      </c>
      <c r="E62">
        <v>197</v>
      </c>
      <c r="G62">
        <v>0.17589285714285716</v>
      </c>
      <c r="I62">
        <v>2</v>
      </c>
      <c r="J62">
        <v>195</v>
      </c>
      <c r="L62">
        <v>3</v>
      </c>
    </row>
    <row r="63" spans="1:12">
      <c r="A63">
        <v>6</v>
      </c>
      <c r="B63">
        <v>7</v>
      </c>
      <c r="C63">
        <v>664</v>
      </c>
      <c r="D63">
        <v>17</v>
      </c>
      <c r="E63">
        <v>207</v>
      </c>
      <c r="G63">
        <v>0.30396475770925108</v>
      </c>
      <c r="I63">
        <v>23</v>
      </c>
      <c r="J63">
        <v>184</v>
      </c>
      <c r="L63">
        <v>3</v>
      </c>
    </row>
    <row r="64" spans="1:12">
      <c r="A64">
        <v>6</v>
      </c>
      <c r="B64">
        <v>8</v>
      </c>
      <c r="C64">
        <v>1183</v>
      </c>
      <c r="D64">
        <v>27</v>
      </c>
      <c r="E64">
        <v>277</v>
      </c>
      <c r="G64">
        <v>0.22892561983471074</v>
      </c>
      <c r="I64">
        <v>10</v>
      </c>
      <c r="J64">
        <v>267</v>
      </c>
      <c r="L64">
        <v>3</v>
      </c>
    </row>
    <row r="65" spans="1:12">
      <c r="A65" t="s">
        <v>14</v>
      </c>
      <c r="C65">
        <v>14080</v>
      </c>
      <c r="D65">
        <v>509</v>
      </c>
      <c r="E65">
        <v>3109</v>
      </c>
      <c r="F65">
        <v>0</v>
      </c>
      <c r="G65">
        <v>0.21310576461717731</v>
      </c>
      <c r="H65">
        <v>0</v>
      </c>
      <c r="I65">
        <v>120</v>
      </c>
      <c r="J65">
        <v>2989</v>
      </c>
      <c r="K65">
        <v>0</v>
      </c>
      <c r="L65">
        <v>38</v>
      </c>
    </row>
    <row r="66" spans="1:12">
      <c r="A66">
        <v>7</v>
      </c>
      <c r="B66">
        <v>1</v>
      </c>
      <c r="C66">
        <v>1995</v>
      </c>
      <c r="D66">
        <v>30</v>
      </c>
      <c r="E66">
        <v>851</v>
      </c>
      <c r="G66">
        <v>0.42024691358024691</v>
      </c>
      <c r="I66">
        <v>28</v>
      </c>
      <c r="J66">
        <v>823</v>
      </c>
      <c r="L66">
        <v>7</v>
      </c>
    </row>
    <row r="67" spans="1:12">
      <c r="A67">
        <v>7</v>
      </c>
      <c r="B67">
        <v>2</v>
      </c>
      <c r="C67">
        <v>1605</v>
      </c>
      <c r="D67">
        <v>30</v>
      </c>
      <c r="E67">
        <v>793</v>
      </c>
      <c r="G67">
        <v>0.48501529051987768</v>
      </c>
      <c r="I67">
        <v>44</v>
      </c>
      <c r="J67">
        <v>749</v>
      </c>
      <c r="L67">
        <v>3</v>
      </c>
    </row>
    <row r="68" spans="1:12">
      <c r="A68">
        <v>7</v>
      </c>
      <c r="B68">
        <v>3</v>
      </c>
      <c r="C68">
        <v>2599</v>
      </c>
      <c r="D68">
        <v>74</v>
      </c>
      <c r="E68">
        <v>800</v>
      </c>
      <c r="G68">
        <v>0.29928918817807709</v>
      </c>
      <c r="I68">
        <v>24</v>
      </c>
      <c r="J68">
        <v>776</v>
      </c>
      <c r="L68">
        <v>9</v>
      </c>
    </row>
    <row r="69" spans="1:12">
      <c r="A69">
        <v>7</v>
      </c>
      <c r="B69">
        <v>4</v>
      </c>
      <c r="C69">
        <v>1601</v>
      </c>
      <c r="D69">
        <v>25</v>
      </c>
      <c r="E69">
        <v>666</v>
      </c>
      <c r="G69">
        <v>0.40959409594095941</v>
      </c>
      <c r="I69">
        <v>32</v>
      </c>
      <c r="J69">
        <v>634</v>
      </c>
      <c r="L69">
        <v>6</v>
      </c>
    </row>
    <row r="70" spans="1:12">
      <c r="A70">
        <v>7</v>
      </c>
      <c r="B70">
        <v>5</v>
      </c>
      <c r="C70">
        <v>2081</v>
      </c>
      <c r="D70">
        <v>74</v>
      </c>
      <c r="E70">
        <v>536</v>
      </c>
      <c r="G70">
        <v>0.24872389791183294</v>
      </c>
      <c r="I70">
        <v>11</v>
      </c>
      <c r="J70">
        <v>525</v>
      </c>
      <c r="L70">
        <v>4</v>
      </c>
    </row>
    <row r="71" spans="1:12">
      <c r="A71">
        <v>7</v>
      </c>
      <c r="B71">
        <v>6</v>
      </c>
      <c r="C71">
        <v>2361</v>
      </c>
      <c r="D71">
        <v>44</v>
      </c>
      <c r="E71">
        <v>574</v>
      </c>
      <c r="G71">
        <v>0.23866943866943868</v>
      </c>
      <c r="I71">
        <v>22</v>
      </c>
      <c r="J71">
        <v>552</v>
      </c>
      <c r="L71">
        <v>6</v>
      </c>
    </row>
    <row r="72" spans="1:12">
      <c r="A72">
        <v>7</v>
      </c>
      <c r="B72">
        <v>7</v>
      </c>
      <c r="C72">
        <v>1527</v>
      </c>
      <c r="D72">
        <v>53</v>
      </c>
      <c r="E72">
        <v>389</v>
      </c>
      <c r="G72">
        <v>0.24620253164556963</v>
      </c>
      <c r="I72">
        <v>7</v>
      </c>
      <c r="J72">
        <v>382</v>
      </c>
      <c r="L72">
        <v>10</v>
      </c>
    </row>
    <row r="73" spans="1:12">
      <c r="A73">
        <v>7</v>
      </c>
      <c r="B73">
        <v>8</v>
      </c>
      <c r="C73">
        <v>3494</v>
      </c>
      <c r="D73">
        <v>62</v>
      </c>
      <c r="E73">
        <v>931</v>
      </c>
      <c r="G73">
        <v>0.26181102362204722</v>
      </c>
      <c r="I73">
        <v>69</v>
      </c>
      <c r="J73">
        <v>862</v>
      </c>
      <c r="L73">
        <v>14</v>
      </c>
    </row>
    <row r="74" spans="1:12">
      <c r="A74">
        <v>7</v>
      </c>
      <c r="B74">
        <v>9</v>
      </c>
      <c r="C74">
        <v>1237</v>
      </c>
      <c r="D74">
        <v>46</v>
      </c>
      <c r="E74">
        <v>229</v>
      </c>
      <c r="G74">
        <v>0.17848791893998442</v>
      </c>
      <c r="I74">
        <v>16</v>
      </c>
      <c r="J74">
        <v>213</v>
      </c>
      <c r="L74">
        <v>2</v>
      </c>
    </row>
    <row r="75" spans="1:12">
      <c r="A75">
        <v>7</v>
      </c>
      <c r="B75">
        <v>10</v>
      </c>
      <c r="C75">
        <v>3061</v>
      </c>
      <c r="D75">
        <v>69</v>
      </c>
      <c r="E75">
        <v>452</v>
      </c>
      <c r="G75">
        <v>0.14440894568690096</v>
      </c>
      <c r="I75">
        <v>52</v>
      </c>
      <c r="J75">
        <v>400</v>
      </c>
      <c r="L75">
        <v>4</v>
      </c>
    </row>
    <row r="76" spans="1:12">
      <c r="A76">
        <v>7</v>
      </c>
      <c r="B76">
        <v>11</v>
      </c>
      <c r="C76">
        <v>731</v>
      </c>
      <c r="D76">
        <v>41</v>
      </c>
      <c r="E76">
        <v>170</v>
      </c>
      <c r="G76">
        <v>0.22020725388601037</v>
      </c>
      <c r="I76">
        <v>16</v>
      </c>
      <c r="J76">
        <v>154</v>
      </c>
      <c r="L76">
        <v>0</v>
      </c>
    </row>
    <row r="77" spans="1:12">
      <c r="A77" t="s">
        <v>15</v>
      </c>
      <c r="C77">
        <v>22292</v>
      </c>
      <c r="D77">
        <v>548</v>
      </c>
      <c r="E77">
        <v>6391</v>
      </c>
      <c r="F77">
        <v>0</v>
      </c>
      <c r="G77">
        <v>0.27981611208406304</v>
      </c>
      <c r="H77">
        <v>0</v>
      </c>
      <c r="I77">
        <v>321</v>
      </c>
      <c r="J77">
        <v>6070</v>
      </c>
      <c r="K77">
        <v>0</v>
      </c>
      <c r="L77">
        <v>65</v>
      </c>
    </row>
    <row r="78" spans="1:12">
      <c r="A78">
        <v>8</v>
      </c>
      <c r="B78">
        <v>1</v>
      </c>
      <c r="C78">
        <v>1203</v>
      </c>
      <c r="D78">
        <v>24</v>
      </c>
      <c r="E78">
        <v>301</v>
      </c>
      <c r="G78">
        <v>0.24531377343113284</v>
      </c>
      <c r="I78">
        <v>4</v>
      </c>
      <c r="J78">
        <v>297</v>
      </c>
      <c r="L78">
        <v>4</v>
      </c>
    </row>
    <row r="79" spans="1:12">
      <c r="A79">
        <v>8</v>
      </c>
      <c r="B79">
        <v>2</v>
      </c>
      <c r="C79">
        <v>1587</v>
      </c>
      <c r="D79">
        <v>57</v>
      </c>
      <c r="E79">
        <v>570</v>
      </c>
      <c r="G79">
        <v>0.34671532846715331</v>
      </c>
      <c r="I79">
        <v>14</v>
      </c>
      <c r="J79">
        <v>556</v>
      </c>
      <c r="L79">
        <v>4</v>
      </c>
    </row>
    <row r="80" spans="1:12">
      <c r="A80">
        <v>8</v>
      </c>
      <c r="B80">
        <v>3</v>
      </c>
      <c r="C80">
        <v>1252</v>
      </c>
      <c r="D80">
        <v>15</v>
      </c>
      <c r="E80">
        <v>264</v>
      </c>
      <c r="G80">
        <v>0.20836621941594316</v>
      </c>
      <c r="I80">
        <v>2</v>
      </c>
      <c r="J80">
        <v>262</v>
      </c>
      <c r="L80">
        <v>1</v>
      </c>
    </row>
    <row r="81" spans="1:12">
      <c r="A81">
        <v>8</v>
      </c>
      <c r="B81">
        <v>4</v>
      </c>
      <c r="C81">
        <v>1004</v>
      </c>
      <c r="D81">
        <v>21</v>
      </c>
      <c r="E81">
        <v>350</v>
      </c>
      <c r="G81">
        <v>0.34146341463414637</v>
      </c>
      <c r="I81">
        <v>15</v>
      </c>
      <c r="J81">
        <v>335</v>
      </c>
      <c r="L81">
        <v>3</v>
      </c>
    </row>
    <row r="82" spans="1:12">
      <c r="A82">
        <v>8</v>
      </c>
      <c r="B82">
        <v>5</v>
      </c>
      <c r="C82">
        <v>2218</v>
      </c>
      <c r="D82">
        <v>42</v>
      </c>
      <c r="E82">
        <v>675</v>
      </c>
      <c r="G82">
        <v>0.29867256637168144</v>
      </c>
      <c r="I82">
        <v>14</v>
      </c>
      <c r="J82">
        <v>661</v>
      </c>
      <c r="L82">
        <v>16</v>
      </c>
    </row>
    <row r="83" spans="1:12">
      <c r="A83">
        <v>8</v>
      </c>
      <c r="B83">
        <v>6</v>
      </c>
      <c r="C83">
        <v>2192</v>
      </c>
      <c r="D83">
        <v>60</v>
      </c>
      <c r="E83">
        <v>799</v>
      </c>
      <c r="G83">
        <v>0.35479573712255774</v>
      </c>
      <c r="I83">
        <v>20</v>
      </c>
      <c r="J83">
        <v>779</v>
      </c>
      <c r="L83">
        <v>6</v>
      </c>
    </row>
    <row r="84" spans="1:12">
      <c r="A84">
        <v>8</v>
      </c>
      <c r="B84">
        <v>7</v>
      </c>
      <c r="C84">
        <v>1415</v>
      </c>
      <c r="D84">
        <v>27</v>
      </c>
      <c r="E84">
        <v>711</v>
      </c>
      <c r="G84">
        <v>0.49306518723994452</v>
      </c>
      <c r="I84">
        <v>9</v>
      </c>
      <c r="J84">
        <v>702</v>
      </c>
      <c r="L84">
        <v>7</v>
      </c>
    </row>
    <row r="85" spans="1:12">
      <c r="A85">
        <v>8</v>
      </c>
      <c r="B85">
        <v>8</v>
      </c>
      <c r="C85">
        <v>1850</v>
      </c>
      <c r="D85">
        <v>37</v>
      </c>
      <c r="E85">
        <v>709</v>
      </c>
      <c r="G85">
        <v>0.37572866984631692</v>
      </c>
      <c r="I85">
        <v>14</v>
      </c>
      <c r="J85">
        <v>695</v>
      </c>
      <c r="L85">
        <v>10</v>
      </c>
    </row>
    <row r="86" spans="1:12">
      <c r="A86">
        <v>8</v>
      </c>
      <c r="B86">
        <v>9</v>
      </c>
      <c r="C86">
        <v>1454</v>
      </c>
      <c r="D86">
        <v>23</v>
      </c>
      <c r="E86">
        <v>548</v>
      </c>
      <c r="G86">
        <v>0.37102234258632361</v>
      </c>
      <c r="I86">
        <v>9</v>
      </c>
      <c r="J86">
        <v>539</v>
      </c>
      <c r="L86">
        <v>10</v>
      </c>
    </row>
    <row r="87" spans="1:12">
      <c r="A87">
        <v>8</v>
      </c>
      <c r="B87">
        <v>10</v>
      </c>
      <c r="C87">
        <v>2395</v>
      </c>
      <c r="D87">
        <v>25</v>
      </c>
      <c r="E87">
        <v>959</v>
      </c>
      <c r="G87">
        <v>0.39628099173553721</v>
      </c>
      <c r="I87">
        <v>24</v>
      </c>
      <c r="J87">
        <v>935</v>
      </c>
      <c r="L87">
        <v>12</v>
      </c>
    </row>
    <row r="88" spans="1:12">
      <c r="A88" t="s">
        <v>16</v>
      </c>
      <c r="C88">
        <v>16570</v>
      </c>
      <c r="D88">
        <v>331</v>
      </c>
      <c r="E88">
        <v>5886</v>
      </c>
      <c r="F88">
        <v>0</v>
      </c>
      <c r="G88">
        <v>0.34826341636589553</v>
      </c>
      <c r="H88">
        <v>0</v>
      </c>
      <c r="I88">
        <v>125</v>
      </c>
      <c r="J88">
        <v>5761</v>
      </c>
      <c r="K88">
        <v>0</v>
      </c>
      <c r="L88">
        <v>73</v>
      </c>
    </row>
    <row r="89" spans="1:12">
      <c r="A89">
        <v>9</v>
      </c>
      <c r="B89">
        <v>1</v>
      </c>
      <c r="C89">
        <v>1319</v>
      </c>
      <c r="D89">
        <v>37</v>
      </c>
      <c r="E89">
        <v>425</v>
      </c>
      <c r="G89">
        <v>0.31342182890855458</v>
      </c>
      <c r="I89">
        <v>10</v>
      </c>
      <c r="J89">
        <v>415</v>
      </c>
      <c r="L89">
        <v>3</v>
      </c>
    </row>
    <row r="90" spans="1:12">
      <c r="A90">
        <v>9</v>
      </c>
      <c r="B90">
        <v>2</v>
      </c>
      <c r="C90">
        <v>1807</v>
      </c>
      <c r="D90">
        <v>45</v>
      </c>
      <c r="E90">
        <v>746</v>
      </c>
      <c r="G90">
        <v>0.40280777537796975</v>
      </c>
      <c r="I90">
        <v>20</v>
      </c>
      <c r="J90">
        <v>726</v>
      </c>
      <c r="L90">
        <v>11</v>
      </c>
    </row>
    <row r="91" spans="1:12">
      <c r="A91">
        <v>9</v>
      </c>
      <c r="B91">
        <v>3</v>
      </c>
      <c r="C91">
        <v>391</v>
      </c>
      <c r="D91">
        <v>3</v>
      </c>
      <c r="E91">
        <v>71</v>
      </c>
      <c r="G91">
        <v>0.1802030456852792</v>
      </c>
      <c r="I91">
        <v>3</v>
      </c>
      <c r="J91">
        <v>68</v>
      </c>
      <c r="L91">
        <v>1</v>
      </c>
    </row>
    <row r="92" spans="1:12">
      <c r="A92">
        <v>9</v>
      </c>
      <c r="B92">
        <v>4</v>
      </c>
      <c r="C92">
        <v>1071</v>
      </c>
      <c r="D92">
        <v>45</v>
      </c>
      <c r="E92">
        <v>225</v>
      </c>
      <c r="G92">
        <v>0.20161290322580644</v>
      </c>
      <c r="I92">
        <v>4</v>
      </c>
      <c r="J92">
        <v>221</v>
      </c>
      <c r="L92">
        <v>4</v>
      </c>
    </row>
    <row r="93" spans="1:12">
      <c r="A93">
        <v>9</v>
      </c>
      <c r="B93">
        <v>5</v>
      </c>
      <c r="C93">
        <v>1426</v>
      </c>
      <c r="D93">
        <v>52</v>
      </c>
      <c r="E93">
        <v>453</v>
      </c>
      <c r="G93">
        <v>0.30649526387009474</v>
      </c>
      <c r="I93">
        <v>9</v>
      </c>
      <c r="J93">
        <v>444</v>
      </c>
      <c r="L93">
        <v>9</v>
      </c>
    </row>
    <row r="94" spans="1:12">
      <c r="A94">
        <v>9</v>
      </c>
      <c r="B94">
        <v>6</v>
      </c>
      <c r="C94">
        <v>1532</v>
      </c>
      <c r="D94">
        <v>26</v>
      </c>
      <c r="E94">
        <v>534</v>
      </c>
      <c r="G94">
        <v>0.34274711168164312</v>
      </c>
      <c r="I94">
        <v>13</v>
      </c>
      <c r="J94">
        <v>521</v>
      </c>
      <c r="L94">
        <v>7</v>
      </c>
    </row>
    <row r="95" spans="1:12">
      <c r="A95">
        <v>9</v>
      </c>
      <c r="B95">
        <v>7</v>
      </c>
      <c r="C95">
        <v>938</v>
      </c>
      <c r="D95">
        <v>17</v>
      </c>
      <c r="E95">
        <v>323</v>
      </c>
      <c r="G95">
        <v>0.33821989528795809</v>
      </c>
      <c r="I95">
        <v>3</v>
      </c>
      <c r="J95">
        <v>320</v>
      </c>
      <c r="L95">
        <v>1</v>
      </c>
    </row>
    <row r="96" spans="1:12">
      <c r="A96">
        <v>9</v>
      </c>
      <c r="B96">
        <v>8</v>
      </c>
      <c r="C96">
        <v>2123</v>
      </c>
      <c r="D96">
        <v>74</v>
      </c>
      <c r="E96">
        <v>761</v>
      </c>
      <c r="G96">
        <v>0.34638142922166593</v>
      </c>
      <c r="I96">
        <v>71</v>
      </c>
      <c r="J96">
        <v>690</v>
      </c>
      <c r="L96">
        <v>6</v>
      </c>
    </row>
    <row r="97" spans="1:12">
      <c r="A97">
        <v>9</v>
      </c>
      <c r="B97">
        <v>9</v>
      </c>
      <c r="C97">
        <v>1562</v>
      </c>
      <c r="D97">
        <v>39</v>
      </c>
      <c r="E97">
        <v>632</v>
      </c>
      <c r="G97">
        <v>0.39475327920049968</v>
      </c>
      <c r="I97">
        <v>19</v>
      </c>
      <c r="J97">
        <v>613</v>
      </c>
      <c r="L97">
        <v>11</v>
      </c>
    </row>
    <row r="98" spans="1:12">
      <c r="A98">
        <v>9</v>
      </c>
      <c r="B98">
        <v>10</v>
      </c>
      <c r="C98">
        <v>1077</v>
      </c>
      <c r="D98">
        <v>15</v>
      </c>
      <c r="E98">
        <v>187</v>
      </c>
      <c r="G98">
        <v>0.17124542124542125</v>
      </c>
      <c r="I98">
        <v>8</v>
      </c>
      <c r="J98">
        <v>179</v>
      </c>
      <c r="L98">
        <v>3</v>
      </c>
    </row>
    <row r="99" spans="1:12">
      <c r="A99">
        <v>9</v>
      </c>
      <c r="B99">
        <v>11</v>
      </c>
      <c r="C99">
        <v>276</v>
      </c>
      <c r="D99">
        <v>4</v>
      </c>
      <c r="E99">
        <v>68</v>
      </c>
      <c r="G99">
        <v>0.24285714285714285</v>
      </c>
      <c r="I99">
        <v>0</v>
      </c>
      <c r="J99">
        <v>68</v>
      </c>
      <c r="L99">
        <v>2</v>
      </c>
    </row>
    <row r="100" spans="1:12">
      <c r="A100" t="s">
        <v>17</v>
      </c>
      <c r="C100">
        <v>13522</v>
      </c>
      <c r="D100">
        <v>357</v>
      </c>
      <c r="E100">
        <v>4425</v>
      </c>
      <c r="F100">
        <v>0</v>
      </c>
      <c r="G100">
        <v>0.31882700482743714</v>
      </c>
      <c r="H100">
        <v>0</v>
      </c>
      <c r="I100">
        <v>160</v>
      </c>
      <c r="J100">
        <v>4265</v>
      </c>
      <c r="K100">
        <v>0</v>
      </c>
      <c r="L100">
        <v>58</v>
      </c>
    </row>
    <row r="101" spans="1:12">
      <c r="A101">
        <v>10</v>
      </c>
      <c r="B101">
        <v>1</v>
      </c>
      <c r="C101">
        <v>2370</v>
      </c>
      <c r="D101">
        <v>94</v>
      </c>
      <c r="E101">
        <v>538</v>
      </c>
      <c r="G101">
        <v>0.21834415584415584</v>
      </c>
      <c r="I101">
        <v>6</v>
      </c>
      <c r="J101">
        <v>532</v>
      </c>
      <c r="L101">
        <v>2</v>
      </c>
    </row>
    <row r="102" spans="1:12">
      <c r="A102">
        <v>10</v>
      </c>
      <c r="B102">
        <v>2</v>
      </c>
      <c r="C102">
        <v>2197</v>
      </c>
      <c r="D102">
        <v>66</v>
      </c>
      <c r="E102">
        <v>480</v>
      </c>
      <c r="G102">
        <v>0.21210782147591692</v>
      </c>
      <c r="I102">
        <v>8</v>
      </c>
      <c r="J102">
        <v>472</v>
      </c>
      <c r="L102">
        <v>3</v>
      </c>
    </row>
    <row r="103" spans="1:12">
      <c r="A103">
        <v>10</v>
      </c>
      <c r="B103">
        <v>3</v>
      </c>
      <c r="C103">
        <v>1906</v>
      </c>
      <c r="D103">
        <v>41</v>
      </c>
      <c r="E103">
        <v>662</v>
      </c>
      <c r="G103">
        <v>0.34001027221366203</v>
      </c>
      <c r="I103">
        <v>23</v>
      </c>
      <c r="J103">
        <v>639</v>
      </c>
      <c r="L103">
        <v>5</v>
      </c>
    </row>
    <row r="104" spans="1:12">
      <c r="A104">
        <v>10</v>
      </c>
      <c r="B104">
        <v>4</v>
      </c>
      <c r="C104">
        <v>1348</v>
      </c>
      <c r="D104">
        <v>39</v>
      </c>
      <c r="E104">
        <v>334</v>
      </c>
      <c r="G104">
        <v>0.24080749819754865</v>
      </c>
      <c r="I104">
        <v>48</v>
      </c>
      <c r="J104">
        <v>286</v>
      </c>
      <c r="L104">
        <v>3</v>
      </c>
    </row>
    <row r="105" spans="1:12">
      <c r="A105">
        <v>10</v>
      </c>
      <c r="B105">
        <v>5</v>
      </c>
      <c r="C105">
        <v>1091</v>
      </c>
      <c r="D105">
        <v>29</v>
      </c>
      <c r="E105">
        <v>252</v>
      </c>
      <c r="G105">
        <v>0.22500000000000001</v>
      </c>
      <c r="I105">
        <v>5</v>
      </c>
      <c r="J105">
        <v>247</v>
      </c>
      <c r="L105">
        <v>5</v>
      </c>
    </row>
    <row r="106" spans="1:12">
      <c r="A106">
        <v>10</v>
      </c>
      <c r="B106">
        <v>6</v>
      </c>
      <c r="C106">
        <v>2280</v>
      </c>
      <c r="D106">
        <v>80</v>
      </c>
      <c r="E106">
        <v>606</v>
      </c>
      <c r="G106">
        <v>0.25677966101694916</v>
      </c>
      <c r="I106">
        <v>19</v>
      </c>
      <c r="J106">
        <v>587</v>
      </c>
      <c r="L106">
        <v>8</v>
      </c>
    </row>
    <row r="107" spans="1:12">
      <c r="A107">
        <v>10</v>
      </c>
      <c r="B107">
        <v>7</v>
      </c>
      <c r="C107">
        <v>1853</v>
      </c>
      <c r="D107">
        <v>56</v>
      </c>
      <c r="E107">
        <v>567</v>
      </c>
      <c r="G107">
        <v>0.29701414353064431</v>
      </c>
      <c r="I107">
        <v>26</v>
      </c>
      <c r="J107">
        <v>541</v>
      </c>
      <c r="L107">
        <v>7</v>
      </c>
    </row>
    <row r="108" spans="1:12">
      <c r="A108">
        <v>10</v>
      </c>
      <c r="B108">
        <v>8</v>
      </c>
      <c r="C108">
        <v>1644</v>
      </c>
      <c r="D108">
        <v>66</v>
      </c>
      <c r="E108">
        <v>681</v>
      </c>
      <c r="G108">
        <v>0.39824561403508774</v>
      </c>
      <c r="I108">
        <v>64</v>
      </c>
      <c r="J108">
        <v>617</v>
      </c>
      <c r="L108">
        <v>11</v>
      </c>
    </row>
    <row r="109" spans="1:12">
      <c r="A109">
        <v>10</v>
      </c>
      <c r="B109">
        <v>9</v>
      </c>
      <c r="C109">
        <v>1663</v>
      </c>
      <c r="D109">
        <v>34</v>
      </c>
      <c r="E109">
        <v>446</v>
      </c>
      <c r="G109">
        <v>0.26281673541543898</v>
      </c>
      <c r="I109">
        <v>12</v>
      </c>
      <c r="J109">
        <v>434</v>
      </c>
      <c r="L109">
        <v>4</v>
      </c>
    </row>
    <row r="110" spans="1:12">
      <c r="A110">
        <v>10</v>
      </c>
      <c r="B110">
        <v>10</v>
      </c>
      <c r="C110">
        <v>1916</v>
      </c>
      <c r="D110">
        <v>46</v>
      </c>
      <c r="E110">
        <v>704</v>
      </c>
      <c r="G110">
        <v>0.35881753312945974</v>
      </c>
      <c r="I110">
        <v>37</v>
      </c>
      <c r="J110">
        <v>667</v>
      </c>
      <c r="L110">
        <v>7</v>
      </c>
    </row>
    <row r="111" spans="1:12">
      <c r="A111">
        <v>10</v>
      </c>
      <c r="B111">
        <v>11</v>
      </c>
      <c r="C111">
        <v>1079</v>
      </c>
      <c r="D111">
        <v>34</v>
      </c>
      <c r="E111">
        <v>215</v>
      </c>
      <c r="G111">
        <v>0.1931716082659479</v>
      </c>
      <c r="I111">
        <v>11</v>
      </c>
      <c r="J111">
        <v>204</v>
      </c>
      <c r="L111">
        <v>0</v>
      </c>
    </row>
    <row r="112" spans="1:12">
      <c r="A112" t="s">
        <v>18</v>
      </c>
      <c r="C112">
        <v>19347</v>
      </c>
      <c r="D112">
        <v>585</v>
      </c>
      <c r="E112">
        <v>5485</v>
      </c>
      <c r="F112">
        <v>0</v>
      </c>
      <c r="G112">
        <v>0.27518563114589606</v>
      </c>
      <c r="H112">
        <v>0</v>
      </c>
      <c r="I112">
        <v>259</v>
      </c>
      <c r="J112">
        <v>5226</v>
      </c>
      <c r="K112">
        <v>0</v>
      </c>
      <c r="L112">
        <v>55</v>
      </c>
    </row>
    <row r="113" spans="1:12">
      <c r="A113">
        <v>11</v>
      </c>
      <c r="B113">
        <v>1</v>
      </c>
      <c r="C113">
        <v>2567</v>
      </c>
      <c r="D113">
        <v>42</v>
      </c>
      <c r="E113">
        <v>978</v>
      </c>
      <c r="G113">
        <v>0.37485626676887696</v>
      </c>
      <c r="I113">
        <v>26</v>
      </c>
      <c r="J113">
        <v>952</v>
      </c>
      <c r="L113">
        <v>14</v>
      </c>
    </row>
    <row r="114" spans="1:12">
      <c r="A114">
        <v>11</v>
      </c>
      <c r="B114">
        <v>2</v>
      </c>
      <c r="C114">
        <v>2128</v>
      </c>
      <c r="D114">
        <v>31</v>
      </c>
      <c r="E114">
        <v>887</v>
      </c>
      <c r="G114">
        <v>0.41083835108846689</v>
      </c>
      <c r="I114">
        <v>32</v>
      </c>
      <c r="J114">
        <v>855</v>
      </c>
      <c r="L114">
        <v>5</v>
      </c>
    </row>
    <row r="115" spans="1:12">
      <c r="A115">
        <v>11</v>
      </c>
      <c r="B115">
        <v>3</v>
      </c>
      <c r="C115">
        <v>1194</v>
      </c>
      <c r="D115">
        <v>31</v>
      </c>
      <c r="E115">
        <v>448</v>
      </c>
      <c r="G115">
        <v>0.36571428571428571</v>
      </c>
      <c r="I115">
        <v>8</v>
      </c>
      <c r="J115">
        <v>440</v>
      </c>
      <c r="L115">
        <v>5</v>
      </c>
    </row>
    <row r="116" spans="1:12">
      <c r="A116">
        <v>11</v>
      </c>
      <c r="B116">
        <v>4</v>
      </c>
      <c r="C116">
        <v>1729</v>
      </c>
      <c r="D116">
        <v>45</v>
      </c>
      <c r="E116">
        <v>401</v>
      </c>
      <c r="G116">
        <v>0.22604284103720407</v>
      </c>
      <c r="I116">
        <v>91</v>
      </c>
      <c r="J116">
        <v>310</v>
      </c>
      <c r="L116">
        <v>3</v>
      </c>
    </row>
    <row r="117" spans="1:12">
      <c r="A117">
        <v>11</v>
      </c>
      <c r="B117">
        <v>5</v>
      </c>
      <c r="C117">
        <v>2159</v>
      </c>
      <c r="D117">
        <v>30</v>
      </c>
      <c r="E117">
        <v>856</v>
      </c>
      <c r="G117">
        <v>0.39104613978985836</v>
      </c>
      <c r="I117">
        <v>14</v>
      </c>
      <c r="J117">
        <v>842</v>
      </c>
      <c r="L117">
        <v>3</v>
      </c>
    </row>
    <row r="118" spans="1:12">
      <c r="A118">
        <v>11</v>
      </c>
      <c r="B118">
        <v>6</v>
      </c>
      <c r="C118">
        <v>2330</v>
      </c>
      <c r="D118">
        <v>27</v>
      </c>
      <c r="E118">
        <v>806</v>
      </c>
      <c r="G118">
        <v>0.34196011879507848</v>
      </c>
      <c r="I118">
        <v>28</v>
      </c>
      <c r="J118">
        <v>778</v>
      </c>
      <c r="L118">
        <v>5</v>
      </c>
    </row>
    <row r="119" spans="1:12">
      <c r="A119">
        <v>11</v>
      </c>
      <c r="B119">
        <v>7</v>
      </c>
      <c r="C119">
        <v>2149</v>
      </c>
      <c r="D119">
        <v>44</v>
      </c>
      <c r="E119">
        <v>897</v>
      </c>
      <c r="G119">
        <v>0.40902872777017785</v>
      </c>
      <c r="I119">
        <v>17</v>
      </c>
      <c r="J119">
        <v>880</v>
      </c>
      <c r="L119">
        <v>4</v>
      </c>
    </row>
    <row r="120" spans="1:12">
      <c r="A120">
        <v>11</v>
      </c>
      <c r="B120">
        <v>8</v>
      </c>
      <c r="C120">
        <v>3016</v>
      </c>
      <c r="D120">
        <v>43</v>
      </c>
      <c r="E120">
        <v>1080</v>
      </c>
      <c r="G120">
        <v>0.35305655442955214</v>
      </c>
      <c r="I120">
        <v>28</v>
      </c>
      <c r="J120">
        <v>1052</v>
      </c>
      <c r="L120">
        <v>4</v>
      </c>
    </row>
    <row r="121" spans="1:12">
      <c r="A121">
        <v>11</v>
      </c>
      <c r="B121">
        <v>9</v>
      </c>
      <c r="C121">
        <v>2597</v>
      </c>
      <c r="D121">
        <v>23</v>
      </c>
      <c r="E121">
        <v>645</v>
      </c>
      <c r="G121">
        <v>0.24618320610687022</v>
      </c>
      <c r="I121">
        <v>25</v>
      </c>
      <c r="J121">
        <v>620</v>
      </c>
      <c r="L121">
        <v>6</v>
      </c>
    </row>
    <row r="122" spans="1:12">
      <c r="A122" t="s">
        <v>19</v>
      </c>
      <c r="C122">
        <v>19869</v>
      </c>
      <c r="D122">
        <v>316</v>
      </c>
      <c r="E122">
        <v>6998</v>
      </c>
      <c r="F122">
        <v>0</v>
      </c>
      <c r="G122">
        <v>0.34669308892742134</v>
      </c>
      <c r="H122">
        <v>0</v>
      </c>
      <c r="I122">
        <v>269</v>
      </c>
      <c r="J122">
        <v>6729</v>
      </c>
      <c r="K122">
        <v>0</v>
      </c>
      <c r="L122">
        <v>49</v>
      </c>
    </row>
    <row r="123" spans="1:12">
      <c r="A123">
        <v>12</v>
      </c>
      <c r="B123">
        <v>1</v>
      </c>
      <c r="C123">
        <v>2519</v>
      </c>
      <c r="D123">
        <v>59</v>
      </c>
      <c r="E123">
        <v>1098</v>
      </c>
      <c r="G123">
        <v>0.42591155934833203</v>
      </c>
      <c r="I123">
        <v>26</v>
      </c>
      <c r="J123">
        <v>1072</v>
      </c>
      <c r="L123">
        <v>8</v>
      </c>
    </row>
    <row r="124" spans="1:12">
      <c r="A124">
        <v>12</v>
      </c>
      <c r="B124">
        <v>2</v>
      </c>
      <c r="C124">
        <v>2451</v>
      </c>
      <c r="D124">
        <v>47</v>
      </c>
      <c r="E124">
        <v>932</v>
      </c>
      <c r="G124">
        <v>0.37309847878302643</v>
      </c>
      <c r="I124">
        <v>20</v>
      </c>
      <c r="J124">
        <v>912</v>
      </c>
      <c r="L124">
        <v>5</v>
      </c>
    </row>
    <row r="125" spans="1:12">
      <c r="A125">
        <v>12</v>
      </c>
      <c r="B125">
        <v>3</v>
      </c>
      <c r="C125">
        <v>2055</v>
      </c>
      <c r="D125">
        <v>65</v>
      </c>
      <c r="E125">
        <v>908</v>
      </c>
      <c r="G125">
        <v>0.42830188679245285</v>
      </c>
      <c r="I125">
        <v>34</v>
      </c>
      <c r="J125">
        <v>874</v>
      </c>
      <c r="L125">
        <v>10</v>
      </c>
    </row>
    <row r="126" spans="1:12">
      <c r="A126">
        <v>12</v>
      </c>
      <c r="B126">
        <v>4</v>
      </c>
      <c r="C126">
        <v>1150</v>
      </c>
      <c r="D126">
        <v>25</v>
      </c>
      <c r="E126">
        <v>485</v>
      </c>
      <c r="G126">
        <v>0.4127659574468085</v>
      </c>
      <c r="I126">
        <v>12</v>
      </c>
      <c r="J126">
        <v>473</v>
      </c>
      <c r="L126">
        <v>5</v>
      </c>
    </row>
    <row r="127" spans="1:12">
      <c r="A127">
        <v>12</v>
      </c>
      <c r="B127">
        <v>5</v>
      </c>
      <c r="C127">
        <v>2325</v>
      </c>
      <c r="D127">
        <v>42</v>
      </c>
      <c r="E127">
        <v>967</v>
      </c>
      <c r="G127">
        <v>0.40853400929446559</v>
      </c>
      <c r="I127">
        <v>25</v>
      </c>
      <c r="J127">
        <v>942</v>
      </c>
      <c r="L127">
        <v>7</v>
      </c>
    </row>
    <row r="128" spans="1:12">
      <c r="A128">
        <v>12</v>
      </c>
      <c r="B128">
        <v>6</v>
      </c>
      <c r="C128">
        <v>1537</v>
      </c>
      <c r="D128">
        <v>36</v>
      </c>
      <c r="E128">
        <v>667</v>
      </c>
      <c r="G128">
        <v>0.42403051493960586</v>
      </c>
      <c r="I128">
        <v>28</v>
      </c>
      <c r="J128">
        <v>639</v>
      </c>
      <c r="L128">
        <v>3</v>
      </c>
    </row>
    <row r="129" spans="1:12">
      <c r="A129">
        <v>12</v>
      </c>
      <c r="B129">
        <v>7</v>
      </c>
      <c r="C129">
        <v>264</v>
      </c>
      <c r="D129">
        <v>4</v>
      </c>
      <c r="E129">
        <v>55</v>
      </c>
      <c r="G129">
        <v>0.20522388059701493</v>
      </c>
      <c r="I129">
        <v>0</v>
      </c>
      <c r="J129">
        <v>55</v>
      </c>
      <c r="L129">
        <v>3</v>
      </c>
    </row>
    <row r="130" spans="1:12">
      <c r="A130">
        <v>12</v>
      </c>
      <c r="B130">
        <v>8</v>
      </c>
      <c r="C130">
        <v>3236</v>
      </c>
      <c r="D130">
        <v>57</v>
      </c>
      <c r="E130">
        <v>1063</v>
      </c>
      <c r="G130">
        <v>0.32280595201943518</v>
      </c>
      <c r="I130">
        <v>26</v>
      </c>
      <c r="J130">
        <v>1037</v>
      </c>
      <c r="L130">
        <v>8</v>
      </c>
    </row>
    <row r="131" spans="1:12">
      <c r="A131">
        <v>12</v>
      </c>
      <c r="B131">
        <v>9</v>
      </c>
      <c r="C131">
        <v>1682</v>
      </c>
      <c r="D131">
        <v>29</v>
      </c>
      <c r="E131">
        <v>535</v>
      </c>
      <c r="G131">
        <v>0.31268264172998245</v>
      </c>
      <c r="I131">
        <v>12</v>
      </c>
      <c r="J131">
        <v>523</v>
      </c>
      <c r="L131">
        <v>3</v>
      </c>
    </row>
    <row r="132" spans="1:12">
      <c r="A132">
        <v>12</v>
      </c>
      <c r="B132">
        <v>10</v>
      </c>
      <c r="C132">
        <v>1529</v>
      </c>
      <c r="D132">
        <v>19</v>
      </c>
      <c r="E132">
        <v>467</v>
      </c>
      <c r="G132">
        <v>0.30167958656330751</v>
      </c>
      <c r="I132">
        <v>7</v>
      </c>
      <c r="J132">
        <v>460</v>
      </c>
      <c r="L132">
        <v>1</v>
      </c>
    </row>
    <row r="133" spans="1:12">
      <c r="A133">
        <v>12</v>
      </c>
      <c r="B133">
        <v>11</v>
      </c>
      <c r="C133">
        <v>1618</v>
      </c>
      <c r="D133">
        <v>29</v>
      </c>
      <c r="E133">
        <v>692</v>
      </c>
      <c r="G133">
        <v>0.42015786278081357</v>
      </c>
      <c r="I133">
        <v>25</v>
      </c>
      <c r="J133">
        <v>667</v>
      </c>
      <c r="L133">
        <v>7</v>
      </c>
    </row>
    <row r="134" spans="1:12">
      <c r="A134" t="s">
        <v>20</v>
      </c>
      <c r="C134">
        <v>20366</v>
      </c>
      <c r="D134">
        <v>412</v>
      </c>
      <c r="E134">
        <v>7869</v>
      </c>
      <c r="F134">
        <v>0</v>
      </c>
      <c r="G134">
        <v>0.37871787467513718</v>
      </c>
      <c r="H134">
        <v>0</v>
      </c>
      <c r="I134">
        <v>215</v>
      </c>
      <c r="J134">
        <v>7654</v>
      </c>
      <c r="K134">
        <v>0</v>
      </c>
      <c r="L134">
        <v>60</v>
      </c>
    </row>
    <row r="135" spans="1:12">
      <c r="A135">
        <v>13</v>
      </c>
      <c r="B135">
        <v>1</v>
      </c>
      <c r="C135">
        <v>2006</v>
      </c>
      <c r="D135">
        <v>31</v>
      </c>
      <c r="E135">
        <v>553</v>
      </c>
      <c r="G135">
        <v>0.27147766323024053</v>
      </c>
      <c r="I135">
        <v>28</v>
      </c>
      <c r="J135">
        <v>525</v>
      </c>
      <c r="L135">
        <v>2</v>
      </c>
    </row>
    <row r="136" spans="1:12">
      <c r="A136">
        <v>13</v>
      </c>
      <c r="B136">
        <v>2</v>
      </c>
      <c r="C136">
        <v>2411</v>
      </c>
      <c r="D136">
        <v>47</v>
      </c>
      <c r="E136">
        <v>1151</v>
      </c>
      <c r="G136">
        <v>0.46826688364524005</v>
      </c>
      <c r="I136">
        <v>43</v>
      </c>
      <c r="J136">
        <v>1108</v>
      </c>
      <c r="L136">
        <v>9</v>
      </c>
    </row>
    <row r="137" spans="1:12">
      <c r="A137">
        <v>13</v>
      </c>
      <c r="B137">
        <v>3</v>
      </c>
      <c r="C137">
        <v>2080</v>
      </c>
      <c r="D137">
        <v>60</v>
      </c>
      <c r="E137">
        <v>768</v>
      </c>
      <c r="G137">
        <v>0.35887850467289717</v>
      </c>
      <c r="I137">
        <v>20</v>
      </c>
      <c r="J137">
        <v>748</v>
      </c>
      <c r="L137">
        <v>1</v>
      </c>
    </row>
    <row r="138" spans="1:12">
      <c r="A138">
        <v>13</v>
      </c>
      <c r="B138">
        <v>4</v>
      </c>
      <c r="C138">
        <v>2662</v>
      </c>
      <c r="D138">
        <v>44</v>
      </c>
      <c r="E138">
        <v>1231</v>
      </c>
      <c r="G138">
        <v>0.45491500369549148</v>
      </c>
      <c r="I138">
        <v>48</v>
      </c>
      <c r="J138">
        <v>1183</v>
      </c>
      <c r="L138">
        <v>4</v>
      </c>
    </row>
    <row r="139" spans="1:12">
      <c r="A139">
        <v>13</v>
      </c>
      <c r="B139">
        <v>5</v>
      </c>
      <c r="C139">
        <v>3203</v>
      </c>
      <c r="D139">
        <v>44</v>
      </c>
      <c r="E139">
        <v>1424</v>
      </c>
      <c r="G139">
        <v>0.43855866954111489</v>
      </c>
      <c r="I139">
        <v>52</v>
      </c>
      <c r="J139">
        <v>1372</v>
      </c>
      <c r="L139">
        <v>7</v>
      </c>
    </row>
    <row r="140" spans="1:12">
      <c r="A140">
        <v>13</v>
      </c>
      <c r="B140">
        <v>6</v>
      </c>
      <c r="C140">
        <v>2584</v>
      </c>
      <c r="D140">
        <v>43</v>
      </c>
      <c r="E140">
        <v>1333</v>
      </c>
      <c r="G140">
        <v>0.5074229158736201</v>
      </c>
      <c r="I140">
        <v>46</v>
      </c>
      <c r="J140">
        <v>1287</v>
      </c>
      <c r="L140">
        <v>8</v>
      </c>
    </row>
    <row r="141" spans="1:12">
      <c r="A141">
        <v>13</v>
      </c>
      <c r="B141">
        <v>7</v>
      </c>
      <c r="C141">
        <v>1092</v>
      </c>
      <c r="D141">
        <v>35</v>
      </c>
      <c r="E141">
        <v>515</v>
      </c>
      <c r="G141">
        <v>0.45696539485359361</v>
      </c>
      <c r="I141">
        <v>9</v>
      </c>
      <c r="J141">
        <v>506</v>
      </c>
      <c r="L141">
        <v>5</v>
      </c>
    </row>
    <row r="142" spans="1:12">
      <c r="A142">
        <v>13</v>
      </c>
      <c r="B142">
        <v>8</v>
      </c>
      <c r="C142">
        <v>1980</v>
      </c>
      <c r="D142">
        <v>28</v>
      </c>
      <c r="E142">
        <v>743</v>
      </c>
      <c r="G142">
        <v>0.3700199203187251</v>
      </c>
      <c r="I142">
        <v>33</v>
      </c>
      <c r="J142">
        <v>710</v>
      </c>
      <c r="L142">
        <v>9</v>
      </c>
    </row>
    <row r="143" spans="1:12">
      <c r="A143">
        <v>13</v>
      </c>
      <c r="B143">
        <v>9</v>
      </c>
      <c r="C143">
        <v>2567</v>
      </c>
      <c r="D143">
        <v>39</v>
      </c>
      <c r="E143">
        <v>953</v>
      </c>
      <c r="G143">
        <v>0.36569455103607063</v>
      </c>
      <c r="I143">
        <v>46</v>
      </c>
      <c r="J143">
        <v>907</v>
      </c>
      <c r="L143">
        <v>7</v>
      </c>
    </row>
    <row r="144" spans="1:12">
      <c r="A144">
        <v>13</v>
      </c>
      <c r="B144">
        <v>10</v>
      </c>
      <c r="C144">
        <v>2123</v>
      </c>
      <c r="D144">
        <v>39</v>
      </c>
      <c r="E144">
        <v>903</v>
      </c>
      <c r="G144">
        <v>0.41766882516188714</v>
      </c>
      <c r="I144">
        <v>28</v>
      </c>
      <c r="J144">
        <v>875</v>
      </c>
      <c r="L144">
        <v>7</v>
      </c>
    </row>
    <row r="145" spans="1:12">
      <c r="A145" t="s">
        <v>21</v>
      </c>
      <c r="C145">
        <v>22708</v>
      </c>
      <c r="D145">
        <v>410</v>
      </c>
      <c r="E145">
        <v>9574</v>
      </c>
      <c r="F145">
        <v>0</v>
      </c>
      <c r="G145">
        <v>0.41413617094904404</v>
      </c>
      <c r="H145">
        <v>0</v>
      </c>
      <c r="I145">
        <v>353</v>
      </c>
      <c r="J145">
        <v>9221</v>
      </c>
      <c r="K145">
        <v>0</v>
      </c>
      <c r="L145">
        <v>59</v>
      </c>
    </row>
    <row r="146" spans="1:12">
      <c r="A146" t="s">
        <v>22</v>
      </c>
      <c r="C146">
        <v>229593</v>
      </c>
      <c r="D146">
        <v>5579</v>
      </c>
      <c r="E146">
        <v>70987</v>
      </c>
      <c r="F146">
        <v>0.31870865607508342</v>
      </c>
      <c r="G146">
        <v>0.30185141088224787</v>
      </c>
      <c r="H146">
        <v>1.9675467857748628E-2</v>
      </c>
      <c r="I146">
        <v>2506</v>
      </c>
      <c r="J146">
        <v>68481</v>
      </c>
      <c r="K146">
        <v>0</v>
      </c>
      <c r="L146">
        <v>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9"/>
  <sheetViews>
    <sheetView workbookViewId="0">
      <selection activeCell="I1" sqref="A1:I1"/>
    </sheetView>
  </sheetViews>
  <sheetFormatPr baseColWidth="10" defaultRowHeight="12" x14ac:dyDescent="0"/>
  <sheetData>
    <row r="1" spans="1:9" ht="24">
      <c r="A1" s="49" t="s">
        <v>0</v>
      </c>
      <c r="B1" s="49" t="s">
        <v>1</v>
      </c>
      <c r="C1" s="50" t="s">
        <v>4</v>
      </c>
      <c r="D1" s="51" t="s">
        <v>54</v>
      </c>
      <c r="E1" s="51" t="s">
        <v>55</v>
      </c>
      <c r="F1" s="51" t="s">
        <v>56</v>
      </c>
      <c r="G1" s="51" t="s">
        <v>57</v>
      </c>
      <c r="H1" s="51" t="s">
        <v>58</v>
      </c>
      <c r="I1" s="51" t="s">
        <v>59</v>
      </c>
    </row>
    <row r="2" spans="1:9">
      <c r="A2" s="52">
        <v>1</v>
      </c>
      <c r="B2" s="52">
        <v>1</v>
      </c>
      <c r="C2" s="53">
        <v>232</v>
      </c>
      <c r="D2" s="54">
        <v>960</v>
      </c>
      <c r="E2" s="54">
        <v>4</v>
      </c>
      <c r="F2" s="54">
        <f>C2-G2</f>
        <v>227</v>
      </c>
      <c r="G2" s="54">
        <v>5</v>
      </c>
      <c r="H2" s="54">
        <v>9</v>
      </c>
      <c r="I2" s="55">
        <f>C2/(D2+E2)</f>
        <v>0.24066390041493776</v>
      </c>
    </row>
    <row r="3" spans="1:9">
      <c r="A3" s="52">
        <v>1</v>
      </c>
      <c r="B3" s="52">
        <v>2</v>
      </c>
      <c r="C3" s="53">
        <v>630</v>
      </c>
      <c r="D3" s="54">
        <v>2694</v>
      </c>
      <c r="E3" s="54">
        <v>24</v>
      </c>
      <c r="F3" s="54">
        <f t="shared" ref="F3:F78" si="0">C3-G3</f>
        <v>587</v>
      </c>
      <c r="G3" s="54">
        <v>43</v>
      </c>
      <c r="H3" s="54">
        <v>20</v>
      </c>
      <c r="I3" s="55">
        <f t="shared" ref="I3:I78" si="1">C3/(D3+E3)</f>
        <v>0.23178807947019867</v>
      </c>
    </row>
    <row r="4" spans="1:9">
      <c r="A4" s="52">
        <v>1</v>
      </c>
      <c r="B4" s="52">
        <v>3</v>
      </c>
      <c r="C4" s="53">
        <v>635</v>
      </c>
      <c r="D4" s="54">
        <v>2294</v>
      </c>
      <c r="E4" s="54">
        <v>25</v>
      </c>
      <c r="F4" s="54">
        <f t="shared" si="0"/>
        <v>625</v>
      </c>
      <c r="G4" s="54">
        <v>10</v>
      </c>
      <c r="H4" s="54">
        <v>18</v>
      </c>
      <c r="I4" s="55">
        <f t="shared" si="1"/>
        <v>0.27382492453643814</v>
      </c>
    </row>
    <row r="5" spans="1:9">
      <c r="A5" s="52">
        <v>1</v>
      </c>
      <c r="B5" s="52">
        <v>4</v>
      </c>
      <c r="C5" s="53">
        <v>533</v>
      </c>
      <c r="D5" s="54">
        <v>2029</v>
      </c>
      <c r="E5" s="54">
        <v>29</v>
      </c>
      <c r="F5" s="54">
        <f t="shared" si="0"/>
        <v>516</v>
      </c>
      <c r="G5" s="54">
        <v>17</v>
      </c>
      <c r="H5" s="54">
        <v>19</v>
      </c>
      <c r="I5" s="55">
        <f t="shared" si="1"/>
        <v>0.2589893100097182</v>
      </c>
    </row>
    <row r="6" spans="1:9">
      <c r="A6" s="52">
        <v>1</v>
      </c>
      <c r="B6" s="52">
        <v>5</v>
      </c>
      <c r="C6" s="53">
        <v>445</v>
      </c>
      <c r="D6" s="54">
        <v>1680</v>
      </c>
      <c r="E6" s="54">
        <v>19</v>
      </c>
      <c r="F6" s="54">
        <f t="shared" si="0"/>
        <v>421</v>
      </c>
      <c r="G6" s="54">
        <v>24</v>
      </c>
      <c r="H6" s="54">
        <v>13</v>
      </c>
      <c r="I6" s="55">
        <f t="shared" si="1"/>
        <v>0.26191877575044142</v>
      </c>
    </row>
    <row r="7" spans="1:9">
      <c r="A7" s="52">
        <v>1</v>
      </c>
      <c r="B7" s="52">
        <v>6</v>
      </c>
      <c r="C7" s="53">
        <v>526</v>
      </c>
      <c r="D7" s="54">
        <v>2298</v>
      </c>
      <c r="E7" s="54">
        <v>46</v>
      </c>
      <c r="F7" s="54">
        <f t="shared" si="0"/>
        <v>521</v>
      </c>
      <c r="G7" s="54">
        <v>5</v>
      </c>
      <c r="H7" s="54">
        <v>23</v>
      </c>
      <c r="I7" s="55">
        <f t="shared" si="1"/>
        <v>0.22440273037542663</v>
      </c>
    </row>
    <row r="8" spans="1:9">
      <c r="A8" s="52">
        <v>1</v>
      </c>
      <c r="B8" s="52">
        <v>7</v>
      </c>
      <c r="C8" s="53">
        <v>141</v>
      </c>
      <c r="D8" s="54">
        <v>1321</v>
      </c>
      <c r="E8" s="54">
        <v>9</v>
      </c>
      <c r="F8" s="54">
        <f t="shared" si="0"/>
        <v>135</v>
      </c>
      <c r="G8" s="54">
        <v>6</v>
      </c>
      <c r="H8" s="54">
        <v>3</v>
      </c>
      <c r="I8" s="55">
        <f t="shared" si="1"/>
        <v>0.10601503759398496</v>
      </c>
    </row>
    <row r="9" spans="1:9">
      <c r="A9" s="52">
        <v>1</v>
      </c>
      <c r="B9" s="52">
        <v>8</v>
      </c>
      <c r="C9" s="53">
        <v>224</v>
      </c>
      <c r="D9" s="54">
        <v>1039</v>
      </c>
      <c r="E9" s="54">
        <v>10</v>
      </c>
      <c r="F9" s="54">
        <f t="shared" si="0"/>
        <v>215</v>
      </c>
      <c r="G9" s="54">
        <v>9</v>
      </c>
      <c r="H9" s="54">
        <v>14</v>
      </c>
      <c r="I9" s="55">
        <f t="shared" si="1"/>
        <v>0.21353670162059105</v>
      </c>
    </row>
    <row r="10" spans="1:9">
      <c r="A10" s="52">
        <v>1</v>
      </c>
      <c r="B10" s="52">
        <v>9</v>
      </c>
      <c r="C10" s="53">
        <v>366</v>
      </c>
      <c r="D10" s="54">
        <v>1900</v>
      </c>
      <c r="E10" s="54">
        <v>20</v>
      </c>
      <c r="F10" s="54">
        <f t="shared" si="0"/>
        <v>351</v>
      </c>
      <c r="G10" s="54">
        <v>15</v>
      </c>
      <c r="H10" s="54">
        <v>13</v>
      </c>
      <c r="I10" s="55">
        <f t="shared" si="1"/>
        <v>0.19062499999999999</v>
      </c>
    </row>
    <row r="11" spans="1:9">
      <c r="A11" s="52">
        <v>1</v>
      </c>
      <c r="B11" s="52">
        <v>10</v>
      </c>
      <c r="C11" s="53">
        <v>284</v>
      </c>
      <c r="D11" s="54">
        <v>1272</v>
      </c>
      <c r="E11" s="54">
        <v>24</v>
      </c>
      <c r="F11" s="54">
        <f t="shared" si="0"/>
        <v>282</v>
      </c>
      <c r="G11" s="54">
        <v>2</v>
      </c>
      <c r="H11" s="54">
        <v>16</v>
      </c>
      <c r="I11" s="55">
        <f t="shared" si="1"/>
        <v>0.2191358024691358</v>
      </c>
    </row>
    <row r="12" spans="1:9">
      <c r="A12" s="56">
        <v>1</v>
      </c>
      <c r="B12" s="56"/>
      <c r="C12" s="57">
        <f t="shared" ref="C12:H12" si="2">SUM(C2:C11)</f>
        <v>4016</v>
      </c>
      <c r="D12" s="57">
        <f t="shared" si="2"/>
        <v>17487</v>
      </c>
      <c r="E12" s="57">
        <f t="shared" si="2"/>
        <v>210</v>
      </c>
      <c r="F12" s="57">
        <f t="shared" si="2"/>
        <v>3880</v>
      </c>
      <c r="G12" s="57">
        <f t="shared" si="2"/>
        <v>136</v>
      </c>
      <c r="H12" s="57">
        <f t="shared" si="2"/>
        <v>148</v>
      </c>
      <c r="I12" s="58">
        <f t="shared" si="1"/>
        <v>0.2269311182686331</v>
      </c>
    </row>
    <row r="13" spans="1:9">
      <c r="A13" s="56"/>
      <c r="B13" s="56"/>
      <c r="C13" s="57"/>
      <c r="D13" s="57"/>
      <c r="E13" s="57"/>
      <c r="F13" s="57"/>
      <c r="G13" s="57"/>
      <c r="H13" s="57"/>
      <c r="I13" s="58"/>
    </row>
    <row r="14" spans="1:9">
      <c r="A14" s="52">
        <v>2</v>
      </c>
      <c r="B14" s="52">
        <v>1</v>
      </c>
      <c r="C14" s="53">
        <v>477</v>
      </c>
      <c r="D14" s="54">
        <v>1822</v>
      </c>
      <c r="E14" s="54">
        <v>34</v>
      </c>
      <c r="F14" s="54">
        <f t="shared" si="0"/>
        <v>463</v>
      </c>
      <c r="G14" s="54">
        <v>14</v>
      </c>
      <c r="H14" s="54">
        <v>16</v>
      </c>
      <c r="I14" s="55">
        <f t="shared" si="1"/>
        <v>0.25700431034482757</v>
      </c>
    </row>
    <row r="15" spans="1:9">
      <c r="A15" s="52">
        <v>2</v>
      </c>
      <c r="B15" s="52">
        <v>2</v>
      </c>
      <c r="C15" s="53">
        <v>814</v>
      </c>
      <c r="D15" s="54">
        <v>2279</v>
      </c>
      <c r="E15" s="54">
        <v>35</v>
      </c>
      <c r="F15" s="54">
        <f t="shared" si="0"/>
        <v>793</v>
      </c>
      <c r="G15" s="54">
        <v>21</v>
      </c>
      <c r="H15" s="54">
        <v>38</v>
      </c>
      <c r="I15" s="55">
        <f t="shared" si="1"/>
        <v>0.35177182368193605</v>
      </c>
    </row>
    <row r="16" spans="1:9">
      <c r="A16" s="52">
        <v>2</v>
      </c>
      <c r="B16" s="52">
        <v>3</v>
      </c>
      <c r="C16" s="53">
        <v>246</v>
      </c>
      <c r="D16" s="54">
        <v>2340</v>
      </c>
      <c r="E16" s="54">
        <v>31</v>
      </c>
      <c r="F16" s="54">
        <f t="shared" si="0"/>
        <v>240</v>
      </c>
      <c r="G16" s="54">
        <v>6</v>
      </c>
      <c r="H16" s="54">
        <v>17</v>
      </c>
      <c r="I16" s="55">
        <f t="shared" si="1"/>
        <v>0.10375369042598059</v>
      </c>
    </row>
    <row r="17" spans="1:9">
      <c r="A17" s="52">
        <v>2</v>
      </c>
      <c r="B17" s="52">
        <v>4</v>
      </c>
      <c r="C17" s="53">
        <v>37</v>
      </c>
      <c r="D17" s="54">
        <v>1430</v>
      </c>
      <c r="E17" s="54">
        <v>23</v>
      </c>
      <c r="F17" s="54">
        <f t="shared" si="0"/>
        <v>37</v>
      </c>
      <c r="G17" s="54">
        <v>0</v>
      </c>
      <c r="H17" s="54">
        <v>1</v>
      </c>
      <c r="I17" s="55">
        <f t="shared" si="1"/>
        <v>2.5464556090846524E-2</v>
      </c>
    </row>
    <row r="18" spans="1:9">
      <c r="A18" s="52">
        <v>2</v>
      </c>
      <c r="B18" s="52">
        <v>5</v>
      </c>
      <c r="C18" s="53">
        <v>356</v>
      </c>
      <c r="D18" s="54">
        <v>2333</v>
      </c>
      <c r="E18" s="54">
        <v>27</v>
      </c>
      <c r="F18" s="54">
        <f t="shared" si="0"/>
        <v>348</v>
      </c>
      <c r="G18" s="54">
        <v>8</v>
      </c>
      <c r="H18" s="54">
        <v>15</v>
      </c>
      <c r="I18" s="55">
        <f t="shared" si="1"/>
        <v>0.15084745762711865</v>
      </c>
    </row>
    <row r="19" spans="1:9">
      <c r="A19" s="52">
        <v>2</v>
      </c>
      <c r="B19" s="52">
        <v>6</v>
      </c>
      <c r="C19" s="53">
        <v>314</v>
      </c>
      <c r="D19" s="54">
        <v>1156</v>
      </c>
      <c r="E19" s="54">
        <v>25</v>
      </c>
      <c r="F19" s="54">
        <f t="shared" si="0"/>
        <v>282</v>
      </c>
      <c r="G19" s="54">
        <v>32</v>
      </c>
      <c r="H19" s="54">
        <v>5</v>
      </c>
      <c r="I19" s="55">
        <f t="shared" si="1"/>
        <v>0.26587637595258257</v>
      </c>
    </row>
    <row r="20" spans="1:9">
      <c r="A20" s="52">
        <v>2</v>
      </c>
      <c r="B20" s="52">
        <v>7</v>
      </c>
      <c r="C20" s="53">
        <v>142</v>
      </c>
      <c r="D20" s="54">
        <v>1813</v>
      </c>
      <c r="E20" s="54">
        <v>25</v>
      </c>
      <c r="F20" s="54">
        <f t="shared" si="0"/>
        <v>137</v>
      </c>
      <c r="G20" s="54">
        <v>5</v>
      </c>
      <c r="H20" s="54">
        <v>5</v>
      </c>
      <c r="I20" s="55">
        <f t="shared" si="1"/>
        <v>7.725788900979326E-2</v>
      </c>
    </row>
    <row r="21" spans="1:9">
      <c r="A21" s="52">
        <v>2</v>
      </c>
      <c r="B21" s="52">
        <v>8</v>
      </c>
      <c r="C21" s="53">
        <v>85</v>
      </c>
      <c r="D21" s="54">
        <v>768</v>
      </c>
      <c r="E21" s="54">
        <v>10</v>
      </c>
      <c r="F21" s="54">
        <f t="shared" si="0"/>
        <v>81</v>
      </c>
      <c r="G21" s="54">
        <v>4</v>
      </c>
      <c r="H21" s="54">
        <v>0</v>
      </c>
      <c r="I21" s="55">
        <f t="shared" si="1"/>
        <v>0.10925449871465295</v>
      </c>
    </row>
    <row r="22" spans="1:9">
      <c r="A22" s="52">
        <v>2</v>
      </c>
      <c r="B22" s="52">
        <v>9</v>
      </c>
      <c r="C22" s="53">
        <v>185</v>
      </c>
      <c r="D22" s="54">
        <v>1508</v>
      </c>
      <c r="E22" s="54">
        <v>25</v>
      </c>
      <c r="F22" s="54">
        <f t="shared" si="0"/>
        <v>181</v>
      </c>
      <c r="G22" s="54">
        <v>4</v>
      </c>
      <c r="H22" s="54">
        <v>14</v>
      </c>
      <c r="I22" s="55">
        <f t="shared" si="1"/>
        <v>0.12067840834964122</v>
      </c>
    </row>
    <row r="23" spans="1:9">
      <c r="A23" s="52">
        <v>2</v>
      </c>
      <c r="B23" s="52">
        <v>10</v>
      </c>
      <c r="C23" s="53">
        <v>130</v>
      </c>
      <c r="D23" s="54">
        <v>1492</v>
      </c>
      <c r="E23" s="54">
        <v>17</v>
      </c>
      <c r="F23" s="54">
        <f t="shared" si="0"/>
        <v>124</v>
      </c>
      <c r="G23" s="54">
        <v>6</v>
      </c>
      <c r="H23" s="54">
        <v>24</v>
      </c>
      <c r="I23" s="55">
        <f t="shared" si="1"/>
        <v>8.614976805831677E-2</v>
      </c>
    </row>
    <row r="24" spans="1:9">
      <c r="A24" s="52">
        <v>2</v>
      </c>
      <c r="B24" s="52">
        <v>11</v>
      </c>
      <c r="C24" s="53">
        <v>56</v>
      </c>
      <c r="D24" s="54">
        <v>2785</v>
      </c>
      <c r="E24" s="54">
        <v>27</v>
      </c>
      <c r="F24" s="54">
        <f t="shared" si="0"/>
        <v>55</v>
      </c>
      <c r="G24" s="54">
        <v>1</v>
      </c>
      <c r="H24" s="54">
        <v>1</v>
      </c>
      <c r="I24" s="55">
        <f t="shared" si="1"/>
        <v>1.9914651493598862E-2</v>
      </c>
    </row>
    <row r="25" spans="1:9">
      <c r="A25" s="56">
        <v>2</v>
      </c>
      <c r="B25" s="56"/>
      <c r="C25" s="57">
        <f t="shared" ref="C25:H25" si="3">SUM(C14:C24)</f>
        <v>2842</v>
      </c>
      <c r="D25" s="57">
        <f t="shared" si="3"/>
        <v>19726</v>
      </c>
      <c r="E25" s="57">
        <f t="shared" si="3"/>
        <v>279</v>
      </c>
      <c r="F25" s="57">
        <f t="shared" si="3"/>
        <v>2741</v>
      </c>
      <c r="G25" s="57">
        <f t="shared" si="3"/>
        <v>101</v>
      </c>
      <c r="H25" s="57">
        <f t="shared" si="3"/>
        <v>136</v>
      </c>
      <c r="I25" s="58">
        <f t="shared" si="1"/>
        <v>0.14206448387903023</v>
      </c>
    </row>
    <row r="26" spans="1:9">
      <c r="A26" s="52"/>
      <c r="B26" s="52"/>
      <c r="C26" s="53"/>
      <c r="D26" s="53"/>
      <c r="E26" s="53"/>
      <c r="F26" s="53"/>
      <c r="G26" s="53"/>
      <c r="H26" s="53"/>
      <c r="I26" s="55"/>
    </row>
    <row r="27" spans="1:9">
      <c r="A27" s="52">
        <v>3</v>
      </c>
      <c r="B27" s="52">
        <v>1</v>
      </c>
      <c r="C27" s="53">
        <v>83</v>
      </c>
      <c r="D27" s="54">
        <v>2122</v>
      </c>
      <c r="E27" s="54">
        <v>27</v>
      </c>
      <c r="F27" s="54">
        <f t="shared" si="0"/>
        <v>82</v>
      </c>
      <c r="G27" s="54">
        <v>1</v>
      </c>
      <c r="H27" s="54">
        <v>3</v>
      </c>
      <c r="I27" s="55">
        <f t="shared" si="1"/>
        <v>3.8622615169846441E-2</v>
      </c>
    </row>
    <row r="28" spans="1:9">
      <c r="A28" s="52">
        <v>3</v>
      </c>
      <c r="B28" s="52">
        <v>2</v>
      </c>
      <c r="C28" s="53">
        <v>207</v>
      </c>
      <c r="D28" s="54">
        <v>1919</v>
      </c>
      <c r="E28" s="54">
        <v>38</v>
      </c>
      <c r="F28" s="54">
        <f t="shared" si="0"/>
        <v>205</v>
      </c>
      <c r="G28" s="54">
        <v>2</v>
      </c>
      <c r="H28" s="54">
        <v>6</v>
      </c>
      <c r="I28" s="55">
        <f t="shared" si="1"/>
        <v>0.10577414409810935</v>
      </c>
    </row>
    <row r="29" spans="1:9">
      <c r="A29" s="52">
        <v>3</v>
      </c>
      <c r="B29" s="52">
        <v>3</v>
      </c>
      <c r="C29" s="53">
        <v>518</v>
      </c>
      <c r="D29" s="54">
        <v>2760</v>
      </c>
      <c r="E29" s="54">
        <v>38</v>
      </c>
      <c r="F29" s="54">
        <f t="shared" si="0"/>
        <v>496</v>
      </c>
      <c r="G29" s="54">
        <v>22</v>
      </c>
      <c r="H29" s="54">
        <v>27</v>
      </c>
      <c r="I29" s="55">
        <f t="shared" si="1"/>
        <v>0.18513223731236597</v>
      </c>
    </row>
    <row r="30" spans="1:9">
      <c r="A30" s="52">
        <v>3</v>
      </c>
      <c r="B30" s="52">
        <v>4</v>
      </c>
      <c r="C30" s="53">
        <v>340</v>
      </c>
      <c r="D30" s="54">
        <v>2050</v>
      </c>
      <c r="E30" s="54">
        <v>28</v>
      </c>
      <c r="F30" s="54">
        <f t="shared" si="0"/>
        <v>328</v>
      </c>
      <c r="G30" s="54">
        <v>12</v>
      </c>
      <c r="H30" s="54">
        <v>9</v>
      </c>
      <c r="I30" s="55">
        <f t="shared" si="1"/>
        <v>0.16361886429258904</v>
      </c>
    </row>
    <row r="31" spans="1:9">
      <c r="A31" s="52">
        <v>3</v>
      </c>
      <c r="B31" s="52">
        <v>5</v>
      </c>
      <c r="C31" s="53">
        <v>266</v>
      </c>
      <c r="D31" s="54">
        <v>1107</v>
      </c>
      <c r="E31" s="54">
        <v>39</v>
      </c>
      <c r="F31" s="54">
        <f t="shared" si="0"/>
        <v>234</v>
      </c>
      <c r="G31" s="54">
        <v>32</v>
      </c>
      <c r="H31" s="54">
        <v>8</v>
      </c>
      <c r="I31" s="55">
        <f t="shared" si="1"/>
        <v>0.23211169284467714</v>
      </c>
    </row>
    <row r="32" spans="1:9">
      <c r="A32" s="52">
        <v>3</v>
      </c>
      <c r="B32" s="52">
        <v>6</v>
      </c>
      <c r="C32" s="53">
        <v>468</v>
      </c>
      <c r="D32" s="54">
        <v>2408</v>
      </c>
      <c r="E32" s="54">
        <v>52</v>
      </c>
      <c r="F32" s="54">
        <f t="shared" si="0"/>
        <v>457</v>
      </c>
      <c r="G32" s="54">
        <v>11</v>
      </c>
      <c r="H32" s="54">
        <v>26</v>
      </c>
      <c r="I32" s="55">
        <f t="shared" si="1"/>
        <v>0.19024390243902439</v>
      </c>
    </row>
    <row r="33" spans="1:9">
      <c r="A33" s="52">
        <v>3</v>
      </c>
      <c r="B33" s="52">
        <v>7</v>
      </c>
      <c r="C33" s="53">
        <v>155</v>
      </c>
      <c r="D33" s="54">
        <v>1407</v>
      </c>
      <c r="E33" s="54">
        <v>7</v>
      </c>
      <c r="F33" s="54">
        <f t="shared" si="0"/>
        <v>152</v>
      </c>
      <c r="G33" s="54">
        <v>3</v>
      </c>
      <c r="H33" s="54">
        <v>6</v>
      </c>
      <c r="I33" s="55">
        <f t="shared" si="1"/>
        <v>0.10961810466760961</v>
      </c>
    </row>
    <row r="34" spans="1:9">
      <c r="A34" s="52">
        <v>3</v>
      </c>
      <c r="B34" s="52">
        <v>8</v>
      </c>
      <c r="C34" s="53">
        <v>107</v>
      </c>
      <c r="D34" s="54">
        <v>1048</v>
      </c>
      <c r="E34" s="54">
        <v>11</v>
      </c>
      <c r="F34" s="54">
        <f t="shared" si="0"/>
        <v>104</v>
      </c>
      <c r="G34" s="54">
        <v>3</v>
      </c>
      <c r="H34" s="54">
        <v>5</v>
      </c>
      <c r="I34" s="55">
        <f t="shared" si="1"/>
        <v>0.10103871576959396</v>
      </c>
    </row>
    <row r="35" spans="1:9">
      <c r="A35" s="52">
        <v>3</v>
      </c>
      <c r="B35" s="52">
        <v>9</v>
      </c>
      <c r="C35" s="53">
        <v>113</v>
      </c>
      <c r="D35" s="54">
        <v>899</v>
      </c>
      <c r="E35" s="54">
        <v>9</v>
      </c>
      <c r="F35" s="54">
        <f t="shared" si="0"/>
        <v>111</v>
      </c>
      <c r="G35" s="54">
        <v>2</v>
      </c>
      <c r="H35" s="54">
        <v>4</v>
      </c>
      <c r="I35" s="55">
        <f t="shared" si="1"/>
        <v>0.12444933920704845</v>
      </c>
    </row>
    <row r="36" spans="1:9">
      <c r="A36" s="56">
        <v>3</v>
      </c>
      <c r="B36" s="56"/>
      <c r="C36" s="57">
        <f t="shared" ref="C36:H36" si="4">SUM(C27:C35)</f>
        <v>2257</v>
      </c>
      <c r="D36" s="57">
        <f t="shared" si="4"/>
        <v>15720</v>
      </c>
      <c r="E36" s="57">
        <f t="shared" si="4"/>
        <v>249</v>
      </c>
      <c r="F36" s="57">
        <f t="shared" si="4"/>
        <v>2169</v>
      </c>
      <c r="G36" s="57">
        <f t="shared" si="4"/>
        <v>88</v>
      </c>
      <c r="H36" s="57">
        <f t="shared" si="4"/>
        <v>94</v>
      </c>
      <c r="I36" s="58">
        <f t="shared" si="1"/>
        <v>0.14133633915711691</v>
      </c>
    </row>
    <row r="37" spans="1:9">
      <c r="A37" s="52"/>
      <c r="B37" s="52"/>
      <c r="C37" s="53"/>
      <c r="D37" s="54"/>
      <c r="E37" s="54"/>
      <c r="F37" s="54"/>
      <c r="G37" s="54"/>
      <c r="H37" s="54"/>
      <c r="I37" s="55"/>
    </row>
    <row r="38" spans="1:9">
      <c r="A38" s="52">
        <v>4</v>
      </c>
      <c r="B38" s="52">
        <v>1</v>
      </c>
      <c r="C38" s="53">
        <v>419</v>
      </c>
      <c r="D38" s="54">
        <v>1685</v>
      </c>
      <c r="E38" s="54">
        <v>15</v>
      </c>
      <c r="F38" s="54">
        <f t="shared" si="0"/>
        <v>404</v>
      </c>
      <c r="G38" s="54">
        <v>15</v>
      </c>
      <c r="H38" s="54">
        <v>19</v>
      </c>
      <c r="I38" s="55">
        <f t="shared" si="1"/>
        <v>0.24647058823529411</v>
      </c>
    </row>
    <row r="39" spans="1:9">
      <c r="A39" s="52">
        <v>4</v>
      </c>
      <c r="B39" s="52">
        <v>2</v>
      </c>
      <c r="C39" s="53">
        <v>221</v>
      </c>
      <c r="D39" s="54">
        <v>1193</v>
      </c>
      <c r="E39" s="54">
        <v>14</v>
      </c>
      <c r="F39" s="54">
        <f t="shared" si="0"/>
        <v>197</v>
      </c>
      <c r="G39" s="54">
        <v>24</v>
      </c>
      <c r="H39" s="54">
        <v>9</v>
      </c>
      <c r="I39" s="55">
        <f t="shared" si="1"/>
        <v>0.18309859154929578</v>
      </c>
    </row>
    <row r="40" spans="1:9">
      <c r="A40" s="52">
        <v>4</v>
      </c>
      <c r="B40" s="52">
        <v>3</v>
      </c>
      <c r="C40" s="53">
        <v>323</v>
      </c>
      <c r="D40" s="54">
        <v>1271</v>
      </c>
      <c r="E40" s="54">
        <v>24</v>
      </c>
      <c r="F40" s="54">
        <f t="shared" si="0"/>
        <v>316</v>
      </c>
      <c r="G40" s="54">
        <v>7</v>
      </c>
      <c r="H40" s="54">
        <v>16</v>
      </c>
      <c r="I40" s="55">
        <f t="shared" si="1"/>
        <v>0.24942084942084941</v>
      </c>
    </row>
    <row r="41" spans="1:9">
      <c r="A41" s="52">
        <v>4</v>
      </c>
      <c r="B41" s="52">
        <v>4</v>
      </c>
      <c r="C41" s="53">
        <v>562</v>
      </c>
      <c r="D41" s="54">
        <v>1776</v>
      </c>
      <c r="E41" s="54">
        <v>22</v>
      </c>
      <c r="F41" s="54">
        <f t="shared" si="0"/>
        <v>554</v>
      </c>
      <c r="G41" s="54">
        <v>8</v>
      </c>
      <c r="H41" s="54">
        <v>15</v>
      </c>
      <c r="I41" s="55">
        <f t="shared" si="1"/>
        <v>0.31256952169076752</v>
      </c>
    </row>
    <row r="42" spans="1:9">
      <c r="A42" s="52">
        <v>4</v>
      </c>
      <c r="B42" s="52">
        <v>5</v>
      </c>
      <c r="C42" s="53">
        <v>203</v>
      </c>
      <c r="D42" s="54">
        <v>1036</v>
      </c>
      <c r="E42" s="54">
        <v>8</v>
      </c>
      <c r="F42" s="54">
        <f t="shared" si="0"/>
        <v>201</v>
      </c>
      <c r="G42" s="54">
        <v>2</v>
      </c>
      <c r="H42" s="54">
        <v>4</v>
      </c>
      <c r="I42" s="55">
        <f t="shared" si="1"/>
        <v>0.19444444444444445</v>
      </c>
    </row>
    <row r="43" spans="1:9">
      <c r="A43" s="52">
        <v>4</v>
      </c>
      <c r="B43" s="52">
        <v>6</v>
      </c>
      <c r="C43" s="53">
        <v>383</v>
      </c>
      <c r="D43" s="54">
        <v>1956</v>
      </c>
      <c r="E43" s="54">
        <v>35</v>
      </c>
      <c r="F43" s="54">
        <f t="shared" si="0"/>
        <v>374</v>
      </c>
      <c r="G43" s="54">
        <v>9</v>
      </c>
      <c r="H43" s="54">
        <v>17</v>
      </c>
      <c r="I43" s="55">
        <f t="shared" si="1"/>
        <v>0.19236564540431944</v>
      </c>
    </row>
    <row r="44" spans="1:9">
      <c r="A44" s="52">
        <v>4</v>
      </c>
      <c r="B44" s="52">
        <v>7</v>
      </c>
      <c r="C44" s="53">
        <v>367</v>
      </c>
      <c r="D44" s="54">
        <v>1425</v>
      </c>
      <c r="E44" s="54">
        <v>18</v>
      </c>
      <c r="F44" s="54">
        <f t="shared" si="0"/>
        <v>358</v>
      </c>
      <c r="G44" s="54">
        <v>9</v>
      </c>
      <c r="H44" s="54">
        <v>15</v>
      </c>
      <c r="I44" s="55">
        <f t="shared" si="1"/>
        <v>0.25433125433125431</v>
      </c>
    </row>
    <row r="45" spans="1:9">
      <c r="A45" s="52">
        <v>4</v>
      </c>
      <c r="B45" s="52">
        <v>8</v>
      </c>
      <c r="C45" s="53">
        <v>379</v>
      </c>
      <c r="D45" s="54">
        <v>2046</v>
      </c>
      <c r="E45" s="54">
        <v>19</v>
      </c>
      <c r="F45" s="54">
        <f t="shared" si="0"/>
        <v>371</v>
      </c>
      <c r="G45" s="54">
        <v>8</v>
      </c>
      <c r="H45" s="54">
        <v>12</v>
      </c>
      <c r="I45" s="55">
        <f t="shared" si="1"/>
        <v>0.18353510895883776</v>
      </c>
    </row>
    <row r="46" spans="1:9">
      <c r="A46" s="52">
        <v>4</v>
      </c>
      <c r="B46" s="52">
        <v>9</v>
      </c>
      <c r="C46" s="53">
        <v>296</v>
      </c>
      <c r="D46" s="54">
        <v>1829</v>
      </c>
      <c r="E46" s="54">
        <v>21</v>
      </c>
      <c r="F46" s="54">
        <f t="shared" si="0"/>
        <v>292</v>
      </c>
      <c r="G46" s="54">
        <v>4</v>
      </c>
      <c r="H46" s="54">
        <v>13</v>
      </c>
      <c r="I46" s="55">
        <f t="shared" si="1"/>
        <v>0.16</v>
      </c>
    </row>
    <row r="47" spans="1:9">
      <c r="A47" s="52">
        <v>4</v>
      </c>
      <c r="B47" s="52">
        <v>10</v>
      </c>
      <c r="C47" s="53">
        <v>169</v>
      </c>
      <c r="D47" s="54">
        <v>1088</v>
      </c>
      <c r="E47" s="54">
        <v>10</v>
      </c>
      <c r="F47" s="54">
        <f t="shared" si="0"/>
        <v>166</v>
      </c>
      <c r="G47" s="54">
        <v>3</v>
      </c>
      <c r="H47" s="54">
        <v>8</v>
      </c>
      <c r="I47" s="55">
        <f t="shared" si="1"/>
        <v>0.15391621129326047</v>
      </c>
    </row>
    <row r="48" spans="1:9">
      <c r="A48" s="56">
        <v>4</v>
      </c>
      <c r="B48" s="56"/>
      <c r="C48" s="57">
        <f t="shared" ref="C48:H48" si="5">SUM(C38:C47)</f>
        <v>3322</v>
      </c>
      <c r="D48" s="57">
        <f t="shared" si="5"/>
        <v>15305</v>
      </c>
      <c r="E48" s="57">
        <f t="shared" si="5"/>
        <v>186</v>
      </c>
      <c r="F48" s="57">
        <f t="shared" si="5"/>
        <v>3233</v>
      </c>
      <c r="G48" s="57">
        <f t="shared" si="5"/>
        <v>89</v>
      </c>
      <c r="H48" s="57">
        <f t="shared" si="5"/>
        <v>128</v>
      </c>
      <c r="I48" s="58">
        <f t="shared" si="1"/>
        <v>0.21444709831515074</v>
      </c>
    </row>
    <row r="49" spans="1:9">
      <c r="A49" s="52"/>
      <c r="B49" s="52"/>
      <c r="C49" s="53"/>
      <c r="D49" s="54"/>
      <c r="E49" s="54"/>
      <c r="F49" s="54"/>
      <c r="G49" s="54"/>
      <c r="H49" s="54"/>
      <c r="I49" s="55"/>
    </row>
    <row r="50" spans="1:9">
      <c r="A50" s="52">
        <v>5</v>
      </c>
      <c r="B50" s="52">
        <v>1</v>
      </c>
      <c r="C50" s="53">
        <v>403</v>
      </c>
      <c r="D50" s="54">
        <v>2243</v>
      </c>
      <c r="E50" s="54">
        <v>30</v>
      </c>
      <c r="F50" s="54">
        <f t="shared" si="0"/>
        <v>397</v>
      </c>
      <c r="G50" s="54">
        <v>6</v>
      </c>
      <c r="H50" s="54">
        <v>29</v>
      </c>
      <c r="I50" s="55">
        <f t="shared" si="1"/>
        <v>0.17729872415310163</v>
      </c>
    </row>
    <row r="51" spans="1:9">
      <c r="A51" s="52">
        <v>5</v>
      </c>
      <c r="B51" s="52">
        <v>2</v>
      </c>
      <c r="C51" s="53">
        <v>144</v>
      </c>
      <c r="D51" s="54">
        <v>965</v>
      </c>
      <c r="E51" s="54">
        <v>9</v>
      </c>
      <c r="F51" s="54">
        <f t="shared" si="0"/>
        <v>140</v>
      </c>
      <c r="G51" s="54">
        <v>4</v>
      </c>
      <c r="H51" s="54">
        <v>2</v>
      </c>
      <c r="I51" s="55">
        <f t="shared" si="1"/>
        <v>0.14784394250513347</v>
      </c>
    </row>
    <row r="52" spans="1:9">
      <c r="A52" s="52">
        <v>5</v>
      </c>
      <c r="B52" s="52">
        <v>3</v>
      </c>
      <c r="C52" s="53">
        <v>259</v>
      </c>
      <c r="D52" s="54">
        <v>1619</v>
      </c>
      <c r="E52" s="54">
        <v>31</v>
      </c>
      <c r="F52" s="54">
        <f t="shared" si="0"/>
        <v>251</v>
      </c>
      <c r="G52" s="54">
        <v>8</v>
      </c>
      <c r="H52" s="54">
        <v>15</v>
      </c>
      <c r="I52" s="55">
        <f t="shared" si="1"/>
        <v>0.15696969696969698</v>
      </c>
    </row>
    <row r="53" spans="1:9">
      <c r="A53" s="52">
        <v>5</v>
      </c>
      <c r="B53" s="52">
        <v>4</v>
      </c>
      <c r="C53" s="53">
        <v>349</v>
      </c>
      <c r="D53" s="54">
        <v>1349</v>
      </c>
      <c r="E53" s="54">
        <v>28</v>
      </c>
      <c r="F53" s="54">
        <f t="shared" si="0"/>
        <v>343</v>
      </c>
      <c r="G53" s="54">
        <v>6</v>
      </c>
      <c r="H53" s="54">
        <v>20</v>
      </c>
      <c r="I53" s="55">
        <f t="shared" si="1"/>
        <v>0.2534495279593319</v>
      </c>
    </row>
    <row r="54" spans="1:9">
      <c r="A54" s="52">
        <v>5</v>
      </c>
      <c r="B54" s="52">
        <v>5</v>
      </c>
      <c r="C54" s="53">
        <v>359</v>
      </c>
      <c r="D54" s="54">
        <v>1424</v>
      </c>
      <c r="E54" s="54">
        <v>35</v>
      </c>
      <c r="F54" s="54">
        <f t="shared" si="0"/>
        <v>351</v>
      </c>
      <c r="G54" s="54">
        <v>8</v>
      </c>
      <c r="H54" s="54">
        <v>36</v>
      </c>
      <c r="I54" s="55">
        <f t="shared" si="1"/>
        <v>0.24605894448252227</v>
      </c>
    </row>
    <row r="55" spans="1:9">
      <c r="A55" s="52">
        <v>5</v>
      </c>
      <c r="B55" s="52">
        <v>6</v>
      </c>
      <c r="C55" s="53">
        <v>249</v>
      </c>
      <c r="D55" s="54">
        <v>1851</v>
      </c>
      <c r="E55" s="54">
        <v>28</v>
      </c>
      <c r="F55" s="54">
        <f t="shared" si="0"/>
        <v>223</v>
      </c>
      <c r="G55" s="54">
        <v>26</v>
      </c>
      <c r="H55" s="54">
        <v>21</v>
      </c>
      <c r="I55" s="55">
        <f t="shared" si="1"/>
        <v>0.13251729643427354</v>
      </c>
    </row>
    <row r="56" spans="1:9">
      <c r="A56" s="52">
        <v>5</v>
      </c>
      <c r="B56" s="52">
        <v>7</v>
      </c>
      <c r="C56" s="53">
        <v>106</v>
      </c>
      <c r="D56" s="54">
        <v>1278</v>
      </c>
      <c r="E56" s="54">
        <v>10</v>
      </c>
      <c r="F56" s="54">
        <f t="shared" si="0"/>
        <v>104</v>
      </c>
      <c r="G56" s="54">
        <v>2</v>
      </c>
      <c r="H56" s="54">
        <v>11</v>
      </c>
      <c r="I56" s="55">
        <f t="shared" si="1"/>
        <v>8.2298136645962736E-2</v>
      </c>
    </row>
    <row r="57" spans="1:9">
      <c r="A57" s="52">
        <v>5</v>
      </c>
      <c r="B57" s="52">
        <v>8</v>
      </c>
      <c r="C57" s="53">
        <v>146</v>
      </c>
      <c r="D57" s="54">
        <v>705</v>
      </c>
      <c r="E57" s="54">
        <v>19</v>
      </c>
      <c r="F57" s="54">
        <f t="shared" si="0"/>
        <v>144</v>
      </c>
      <c r="G57" s="54">
        <v>2</v>
      </c>
      <c r="H57" s="54">
        <v>10</v>
      </c>
      <c r="I57" s="55">
        <f t="shared" si="1"/>
        <v>0.20165745856353592</v>
      </c>
    </row>
    <row r="58" spans="1:9">
      <c r="A58" s="52">
        <v>5</v>
      </c>
      <c r="B58" s="52">
        <v>9</v>
      </c>
      <c r="C58" s="53">
        <v>60</v>
      </c>
      <c r="D58" s="54">
        <v>485</v>
      </c>
      <c r="E58" s="54">
        <v>5</v>
      </c>
      <c r="F58" s="54">
        <f t="shared" si="0"/>
        <v>59</v>
      </c>
      <c r="G58" s="54">
        <v>1</v>
      </c>
      <c r="H58" s="54">
        <v>1</v>
      </c>
      <c r="I58" s="55">
        <f t="shared" si="1"/>
        <v>0.12244897959183673</v>
      </c>
    </row>
    <row r="59" spans="1:9">
      <c r="A59" s="52">
        <v>5</v>
      </c>
      <c r="B59" s="52">
        <v>10</v>
      </c>
      <c r="C59" s="53">
        <v>125</v>
      </c>
      <c r="D59" s="54">
        <v>773</v>
      </c>
      <c r="E59" s="54">
        <v>13</v>
      </c>
      <c r="F59" s="54">
        <f t="shared" si="0"/>
        <v>102</v>
      </c>
      <c r="G59" s="54">
        <v>23</v>
      </c>
      <c r="H59" s="54">
        <v>6</v>
      </c>
      <c r="I59" s="55">
        <f t="shared" si="1"/>
        <v>0.15903307888040713</v>
      </c>
    </row>
    <row r="60" spans="1:9">
      <c r="A60" s="56">
        <v>5</v>
      </c>
      <c r="B60" s="56"/>
      <c r="C60" s="57">
        <f t="shared" ref="C60:H60" si="6">SUM(C50:C59)</f>
        <v>2200</v>
      </c>
      <c r="D60" s="57">
        <f t="shared" si="6"/>
        <v>12692</v>
      </c>
      <c r="E60" s="57">
        <f t="shared" si="6"/>
        <v>208</v>
      </c>
      <c r="F60" s="57">
        <f t="shared" si="6"/>
        <v>2114</v>
      </c>
      <c r="G60" s="57">
        <f t="shared" si="6"/>
        <v>86</v>
      </c>
      <c r="H60" s="57">
        <f t="shared" si="6"/>
        <v>151</v>
      </c>
      <c r="I60" s="58">
        <f t="shared" si="1"/>
        <v>0.17054263565891473</v>
      </c>
    </row>
    <row r="61" spans="1:9">
      <c r="A61" s="52"/>
      <c r="B61" s="52"/>
      <c r="C61" s="53"/>
      <c r="D61" s="54"/>
      <c r="E61" s="54"/>
      <c r="F61" s="54"/>
      <c r="G61" s="54"/>
      <c r="H61" s="54"/>
      <c r="I61" s="55"/>
    </row>
    <row r="62" spans="1:9">
      <c r="A62" s="52">
        <v>6</v>
      </c>
      <c r="B62" s="52">
        <v>1</v>
      </c>
      <c r="C62" s="53">
        <v>99</v>
      </c>
      <c r="D62" s="54">
        <v>750</v>
      </c>
      <c r="E62" s="54">
        <v>11</v>
      </c>
      <c r="F62" s="54">
        <f t="shared" si="0"/>
        <v>97</v>
      </c>
      <c r="G62" s="54">
        <v>2</v>
      </c>
      <c r="H62" s="54">
        <v>6</v>
      </c>
      <c r="I62" s="55">
        <f t="shared" si="1"/>
        <v>0.13009198423127463</v>
      </c>
    </row>
    <row r="63" spans="1:9">
      <c r="A63" s="52">
        <v>6</v>
      </c>
      <c r="B63" s="52">
        <v>2</v>
      </c>
      <c r="C63" s="53">
        <v>541</v>
      </c>
      <c r="D63" s="54">
        <v>3275</v>
      </c>
      <c r="E63" s="54">
        <v>69</v>
      </c>
      <c r="F63" s="54">
        <f t="shared" si="0"/>
        <v>532</v>
      </c>
      <c r="G63" s="54">
        <v>9</v>
      </c>
      <c r="H63" s="54">
        <v>24</v>
      </c>
      <c r="I63" s="55">
        <f t="shared" si="1"/>
        <v>0.16178229665071769</v>
      </c>
    </row>
    <row r="64" spans="1:9">
      <c r="A64" s="52">
        <v>6</v>
      </c>
      <c r="B64" s="52">
        <v>3</v>
      </c>
      <c r="C64" s="53">
        <v>329</v>
      </c>
      <c r="D64" s="54">
        <v>2694</v>
      </c>
      <c r="E64" s="54">
        <v>59</v>
      </c>
      <c r="F64" s="54">
        <f t="shared" si="0"/>
        <v>318</v>
      </c>
      <c r="G64" s="54">
        <v>11</v>
      </c>
      <c r="H64" s="54">
        <v>12</v>
      </c>
      <c r="I64" s="55">
        <f t="shared" si="1"/>
        <v>0.11950599346167817</v>
      </c>
    </row>
    <row r="65" spans="1:9">
      <c r="A65" s="52">
        <v>6</v>
      </c>
      <c r="B65" s="52">
        <v>4</v>
      </c>
      <c r="C65" s="53">
        <v>416</v>
      </c>
      <c r="D65" s="54">
        <v>3534</v>
      </c>
      <c r="E65" s="54">
        <v>55</v>
      </c>
      <c r="F65" s="54">
        <f t="shared" si="0"/>
        <v>400</v>
      </c>
      <c r="G65" s="54">
        <v>16</v>
      </c>
      <c r="H65" s="54">
        <v>16</v>
      </c>
      <c r="I65" s="55">
        <f t="shared" si="1"/>
        <v>0.11590972415714684</v>
      </c>
    </row>
    <row r="66" spans="1:9">
      <c r="A66" s="52">
        <v>6</v>
      </c>
      <c r="B66" s="52">
        <v>5</v>
      </c>
      <c r="C66" s="53">
        <v>135</v>
      </c>
      <c r="D66" s="54">
        <v>1172</v>
      </c>
      <c r="E66" s="54">
        <v>23</v>
      </c>
      <c r="F66" s="54">
        <f t="shared" si="0"/>
        <v>134</v>
      </c>
      <c r="G66" s="54">
        <v>1</v>
      </c>
      <c r="H66" s="54">
        <v>6</v>
      </c>
      <c r="I66" s="55">
        <f t="shared" si="1"/>
        <v>0.11297071129707113</v>
      </c>
    </row>
    <row r="67" spans="1:9">
      <c r="A67" s="52">
        <v>6</v>
      </c>
      <c r="B67" s="52">
        <v>6</v>
      </c>
      <c r="C67" s="53">
        <v>116</v>
      </c>
      <c r="D67" s="54">
        <v>1133</v>
      </c>
      <c r="E67" s="54">
        <v>14</v>
      </c>
      <c r="F67" s="54">
        <f t="shared" si="0"/>
        <v>116</v>
      </c>
      <c r="G67" s="54">
        <v>0</v>
      </c>
      <c r="H67" s="54">
        <v>13</v>
      </c>
      <c r="I67" s="55">
        <f t="shared" si="1"/>
        <v>0.1011333914559721</v>
      </c>
    </row>
    <row r="68" spans="1:9">
      <c r="A68" s="52">
        <v>6</v>
      </c>
      <c r="B68" s="52">
        <v>7</v>
      </c>
      <c r="C68" s="53">
        <v>129</v>
      </c>
      <c r="D68" s="54">
        <v>612</v>
      </c>
      <c r="E68" s="54">
        <v>23</v>
      </c>
      <c r="F68" s="54">
        <f t="shared" si="0"/>
        <v>108</v>
      </c>
      <c r="G68" s="54">
        <v>21</v>
      </c>
      <c r="H68" s="54">
        <v>12</v>
      </c>
      <c r="I68" s="55">
        <f t="shared" si="1"/>
        <v>0.20314960629921261</v>
      </c>
    </row>
    <row r="69" spans="1:9">
      <c r="A69" s="52">
        <v>6</v>
      </c>
      <c r="B69" s="52">
        <v>8</v>
      </c>
      <c r="C69" s="53">
        <v>217</v>
      </c>
      <c r="D69" s="54">
        <v>1211</v>
      </c>
      <c r="E69" s="54">
        <v>20</v>
      </c>
      <c r="F69" s="54">
        <f t="shared" si="0"/>
        <v>212</v>
      </c>
      <c r="G69" s="54">
        <v>5</v>
      </c>
      <c r="H69" s="54">
        <v>10</v>
      </c>
      <c r="I69" s="55">
        <f t="shared" si="1"/>
        <v>0.17627944760357434</v>
      </c>
    </row>
    <row r="70" spans="1:9">
      <c r="A70" s="56">
        <v>6</v>
      </c>
      <c r="B70" s="56"/>
      <c r="C70" s="57">
        <f t="shared" ref="C70:H70" si="7">SUM(C62:C69)</f>
        <v>1982</v>
      </c>
      <c r="D70" s="57">
        <f t="shared" si="7"/>
        <v>14381</v>
      </c>
      <c r="E70" s="57">
        <f t="shared" si="7"/>
        <v>274</v>
      </c>
      <c r="F70" s="57">
        <f t="shared" si="7"/>
        <v>1917</v>
      </c>
      <c r="G70" s="57">
        <f t="shared" si="7"/>
        <v>65</v>
      </c>
      <c r="H70" s="57">
        <f t="shared" si="7"/>
        <v>99</v>
      </c>
      <c r="I70" s="58">
        <f t="shared" si="1"/>
        <v>0.13524394404640055</v>
      </c>
    </row>
    <row r="71" spans="1:9">
      <c r="A71" s="52"/>
      <c r="B71" s="52"/>
      <c r="C71" s="53"/>
      <c r="D71" s="54"/>
      <c r="E71" s="54"/>
      <c r="F71" s="54"/>
      <c r="G71" s="54"/>
      <c r="H71" s="54"/>
      <c r="I71" s="55"/>
    </row>
    <row r="72" spans="1:9">
      <c r="A72" s="52">
        <v>7</v>
      </c>
      <c r="B72" s="52">
        <v>1</v>
      </c>
      <c r="C72" s="53">
        <v>604</v>
      </c>
      <c r="D72" s="54">
        <v>1947</v>
      </c>
      <c r="E72" s="54">
        <v>11</v>
      </c>
      <c r="F72" s="54">
        <f t="shared" si="0"/>
        <v>585</v>
      </c>
      <c r="G72" s="54">
        <v>19</v>
      </c>
      <c r="H72" s="54">
        <v>0</v>
      </c>
      <c r="I72" s="55">
        <f t="shared" si="1"/>
        <v>0.30847803881511748</v>
      </c>
    </row>
    <row r="73" spans="1:9">
      <c r="A73" s="52">
        <v>7</v>
      </c>
      <c r="B73" s="52">
        <v>2</v>
      </c>
      <c r="C73" s="53">
        <v>583</v>
      </c>
      <c r="D73" s="54">
        <v>1542</v>
      </c>
      <c r="E73" s="54">
        <v>21</v>
      </c>
      <c r="F73" s="54">
        <f t="shared" si="0"/>
        <v>564</v>
      </c>
      <c r="G73" s="54">
        <v>19</v>
      </c>
      <c r="H73" s="54">
        <v>31</v>
      </c>
      <c r="I73" s="55">
        <f t="shared" si="1"/>
        <v>0.37300063979526549</v>
      </c>
    </row>
    <row r="74" spans="1:9">
      <c r="A74" s="52">
        <v>7</v>
      </c>
      <c r="B74" s="52">
        <v>3</v>
      </c>
      <c r="C74" s="53">
        <v>530</v>
      </c>
      <c r="D74" s="54">
        <v>2480</v>
      </c>
      <c r="E74" s="54">
        <v>35</v>
      </c>
      <c r="F74" s="54">
        <f t="shared" si="0"/>
        <v>499</v>
      </c>
      <c r="G74" s="54">
        <v>31</v>
      </c>
      <c r="H74" s="54">
        <v>29</v>
      </c>
      <c r="I74" s="55">
        <f t="shared" si="1"/>
        <v>0.21073558648111332</v>
      </c>
    </row>
    <row r="75" spans="1:9">
      <c r="A75" s="52">
        <v>7</v>
      </c>
      <c r="B75" s="52">
        <v>4</v>
      </c>
      <c r="C75" s="53">
        <v>483</v>
      </c>
      <c r="D75" s="54">
        <v>1580</v>
      </c>
      <c r="E75" s="54">
        <v>14</v>
      </c>
      <c r="F75" s="54">
        <f t="shared" si="0"/>
        <v>454</v>
      </c>
      <c r="G75" s="54">
        <v>29</v>
      </c>
      <c r="H75" s="54">
        <v>17</v>
      </c>
      <c r="I75" s="55">
        <f t="shared" si="1"/>
        <v>0.30301129234629864</v>
      </c>
    </row>
    <row r="76" spans="1:9">
      <c r="A76" s="52">
        <v>7</v>
      </c>
      <c r="B76" s="52">
        <v>5</v>
      </c>
      <c r="C76" s="53">
        <v>345</v>
      </c>
      <c r="D76" s="54">
        <v>2260</v>
      </c>
      <c r="E76" s="54">
        <v>38</v>
      </c>
      <c r="F76" s="54">
        <f t="shared" si="0"/>
        <v>334</v>
      </c>
      <c r="G76" s="54">
        <v>11</v>
      </c>
      <c r="H76" s="54">
        <v>7</v>
      </c>
      <c r="I76" s="55">
        <f t="shared" si="1"/>
        <v>0.15013054830287206</v>
      </c>
    </row>
    <row r="77" spans="1:9">
      <c r="A77" s="52">
        <v>7</v>
      </c>
      <c r="B77" s="52">
        <v>6</v>
      </c>
      <c r="C77" s="53">
        <v>405</v>
      </c>
      <c r="D77" s="54">
        <v>2482</v>
      </c>
      <c r="E77" s="54">
        <v>28</v>
      </c>
      <c r="F77" s="54">
        <f t="shared" si="0"/>
        <v>393</v>
      </c>
      <c r="G77" s="54">
        <v>12</v>
      </c>
      <c r="H77" s="54">
        <v>23</v>
      </c>
      <c r="I77" s="55">
        <f t="shared" si="1"/>
        <v>0.16135458167330677</v>
      </c>
    </row>
    <row r="78" spans="1:9">
      <c r="A78" s="52">
        <v>7</v>
      </c>
      <c r="B78" s="52">
        <v>7</v>
      </c>
      <c r="C78" s="53">
        <v>296</v>
      </c>
      <c r="D78" s="54">
        <v>1936</v>
      </c>
      <c r="E78" s="54">
        <v>19</v>
      </c>
      <c r="F78" s="54">
        <f t="shared" si="0"/>
        <v>286</v>
      </c>
      <c r="G78" s="54">
        <v>10</v>
      </c>
      <c r="H78" s="54">
        <v>12</v>
      </c>
      <c r="I78" s="55">
        <f t="shared" si="1"/>
        <v>0.15140664961636829</v>
      </c>
    </row>
    <row r="79" spans="1:9">
      <c r="A79" s="52">
        <v>7</v>
      </c>
      <c r="B79" s="52">
        <v>8</v>
      </c>
      <c r="C79" s="53">
        <v>587</v>
      </c>
      <c r="D79" s="54">
        <v>3371</v>
      </c>
      <c r="E79" s="54">
        <v>36</v>
      </c>
      <c r="F79" s="54">
        <f t="shared" ref="F79:F154" si="8">C79-G79</f>
        <v>546</v>
      </c>
      <c r="G79" s="54">
        <v>41</v>
      </c>
      <c r="H79" s="54">
        <v>36</v>
      </c>
      <c r="I79" s="55">
        <f t="shared" ref="I79:I154" si="9">C79/(D79+E79)</f>
        <v>0.17229233930143822</v>
      </c>
    </row>
    <row r="80" spans="1:9">
      <c r="A80" s="52">
        <v>7</v>
      </c>
      <c r="B80" s="52">
        <v>9</v>
      </c>
      <c r="C80" s="53">
        <v>179</v>
      </c>
      <c r="D80" s="54">
        <v>1508</v>
      </c>
      <c r="E80" s="54">
        <v>17</v>
      </c>
      <c r="F80" s="54">
        <f t="shared" si="8"/>
        <v>168</v>
      </c>
      <c r="G80" s="54">
        <v>11</v>
      </c>
      <c r="H80" s="54">
        <v>3</v>
      </c>
      <c r="I80" s="55">
        <f t="shared" si="9"/>
        <v>0.11737704918032787</v>
      </c>
    </row>
    <row r="81" spans="1:9">
      <c r="A81" s="52">
        <v>7</v>
      </c>
      <c r="B81" s="52">
        <v>10</v>
      </c>
      <c r="C81" s="53">
        <v>300</v>
      </c>
      <c r="D81" s="54">
        <v>2937</v>
      </c>
      <c r="E81" s="54">
        <v>48</v>
      </c>
      <c r="F81" s="54">
        <f t="shared" si="8"/>
        <v>278</v>
      </c>
      <c r="G81" s="54">
        <v>22</v>
      </c>
      <c r="H81" s="54">
        <v>16</v>
      </c>
      <c r="I81" s="55">
        <f t="shared" si="9"/>
        <v>0.10050251256281408</v>
      </c>
    </row>
    <row r="82" spans="1:9">
      <c r="A82" s="52">
        <v>7</v>
      </c>
      <c r="B82" s="52">
        <v>11</v>
      </c>
      <c r="C82" s="53">
        <v>220</v>
      </c>
      <c r="D82" s="54">
        <v>1306</v>
      </c>
      <c r="E82" s="54">
        <v>23</v>
      </c>
      <c r="F82" s="54">
        <f t="shared" si="8"/>
        <v>211</v>
      </c>
      <c r="G82" s="54">
        <v>9</v>
      </c>
      <c r="H82" s="54">
        <v>10</v>
      </c>
      <c r="I82" s="55">
        <f t="shared" si="9"/>
        <v>0.16553799849510911</v>
      </c>
    </row>
    <row r="83" spans="1:9">
      <c r="A83" s="56">
        <v>7</v>
      </c>
      <c r="B83" s="56"/>
      <c r="C83" s="57">
        <f t="shared" ref="C83:H83" si="10">SUM(C72:C82)</f>
        <v>4532</v>
      </c>
      <c r="D83" s="57">
        <f t="shared" si="10"/>
        <v>23349</v>
      </c>
      <c r="E83" s="57">
        <f t="shared" si="10"/>
        <v>290</v>
      </c>
      <c r="F83" s="57">
        <f t="shared" si="10"/>
        <v>4318</v>
      </c>
      <c r="G83" s="57">
        <f t="shared" si="10"/>
        <v>214</v>
      </c>
      <c r="H83" s="57">
        <f t="shared" si="10"/>
        <v>184</v>
      </c>
      <c r="I83" s="58">
        <f t="shared" si="9"/>
        <v>0.19171707771056307</v>
      </c>
    </row>
    <row r="84" spans="1:9">
      <c r="A84" s="52"/>
      <c r="B84" s="52"/>
      <c r="C84" s="53"/>
      <c r="D84" s="54"/>
      <c r="E84" s="54"/>
      <c r="F84" s="54"/>
      <c r="G84" s="54"/>
      <c r="H84" s="54"/>
      <c r="I84" s="55"/>
    </row>
    <row r="85" spans="1:9">
      <c r="A85" s="52">
        <v>8</v>
      </c>
      <c r="B85" s="52">
        <v>1</v>
      </c>
      <c r="C85" s="53">
        <v>140</v>
      </c>
      <c r="D85" s="54">
        <v>1194</v>
      </c>
      <c r="E85" s="54">
        <v>8</v>
      </c>
      <c r="F85" s="54">
        <f t="shared" si="8"/>
        <v>138</v>
      </c>
      <c r="G85" s="54">
        <v>2</v>
      </c>
      <c r="H85" s="54">
        <v>8</v>
      </c>
      <c r="I85" s="55">
        <f t="shared" si="9"/>
        <v>0.11647254575707154</v>
      </c>
    </row>
    <row r="86" spans="1:9">
      <c r="A86" s="52">
        <v>8</v>
      </c>
      <c r="B86" s="52">
        <v>2</v>
      </c>
      <c r="C86" s="53">
        <v>333</v>
      </c>
      <c r="D86" s="54">
        <v>1639</v>
      </c>
      <c r="E86" s="54">
        <v>26</v>
      </c>
      <c r="F86" s="54">
        <f t="shared" si="8"/>
        <v>327</v>
      </c>
      <c r="G86" s="54">
        <v>6</v>
      </c>
      <c r="H86" s="54">
        <v>11</v>
      </c>
      <c r="I86" s="55">
        <f t="shared" si="9"/>
        <v>0.2</v>
      </c>
    </row>
    <row r="87" spans="1:9">
      <c r="A87" s="52">
        <v>8</v>
      </c>
      <c r="B87" s="52">
        <v>3</v>
      </c>
      <c r="C87" s="53">
        <v>141</v>
      </c>
      <c r="D87" s="54">
        <v>1143</v>
      </c>
      <c r="E87" s="54">
        <v>17</v>
      </c>
      <c r="F87" s="54">
        <f t="shared" si="8"/>
        <v>140</v>
      </c>
      <c r="G87" s="54">
        <v>1</v>
      </c>
      <c r="H87" s="54">
        <v>9</v>
      </c>
      <c r="I87" s="55">
        <f t="shared" si="9"/>
        <v>0.12155172413793103</v>
      </c>
    </row>
    <row r="88" spans="1:9">
      <c r="A88" s="52">
        <v>8</v>
      </c>
      <c r="B88" s="52">
        <v>4</v>
      </c>
      <c r="C88" s="53">
        <v>228</v>
      </c>
      <c r="D88" s="54">
        <v>969</v>
      </c>
      <c r="E88" s="54">
        <v>25</v>
      </c>
      <c r="F88" s="54">
        <f t="shared" si="8"/>
        <v>223</v>
      </c>
      <c r="G88" s="54">
        <v>5</v>
      </c>
      <c r="H88" s="54">
        <v>11</v>
      </c>
      <c r="I88" s="55">
        <f t="shared" si="9"/>
        <v>0.22937625754527163</v>
      </c>
    </row>
    <row r="89" spans="1:9">
      <c r="A89" s="52">
        <v>8</v>
      </c>
      <c r="B89" s="52">
        <v>5</v>
      </c>
      <c r="C89" s="53">
        <v>352</v>
      </c>
      <c r="D89" s="54">
        <v>2148</v>
      </c>
      <c r="E89" s="54">
        <v>23</v>
      </c>
      <c r="F89" s="54">
        <f t="shared" si="8"/>
        <v>341</v>
      </c>
      <c r="G89" s="54">
        <v>11</v>
      </c>
      <c r="H89" s="54">
        <v>17</v>
      </c>
      <c r="I89" s="55">
        <f t="shared" si="9"/>
        <v>0.16213726393367112</v>
      </c>
    </row>
    <row r="90" spans="1:9">
      <c r="A90" s="52">
        <v>8</v>
      </c>
      <c r="B90" s="52">
        <v>6</v>
      </c>
      <c r="C90" s="53">
        <v>401</v>
      </c>
      <c r="D90" s="54">
        <v>2221</v>
      </c>
      <c r="E90" s="54">
        <v>27</v>
      </c>
      <c r="F90" s="54">
        <f t="shared" si="8"/>
        <v>392</v>
      </c>
      <c r="G90" s="54">
        <v>9</v>
      </c>
      <c r="H90" s="54">
        <v>22</v>
      </c>
      <c r="I90" s="55">
        <f t="shared" si="9"/>
        <v>0.17838078291814946</v>
      </c>
    </row>
    <row r="91" spans="1:9">
      <c r="A91" s="52">
        <v>8</v>
      </c>
      <c r="B91" s="52">
        <v>7</v>
      </c>
      <c r="C91" s="53">
        <v>401</v>
      </c>
      <c r="D91" s="54">
        <v>1442</v>
      </c>
      <c r="E91" s="54">
        <v>16</v>
      </c>
      <c r="F91" s="54">
        <f t="shared" si="8"/>
        <v>395</v>
      </c>
      <c r="G91" s="54">
        <v>6</v>
      </c>
      <c r="H91" s="54">
        <v>11</v>
      </c>
      <c r="I91" s="55">
        <f t="shared" si="9"/>
        <v>0.27503429355281206</v>
      </c>
    </row>
    <row r="92" spans="1:9">
      <c r="A92" s="52">
        <v>8</v>
      </c>
      <c r="B92" s="52">
        <v>8</v>
      </c>
      <c r="C92" s="53">
        <v>404</v>
      </c>
      <c r="D92" s="54">
        <v>1813</v>
      </c>
      <c r="E92" s="54">
        <v>21</v>
      </c>
      <c r="F92" s="54">
        <f t="shared" si="8"/>
        <v>398</v>
      </c>
      <c r="G92" s="54">
        <v>6</v>
      </c>
      <c r="H92" s="54">
        <v>11</v>
      </c>
      <c r="I92" s="55">
        <f t="shared" si="9"/>
        <v>0.22028353326063249</v>
      </c>
    </row>
    <row r="93" spans="1:9">
      <c r="A93" s="52">
        <v>8</v>
      </c>
      <c r="B93" s="52">
        <v>9</v>
      </c>
      <c r="C93" s="53">
        <v>303</v>
      </c>
      <c r="D93" s="54">
        <v>1421</v>
      </c>
      <c r="E93" s="54">
        <v>11</v>
      </c>
      <c r="F93" s="54">
        <f t="shared" si="8"/>
        <v>296</v>
      </c>
      <c r="G93" s="54">
        <v>7</v>
      </c>
      <c r="H93" s="54">
        <v>8</v>
      </c>
      <c r="I93" s="55">
        <f t="shared" si="9"/>
        <v>0.21159217877094971</v>
      </c>
    </row>
    <row r="94" spans="1:9">
      <c r="A94" s="52">
        <v>8</v>
      </c>
      <c r="B94" s="52">
        <v>10</v>
      </c>
      <c r="C94" s="53">
        <v>536</v>
      </c>
      <c r="D94" s="54">
        <v>2423</v>
      </c>
      <c r="E94" s="54">
        <v>14</v>
      </c>
      <c r="F94" s="54">
        <f t="shared" si="8"/>
        <v>522</v>
      </c>
      <c r="G94" s="54">
        <v>14</v>
      </c>
      <c r="H94" s="54">
        <v>23</v>
      </c>
      <c r="I94" s="55">
        <f t="shared" si="9"/>
        <v>0.2199425523184243</v>
      </c>
    </row>
    <row r="95" spans="1:9">
      <c r="A95" s="56">
        <v>8</v>
      </c>
      <c r="B95" s="56"/>
      <c r="C95" s="57">
        <f t="shared" ref="C95:H95" si="11">SUM(C85:C94)</f>
        <v>3239</v>
      </c>
      <c r="D95" s="57">
        <f t="shared" si="11"/>
        <v>16413</v>
      </c>
      <c r="E95" s="57">
        <f t="shared" si="11"/>
        <v>188</v>
      </c>
      <c r="F95" s="57">
        <f t="shared" si="11"/>
        <v>3172</v>
      </c>
      <c r="G95" s="57">
        <f t="shared" si="11"/>
        <v>67</v>
      </c>
      <c r="H95" s="57">
        <f t="shared" si="11"/>
        <v>131</v>
      </c>
      <c r="I95" s="58">
        <f t="shared" si="9"/>
        <v>0.19510872838985605</v>
      </c>
    </row>
    <row r="96" spans="1:9">
      <c r="A96" s="52"/>
      <c r="B96" s="52"/>
      <c r="C96" s="53"/>
      <c r="D96" s="54"/>
      <c r="E96" s="54"/>
      <c r="F96" s="54"/>
      <c r="G96" s="54"/>
      <c r="H96" s="54"/>
      <c r="I96" s="55"/>
    </row>
    <row r="97" spans="1:9">
      <c r="A97" s="52">
        <v>9</v>
      </c>
      <c r="B97" s="52">
        <v>1</v>
      </c>
      <c r="C97" s="53">
        <v>271</v>
      </c>
      <c r="D97" s="54">
        <v>1368</v>
      </c>
      <c r="E97" s="54">
        <v>22</v>
      </c>
      <c r="F97" s="54">
        <f t="shared" si="8"/>
        <v>260</v>
      </c>
      <c r="G97" s="54">
        <v>11</v>
      </c>
      <c r="H97" s="54">
        <v>12</v>
      </c>
      <c r="I97" s="55">
        <f t="shared" si="9"/>
        <v>0.19496402877697841</v>
      </c>
    </row>
    <row r="98" spans="1:9">
      <c r="A98" s="52">
        <v>9</v>
      </c>
      <c r="B98" s="52">
        <v>2</v>
      </c>
      <c r="C98" s="53">
        <v>481</v>
      </c>
      <c r="D98" s="54">
        <v>1883</v>
      </c>
      <c r="E98" s="54">
        <v>14</v>
      </c>
      <c r="F98" s="54">
        <f t="shared" si="8"/>
        <v>465</v>
      </c>
      <c r="G98" s="54">
        <v>16</v>
      </c>
      <c r="H98" s="54">
        <v>9</v>
      </c>
      <c r="I98" s="55">
        <f t="shared" si="9"/>
        <v>0.25355824986821296</v>
      </c>
    </row>
    <row r="99" spans="1:9">
      <c r="A99" s="52">
        <v>9</v>
      </c>
      <c r="B99" s="52">
        <v>3</v>
      </c>
      <c r="C99" s="53">
        <v>83</v>
      </c>
      <c r="D99" s="54">
        <v>833</v>
      </c>
      <c r="E99" s="54">
        <v>8</v>
      </c>
      <c r="F99" s="54">
        <f t="shared" si="8"/>
        <v>81</v>
      </c>
      <c r="G99" s="54">
        <v>2</v>
      </c>
      <c r="H99" s="54">
        <v>3</v>
      </c>
      <c r="I99" s="55">
        <f t="shared" si="9"/>
        <v>9.8692033293697981E-2</v>
      </c>
    </row>
    <row r="100" spans="1:9">
      <c r="A100" s="52">
        <v>9</v>
      </c>
      <c r="B100" s="52">
        <v>4</v>
      </c>
      <c r="C100" s="53">
        <v>136</v>
      </c>
      <c r="D100" s="54">
        <v>1045</v>
      </c>
      <c r="E100" s="54">
        <v>14</v>
      </c>
      <c r="F100" s="54">
        <f t="shared" si="8"/>
        <v>133</v>
      </c>
      <c r="G100" s="54">
        <v>3</v>
      </c>
      <c r="H100" s="54">
        <v>2</v>
      </c>
      <c r="I100" s="55">
        <f t="shared" si="9"/>
        <v>0.12842304060434373</v>
      </c>
    </row>
    <row r="101" spans="1:9">
      <c r="A101" s="52">
        <v>9</v>
      </c>
      <c r="B101" s="52">
        <v>5</v>
      </c>
      <c r="C101" s="53">
        <v>323</v>
      </c>
      <c r="D101" s="54">
        <v>1415</v>
      </c>
      <c r="E101" s="54">
        <v>31</v>
      </c>
      <c r="F101" s="54">
        <f t="shared" si="8"/>
        <v>314</v>
      </c>
      <c r="G101" s="54">
        <v>9</v>
      </c>
      <c r="H101" s="54">
        <v>10</v>
      </c>
      <c r="I101" s="55">
        <f t="shared" si="9"/>
        <v>0.22337482710926695</v>
      </c>
    </row>
    <row r="102" spans="1:9">
      <c r="A102" s="52">
        <v>9</v>
      </c>
      <c r="B102" s="52">
        <v>6</v>
      </c>
      <c r="C102" s="53">
        <v>382</v>
      </c>
      <c r="D102" s="54">
        <v>1563</v>
      </c>
      <c r="E102" s="54">
        <v>43</v>
      </c>
      <c r="F102" s="54">
        <f t="shared" si="8"/>
        <v>374</v>
      </c>
      <c r="G102" s="54">
        <v>8</v>
      </c>
      <c r="H102" s="54">
        <v>10</v>
      </c>
      <c r="I102" s="55">
        <f t="shared" si="9"/>
        <v>0.23785803237858033</v>
      </c>
    </row>
    <row r="103" spans="1:9">
      <c r="A103" s="52">
        <v>9</v>
      </c>
      <c r="B103" s="52">
        <v>7</v>
      </c>
      <c r="C103" s="53">
        <v>236</v>
      </c>
      <c r="D103" s="54">
        <v>915</v>
      </c>
      <c r="E103" s="54">
        <v>22</v>
      </c>
      <c r="F103" s="54">
        <f t="shared" si="8"/>
        <v>234</v>
      </c>
      <c r="G103" s="54">
        <v>2</v>
      </c>
      <c r="H103" s="54">
        <v>13</v>
      </c>
      <c r="I103" s="55">
        <f t="shared" si="9"/>
        <v>0.2518676627534685</v>
      </c>
    </row>
    <row r="104" spans="1:9">
      <c r="A104" s="52">
        <v>9</v>
      </c>
      <c r="B104" s="52">
        <v>8</v>
      </c>
      <c r="C104" s="53">
        <v>525</v>
      </c>
      <c r="D104" s="54">
        <v>2024</v>
      </c>
      <c r="E104" s="54">
        <v>51</v>
      </c>
      <c r="F104" s="54">
        <f t="shared" si="8"/>
        <v>477</v>
      </c>
      <c r="G104" s="54">
        <v>48</v>
      </c>
      <c r="H104" s="54">
        <v>15</v>
      </c>
      <c r="I104" s="55">
        <f t="shared" si="9"/>
        <v>0.25301204819277107</v>
      </c>
    </row>
    <row r="105" spans="1:9">
      <c r="A105" s="52">
        <v>9</v>
      </c>
      <c r="B105" s="52">
        <v>9</v>
      </c>
      <c r="C105" s="53">
        <v>415</v>
      </c>
      <c r="D105" s="54">
        <v>1551</v>
      </c>
      <c r="E105" s="54">
        <v>22</v>
      </c>
      <c r="F105" s="54">
        <f t="shared" si="8"/>
        <v>407</v>
      </c>
      <c r="G105" s="54">
        <v>8</v>
      </c>
      <c r="H105" s="54">
        <v>11</v>
      </c>
      <c r="I105" s="55">
        <f t="shared" si="9"/>
        <v>0.2638270820089002</v>
      </c>
    </row>
    <row r="106" spans="1:9">
      <c r="A106" s="52">
        <v>9</v>
      </c>
      <c r="B106" s="52">
        <v>10</v>
      </c>
      <c r="C106" s="53">
        <v>117</v>
      </c>
      <c r="D106" s="54">
        <v>1052</v>
      </c>
      <c r="E106" s="54">
        <v>9</v>
      </c>
      <c r="F106" s="54">
        <f t="shared" si="8"/>
        <v>117</v>
      </c>
      <c r="G106" s="54">
        <v>0</v>
      </c>
      <c r="H106" s="54">
        <v>6</v>
      </c>
      <c r="I106" s="55">
        <f t="shared" si="9"/>
        <v>0.11027332704995288</v>
      </c>
    </row>
    <row r="107" spans="1:9">
      <c r="A107" s="52">
        <v>9</v>
      </c>
      <c r="B107" s="52">
        <v>11</v>
      </c>
      <c r="C107" s="53">
        <v>66</v>
      </c>
      <c r="D107" s="54">
        <v>259</v>
      </c>
      <c r="E107" s="54">
        <v>5</v>
      </c>
      <c r="F107" s="54">
        <f t="shared" si="8"/>
        <v>66</v>
      </c>
      <c r="G107" s="54">
        <v>0</v>
      </c>
      <c r="H107" s="54">
        <v>4</v>
      </c>
      <c r="I107" s="55">
        <f t="shared" si="9"/>
        <v>0.25</v>
      </c>
    </row>
    <row r="108" spans="1:9">
      <c r="A108" s="56">
        <v>9</v>
      </c>
      <c r="B108" s="56"/>
      <c r="C108" s="57">
        <f t="shared" ref="C108:H108" si="12">SUM(C97:C107)</f>
        <v>3035</v>
      </c>
      <c r="D108" s="57">
        <f t="shared" si="12"/>
        <v>13908</v>
      </c>
      <c r="E108" s="57">
        <f t="shared" si="12"/>
        <v>241</v>
      </c>
      <c r="F108" s="57">
        <f t="shared" si="12"/>
        <v>2928</v>
      </c>
      <c r="G108" s="57">
        <f t="shared" si="12"/>
        <v>107</v>
      </c>
      <c r="H108" s="57">
        <f t="shared" si="12"/>
        <v>95</v>
      </c>
      <c r="I108" s="58">
        <f t="shared" si="9"/>
        <v>0.21450279171672909</v>
      </c>
    </row>
    <row r="109" spans="1:9">
      <c r="A109" s="52"/>
      <c r="B109" s="52"/>
      <c r="C109" s="53"/>
      <c r="D109" s="54"/>
      <c r="E109" s="54"/>
      <c r="F109" s="54"/>
      <c r="G109" s="54"/>
      <c r="H109" s="54"/>
      <c r="I109" s="55"/>
    </row>
    <row r="110" spans="1:9">
      <c r="A110" s="52">
        <v>10</v>
      </c>
      <c r="B110" s="52">
        <v>1</v>
      </c>
      <c r="C110" s="53">
        <v>372</v>
      </c>
      <c r="D110" s="54">
        <v>2230</v>
      </c>
      <c r="E110" s="54">
        <v>46</v>
      </c>
      <c r="F110" s="54">
        <f t="shared" si="8"/>
        <v>365</v>
      </c>
      <c r="G110" s="54">
        <v>7</v>
      </c>
      <c r="H110" s="54">
        <v>12</v>
      </c>
      <c r="I110" s="55">
        <f t="shared" si="9"/>
        <v>0.16344463971880491</v>
      </c>
    </row>
    <row r="111" spans="1:9">
      <c r="A111" s="52">
        <v>10</v>
      </c>
      <c r="B111" s="52">
        <v>2</v>
      </c>
      <c r="C111" s="53">
        <v>322</v>
      </c>
      <c r="D111" s="54">
        <v>2297</v>
      </c>
      <c r="E111" s="54">
        <v>43</v>
      </c>
      <c r="F111" s="54">
        <f t="shared" si="8"/>
        <v>312</v>
      </c>
      <c r="G111" s="54">
        <v>10</v>
      </c>
      <c r="H111" s="54">
        <v>7</v>
      </c>
      <c r="I111" s="55">
        <f t="shared" si="9"/>
        <v>0.13760683760683762</v>
      </c>
    </row>
    <row r="112" spans="1:9">
      <c r="A112" s="52">
        <v>10</v>
      </c>
      <c r="B112" s="52">
        <v>3</v>
      </c>
      <c r="C112" s="53">
        <v>420</v>
      </c>
      <c r="D112" s="54">
        <v>1812</v>
      </c>
      <c r="E112" s="54">
        <v>22</v>
      </c>
      <c r="F112" s="54">
        <f t="shared" si="8"/>
        <v>411</v>
      </c>
      <c r="G112" s="54">
        <v>9</v>
      </c>
      <c r="H112" s="54">
        <v>24</v>
      </c>
      <c r="I112" s="55">
        <f t="shared" si="9"/>
        <v>0.22900763358778625</v>
      </c>
    </row>
    <row r="113" spans="1:9">
      <c r="A113" s="52">
        <v>10</v>
      </c>
      <c r="B113" s="52">
        <v>4</v>
      </c>
      <c r="C113" s="53">
        <v>196</v>
      </c>
      <c r="D113" s="54">
        <v>1280</v>
      </c>
      <c r="E113" s="54">
        <v>30</v>
      </c>
      <c r="F113" s="54">
        <f t="shared" si="8"/>
        <v>172</v>
      </c>
      <c r="G113" s="54">
        <v>24</v>
      </c>
      <c r="H113" s="54">
        <v>5</v>
      </c>
      <c r="I113" s="55">
        <f t="shared" si="9"/>
        <v>0.14961832061068703</v>
      </c>
    </row>
    <row r="114" spans="1:9">
      <c r="A114" s="52">
        <v>10</v>
      </c>
      <c r="B114" s="52">
        <v>5</v>
      </c>
      <c r="C114" s="53">
        <v>137</v>
      </c>
      <c r="D114" s="54">
        <v>1099</v>
      </c>
      <c r="E114" s="54">
        <v>17</v>
      </c>
      <c r="F114" s="54">
        <f t="shared" si="8"/>
        <v>134</v>
      </c>
      <c r="G114" s="54">
        <v>3</v>
      </c>
      <c r="H114" s="54">
        <v>13</v>
      </c>
      <c r="I114" s="55">
        <f t="shared" si="9"/>
        <v>0.12275985663082438</v>
      </c>
    </row>
    <row r="115" spans="1:9">
      <c r="A115" s="52">
        <v>10</v>
      </c>
      <c r="B115" s="52">
        <v>6</v>
      </c>
      <c r="C115" s="53">
        <v>335</v>
      </c>
      <c r="D115" s="54">
        <v>2207</v>
      </c>
      <c r="E115" s="54">
        <v>33</v>
      </c>
      <c r="F115" s="54">
        <f t="shared" si="8"/>
        <v>325</v>
      </c>
      <c r="G115" s="54">
        <v>10</v>
      </c>
      <c r="H115" s="54">
        <v>13</v>
      </c>
      <c r="I115" s="55">
        <f t="shared" si="9"/>
        <v>0.14955357142857142</v>
      </c>
    </row>
    <row r="116" spans="1:9">
      <c r="A116" s="52">
        <v>10</v>
      </c>
      <c r="B116" s="52">
        <v>7</v>
      </c>
      <c r="C116" s="53">
        <v>319</v>
      </c>
      <c r="D116" s="54">
        <v>1802</v>
      </c>
      <c r="E116" s="54">
        <v>28</v>
      </c>
      <c r="F116" s="54">
        <f t="shared" si="8"/>
        <v>314</v>
      </c>
      <c r="G116" s="54">
        <v>5</v>
      </c>
      <c r="H116" s="54">
        <v>9</v>
      </c>
      <c r="I116" s="55">
        <f t="shared" si="9"/>
        <v>0.17431693989071037</v>
      </c>
    </row>
    <row r="117" spans="1:9">
      <c r="A117" s="52">
        <v>10</v>
      </c>
      <c r="B117" s="52">
        <v>8</v>
      </c>
      <c r="C117" s="53">
        <v>396</v>
      </c>
      <c r="D117" s="54">
        <v>1534</v>
      </c>
      <c r="E117" s="54">
        <v>18</v>
      </c>
      <c r="F117" s="54">
        <f t="shared" si="8"/>
        <v>355</v>
      </c>
      <c r="G117" s="54">
        <v>41</v>
      </c>
      <c r="H117" s="54">
        <v>17</v>
      </c>
      <c r="I117" s="55">
        <f t="shared" si="9"/>
        <v>0.25515463917525771</v>
      </c>
    </row>
    <row r="118" spans="1:9">
      <c r="A118" s="52">
        <v>10</v>
      </c>
      <c r="B118" s="52">
        <v>9</v>
      </c>
      <c r="C118" s="53">
        <v>309</v>
      </c>
      <c r="D118" s="54">
        <v>1904</v>
      </c>
      <c r="E118" s="54">
        <v>0</v>
      </c>
      <c r="F118" s="54">
        <f t="shared" si="8"/>
        <v>306</v>
      </c>
      <c r="G118" s="54">
        <v>3</v>
      </c>
      <c r="H118" s="54">
        <v>30</v>
      </c>
      <c r="I118" s="55">
        <f t="shared" si="9"/>
        <v>0.16228991596638656</v>
      </c>
    </row>
    <row r="119" spans="1:9">
      <c r="A119" s="52">
        <v>10</v>
      </c>
      <c r="B119" s="52">
        <v>10</v>
      </c>
      <c r="C119" s="53">
        <v>483</v>
      </c>
      <c r="D119" s="54">
        <v>1557</v>
      </c>
      <c r="E119" s="54">
        <v>41</v>
      </c>
      <c r="F119" s="54">
        <f t="shared" si="8"/>
        <v>461</v>
      </c>
      <c r="G119" s="54">
        <v>22</v>
      </c>
      <c r="H119" s="54">
        <v>10</v>
      </c>
      <c r="I119" s="55">
        <f t="shared" si="9"/>
        <v>0.30225281602002502</v>
      </c>
    </row>
    <row r="120" spans="1:9">
      <c r="A120" s="52">
        <v>10</v>
      </c>
      <c r="B120" s="52">
        <v>11</v>
      </c>
      <c r="C120" s="53">
        <v>142</v>
      </c>
      <c r="D120" s="54">
        <v>1329</v>
      </c>
      <c r="E120" s="54">
        <v>14</v>
      </c>
      <c r="F120" s="54">
        <f t="shared" si="8"/>
        <v>136</v>
      </c>
      <c r="G120" s="54">
        <v>6</v>
      </c>
      <c r="H120" s="54">
        <v>7</v>
      </c>
      <c r="I120" s="55">
        <f t="shared" si="9"/>
        <v>0.10573343261355175</v>
      </c>
    </row>
    <row r="121" spans="1:9">
      <c r="A121" s="56">
        <v>10</v>
      </c>
      <c r="B121" s="56"/>
      <c r="C121" s="57">
        <f t="shared" ref="C121:H121" si="13">SUM(C110:C120)</f>
        <v>3431</v>
      </c>
      <c r="D121" s="57">
        <f t="shared" si="13"/>
        <v>19051</v>
      </c>
      <c r="E121" s="57">
        <f t="shared" si="13"/>
        <v>292</v>
      </c>
      <c r="F121" s="57">
        <f t="shared" si="13"/>
        <v>3291</v>
      </c>
      <c r="G121" s="57">
        <f t="shared" si="13"/>
        <v>140</v>
      </c>
      <c r="H121" s="57">
        <f t="shared" si="13"/>
        <v>147</v>
      </c>
      <c r="I121" s="58">
        <f t="shared" si="9"/>
        <v>0.17737682882696582</v>
      </c>
    </row>
    <row r="122" spans="1:9">
      <c r="A122" s="52"/>
      <c r="B122" s="52"/>
      <c r="C122" s="53"/>
      <c r="D122" s="54"/>
      <c r="E122" s="54"/>
      <c r="F122" s="54"/>
      <c r="G122" s="54"/>
      <c r="H122" s="54"/>
      <c r="I122" s="55"/>
    </row>
    <row r="123" spans="1:9">
      <c r="A123" s="52">
        <v>11</v>
      </c>
      <c r="B123" s="52">
        <v>1</v>
      </c>
      <c r="C123" s="53">
        <v>584</v>
      </c>
      <c r="D123" s="54">
        <v>2575</v>
      </c>
      <c r="E123" s="54">
        <v>23</v>
      </c>
      <c r="F123" s="54">
        <f t="shared" si="8"/>
        <v>576</v>
      </c>
      <c r="G123" s="54">
        <v>8</v>
      </c>
      <c r="H123" s="54">
        <v>18</v>
      </c>
      <c r="I123" s="55">
        <f t="shared" si="9"/>
        <v>0.22478829869130101</v>
      </c>
    </row>
    <row r="124" spans="1:9">
      <c r="A124" s="52">
        <v>11</v>
      </c>
      <c r="B124" s="52">
        <v>2</v>
      </c>
      <c r="C124" s="53">
        <v>558</v>
      </c>
      <c r="D124" s="54">
        <v>2106</v>
      </c>
      <c r="E124" s="54">
        <v>14</v>
      </c>
      <c r="F124" s="54">
        <f t="shared" si="8"/>
        <v>545</v>
      </c>
      <c r="G124" s="54">
        <v>13</v>
      </c>
      <c r="H124" s="54">
        <v>17</v>
      </c>
      <c r="I124" s="55">
        <f t="shared" si="9"/>
        <v>0.26320754716981132</v>
      </c>
    </row>
    <row r="125" spans="1:9">
      <c r="A125" s="52">
        <v>11</v>
      </c>
      <c r="B125" s="52">
        <v>3</v>
      </c>
      <c r="C125" s="53">
        <v>227</v>
      </c>
      <c r="D125" s="54">
        <v>1230</v>
      </c>
      <c r="E125" s="54">
        <v>7</v>
      </c>
      <c r="F125" s="54">
        <f t="shared" si="8"/>
        <v>225</v>
      </c>
      <c r="G125" s="54">
        <v>2</v>
      </c>
      <c r="H125" s="54">
        <v>4</v>
      </c>
      <c r="I125" s="55">
        <f t="shared" si="9"/>
        <v>0.18350848827809216</v>
      </c>
    </row>
    <row r="126" spans="1:9">
      <c r="A126" s="52">
        <v>11</v>
      </c>
      <c r="B126" s="52">
        <v>4</v>
      </c>
      <c r="C126" s="53">
        <v>264</v>
      </c>
      <c r="D126" s="54">
        <v>1753</v>
      </c>
      <c r="E126" s="54">
        <v>41</v>
      </c>
      <c r="F126" s="54">
        <f t="shared" si="8"/>
        <v>180</v>
      </c>
      <c r="G126" s="54">
        <v>84</v>
      </c>
      <c r="H126" s="54">
        <v>11</v>
      </c>
      <c r="I126" s="55">
        <f t="shared" si="9"/>
        <v>0.14715719063545152</v>
      </c>
    </row>
    <row r="127" spans="1:9">
      <c r="A127" s="52">
        <v>11</v>
      </c>
      <c r="B127" s="52">
        <v>5</v>
      </c>
      <c r="C127" s="53">
        <v>588</v>
      </c>
      <c r="D127" s="54">
        <v>2206</v>
      </c>
      <c r="E127" s="54">
        <v>22</v>
      </c>
      <c r="F127" s="54">
        <f t="shared" si="8"/>
        <v>579</v>
      </c>
      <c r="G127" s="54">
        <v>9</v>
      </c>
      <c r="H127" s="54">
        <v>12</v>
      </c>
      <c r="I127" s="55">
        <f t="shared" si="9"/>
        <v>0.26391382405745062</v>
      </c>
    </row>
    <row r="128" spans="1:9">
      <c r="A128" s="52">
        <v>11</v>
      </c>
      <c r="B128" s="52">
        <v>6</v>
      </c>
      <c r="C128" s="53">
        <v>448</v>
      </c>
      <c r="D128" s="54">
        <v>2346</v>
      </c>
      <c r="E128" s="54">
        <v>11</v>
      </c>
      <c r="F128" s="54">
        <f t="shared" si="8"/>
        <v>433</v>
      </c>
      <c r="G128" s="54">
        <v>15</v>
      </c>
      <c r="H128" s="54">
        <v>13</v>
      </c>
      <c r="I128" s="55">
        <f t="shared" si="9"/>
        <v>0.1900721255833687</v>
      </c>
    </row>
    <row r="129" spans="1:9">
      <c r="A129" s="52">
        <v>11</v>
      </c>
      <c r="B129" s="52">
        <v>7</v>
      </c>
      <c r="C129" s="53">
        <v>557</v>
      </c>
      <c r="D129" s="54">
        <v>2119</v>
      </c>
      <c r="E129" s="54">
        <v>11</v>
      </c>
      <c r="F129" s="54">
        <f t="shared" si="8"/>
        <v>544</v>
      </c>
      <c r="G129" s="54">
        <v>13</v>
      </c>
      <c r="H129" s="54">
        <v>19</v>
      </c>
      <c r="I129" s="55">
        <f t="shared" si="9"/>
        <v>0.2615023474178404</v>
      </c>
    </row>
    <row r="130" spans="1:9">
      <c r="A130" s="52">
        <v>11</v>
      </c>
      <c r="B130" s="52">
        <v>8</v>
      </c>
      <c r="C130" s="53">
        <v>678</v>
      </c>
      <c r="D130" s="54">
        <v>2962</v>
      </c>
      <c r="E130" s="54">
        <v>12</v>
      </c>
      <c r="F130" s="54">
        <f t="shared" si="8"/>
        <v>659</v>
      </c>
      <c r="G130" s="54">
        <v>19</v>
      </c>
      <c r="H130" s="54">
        <v>44</v>
      </c>
      <c r="I130" s="55">
        <f t="shared" si="9"/>
        <v>0.22797579018157363</v>
      </c>
    </row>
    <row r="131" spans="1:9">
      <c r="A131" s="52">
        <v>11</v>
      </c>
      <c r="B131" s="52">
        <v>9</v>
      </c>
      <c r="C131" s="53">
        <v>331</v>
      </c>
      <c r="D131" s="54">
        <v>2529</v>
      </c>
      <c r="E131" s="54">
        <v>6</v>
      </c>
      <c r="F131" s="54">
        <f t="shared" si="8"/>
        <v>317</v>
      </c>
      <c r="G131" s="54">
        <v>14</v>
      </c>
      <c r="H131" s="54">
        <v>18</v>
      </c>
      <c r="I131" s="55">
        <f t="shared" si="9"/>
        <v>0.13057199211045364</v>
      </c>
    </row>
    <row r="132" spans="1:9">
      <c r="A132" s="56">
        <v>11</v>
      </c>
      <c r="B132" s="56"/>
      <c r="C132" s="57">
        <f t="shared" ref="C132:H132" si="14">SUM(C123:C131)</f>
        <v>4235</v>
      </c>
      <c r="D132" s="57">
        <f t="shared" si="14"/>
        <v>19826</v>
      </c>
      <c r="E132" s="57">
        <f t="shared" si="14"/>
        <v>147</v>
      </c>
      <c r="F132" s="57">
        <f t="shared" si="14"/>
        <v>4058</v>
      </c>
      <c r="G132" s="57">
        <f t="shared" si="14"/>
        <v>177</v>
      </c>
      <c r="H132" s="57">
        <f t="shared" si="14"/>
        <v>156</v>
      </c>
      <c r="I132" s="58">
        <f t="shared" si="9"/>
        <v>0.21203624893606368</v>
      </c>
    </row>
    <row r="133" spans="1:9">
      <c r="A133" s="52"/>
      <c r="B133" s="52"/>
      <c r="C133" s="53"/>
      <c r="D133" s="54"/>
      <c r="E133" s="54"/>
      <c r="F133" s="54"/>
      <c r="G133" s="54"/>
      <c r="H133" s="54"/>
      <c r="I133" s="55"/>
    </row>
    <row r="134" spans="1:9">
      <c r="A134" s="52">
        <v>12</v>
      </c>
      <c r="B134" s="52">
        <v>1</v>
      </c>
      <c r="C134" s="53">
        <v>622</v>
      </c>
      <c r="D134" s="54">
        <v>2438</v>
      </c>
      <c r="E134" s="54">
        <v>32</v>
      </c>
      <c r="F134" s="54">
        <f t="shared" si="8"/>
        <v>610</v>
      </c>
      <c r="G134" s="54">
        <v>12</v>
      </c>
      <c r="H134" s="54">
        <v>26</v>
      </c>
      <c r="I134" s="55">
        <f t="shared" si="9"/>
        <v>0.25182186234817816</v>
      </c>
    </row>
    <row r="135" spans="1:9">
      <c r="A135" s="52">
        <v>12</v>
      </c>
      <c r="B135" s="52">
        <v>2</v>
      </c>
      <c r="C135" s="53">
        <v>595</v>
      </c>
      <c r="D135" s="54">
        <v>2431</v>
      </c>
      <c r="E135" s="54">
        <v>37</v>
      </c>
      <c r="F135" s="54">
        <f t="shared" si="8"/>
        <v>583</v>
      </c>
      <c r="G135" s="54">
        <v>12</v>
      </c>
      <c r="H135" s="54">
        <v>26</v>
      </c>
      <c r="I135" s="55">
        <f t="shared" si="9"/>
        <v>0.24108589951377635</v>
      </c>
    </row>
    <row r="136" spans="1:9">
      <c r="A136" s="52">
        <v>12</v>
      </c>
      <c r="B136" s="52">
        <v>3</v>
      </c>
      <c r="C136" s="53">
        <v>582</v>
      </c>
      <c r="D136" s="54">
        <v>2189</v>
      </c>
      <c r="E136" s="54">
        <v>23</v>
      </c>
      <c r="F136" s="54">
        <f t="shared" si="8"/>
        <v>570</v>
      </c>
      <c r="G136" s="54">
        <v>12</v>
      </c>
      <c r="H136" s="54">
        <v>23</v>
      </c>
      <c r="I136" s="55">
        <f t="shared" si="9"/>
        <v>0.2631103074141049</v>
      </c>
    </row>
    <row r="137" spans="1:9">
      <c r="A137" s="52">
        <v>12</v>
      </c>
      <c r="B137" s="52">
        <v>4</v>
      </c>
      <c r="C137" s="53">
        <v>299</v>
      </c>
      <c r="D137" s="54">
        <v>1232</v>
      </c>
      <c r="E137" s="54">
        <v>12</v>
      </c>
      <c r="F137" s="54">
        <f t="shared" si="8"/>
        <v>295</v>
      </c>
      <c r="G137" s="54">
        <v>4</v>
      </c>
      <c r="H137" s="54">
        <v>10</v>
      </c>
      <c r="I137" s="55">
        <f t="shared" si="9"/>
        <v>0.24035369774919615</v>
      </c>
    </row>
    <row r="138" spans="1:9">
      <c r="A138" s="52">
        <v>12</v>
      </c>
      <c r="B138" s="52">
        <v>5</v>
      </c>
      <c r="C138" s="53">
        <v>612</v>
      </c>
      <c r="D138" s="54">
        <v>2314</v>
      </c>
      <c r="E138" s="54">
        <v>22</v>
      </c>
      <c r="F138" s="54">
        <f t="shared" si="8"/>
        <v>601</v>
      </c>
      <c r="G138" s="54">
        <v>11</v>
      </c>
      <c r="H138" s="54">
        <v>14</v>
      </c>
      <c r="I138" s="55">
        <f t="shared" si="9"/>
        <v>0.26198630136986301</v>
      </c>
    </row>
    <row r="139" spans="1:9">
      <c r="A139" s="52">
        <v>12</v>
      </c>
      <c r="B139" s="52">
        <v>6</v>
      </c>
      <c r="C139" s="53">
        <v>356</v>
      </c>
      <c r="D139" s="54">
        <v>1523</v>
      </c>
      <c r="E139" s="54">
        <v>6</v>
      </c>
      <c r="F139" s="54">
        <f t="shared" si="8"/>
        <v>336</v>
      </c>
      <c r="G139" s="54">
        <v>20</v>
      </c>
      <c r="H139" s="54">
        <v>12</v>
      </c>
      <c r="I139" s="55">
        <f t="shared" si="9"/>
        <v>0.23283191628515371</v>
      </c>
    </row>
    <row r="140" spans="1:9">
      <c r="A140" s="52">
        <v>12</v>
      </c>
      <c r="B140" s="52">
        <v>7</v>
      </c>
      <c r="C140" s="53">
        <v>74</v>
      </c>
      <c r="D140" s="54">
        <v>312</v>
      </c>
      <c r="E140" s="54">
        <v>4</v>
      </c>
      <c r="F140" s="54">
        <f t="shared" si="8"/>
        <v>32</v>
      </c>
      <c r="G140" s="54">
        <v>42</v>
      </c>
      <c r="H140" s="54">
        <v>0</v>
      </c>
      <c r="I140" s="55">
        <f t="shared" si="9"/>
        <v>0.23417721518987342</v>
      </c>
    </row>
    <row r="141" spans="1:9">
      <c r="A141" s="52">
        <v>12</v>
      </c>
      <c r="B141" s="52">
        <v>8</v>
      </c>
      <c r="C141" s="53">
        <v>678</v>
      </c>
      <c r="D141" s="54">
        <v>3222</v>
      </c>
      <c r="E141" s="54">
        <v>41</v>
      </c>
      <c r="F141" s="54">
        <f t="shared" si="8"/>
        <v>666</v>
      </c>
      <c r="G141" s="54">
        <v>12</v>
      </c>
      <c r="H141" s="54">
        <v>25</v>
      </c>
      <c r="I141" s="55">
        <f t="shared" si="9"/>
        <v>0.20778424762488507</v>
      </c>
    </row>
    <row r="142" spans="1:9">
      <c r="A142" s="52">
        <v>12</v>
      </c>
      <c r="B142" s="52">
        <v>9</v>
      </c>
      <c r="C142" s="53">
        <v>346</v>
      </c>
      <c r="D142" s="54">
        <v>1746</v>
      </c>
      <c r="E142" s="54">
        <v>14</v>
      </c>
      <c r="F142" s="54">
        <f t="shared" si="8"/>
        <v>335</v>
      </c>
      <c r="G142" s="54">
        <v>11</v>
      </c>
      <c r="H142" s="54">
        <v>9</v>
      </c>
      <c r="I142" s="55">
        <f t="shared" si="9"/>
        <v>0.19659090909090909</v>
      </c>
    </row>
    <row r="143" spans="1:9">
      <c r="A143" s="52">
        <v>12</v>
      </c>
      <c r="B143" s="52">
        <v>10</v>
      </c>
      <c r="C143" s="53">
        <v>240</v>
      </c>
      <c r="D143" s="54">
        <v>1495</v>
      </c>
      <c r="E143" s="54">
        <v>7</v>
      </c>
      <c r="F143" s="54">
        <f t="shared" si="8"/>
        <v>230</v>
      </c>
      <c r="G143" s="54">
        <v>10</v>
      </c>
      <c r="H143" s="54">
        <v>6</v>
      </c>
      <c r="I143" s="55">
        <f t="shared" si="9"/>
        <v>0.15978695073235685</v>
      </c>
    </row>
    <row r="144" spans="1:9">
      <c r="A144" s="52">
        <v>12</v>
      </c>
      <c r="B144" s="52">
        <v>11</v>
      </c>
      <c r="C144" s="53">
        <v>414</v>
      </c>
      <c r="D144" s="54">
        <v>1668</v>
      </c>
      <c r="E144" s="54">
        <v>11</v>
      </c>
      <c r="F144" s="54">
        <f t="shared" si="8"/>
        <v>397</v>
      </c>
      <c r="G144" s="54">
        <v>17</v>
      </c>
      <c r="H144" s="54">
        <v>22</v>
      </c>
      <c r="I144" s="55">
        <f t="shared" si="9"/>
        <v>0.24657534246575341</v>
      </c>
    </row>
    <row r="145" spans="1:9">
      <c r="A145" s="56">
        <v>12</v>
      </c>
      <c r="B145" s="56"/>
      <c r="C145" s="57">
        <f t="shared" ref="C145:H145" si="15">SUM(C134:C144)</f>
        <v>4818</v>
      </c>
      <c r="D145" s="57">
        <f t="shared" si="15"/>
        <v>20570</v>
      </c>
      <c r="E145" s="57">
        <f t="shared" si="15"/>
        <v>209</v>
      </c>
      <c r="F145" s="57">
        <f t="shared" si="15"/>
        <v>4655</v>
      </c>
      <c r="G145" s="57">
        <f t="shared" si="15"/>
        <v>163</v>
      </c>
      <c r="H145" s="57">
        <f t="shared" si="15"/>
        <v>173</v>
      </c>
      <c r="I145" s="58">
        <f t="shared" si="9"/>
        <v>0.23186871360508204</v>
      </c>
    </row>
    <row r="146" spans="1:9">
      <c r="A146" s="52"/>
      <c r="B146" s="52"/>
      <c r="C146" s="53"/>
      <c r="D146" s="54"/>
      <c r="E146" s="54"/>
      <c r="F146" s="54"/>
      <c r="G146" s="54"/>
      <c r="H146" s="54"/>
      <c r="I146" s="55"/>
    </row>
    <row r="147" spans="1:9">
      <c r="A147" s="52">
        <v>13</v>
      </c>
      <c r="B147" s="52">
        <v>1</v>
      </c>
      <c r="C147" s="53">
        <v>344</v>
      </c>
      <c r="D147" s="54">
        <v>2002</v>
      </c>
      <c r="E147" s="54">
        <v>17</v>
      </c>
      <c r="F147" s="54">
        <f t="shared" si="8"/>
        <v>329</v>
      </c>
      <c r="G147" s="54">
        <v>15</v>
      </c>
      <c r="H147" s="54">
        <v>12</v>
      </c>
      <c r="I147" s="55">
        <f t="shared" si="9"/>
        <v>0.17038137691926697</v>
      </c>
    </row>
    <row r="148" spans="1:9">
      <c r="A148" s="52">
        <v>13</v>
      </c>
      <c r="B148" s="52">
        <v>2</v>
      </c>
      <c r="C148" s="53">
        <v>787</v>
      </c>
      <c r="D148" s="54">
        <v>2419</v>
      </c>
      <c r="E148" s="54">
        <v>21</v>
      </c>
      <c r="F148" s="54">
        <f t="shared" si="8"/>
        <v>760</v>
      </c>
      <c r="G148" s="54">
        <v>27</v>
      </c>
      <c r="H148" s="54">
        <v>35</v>
      </c>
      <c r="I148" s="55">
        <f t="shared" si="9"/>
        <v>0.32254098360655736</v>
      </c>
    </row>
    <row r="149" spans="1:9">
      <c r="A149" s="52">
        <v>13</v>
      </c>
      <c r="B149" s="52">
        <v>3</v>
      </c>
      <c r="C149" s="53">
        <v>524</v>
      </c>
      <c r="D149" s="54">
        <v>2168</v>
      </c>
      <c r="E149" s="54">
        <v>24</v>
      </c>
      <c r="F149" s="54">
        <f t="shared" si="8"/>
        <v>509</v>
      </c>
      <c r="G149" s="54">
        <v>15</v>
      </c>
      <c r="H149" s="54">
        <v>15</v>
      </c>
      <c r="I149" s="55">
        <f t="shared" si="9"/>
        <v>0.23905109489051096</v>
      </c>
    </row>
    <row r="150" spans="1:9">
      <c r="A150" s="52">
        <v>13</v>
      </c>
      <c r="B150" s="52">
        <v>4</v>
      </c>
      <c r="C150" s="53">
        <v>788</v>
      </c>
      <c r="D150" s="54">
        <v>2716</v>
      </c>
      <c r="E150" s="54">
        <v>20</v>
      </c>
      <c r="F150" s="54">
        <f t="shared" si="8"/>
        <v>760</v>
      </c>
      <c r="G150" s="54">
        <v>28</v>
      </c>
      <c r="H150" s="54">
        <v>30</v>
      </c>
      <c r="I150" s="55">
        <f t="shared" si="9"/>
        <v>0.28801169590643277</v>
      </c>
    </row>
    <row r="151" spans="1:9">
      <c r="A151" s="52">
        <v>13</v>
      </c>
      <c r="B151" s="52">
        <v>5</v>
      </c>
      <c r="C151" s="53">
        <v>886</v>
      </c>
      <c r="D151" s="54">
        <v>3161</v>
      </c>
      <c r="E151" s="54">
        <v>21</v>
      </c>
      <c r="F151" s="54">
        <f t="shared" si="8"/>
        <v>856</v>
      </c>
      <c r="G151" s="54">
        <v>30</v>
      </c>
      <c r="H151" s="54">
        <v>55</v>
      </c>
      <c r="I151" s="55">
        <f t="shared" si="9"/>
        <v>0.27844123192960402</v>
      </c>
    </row>
    <row r="152" spans="1:9">
      <c r="A152" s="52">
        <v>13</v>
      </c>
      <c r="B152" s="52">
        <v>6</v>
      </c>
      <c r="C152" s="53">
        <v>865</v>
      </c>
      <c r="D152" s="54">
        <v>2588</v>
      </c>
      <c r="E152" s="54">
        <v>27</v>
      </c>
      <c r="F152" s="54">
        <f t="shared" si="8"/>
        <v>850</v>
      </c>
      <c r="G152" s="54">
        <v>15</v>
      </c>
      <c r="H152" s="54">
        <v>37</v>
      </c>
      <c r="I152" s="55">
        <f t="shared" si="9"/>
        <v>0.33078393881453155</v>
      </c>
    </row>
    <row r="153" spans="1:9">
      <c r="A153" s="52">
        <v>13</v>
      </c>
      <c r="B153" s="52">
        <v>7</v>
      </c>
      <c r="C153" s="53">
        <v>323</v>
      </c>
      <c r="D153" s="54">
        <v>1041</v>
      </c>
      <c r="E153" s="54">
        <v>12</v>
      </c>
      <c r="F153" s="54">
        <f t="shared" si="8"/>
        <v>311</v>
      </c>
      <c r="G153" s="54">
        <v>12</v>
      </c>
      <c r="H153" s="54">
        <v>9</v>
      </c>
      <c r="I153" s="55">
        <f t="shared" si="9"/>
        <v>0.30674264007597341</v>
      </c>
    </row>
    <row r="154" spans="1:9">
      <c r="A154" s="52">
        <v>13</v>
      </c>
      <c r="B154" s="52">
        <v>8</v>
      </c>
      <c r="C154" s="53">
        <v>450</v>
      </c>
      <c r="D154" s="54">
        <v>1972</v>
      </c>
      <c r="E154" s="54">
        <v>10</v>
      </c>
      <c r="F154" s="54">
        <f t="shared" si="8"/>
        <v>440</v>
      </c>
      <c r="G154" s="54">
        <v>10</v>
      </c>
      <c r="H154" s="54">
        <v>18</v>
      </c>
      <c r="I154" s="55">
        <f t="shared" si="9"/>
        <v>0.22704339051463168</v>
      </c>
    </row>
    <row r="155" spans="1:9">
      <c r="A155" s="52">
        <v>13</v>
      </c>
      <c r="B155" s="52">
        <v>9</v>
      </c>
      <c r="C155" s="53">
        <v>535</v>
      </c>
      <c r="D155" s="54">
        <v>2498</v>
      </c>
      <c r="E155" s="54">
        <v>12</v>
      </c>
      <c r="F155" s="54">
        <f>C155-G155</f>
        <v>516</v>
      </c>
      <c r="G155" s="54">
        <v>19</v>
      </c>
      <c r="H155" s="54">
        <v>18</v>
      </c>
      <c r="I155" s="55">
        <f>C155/(D155+E155)</f>
        <v>0.21314741035856574</v>
      </c>
    </row>
    <row r="156" spans="1:9">
      <c r="A156" s="52">
        <v>13</v>
      </c>
      <c r="B156" s="52">
        <v>10</v>
      </c>
      <c r="C156" s="53">
        <v>557</v>
      </c>
      <c r="D156" s="54">
        <v>2085</v>
      </c>
      <c r="E156" s="54">
        <v>13</v>
      </c>
      <c r="F156" s="54">
        <f>C156-G156</f>
        <v>542</v>
      </c>
      <c r="G156" s="54">
        <v>15</v>
      </c>
      <c r="H156" s="54">
        <v>17</v>
      </c>
      <c r="I156" s="55">
        <f>C156/(D156+E156)</f>
        <v>0.26549094375595805</v>
      </c>
    </row>
    <row r="157" spans="1:9">
      <c r="A157" s="56">
        <v>13</v>
      </c>
      <c r="B157" s="56"/>
      <c r="C157" s="57">
        <f t="shared" ref="C157:H157" si="16">SUM(C147:C156)</f>
        <v>6059</v>
      </c>
      <c r="D157" s="57">
        <f t="shared" si="16"/>
        <v>22650</v>
      </c>
      <c r="E157" s="57">
        <f t="shared" si="16"/>
        <v>177</v>
      </c>
      <c r="F157" s="57">
        <f t="shared" si="16"/>
        <v>5873</v>
      </c>
      <c r="G157" s="57">
        <f t="shared" si="16"/>
        <v>186</v>
      </c>
      <c r="H157" s="57">
        <f t="shared" si="16"/>
        <v>246</v>
      </c>
      <c r="I157" s="58">
        <f>C157/(D157+E157)</f>
        <v>0.26543128751040435</v>
      </c>
    </row>
    <row r="158" spans="1:9">
      <c r="A158" s="56"/>
      <c r="B158" s="56"/>
      <c r="C158" s="57"/>
      <c r="D158" s="57"/>
      <c r="E158" s="57"/>
      <c r="F158" s="57"/>
      <c r="G158" s="57"/>
      <c r="H158" s="57"/>
      <c r="I158" s="58"/>
    </row>
    <row r="159" spans="1:9">
      <c r="A159" s="49" t="s">
        <v>60</v>
      </c>
      <c r="B159" s="49"/>
      <c r="C159" s="59">
        <f t="shared" ref="C159:H159" si="17">C12+C25+C36+C48+C60+C70+C83+C95+C108+C121+C132+C145+C157</f>
        <v>45968</v>
      </c>
      <c r="D159" s="59">
        <f t="shared" si="17"/>
        <v>231078</v>
      </c>
      <c r="E159" s="59">
        <f t="shared" si="17"/>
        <v>2950</v>
      </c>
      <c r="F159" s="59">
        <f t="shared" si="17"/>
        <v>44349</v>
      </c>
      <c r="G159" s="59">
        <f t="shared" si="17"/>
        <v>1619</v>
      </c>
      <c r="H159" s="59">
        <f t="shared" si="17"/>
        <v>1888</v>
      </c>
      <c r="I159" s="58">
        <f>C159/(D159+E159)</f>
        <v>0.19642094108397284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workbookViewId="0">
      <selection activeCell="M3" sqref="A3:M3"/>
    </sheetView>
  </sheetViews>
  <sheetFormatPr baseColWidth="10" defaultRowHeight="12" x14ac:dyDescent="0"/>
  <sheetData>
    <row r="1" spans="1:13" ht="17">
      <c r="A1" s="69" t="s">
        <v>24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15"/>
      <c r="M1" s="16"/>
    </row>
    <row r="2" spans="1:13" ht="17">
      <c r="A2" s="70" t="s">
        <v>25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13"/>
      <c r="M2" s="16"/>
    </row>
    <row r="3" spans="1:13" ht="60">
      <c r="A3" s="17" t="s">
        <v>0</v>
      </c>
      <c r="B3" s="17" t="s">
        <v>1</v>
      </c>
      <c r="C3" s="18" t="s">
        <v>26</v>
      </c>
      <c r="D3" s="19" t="s">
        <v>3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4</v>
      </c>
      <c r="J3" s="19" t="s">
        <v>31</v>
      </c>
      <c r="K3" s="19" t="s">
        <v>32</v>
      </c>
      <c r="L3" s="20" t="s">
        <v>33</v>
      </c>
      <c r="M3" s="18" t="s">
        <v>34</v>
      </c>
    </row>
    <row r="4" spans="1:13" ht="15">
      <c r="A4" s="21" t="s">
        <v>35</v>
      </c>
      <c r="B4" s="21"/>
      <c r="C4" s="22">
        <f t="shared" ref="C4:I4" si="0">SUM(C15+C27+C38+C48+C58+C69+C81+C91+C101+C112+C124+C136+C147)</f>
        <v>233351</v>
      </c>
      <c r="D4" s="23">
        <f t="shared" si="0"/>
        <v>5926</v>
      </c>
      <c r="E4" s="23">
        <f t="shared" si="0"/>
        <v>708</v>
      </c>
      <c r="F4" s="23">
        <f t="shared" si="0"/>
        <v>6634</v>
      </c>
      <c r="G4" s="23">
        <f t="shared" si="0"/>
        <v>75145</v>
      </c>
      <c r="H4" s="23">
        <f t="shared" si="0"/>
        <v>4954</v>
      </c>
      <c r="I4" s="23">
        <f t="shared" si="0"/>
        <v>80099</v>
      </c>
      <c r="J4" s="24">
        <f>I4/(C4+F4)</f>
        <v>0.33376669375169282</v>
      </c>
      <c r="K4" s="24">
        <f>H4/I4</f>
        <v>6.1848462527622071E-2</v>
      </c>
      <c r="L4" s="25">
        <f>SUM(D4/G4)</f>
        <v>7.8860868986625851E-2</v>
      </c>
      <c r="M4" s="23">
        <f>SUM(M15+M27+M38+M48+M58+M69+M81+M91+M101+M112+M124+M136+M147)</f>
        <v>3358</v>
      </c>
    </row>
    <row r="5" spans="1:13" ht="13">
      <c r="A5" s="26"/>
      <c r="B5" s="26"/>
      <c r="C5" s="27"/>
      <c r="D5" s="28"/>
      <c r="E5" s="28"/>
      <c r="F5" s="28"/>
      <c r="G5" s="28"/>
      <c r="H5" s="28"/>
      <c r="I5" s="28"/>
      <c r="J5" s="29"/>
      <c r="K5" s="29"/>
      <c r="L5" s="30"/>
      <c r="M5" s="31"/>
    </row>
    <row r="6" spans="1:13">
      <c r="A6" s="1">
        <v>1</v>
      </c>
      <c r="B6" s="1">
        <v>1</v>
      </c>
      <c r="C6" s="2">
        <v>1878</v>
      </c>
      <c r="D6" s="3">
        <v>25</v>
      </c>
      <c r="E6" s="3">
        <v>3</v>
      </c>
      <c r="F6" s="3">
        <f t="shared" ref="F6:F26" si="1">SUM(D6:E6)</f>
        <v>28</v>
      </c>
      <c r="G6" s="3">
        <v>492</v>
      </c>
      <c r="H6" s="4">
        <v>27</v>
      </c>
      <c r="I6" s="4">
        <f t="shared" ref="I6:I26" si="2">SUM(G6:H6)</f>
        <v>519</v>
      </c>
      <c r="J6" s="5">
        <f t="shared" ref="J6:J26" si="3">I6/(C6+F6)</f>
        <v>0.27229800629590767</v>
      </c>
      <c r="K6" s="5">
        <f t="shared" ref="K6:K26" si="4">H6/I6</f>
        <v>5.2023121387283239E-2</v>
      </c>
      <c r="L6" s="6">
        <f t="shared" ref="L6:L68" si="5">SUM(D6/G6)</f>
        <v>5.08130081300813E-2</v>
      </c>
      <c r="M6" s="7">
        <v>14</v>
      </c>
    </row>
    <row r="7" spans="1:13">
      <c r="A7" s="1">
        <v>1</v>
      </c>
      <c r="B7" s="1">
        <v>2</v>
      </c>
      <c r="C7" s="2">
        <v>2769</v>
      </c>
      <c r="D7" s="3">
        <v>43</v>
      </c>
      <c r="E7" s="3">
        <v>1</v>
      </c>
      <c r="F7" s="3">
        <f t="shared" si="1"/>
        <v>44</v>
      </c>
      <c r="G7" s="3">
        <v>836</v>
      </c>
      <c r="H7" s="4">
        <v>56</v>
      </c>
      <c r="I7" s="4">
        <f t="shared" si="2"/>
        <v>892</v>
      </c>
      <c r="J7" s="5">
        <f t="shared" si="3"/>
        <v>0.31709918236757911</v>
      </c>
      <c r="K7" s="5">
        <f t="shared" si="4"/>
        <v>6.2780269058295965E-2</v>
      </c>
      <c r="L7" s="6">
        <f t="shared" si="5"/>
        <v>5.1435406698564591E-2</v>
      </c>
      <c r="M7" s="7">
        <v>22</v>
      </c>
    </row>
    <row r="8" spans="1:13">
      <c r="A8" s="1">
        <v>1</v>
      </c>
      <c r="B8" s="1">
        <v>3</v>
      </c>
      <c r="C8" s="2">
        <v>2337</v>
      </c>
      <c r="D8" s="3">
        <v>40</v>
      </c>
      <c r="E8" s="3">
        <v>0</v>
      </c>
      <c r="F8" s="3">
        <f t="shared" si="1"/>
        <v>40</v>
      </c>
      <c r="G8" s="3">
        <v>905</v>
      </c>
      <c r="H8" s="4">
        <v>19</v>
      </c>
      <c r="I8" s="4">
        <f t="shared" si="2"/>
        <v>924</v>
      </c>
      <c r="J8" s="5">
        <f t="shared" si="3"/>
        <v>0.3887252839713925</v>
      </c>
      <c r="K8" s="5">
        <f t="shared" si="4"/>
        <v>2.0562770562770564E-2</v>
      </c>
      <c r="L8" s="6">
        <f t="shared" si="5"/>
        <v>4.4198895027624308E-2</v>
      </c>
      <c r="M8" s="7">
        <v>34</v>
      </c>
    </row>
    <row r="9" spans="1:13">
      <c r="A9" s="1">
        <v>1</v>
      </c>
      <c r="B9" s="1">
        <v>4</v>
      </c>
      <c r="C9" s="2">
        <v>2139</v>
      </c>
      <c r="D9" s="3">
        <v>24</v>
      </c>
      <c r="E9" s="3">
        <v>5</v>
      </c>
      <c r="F9" s="3">
        <f t="shared" si="1"/>
        <v>29</v>
      </c>
      <c r="G9" s="3">
        <v>768</v>
      </c>
      <c r="H9" s="4">
        <v>26</v>
      </c>
      <c r="I9" s="4">
        <f t="shared" si="2"/>
        <v>794</v>
      </c>
      <c r="J9" s="5">
        <f t="shared" si="3"/>
        <v>0.3662361623616236</v>
      </c>
      <c r="K9" s="5">
        <f t="shared" si="4"/>
        <v>3.2745591939546598E-2</v>
      </c>
      <c r="L9" s="6">
        <f t="shared" si="5"/>
        <v>3.125E-2</v>
      </c>
      <c r="M9" s="8">
        <v>19</v>
      </c>
    </row>
    <row r="10" spans="1:13">
      <c r="A10" s="1">
        <v>1</v>
      </c>
      <c r="B10" s="1">
        <v>5</v>
      </c>
      <c r="C10" s="2">
        <v>1875</v>
      </c>
      <c r="D10" s="3">
        <v>31</v>
      </c>
      <c r="E10" s="3">
        <v>0</v>
      </c>
      <c r="F10" s="3">
        <f t="shared" si="1"/>
        <v>31</v>
      </c>
      <c r="G10" s="3">
        <v>683</v>
      </c>
      <c r="H10" s="4">
        <v>31</v>
      </c>
      <c r="I10" s="4">
        <f t="shared" si="2"/>
        <v>714</v>
      </c>
      <c r="J10" s="5">
        <f t="shared" si="3"/>
        <v>0.37460650577124871</v>
      </c>
      <c r="K10" s="5">
        <f t="shared" si="4"/>
        <v>4.341736694677871E-2</v>
      </c>
      <c r="L10" s="6">
        <f t="shared" si="5"/>
        <v>4.5387994143484628E-2</v>
      </c>
      <c r="M10" s="8">
        <v>14</v>
      </c>
    </row>
    <row r="11" spans="1:13">
      <c r="A11" s="1">
        <v>1</v>
      </c>
      <c r="B11" s="1">
        <v>6</v>
      </c>
      <c r="C11" s="2">
        <v>2258</v>
      </c>
      <c r="D11" s="3">
        <v>69</v>
      </c>
      <c r="E11" s="3">
        <v>0</v>
      </c>
      <c r="F11" s="3">
        <f t="shared" si="1"/>
        <v>69</v>
      </c>
      <c r="G11" s="3">
        <v>739</v>
      </c>
      <c r="H11" s="4">
        <v>20</v>
      </c>
      <c r="I11" s="4">
        <f t="shared" si="2"/>
        <v>759</v>
      </c>
      <c r="J11" s="5">
        <f t="shared" si="3"/>
        <v>0.32617103566824235</v>
      </c>
      <c r="K11" s="5">
        <f t="shared" si="4"/>
        <v>2.6350461133069828E-2</v>
      </c>
      <c r="L11" s="6">
        <f t="shared" si="5"/>
        <v>9.336941813261164E-2</v>
      </c>
      <c r="M11" s="8">
        <v>32</v>
      </c>
    </row>
    <row r="12" spans="1:13">
      <c r="A12" s="1">
        <v>1</v>
      </c>
      <c r="B12" s="1">
        <v>7</v>
      </c>
      <c r="C12" s="2">
        <v>1847</v>
      </c>
      <c r="D12" s="3">
        <v>47</v>
      </c>
      <c r="E12" s="3">
        <v>0</v>
      </c>
      <c r="F12" s="3">
        <f t="shared" si="1"/>
        <v>47</v>
      </c>
      <c r="G12" s="3">
        <v>291</v>
      </c>
      <c r="H12" s="4">
        <v>8</v>
      </c>
      <c r="I12" s="4">
        <f t="shared" si="2"/>
        <v>299</v>
      </c>
      <c r="J12" s="5">
        <f t="shared" si="3"/>
        <v>0.15786694825765576</v>
      </c>
      <c r="K12" s="5">
        <f t="shared" si="4"/>
        <v>2.6755852842809364E-2</v>
      </c>
      <c r="L12" s="6">
        <f t="shared" si="5"/>
        <v>0.16151202749140894</v>
      </c>
      <c r="M12" s="8">
        <v>17</v>
      </c>
    </row>
    <row r="13" spans="1:13">
      <c r="A13" s="1">
        <v>1</v>
      </c>
      <c r="B13" s="1">
        <v>8</v>
      </c>
      <c r="C13" s="2">
        <v>1332</v>
      </c>
      <c r="D13" s="3">
        <v>43</v>
      </c>
      <c r="E13" s="3">
        <v>0</v>
      </c>
      <c r="F13" s="3">
        <f t="shared" si="1"/>
        <v>43</v>
      </c>
      <c r="G13" s="3">
        <v>415</v>
      </c>
      <c r="H13" s="4">
        <v>5</v>
      </c>
      <c r="I13" s="4">
        <f t="shared" si="2"/>
        <v>420</v>
      </c>
      <c r="J13" s="5">
        <f t="shared" si="3"/>
        <v>0.30545454545454548</v>
      </c>
      <c r="K13" s="5">
        <f t="shared" si="4"/>
        <v>1.1904761904761904E-2</v>
      </c>
      <c r="L13" s="6">
        <f t="shared" si="5"/>
        <v>0.10361445783132531</v>
      </c>
      <c r="M13" s="8">
        <v>22</v>
      </c>
    </row>
    <row r="14" spans="1:13">
      <c r="A14" s="1">
        <v>1</v>
      </c>
      <c r="B14" s="1">
        <v>9</v>
      </c>
      <c r="C14" s="2">
        <v>2401</v>
      </c>
      <c r="D14" s="3">
        <v>42</v>
      </c>
      <c r="E14" s="3">
        <v>0</v>
      </c>
      <c r="F14" s="3">
        <f t="shared" si="1"/>
        <v>42</v>
      </c>
      <c r="G14" s="9">
        <v>596</v>
      </c>
      <c r="H14" s="4">
        <v>25</v>
      </c>
      <c r="I14" s="4">
        <f t="shared" si="2"/>
        <v>621</v>
      </c>
      <c r="J14" s="5">
        <f t="shared" si="3"/>
        <v>0.2541956610724519</v>
      </c>
      <c r="K14" s="5">
        <f t="shared" si="4"/>
        <v>4.0257648953301126E-2</v>
      </c>
      <c r="L14" s="6">
        <f t="shared" si="5"/>
        <v>7.0469798657718116E-2</v>
      </c>
      <c r="M14" s="8">
        <v>15</v>
      </c>
    </row>
    <row r="15" spans="1:13" ht="13">
      <c r="A15" s="71" t="s">
        <v>23</v>
      </c>
      <c r="B15" s="71"/>
      <c r="C15" s="10">
        <f t="shared" ref="C15:I15" si="6">SUM(C6:C14)</f>
        <v>18836</v>
      </c>
      <c r="D15" s="11">
        <f t="shared" si="6"/>
        <v>364</v>
      </c>
      <c r="E15" s="11">
        <f t="shared" si="6"/>
        <v>9</v>
      </c>
      <c r="F15" s="11">
        <f t="shared" si="6"/>
        <v>373</v>
      </c>
      <c r="G15" s="12">
        <f t="shared" si="6"/>
        <v>5725</v>
      </c>
      <c r="H15" s="11">
        <f t="shared" si="6"/>
        <v>217</v>
      </c>
      <c r="I15" s="10">
        <f t="shared" si="6"/>
        <v>5942</v>
      </c>
      <c r="J15" s="13">
        <f>I15/(C15+F15)</f>
        <v>0.30933416627622468</v>
      </c>
      <c r="K15" s="13">
        <f>H15/I15</f>
        <v>3.6519690339952879E-2</v>
      </c>
      <c r="L15" s="14">
        <f t="shared" si="5"/>
        <v>6.3580786026200875E-2</v>
      </c>
      <c r="M15" s="11">
        <f>SUM(M6:M14)</f>
        <v>189</v>
      </c>
    </row>
    <row r="16" spans="1:13" ht="13">
      <c r="A16" s="1"/>
      <c r="B16" s="1"/>
      <c r="C16" s="32"/>
      <c r="D16" s="1"/>
      <c r="E16" s="1"/>
      <c r="F16" s="1"/>
      <c r="G16" s="1"/>
      <c r="H16" s="33"/>
      <c r="I16" s="4"/>
      <c r="J16" s="5"/>
      <c r="K16" s="5"/>
      <c r="L16" s="30"/>
      <c r="M16" s="7"/>
    </row>
    <row r="17" spans="1:13">
      <c r="A17" s="1">
        <v>2</v>
      </c>
      <c r="B17" s="1">
        <v>1</v>
      </c>
      <c r="C17" s="34">
        <v>2820</v>
      </c>
      <c r="D17" s="1">
        <v>62</v>
      </c>
      <c r="E17" s="1">
        <v>1</v>
      </c>
      <c r="F17" s="1">
        <f t="shared" si="1"/>
        <v>63</v>
      </c>
      <c r="G17" s="35">
        <v>1011</v>
      </c>
      <c r="H17" s="33">
        <v>39</v>
      </c>
      <c r="I17" s="4">
        <f t="shared" si="2"/>
        <v>1050</v>
      </c>
      <c r="J17" s="5">
        <f t="shared" si="3"/>
        <v>0.36420395421436003</v>
      </c>
      <c r="K17" s="5">
        <f t="shared" si="4"/>
        <v>3.7142857142857144E-2</v>
      </c>
      <c r="L17" s="36">
        <f t="shared" si="5"/>
        <v>6.1325420375865483E-2</v>
      </c>
      <c r="M17" s="8">
        <v>42</v>
      </c>
    </row>
    <row r="18" spans="1:13">
      <c r="A18" s="1">
        <v>2</v>
      </c>
      <c r="B18" s="1">
        <v>2</v>
      </c>
      <c r="C18" s="34">
        <v>1377</v>
      </c>
      <c r="D18" s="1">
        <v>39</v>
      </c>
      <c r="E18" s="1">
        <v>5</v>
      </c>
      <c r="F18" s="1">
        <f t="shared" si="1"/>
        <v>44</v>
      </c>
      <c r="G18" s="35">
        <v>679</v>
      </c>
      <c r="H18" s="33">
        <v>37</v>
      </c>
      <c r="I18" s="4">
        <f t="shared" si="2"/>
        <v>716</v>
      </c>
      <c r="J18" s="5">
        <f t="shared" si="3"/>
        <v>0.50387051372273051</v>
      </c>
      <c r="K18" s="5">
        <f t="shared" si="4"/>
        <v>5.1675977653631286E-2</v>
      </c>
      <c r="L18" s="36">
        <f t="shared" si="5"/>
        <v>5.7437407952871868E-2</v>
      </c>
      <c r="M18" s="8">
        <v>28</v>
      </c>
    </row>
    <row r="19" spans="1:13">
      <c r="A19" s="1">
        <v>2</v>
      </c>
      <c r="B19" s="1">
        <v>3</v>
      </c>
      <c r="C19" s="34">
        <v>1763</v>
      </c>
      <c r="D19" s="1">
        <v>44</v>
      </c>
      <c r="E19" s="1">
        <v>4</v>
      </c>
      <c r="F19" s="1">
        <f t="shared" si="1"/>
        <v>48</v>
      </c>
      <c r="G19" s="37">
        <v>324</v>
      </c>
      <c r="H19" s="33">
        <v>18</v>
      </c>
      <c r="I19" s="4">
        <f t="shared" si="2"/>
        <v>342</v>
      </c>
      <c r="J19" s="5">
        <f t="shared" si="3"/>
        <v>0.18884594146880176</v>
      </c>
      <c r="K19" s="5">
        <f t="shared" si="4"/>
        <v>5.2631578947368418E-2</v>
      </c>
      <c r="L19" s="36">
        <f t="shared" si="5"/>
        <v>0.13580246913580246</v>
      </c>
      <c r="M19" s="8">
        <v>19</v>
      </c>
    </row>
    <row r="20" spans="1:13">
      <c r="A20" s="1">
        <v>2</v>
      </c>
      <c r="B20" s="1">
        <v>4</v>
      </c>
      <c r="C20" s="34">
        <v>1582</v>
      </c>
      <c r="D20" s="1">
        <v>53</v>
      </c>
      <c r="E20" s="1">
        <v>0</v>
      </c>
      <c r="F20" s="1">
        <f t="shared" si="1"/>
        <v>53</v>
      </c>
      <c r="G20" s="37">
        <v>117</v>
      </c>
      <c r="H20" s="33">
        <v>3</v>
      </c>
      <c r="I20" s="4">
        <f t="shared" si="2"/>
        <v>120</v>
      </c>
      <c r="J20" s="5">
        <f t="shared" si="3"/>
        <v>7.3394495412844041E-2</v>
      </c>
      <c r="K20" s="5">
        <f t="shared" si="4"/>
        <v>2.5000000000000001E-2</v>
      </c>
      <c r="L20" s="36">
        <f t="shared" si="5"/>
        <v>0.45299145299145299</v>
      </c>
      <c r="M20" s="8">
        <v>3</v>
      </c>
    </row>
    <row r="21" spans="1:13">
      <c r="A21" s="1">
        <v>2</v>
      </c>
      <c r="B21" s="1">
        <v>5</v>
      </c>
      <c r="C21" s="34">
        <v>1994</v>
      </c>
      <c r="D21" s="1">
        <v>48</v>
      </c>
      <c r="E21" s="1">
        <v>2</v>
      </c>
      <c r="F21" s="1">
        <f t="shared" si="1"/>
        <v>50</v>
      </c>
      <c r="G21" s="37">
        <v>495</v>
      </c>
      <c r="H21" s="33">
        <v>26</v>
      </c>
      <c r="I21" s="4">
        <f t="shared" si="2"/>
        <v>521</v>
      </c>
      <c r="J21" s="5">
        <f t="shared" si="3"/>
        <v>0.25489236790606656</v>
      </c>
      <c r="K21" s="5">
        <f t="shared" si="4"/>
        <v>4.9904030710172742E-2</v>
      </c>
      <c r="L21" s="36">
        <f t="shared" si="5"/>
        <v>9.696969696969697E-2</v>
      </c>
      <c r="M21" s="8">
        <v>26</v>
      </c>
    </row>
    <row r="22" spans="1:13">
      <c r="A22" s="1">
        <v>2</v>
      </c>
      <c r="B22" s="1">
        <v>6</v>
      </c>
      <c r="C22" s="34">
        <v>1120</v>
      </c>
      <c r="D22" s="1">
        <v>35</v>
      </c>
      <c r="E22" s="1">
        <v>1</v>
      </c>
      <c r="F22" s="1">
        <f t="shared" si="1"/>
        <v>36</v>
      </c>
      <c r="G22" s="37">
        <v>433</v>
      </c>
      <c r="H22" s="33">
        <v>19</v>
      </c>
      <c r="I22" s="4">
        <f t="shared" si="2"/>
        <v>452</v>
      </c>
      <c r="J22" s="5">
        <f t="shared" si="3"/>
        <v>0.39100346020761245</v>
      </c>
      <c r="K22" s="5">
        <f t="shared" si="4"/>
        <v>4.2035398230088498E-2</v>
      </c>
      <c r="L22" s="36">
        <f t="shared" si="5"/>
        <v>8.0831408775981523E-2</v>
      </c>
      <c r="M22" s="8">
        <v>22</v>
      </c>
    </row>
    <row r="23" spans="1:13">
      <c r="A23" s="1">
        <v>2</v>
      </c>
      <c r="B23" s="1">
        <v>7</v>
      </c>
      <c r="C23" s="34">
        <v>1013</v>
      </c>
      <c r="D23" s="1">
        <v>39</v>
      </c>
      <c r="E23" s="1">
        <v>0</v>
      </c>
      <c r="F23" s="1">
        <f t="shared" si="1"/>
        <v>39</v>
      </c>
      <c r="G23" s="37">
        <v>138</v>
      </c>
      <c r="H23" s="33">
        <v>7</v>
      </c>
      <c r="I23" s="4">
        <f t="shared" si="2"/>
        <v>145</v>
      </c>
      <c r="J23" s="5">
        <f t="shared" si="3"/>
        <v>0.13783269961977188</v>
      </c>
      <c r="K23" s="5">
        <f t="shared" si="4"/>
        <v>4.8275862068965517E-2</v>
      </c>
      <c r="L23" s="36">
        <f t="shared" si="5"/>
        <v>0.28260869565217389</v>
      </c>
      <c r="M23" s="8">
        <v>4</v>
      </c>
    </row>
    <row r="24" spans="1:13">
      <c r="A24" s="1">
        <v>2</v>
      </c>
      <c r="B24" s="1">
        <v>8</v>
      </c>
      <c r="C24" s="34">
        <v>2543</v>
      </c>
      <c r="D24" s="1">
        <v>49</v>
      </c>
      <c r="E24" s="1">
        <v>1</v>
      </c>
      <c r="F24" s="1">
        <f t="shared" si="1"/>
        <v>50</v>
      </c>
      <c r="G24" s="37">
        <v>1206</v>
      </c>
      <c r="H24" s="33">
        <v>36</v>
      </c>
      <c r="I24" s="4">
        <f t="shared" si="2"/>
        <v>1242</v>
      </c>
      <c r="J24" s="5">
        <f t="shared" si="3"/>
        <v>0.47898187427689937</v>
      </c>
      <c r="K24" s="5">
        <f t="shared" si="4"/>
        <v>2.8985507246376812E-2</v>
      </c>
      <c r="L24" s="36">
        <f t="shared" si="5"/>
        <v>4.06301824212272E-2</v>
      </c>
      <c r="M24" s="8">
        <v>30</v>
      </c>
    </row>
    <row r="25" spans="1:13">
      <c r="A25" s="1">
        <v>2</v>
      </c>
      <c r="B25" s="1">
        <v>9</v>
      </c>
      <c r="C25" s="34">
        <v>1162</v>
      </c>
      <c r="D25" s="1">
        <v>37</v>
      </c>
      <c r="E25" s="1">
        <v>2</v>
      </c>
      <c r="F25" s="1">
        <f t="shared" si="1"/>
        <v>39</v>
      </c>
      <c r="G25" s="37">
        <v>351</v>
      </c>
      <c r="H25" s="33">
        <v>16</v>
      </c>
      <c r="I25" s="4">
        <f t="shared" si="2"/>
        <v>367</v>
      </c>
      <c r="J25" s="5">
        <f t="shared" si="3"/>
        <v>0.30557868442964198</v>
      </c>
      <c r="K25" s="5">
        <f t="shared" si="4"/>
        <v>4.3596730245231606E-2</v>
      </c>
      <c r="L25" s="36">
        <f t="shared" si="5"/>
        <v>0.10541310541310542</v>
      </c>
      <c r="M25" s="8">
        <v>15</v>
      </c>
    </row>
    <row r="26" spans="1:13">
      <c r="A26" s="1">
        <v>2</v>
      </c>
      <c r="B26" s="1">
        <v>10</v>
      </c>
      <c r="C26" s="34">
        <v>2822</v>
      </c>
      <c r="D26" s="1">
        <v>87</v>
      </c>
      <c r="E26" s="1">
        <v>0</v>
      </c>
      <c r="F26" s="1">
        <f t="shared" si="1"/>
        <v>87</v>
      </c>
      <c r="G26" s="37">
        <v>196</v>
      </c>
      <c r="H26" s="33">
        <v>5</v>
      </c>
      <c r="I26" s="4">
        <f t="shared" si="2"/>
        <v>201</v>
      </c>
      <c r="J26" s="5">
        <f t="shared" si="3"/>
        <v>6.9095909247163981E-2</v>
      </c>
      <c r="K26" s="5">
        <f t="shared" si="4"/>
        <v>2.4875621890547265E-2</v>
      </c>
      <c r="L26" s="36">
        <f t="shared" si="5"/>
        <v>0.44387755102040816</v>
      </c>
      <c r="M26" s="8">
        <v>7</v>
      </c>
    </row>
    <row r="27" spans="1:13" ht="13">
      <c r="A27" s="71" t="s">
        <v>36</v>
      </c>
      <c r="B27" s="71"/>
      <c r="C27" s="10">
        <f t="shared" ref="C27:I27" si="7">SUM(C17:C26)</f>
        <v>18196</v>
      </c>
      <c r="D27" s="11">
        <f t="shared" si="7"/>
        <v>493</v>
      </c>
      <c r="E27" s="11">
        <f t="shared" si="7"/>
        <v>16</v>
      </c>
      <c r="F27" s="11">
        <f t="shared" si="7"/>
        <v>509</v>
      </c>
      <c r="G27" s="38">
        <f t="shared" si="7"/>
        <v>4950</v>
      </c>
      <c r="H27" s="11">
        <f t="shared" si="7"/>
        <v>206</v>
      </c>
      <c r="I27" s="10">
        <f t="shared" si="7"/>
        <v>5156</v>
      </c>
      <c r="J27" s="13">
        <f>I27/(C27+F27)</f>
        <v>0.27564822240042769</v>
      </c>
      <c r="K27" s="13">
        <f>H27/I27</f>
        <v>3.9953452288595807E-2</v>
      </c>
      <c r="L27" s="14">
        <f t="shared" si="5"/>
        <v>9.9595959595959599E-2</v>
      </c>
      <c r="M27" s="11">
        <f>SUM(M17:M26)</f>
        <v>196</v>
      </c>
    </row>
    <row r="28" spans="1:13" ht="13">
      <c r="A28" s="1"/>
      <c r="B28" s="1"/>
      <c r="C28" s="32"/>
      <c r="D28" s="1"/>
      <c r="E28" s="1"/>
      <c r="F28" s="1"/>
      <c r="G28" s="1"/>
      <c r="H28" s="33"/>
      <c r="I28" s="4"/>
      <c r="J28" s="5"/>
      <c r="K28" s="5"/>
      <c r="L28" s="30"/>
      <c r="M28" s="7"/>
    </row>
    <row r="29" spans="1:13">
      <c r="A29" s="1">
        <v>3</v>
      </c>
      <c r="B29" s="1">
        <v>1</v>
      </c>
      <c r="C29" s="34">
        <v>2305</v>
      </c>
      <c r="D29" s="39">
        <v>52</v>
      </c>
      <c r="E29" s="1">
        <v>0</v>
      </c>
      <c r="F29" s="1">
        <f t="shared" ref="F29:F97" si="8">SUM(D29:E29)</f>
        <v>52</v>
      </c>
      <c r="G29" s="1">
        <v>165</v>
      </c>
      <c r="H29" s="33">
        <v>1</v>
      </c>
      <c r="I29" s="4">
        <f t="shared" ref="I29:I97" si="9">SUM(G29:H29)</f>
        <v>166</v>
      </c>
      <c r="J29" s="5">
        <f t="shared" ref="J29:J97" si="10">I29/(C29+F29)</f>
        <v>7.0428510818837511E-2</v>
      </c>
      <c r="K29" s="5">
        <f t="shared" ref="K29:K97" si="11">H29/I29</f>
        <v>6.024096385542169E-3</v>
      </c>
      <c r="L29" s="36">
        <f t="shared" si="5"/>
        <v>0.31515151515151513</v>
      </c>
      <c r="M29" s="8">
        <v>11</v>
      </c>
    </row>
    <row r="30" spans="1:13">
      <c r="A30" s="1">
        <v>3</v>
      </c>
      <c r="B30" s="1">
        <v>2</v>
      </c>
      <c r="C30" s="40">
        <v>1945</v>
      </c>
      <c r="D30" s="1">
        <v>84</v>
      </c>
      <c r="E30" s="1">
        <v>2</v>
      </c>
      <c r="F30" s="1">
        <f t="shared" si="8"/>
        <v>86</v>
      </c>
      <c r="G30" s="1">
        <v>401</v>
      </c>
      <c r="H30" s="33">
        <v>19</v>
      </c>
      <c r="I30" s="4">
        <f t="shared" si="9"/>
        <v>420</v>
      </c>
      <c r="J30" s="5">
        <f t="shared" si="10"/>
        <v>0.206794682422452</v>
      </c>
      <c r="K30" s="5">
        <f t="shared" si="11"/>
        <v>4.5238095238095237E-2</v>
      </c>
      <c r="L30" s="36">
        <f t="shared" si="5"/>
        <v>0.20947630922693267</v>
      </c>
      <c r="M30" s="8">
        <v>9</v>
      </c>
    </row>
    <row r="31" spans="1:13">
      <c r="A31" s="1">
        <v>3</v>
      </c>
      <c r="B31" s="1">
        <v>3</v>
      </c>
      <c r="C31" s="34">
        <v>2590</v>
      </c>
      <c r="D31" s="1">
        <v>67</v>
      </c>
      <c r="E31" s="1">
        <v>4</v>
      </c>
      <c r="F31" s="1">
        <f t="shared" si="8"/>
        <v>71</v>
      </c>
      <c r="G31" s="1">
        <v>893</v>
      </c>
      <c r="H31" s="33">
        <v>101</v>
      </c>
      <c r="I31" s="4">
        <f t="shared" si="9"/>
        <v>994</v>
      </c>
      <c r="J31" s="5">
        <f t="shared" si="10"/>
        <v>0.37354378053363396</v>
      </c>
      <c r="K31" s="5">
        <f t="shared" si="11"/>
        <v>0.10160965794768612</v>
      </c>
      <c r="L31" s="36">
        <f t="shared" si="5"/>
        <v>7.5027995520716692E-2</v>
      </c>
      <c r="M31" s="8">
        <v>36</v>
      </c>
    </row>
    <row r="32" spans="1:13">
      <c r="A32" s="1">
        <v>3</v>
      </c>
      <c r="B32" s="1">
        <v>4</v>
      </c>
      <c r="C32" s="34">
        <v>1840</v>
      </c>
      <c r="D32" s="1">
        <v>64</v>
      </c>
      <c r="E32" s="1">
        <v>1</v>
      </c>
      <c r="F32" s="1">
        <f t="shared" si="8"/>
        <v>65</v>
      </c>
      <c r="G32" s="1">
        <v>640</v>
      </c>
      <c r="H32" s="33">
        <v>35</v>
      </c>
      <c r="I32" s="4">
        <f t="shared" si="9"/>
        <v>675</v>
      </c>
      <c r="J32" s="5">
        <f t="shared" si="10"/>
        <v>0.3543307086614173</v>
      </c>
      <c r="K32" s="5">
        <f t="shared" si="11"/>
        <v>5.185185185185185E-2</v>
      </c>
      <c r="L32" s="36">
        <f t="shared" si="5"/>
        <v>0.1</v>
      </c>
      <c r="M32" s="8">
        <v>28</v>
      </c>
    </row>
    <row r="33" spans="1:13">
      <c r="A33" s="1">
        <v>3</v>
      </c>
      <c r="B33" s="1">
        <v>5</v>
      </c>
      <c r="C33" s="34">
        <v>1632</v>
      </c>
      <c r="D33" s="1">
        <v>62</v>
      </c>
      <c r="E33" s="1">
        <v>11</v>
      </c>
      <c r="F33" s="1">
        <f t="shared" si="8"/>
        <v>73</v>
      </c>
      <c r="G33" s="1">
        <v>626</v>
      </c>
      <c r="H33" s="33">
        <v>75</v>
      </c>
      <c r="I33" s="4">
        <f t="shared" si="9"/>
        <v>701</v>
      </c>
      <c r="J33" s="5">
        <f t="shared" si="10"/>
        <v>0.41114369501466275</v>
      </c>
      <c r="K33" s="5">
        <f t="shared" si="11"/>
        <v>0.10699001426533523</v>
      </c>
      <c r="L33" s="36">
        <f t="shared" si="5"/>
        <v>9.9041533546325874E-2</v>
      </c>
      <c r="M33" s="8">
        <v>24</v>
      </c>
    </row>
    <row r="34" spans="1:13">
      <c r="A34" s="1">
        <v>3</v>
      </c>
      <c r="B34" s="1">
        <v>6</v>
      </c>
      <c r="C34" s="34">
        <v>2724</v>
      </c>
      <c r="D34" s="1">
        <v>90</v>
      </c>
      <c r="E34" s="1">
        <v>12</v>
      </c>
      <c r="F34" s="1">
        <f t="shared" si="8"/>
        <v>102</v>
      </c>
      <c r="G34" s="1">
        <v>927</v>
      </c>
      <c r="H34" s="33">
        <v>71</v>
      </c>
      <c r="I34" s="4">
        <f t="shared" si="9"/>
        <v>998</v>
      </c>
      <c r="J34" s="5">
        <f t="shared" si="10"/>
        <v>0.35314932767162066</v>
      </c>
      <c r="K34" s="5">
        <f t="shared" si="11"/>
        <v>7.1142284569138278E-2</v>
      </c>
      <c r="L34" s="36">
        <f t="shared" si="5"/>
        <v>9.7087378640776698E-2</v>
      </c>
      <c r="M34" s="8">
        <v>48</v>
      </c>
    </row>
    <row r="35" spans="1:13">
      <c r="A35" s="1">
        <v>3</v>
      </c>
      <c r="B35" s="1">
        <v>7</v>
      </c>
      <c r="C35" s="34">
        <v>2783</v>
      </c>
      <c r="D35" s="1">
        <v>108</v>
      </c>
      <c r="E35" s="1">
        <v>4</v>
      </c>
      <c r="F35" s="1">
        <f t="shared" si="8"/>
        <v>112</v>
      </c>
      <c r="G35" s="1">
        <v>861</v>
      </c>
      <c r="H35" s="33">
        <v>35</v>
      </c>
      <c r="I35" s="4">
        <f t="shared" si="9"/>
        <v>896</v>
      </c>
      <c r="J35" s="5">
        <f t="shared" si="10"/>
        <v>0.30949913644214161</v>
      </c>
      <c r="K35" s="5">
        <f t="shared" si="11"/>
        <v>3.90625E-2</v>
      </c>
      <c r="L35" s="36">
        <f t="shared" si="5"/>
        <v>0.12543554006968641</v>
      </c>
      <c r="M35" s="8">
        <v>30</v>
      </c>
    </row>
    <row r="36" spans="1:13">
      <c r="A36" s="1">
        <v>3</v>
      </c>
      <c r="B36" s="1">
        <v>8</v>
      </c>
      <c r="C36" s="34">
        <v>1925</v>
      </c>
      <c r="D36" s="1">
        <v>50</v>
      </c>
      <c r="E36" s="1">
        <v>2</v>
      </c>
      <c r="F36" s="1">
        <f t="shared" si="8"/>
        <v>52</v>
      </c>
      <c r="G36" s="1">
        <v>720</v>
      </c>
      <c r="H36" s="33">
        <v>52</v>
      </c>
      <c r="I36" s="4">
        <f t="shared" si="9"/>
        <v>772</v>
      </c>
      <c r="J36" s="5">
        <f t="shared" si="10"/>
        <v>0.39049064238745573</v>
      </c>
      <c r="K36" s="5">
        <f t="shared" si="11"/>
        <v>6.7357512953367879E-2</v>
      </c>
      <c r="L36" s="36">
        <f t="shared" si="5"/>
        <v>6.9444444444444448E-2</v>
      </c>
      <c r="M36" s="8">
        <v>57</v>
      </c>
    </row>
    <row r="37" spans="1:13">
      <c r="A37" s="1">
        <v>3</v>
      </c>
      <c r="B37" s="1">
        <v>9</v>
      </c>
      <c r="C37" s="34">
        <v>1620</v>
      </c>
      <c r="D37" s="1">
        <v>46</v>
      </c>
      <c r="E37" s="1">
        <v>4</v>
      </c>
      <c r="F37" s="1">
        <f t="shared" si="8"/>
        <v>50</v>
      </c>
      <c r="G37" s="1">
        <v>545</v>
      </c>
      <c r="H37" s="33">
        <v>39</v>
      </c>
      <c r="I37" s="4">
        <f t="shared" si="9"/>
        <v>584</v>
      </c>
      <c r="J37" s="5">
        <f t="shared" si="10"/>
        <v>0.34970059880239523</v>
      </c>
      <c r="K37" s="5">
        <f t="shared" si="11"/>
        <v>6.6780821917808222E-2</v>
      </c>
      <c r="L37" s="36">
        <f t="shared" si="5"/>
        <v>8.4403669724770647E-2</v>
      </c>
      <c r="M37" s="8">
        <v>17</v>
      </c>
    </row>
    <row r="38" spans="1:13" ht="13">
      <c r="A38" s="71" t="s">
        <v>37</v>
      </c>
      <c r="B38" s="71"/>
      <c r="C38" s="10">
        <f t="shared" ref="C38:I38" si="12">SUM(C29:C37)</f>
        <v>19364</v>
      </c>
      <c r="D38" s="11">
        <f t="shared" si="12"/>
        <v>623</v>
      </c>
      <c r="E38" s="11">
        <f t="shared" si="12"/>
        <v>40</v>
      </c>
      <c r="F38" s="11">
        <f t="shared" si="12"/>
        <v>663</v>
      </c>
      <c r="G38" s="10">
        <f t="shared" si="12"/>
        <v>5778</v>
      </c>
      <c r="H38" s="11">
        <f t="shared" si="12"/>
        <v>428</v>
      </c>
      <c r="I38" s="10">
        <f t="shared" si="12"/>
        <v>6206</v>
      </c>
      <c r="J38" s="13">
        <f>I38/(C38+F38)</f>
        <v>0.30988165975932491</v>
      </c>
      <c r="K38" s="13">
        <f>H38/I38</f>
        <v>6.8965517241379309E-2</v>
      </c>
      <c r="L38" s="14">
        <f t="shared" si="5"/>
        <v>0.10782277604707512</v>
      </c>
      <c r="M38" s="11">
        <f>SUM(M29:M37)</f>
        <v>260</v>
      </c>
    </row>
    <row r="39" spans="1:13" ht="13">
      <c r="A39" s="1"/>
      <c r="B39" s="1"/>
      <c r="C39" s="32"/>
      <c r="D39" s="1"/>
      <c r="E39" s="1"/>
      <c r="F39" s="1"/>
      <c r="G39" s="1"/>
      <c r="H39" s="33"/>
      <c r="I39" s="4"/>
      <c r="J39" s="5"/>
      <c r="K39" s="5"/>
      <c r="L39" s="30"/>
      <c r="M39" s="7"/>
    </row>
    <row r="40" spans="1:13">
      <c r="A40" s="1">
        <v>4</v>
      </c>
      <c r="B40" s="1">
        <v>1</v>
      </c>
      <c r="C40" s="34">
        <v>1698</v>
      </c>
      <c r="D40" s="1">
        <v>14</v>
      </c>
      <c r="E40" s="1">
        <v>1</v>
      </c>
      <c r="F40" s="1">
        <f t="shared" si="8"/>
        <v>15</v>
      </c>
      <c r="G40" s="1">
        <v>382</v>
      </c>
      <c r="H40" s="33">
        <v>11</v>
      </c>
      <c r="I40" s="4">
        <f t="shared" si="9"/>
        <v>393</v>
      </c>
      <c r="J40" s="5">
        <f t="shared" si="10"/>
        <v>0.22942206654991243</v>
      </c>
      <c r="K40" s="5">
        <f t="shared" si="11"/>
        <v>2.7989821882951654E-2</v>
      </c>
      <c r="L40" s="36">
        <f t="shared" si="5"/>
        <v>3.6649214659685861E-2</v>
      </c>
      <c r="M40" s="8">
        <v>26</v>
      </c>
    </row>
    <row r="41" spans="1:13">
      <c r="A41" s="1">
        <v>4</v>
      </c>
      <c r="B41" s="1">
        <v>2</v>
      </c>
      <c r="C41" s="34">
        <v>2584</v>
      </c>
      <c r="D41" s="1">
        <v>17</v>
      </c>
      <c r="E41" s="1">
        <v>8</v>
      </c>
      <c r="F41" s="1">
        <f t="shared" si="8"/>
        <v>25</v>
      </c>
      <c r="G41" s="1">
        <v>481</v>
      </c>
      <c r="H41" s="33">
        <v>39</v>
      </c>
      <c r="I41" s="4">
        <f t="shared" si="9"/>
        <v>520</v>
      </c>
      <c r="J41" s="5">
        <f t="shared" si="10"/>
        <v>0.19931008049060944</v>
      </c>
      <c r="K41" s="5">
        <f t="shared" si="11"/>
        <v>7.4999999999999997E-2</v>
      </c>
      <c r="L41" s="36">
        <f t="shared" si="5"/>
        <v>3.5343035343035345E-2</v>
      </c>
      <c r="M41" s="8">
        <v>31</v>
      </c>
    </row>
    <row r="42" spans="1:13">
      <c r="A42" s="1">
        <v>4</v>
      </c>
      <c r="B42" s="1">
        <v>3</v>
      </c>
      <c r="C42" s="34">
        <v>1487</v>
      </c>
      <c r="D42" s="1">
        <v>11</v>
      </c>
      <c r="E42" s="1">
        <v>1</v>
      </c>
      <c r="F42" s="1">
        <f t="shared" si="8"/>
        <v>12</v>
      </c>
      <c r="G42" s="1">
        <v>210</v>
      </c>
      <c r="H42" s="33">
        <v>10</v>
      </c>
      <c r="I42" s="4">
        <f t="shared" si="9"/>
        <v>220</v>
      </c>
      <c r="J42" s="5">
        <f t="shared" si="10"/>
        <v>0.14676450967311541</v>
      </c>
      <c r="K42" s="5">
        <f t="shared" si="11"/>
        <v>4.5454545454545456E-2</v>
      </c>
      <c r="L42" s="36">
        <f t="shared" si="5"/>
        <v>5.2380952380952382E-2</v>
      </c>
      <c r="M42" s="8">
        <v>11</v>
      </c>
    </row>
    <row r="43" spans="1:13">
      <c r="A43" s="1">
        <v>4</v>
      </c>
      <c r="B43" s="1">
        <v>4</v>
      </c>
      <c r="C43" s="34">
        <v>2474</v>
      </c>
      <c r="D43" s="1">
        <v>28</v>
      </c>
      <c r="E43" s="1">
        <v>0</v>
      </c>
      <c r="F43" s="1">
        <f t="shared" si="8"/>
        <v>28</v>
      </c>
      <c r="G43" s="1">
        <v>702</v>
      </c>
      <c r="H43" s="33">
        <v>22</v>
      </c>
      <c r="I43" s="4">
        <f t="shared" si="9"/>
        <v>724</v>
      </c>
      <c r="J43" s="5">
        <f t="shared" si="10"/>
        <v>0.28936850519584334</v>
      </c>
      <c r="K43" s="5">
        <f t="shared" si="11"/>
        <v>3.0386740331491711E-2</v>
      </c>
      <c r="L43" s="36">
        <f t="shared" si="5"/>
        <v>3.9886039886039885E-2</v>
      </c>
      <c r="M43" s="8">
        <v>18</v>
      </c>
    </row>
    <row r="44" spans="1:13">
      <c r="A44" s="1">
        <v>4</v>
      </c>
      <c r="B44" s="1">
        <v>5</v>
      </c>
      <c r="C44" s="34">
        <v>2777</v>
      </c>
      <c r="D44" s="1">
        <v>32</v>
      </c>
      <c r="E44" s="1">
        <v>1</v>
      </c>
      <c r="F44" s="1">
        <f t="shared" si="8"/>
        <v>33</v>
      </c>
      <c r="G44" s="1">
        <v>556</v>
      </c>
      <c r="H44" s="33">
        <v>13</v>
      </c>
      <c r="I44" s="4">
        <f t="shared" si="9"/>
        <v>569</v>
      </c>
      <c r="J44" s="5">
        <f t="shared" si="10"/>
        <v>0.20249110320284697</v>
      </c>
      <c r="K44" s="5">
        <f t="shared" si="11"/>
        <v>2.2847100175746926E-2</v>
      </c>
      <c r="L44" s="36">
        <f t="shared" si="5"/>
        <v>5.7553956834532377E-2</v>
      </c>
      <c r="M44" s="8">
        <v>22</v>
      </c>
    </row>
    <row r="45" spans="1:13">
      <c r="A45" s="1">
        <v>4</v>
      </c>
      <c r="B45" s="1">
        <v>6</v>
      </c>
      <c r="C45" s="34">
        <v>1969</v>
      </c>
      <c r="D45" s="1">
        <v>21</v>
      </c>
      <c r="E45" s="1">
        <v>1</v>
      </c>
      <c r="F45" s="1">
        <f t="shared" si="8"/>
        <v>22</v>
      </c>
      <c r="G45" s="1">
        <v>407</v>
      </c>
      <c r="H45" s="33">
        <v>11</v>
      </c>
      <c r="I45" s="4">
        <f t="shared" si="9"/>
        <v>418</v>
      </c>
      <c r="J45" s="5">
        <f t="shared" si="10"/>
        <v>0.20994475138121546</v>
      </c>
      <c r="K45" s="5">
        <f t="shared" si="11"/>
        <v>2.6315789473684209E-2</v>
      </c>
      <c r="L45" s="36">
        <f t="shared" si="5"/>
        <v>5.1597051597051594E-2</v>
      </c>
      <c r="M45" s="8">
        <v>19</v>
      </c>
    </row>
    <row r="46" spans="1:13">
      <c r="A46" s="1">
        <v>4</v>
      </c>
      <c r="B46" s="1">
        <v>7</v>
      </c>
      <c r="C46" s="32">
        <v>1735</v>
      </c>
      <c r="D46" s="1">
        <v>27</v>
      </c>
      <c r="E46" s="1">
        <v>0</v>
      </c>
      <c r="F46" s="1">
        <f t="shared" si="8"/>
        <v>27</v>
      </c>
      <c r="G46" s="1">
        <v>604</v>
      </c>
      <c r="H46" s="33">
        <v>13</v>
      </c>
      <c r="I46" s="4">
        <f t="shared" si="9"/>
        <v>617</v>
      </c>
      <c r="J46" s="5">
        <f t="shared" si="10"/>
        <v>0.35017026106696936</v>
      </c>
      <c r="K46" s="5">
        <f t="shared" si="11"/>
        <v>2.1069692058346839E-2</v>
      </c>
      <c r="L46" s="36">
        <f t="shared" si="5"/>
        <v>4.4701986754966887E-2</v>
      </c>
      <c r="M46" s="8">
        <v>21</v>
      </c>
    </row>
    <row r="47" spans="1:13">
      <c r="A47" s="1">
        <v>4</v>
      </c>
      <c r="B47" s="1">
        <v>8</v>
      </c>
      <c r="C47" s="32">
        <v>2175</v>
      </c>
      <c r="D47" s="1">
        <v>25</v>
      </c>
      <c r="E47" s="1">
        <v>0</v>
      </c>
      <c r="F47" s="1">
        <f t="shared" si="8"/>
        <v>25</v>
      </c>
      <c r="G47" s="1">
        <v>468</v>
      </c>
      <c r="H47" s="33">
        <v>11</v>
      </c>
      <c r="I47" s="4">
        <f t="shared" si="9"/>
        <v>479</v>
      </c>
      <c r="J47" s="5">
        <f t="shared" si="10"/>
        <v>0.21772727272727271</v>
      </c>
      <c r="K47" s="5">
        <f t="shared" si="11"/>
        <v>2.2964509394572025E-2</v>
      </c>
      <c r="L47" s="36">
        <f t="shared" si="5"/>
        <v>5.3418803418803416E-2</v>
      </c>
      <c r="M47" s="8">
        <v>31</v>
      </c>
    </row>
    <row r="48" spans="1:13" ht="13">
      <c r="A48" s="71" t="s">
        <v>38</v>
      </c>
      <c r="B48" s="71"/>
      <c r="C48" s="10">
        <f t="shared" ref="C48:I48" si="13">SUM(C40:C47)</f>
        <v>16899</v>
      </c>
      <c r="D48" s="11">
        <f t="shared" si="13"/>
        <v>175</v>
      </c>
      <c r="E48" s="11">
        <f t="shared" si="13"/>
        <v>12</v>
      </c>
      <c r="F48" s="11">
        <f t="shared" si="13"/>
        <v>187</v>
      </c>
      <c r="G48" s="12">
        <f t="shared" si="13"/>
        <v>3810</v>
      </c>
      <c r="H48" s="11">
        <f t="shared" si="13"/>
        <v>130</v>
      </c>
      <c r="I48" s="10">
        <f t="shared" si="13"/>
        <v>3940</v>
      </c>
      <c r="J48" s="13">
        <f>I48/(C48+F48)</f>
        <v>0.2305981505325998</v>
      </c>
      <c r="K48" s="13">
        <f>H48/I48</f>
        <v>3.2994923857868022E-2</v>
      </c>
      <c r="L48" s="14">
        <f t="shared" si="5"/>
        <v>4.5931758530183726E-2</v>
      </c>
      <c r="M48" s="11">
        <f>SUM(M40:M47)</f>
        <v>179</v>
      </c>
    </row>
    <row r="49" spans="1:13" ht="13">
      <c r="A49" s="1"/>
      <c r="B49" s="1"/>
      <c r="C49" s="32"/>
      <c r="D49" s="1"/>
      <c r="E49" s="1"/>
      <c r="F49" s="1"/>
      <c r="G49" s="1"/>
      <c r="H49" s="33"/>
      <c r="I49" s="4"/>
      <c r="J49" s="5"/>
      <c r="K49" s="5"/>
      <c r="L49" s="30"/>
      <c r="M49" s="7"/>
    </row>
    <row r="50" spans="1:13">
      <c r="A50" s="1">
        <v>5</v>
      </c>
      <c r="B50" s="1">
        <v>1</v>
      </c>
      <c r="C50" s="32">
        <v>2102</v>
      </c>
      <c r="D50" s="1">
        <v>36</v>
      </c>
      <c r="E50" s="1">
        <v>3</v>
      </c>
      <c r="F50" s="1">
        <f t="shared" si="8"/>
        <v>39</v>
      </c>
      <c r="G50" s="1">
        <v>533</v>
      </c>
      <c r="H50" s="33">
        <v>17</v>
      </c>
      <c r="I50" s="4">
        <f t="shared" si="9"/>
        <v>550</v>
      </c>
      <c r="J50" s="5">
        <f t="shared" si="10"/>
        <v>0.25688930406352173</v>
      </c>
      <c r="K50" s="5">
        <f t="shared" si="11"/>
        <v>3.090909090909091E-2</v>
      </c>
      <c r="L50" s="36">
        <f t="shared" si="5"/>
        <v>6.7542213883677302E-2</v>
      </c>
      <c r="M50" s="8">
        <v>42</v>
      </c>
    </row>
    <row r="51" spans="1:13">
      <c r="A51" s="1">
        <v>5</v>
      </c>
      <c r="B51" s="1">
        <v>2</v>
      </c>
      <c r="C51" s="34">
        <v>2225</v>
      </c>
      <c r="D51" s="1">
        <v>53</v>
      </c>
      <c r="E51" s="1">
        <v>10</v>
      </c>
      <c r="F51" s="1">
        <f t="shared" si="8"/>
        <v>63</v>
      </c>
      <c r="G51" s="1">
        <v>447</v>
      </c>
      <c r="H51" s="33">
        <v>42</v>
      </c>
      <c r="I51" s="4">
        <f t="shared" si="9"/>
        <v>489</v>
      </c>
      <c r="J51" s="5">
        <f t="shared" si="10"/>
        <v>0.21372377622377622</v>
      </c>
      <c r="K51" s="5">
        <f t="shared" si="11"/>
        <v>8.5889570552147243E-2</v>
      </c>
      <c r="L51" s="36">
        <f t="shared" si="5"/>
        <v>0.11856823266219239</v>
      </c>
      <c r="M51" s="8">
        <v>35</v>
      </c>
    </row>
    <row r="52" spans="1:13">
      <c r="A52" s="1">
        <v>5</v>
      </c>
      <c r="B52" s="1">
        <v>3</v>
      </c>
      <c r="C52" s="34">
        <v>1624</v>
      </c>
      <c r="D52" s="1">
        <v>32</v>
      </c>
      <c r="E52" s="1">
        <v>2</v>
      </c>
      <c r="F52" s="1">
        <f t="shared" si="8"/>
        <v>34</v>
      </c>
      <c r="G52" s="1">
        <v>347</v>
      </c>
      <c r="H52" s="33">
        <v>15</v>
      </c>
      <c r="I52" s="4">
        <f t="shared" si="9"/>
        <v>362</v>
      </c>
      <c r="J52" s="5">
        <f t="shared" si="10"/>
        <v>0.21833534378769601</v>
      </c>
      <c r="K52" s="5">
        <f t="shared" si="11"/>
        <v>4.1436464088397788E-2</v>
      </c>
      <c r="L52" s="36">
        <f t="shared" si="5"/>
        <v>9.2219020172910657E-2</v>
      </c>
      <c r="M52" s="8">
        <v>36</v>
      </c>
    </row>
    <row r="53" spans="1:13">
      <c r="A53" s="1">
        <v>5</v>
      </c>
      <c r="B53" s="1">
        <v>4</v>
      </c>
      <c r="C53" s="34">
        <v>1397</v>
      </c>
      <c r="D53" s="1">
        <v>14</v>
      </c>
      <c r="E53" s="1">
        <v>1</v>
      </c>
      <c r="F53" s="1">
        <f t="shared" si="8"/>
        <v>15</v>
      </c>
      <c r="G53" s="1">
        <v>398</v>
      </c>
      <c r="H53" s="33">
        <v>14</v>
      </c>
      <c r="I53" s="4">
        <f t="shared" si="9"/>
        <v>412</v>
      </c>
      <c r="J53" s="5">
        <f t="shared" si="10"/>
        <v>0.29178470254957506</v>
      </c>
      <c r="K53" s="5">
        <f t="shared" si="11"/>
        <v>3.3980582524271843E-2</v>
      </c>
      <c r="L53" s="36">
        <f t="shared" si="5"/>
        <v>3.5175879396984924E-2</v>
      </c>
      <c r="M53" s="8">
        <v>38</v>
      </c>
    </row>
    <row r="54" spans="1:13">
      <c r="A54" s="1">
        <v>5</v>
      </c>
      <c r="B54" s="1">
        <v>5</v>
      </c>
      <c r="C54" s="34">
        <v>1594</v>
      </c>
      <c r="D54" s="1">
        <v>37</v>
      </c>
      <c r="E54" s="1">
        <v>3</v>
      </c>
      <c r="F54" s="1">
        <f t="shared" si="8"/>
        <v>40</v>
      </c>
      <c r="G54" s="1">
        <v>494</v>
      </c>
      <c r="H54" s="33">
        <v>22</v>
      </c>
      <c r="I54" s="4">
        <f t="shared" si="9"/>
        <v>516</v>
      </c>
      <c r="J54" s="5">
        <f t="shared" si="10"/>
        <v>0.31578947368421051</v>
      </c>
      <c r="K54" s="5">
        <f t="shared" si="11"/>
        <v>4.2635658914728682E-2</v>
      </c>
      <c r="L54" s="36">
        <f t="shared" si="5"/>
        <v>7.4898785425101214E-2</v>
      </c>
      <c r="M54" s="8">
        <v>52</v>
      </c>
    </row>
    <row r="55" spans="1:13">
      <c r="A55" s="1">
        <v>5</v>
      </c>
      <c r="B55" s="1" t="s">
        <v>39</v>
      </c>
      <c r="C55" s="34">
        <v>2164</v>
      </c>
      <c r="D55" s="1">
        <v>60</v>
      </c>
      <c r="E55" s="1">
        <v>13</v>
      </c>
      <c r="F55" s="1">
        <f t="shared" si="8"/>
        <v>73</v>
      </c>
      <c r="G55" s="1">
        <v>460</v>
      </c>
      <c r="H55" s="33">
        <v>44</v>
      </c>
      <c r="I55" s="4">
        <f t="shared" si="9"/>
        <v>504</v>
      </c>
      <c r="J55" s="5">
        <f t="shared" si="10"/>
        <v>0.22530174340634779</v>
      </c>
      <c r="K55" s="5">
        <f t="shared" si="11"/>
        <v>8.7301587301587297E-2</v>
      </c>
      <c r="L55" s="36">
        <f t="shared" si="5"/>
        <v>0.13043478260869565</v>
      </c>
      <c r="M55" s="8">
        <v>31</v>
      </c>
    </row>
    <row r="56" spans="1:13">
      <c r="A56" s="1">
        <v>5</v>
      </c>
      <c r="B56" s="1">
        <v>7</v>
      </c>
      <c r="C56" s="34">
        <v>1849</v>
      </c>
      <c r="D56" s="1">
        <v>39</v>
      </c>
      <c r="E56" s="1">
        <v>6</v>
      </c>
      <c r="F56" s="1">
        <f t="shared" si="8"/>
        <v>45</v>
      </c>
      <c r="G56" s="1">
        <v>323</v>
      </c>
      <c r="H56" s="33">
        <v>32</v>
      </c>
      <c r="I56" s="4">
        <f t="shared" si="9"/>
        <v>355</v>
      </c>
      <c r="J56" s="5">
        <f t="shared" si="10"/>
        <v>0.18743400211193242</v>
      </c>
      <c r="K56" s="5">
        <f t="shared" si="11"/>
        <v>9.014084507042254E-2</v>
      </c>
      <c r="L56" s="36">
        <f t="shared" si="5"/>
        <v>0.12074303405572756</v>
      </c>
      <c r="M56" s="8">
        <v>45</v>
      </c>
    </row>
    <row r="57" spans="1:13">
      <c r="A57" s="1">
        <v>5</v>
      </c>
      <c r="B57" s="1">
        <v>8</v>
      </c>
      <c r="C57" s="34">
        <v>2058</v>
      </c>
      <c r="D57" s="1">
        <v>64</v>
      </c>
      <c r="E57" s="1">
        <v>2</v>
      </c>
      <c r="F57" s="1">
        <f t="shared" si="8"/>
        <v>66</v>
      </c>
      <c r="G57" s="1">
        <v>417</v>
      </c>
      <c r="H57" s="33">
        <v>16</v>
      </c>
      <c r="I57" s="4">
        <f t="shared" si="9"/>
        <v>433</v>
      </c>
      <c r="J57" s="5">
        <f t="shared" si="10"/>
        <v>0.20386064030131826</v>
      </c>
      <c r="K57" s="5">
        <f t="shared" si="11"/>
        <v>3.695150115473441E-2</v>
      </c>
      <c r="L57" s="36">
        <f t="shared" si="5"/>
        <v>0.15347721822541965</v>
      </c>
      <c r="M57" s="8">
        <v>41</v>
      </c>
    </row>
    <row r="58" spans="1:13" ht="13">
      <c r="A58" s="71" t="s">
        <v>40</v>
      </c>
      <c r="B58" s="71"/>
      <c r="C58" s="10">
        <f t="shared" ref="C58:I58" si="14">SUM(C50:C57)</f>
        <v>15013</v>
      </c>
      <c r="D58" s="11">
        <f t="shared" si="14"/>
        <v>335</v>
      </c>
      <c r="E58" s="11">
        <f t="shared" si="14"/>
        <v>40</v>
      </c>
      <c r="F58" s="11">
        <f t="shared" si="14"/>
        <v>375</v>
      </c>
      <c r="G58" s="12">
        <f t="shared" si="14"/>
        <v>3419</v>
      </c>
      <c r="H58" s="11">
        <f t="shared" si="14"/>
        <v>202</v>
      </c>
      <c r="I58" s="10">
        <f t="shared" si="14"/>
        <v>3621</v>
      </c>
      <c r="J58" s="13">
        <f>I58/(C58+F58)</f>
        <v>0.23531323108916039</v>
      </c>
      <c r="K58" s="13">
        <f>H58/I58</f>
        <v>5.5785694559513946E-2</v>
      </c>
      <c r="L58" s="14">
        <f t="shared" si="5"/>
        <v>9.7981866042702551E-2</v>
      </c>
      <c r="M58" s="11">
        <f>SUM(M50:M57)</f>
        <v>320</v>
      </c>
    </row>
    <row r="59" spans="1:13" ht="13">
      <c r="A59" s="1"/>
      <c r="B59" s="1"/>
      <c r="C59" s="32"/>
      <c r="D59" s="1"/>
      <c r="E59" s="1"/>
      <c r="F59" s="1"/>
      <c r="G59" s="1"/>
      <c r="H59" s="33"/>
      <c r="I59" s="4"/>
      <c r="J59" s="5"/>
      <c r="K59" s="5"/>
      <c r="L59" s="30"/>
      <c r="M59" s="7"/>
    </row>
    <row r="60" spans="1:13">
      <c r="A60" s="1">
        <v>6</v>
      </c>
      <c r="B60" s="1">
        <v>1</v>
      </c>
      <c r="C60" s="34">
        <v>718</v>
      </c>
      <c r="D60" s="1">
        <v>32</v>
      </c>
      <c r="E60" s="1">
        <v>9</v>
      </c>
      <c r="F60" s="1">
        <f t="shared" si="8"/>
        <v>41</v>
      </c>
      <c r="G60" s="1">
        <v>314</v>
      </c>
      <c r="H60" s="33">
        <v>50</v>
      </c>
      <c r="I60" s="4">
        <f t="shared" si="9"/>
        <v>364</v>
      </c>
      <c r="J60" s="5">
        <f t="shared" si="10"/>
        <v>0.47957839262187091</v>
      </c>
      <c r="K60" s="5">
        <f t="shared" si="11"/>
        <v>0.13736263736263737</v>
      </c>
      <c r="L60" s="36">
        <f t="shared" si="5"/>
        <v>0.10191082802547771</v>
      </c>
      <c r="M60" s="8">
        <v>22</v>
      </c>
    </row>
    <row r="61" spans="1:13">
      <c r="A61" s="1">
        <v>6</v>
      </c>
      <c r="B61" s="1">
        <v>2</v>
      </c>
      <c r="C61" s="34">
        <v>2014</v>
      </c>
      <c r="D61" s="1">
        <v>107</v>
      </c>
      <c r="E61" s="1">
        <v>41</v>
      </c>
      <c r="F61" s="1">
        <f t="shared" si="8"/>
        <v>148</v>
      </c>
      <c r="G61" s="1">
        <v>666</v>
      </c>
      <c r="H61" s="33">
        <v>200</v>
      </c>
      <c r="I61" s="4">
        <f t="shared" si="9"/>
        <v>866</v>
      </c>
      <c r="J61" s="5">
        <f t="shared" si="10"/>
        <v>0.40055504162812211</v>
      </c>
      <c r="K61" s="5">
        <f t="shared" si="11"/>
        <v>0.23094688221709006</v>
      </c>
      <c r="L61" s="36">
        <f t="shared" si="5"/>
        <v>0.16066066066066065</v>
      </c>
      <c r="M61" s="8">
        <v>42</v>
      </c>
    </row>
    <row r="62" spans="1:13">
      <c r="A62" s="1">
        <v>6</v>
      </c>
      <c r="B62" s="1">
        <v>3</v>
      </c>
      <c r="C62" s="34">
        <v>2572</v>
      </c>
      <c r="D62" s="1">
        <v>161</v>
      </c>
      <c r="E62" s="1">
        <v>168</v>
      </c>
      <c r="F62" s="1">
        <f t="shared" si="8"/>
        <v>329</v>
      </c>
      <c r="G62" s="1">
        <v>584</v>
      </c>
      <c r="H62" s="33">
        <v>662</v>
      </c>
      <c r="I62" s="4">
        <f t="shared" si="9"/>
        <v>1246</v>
      </c>
      <c r="J62" s="5">
        <f t="shared" si="10"/>
        <v>0.42950706652878318</v>
      </c>
      <c r="K62" s="5">
        <f t="shared" si="11"/>
        <v>0.5313001605136437</v>
      </c>
      <c r="L62" s="36">
        <f t="shared" si="5"/>
        <v>0.27568493150684931</v>
      </c>
      <c r="M62" s="8">
        <v>41</v>
      </c>
    </row>
    <row r="63" spans="1:13">
      <c r="A63" s="1">
        <v>6</v>
      </c>
      <c r="B63" s="1">
        <v>4</v>
      </c>
      <c r="C63" s="34">
        <v>2384</v>
      </c>
      <c r="D63" s="1">
        <v>61</v>
      </c>
      <c r="E63" s="1">
        <v>42</v>
      </c>
      <c r="F63" s="1">
        <f t="shared" si="8"/>
        <v>103</v>
      </c>
      <c r="G63" s="1">
        <v>334</v>
      </c>
      <c r="H63" s="33">
        <v>226</v>
      </c>
      <c r="I63" s="4">
        <f t="shared" si="9"/>
        <v>560</v>
      </c>
      <c r="J63" s="5">
        <f t="shared" si="10"/>
        <v>0.22517088862082832</v>
      </c>
      <c r="K63" s="5">
        <f t="shared" si="11"/>
        <v>0.40357142857142858</v>
      </c>
      <c r="L63" s="36">
        <f t="shared" si="5"/>
        <v>0.18263473053892215</v>
      </c>
      <c r="M63" s="8">
        <v>41</v>
      </c>
    </row>
    <row r="64" spans="1:13">
      <c r="A64" s="1">
        <v>6</v>
      </c>
      <c r="B64" s="1">
        <v>5</v>
      </c>
      <c r="C64" s="34">
        <v>1266</v>
      </c>
      <c r="D64" s="1">
        <v>46</v>
      </c>
      <c r="E64" s="1">
        <v>57</v>
      </c>
      <c r="F64" s="1">
        <f t="shared" si="8"/>
        <v>103</v>
      </c>
      <c r="G64" s="1">
        <v>256</v>
      </c>
      <c r="H64" s="33">
        <v>237</v>
      </c>
      <c r="I64" s="4">
        <f t="shared" si="9"/>
        <v>493</v>
      </c>
      <c r="J64" s="5">
        <f t="shared" si="10"/>
        <v>0.36011687363038714</v>
      </c>
      <c r="K64" s="5">
        <f t="shared" si="11"/>
        <v>0.48073022312373226</v>
      </c>
      <c r="L64" s="36">
        <f t="shared" si="5"/>
        <v>0.1796875</v>
      </c>
      <c r="M64" s="8">
        <v>21</v>
      </c>
    </row>
    <row r="65" spans="1:13">
      <c r="A65" s="1">
        <v>6</v>
      </c>
      <c r="B65" s="1">
        <v>6</v>
      </c>
      <c r="C65" s="34">
        <v>1317</v>
      </c>
      <c r="D65" s="1">
        <v>53</v>
      </c>
      <c r="E65" s="1">
        <v>19</v>
      </c>
      <c r="F65" s="1">
        <f t="shared" si="8"/>
        <v>72</v>
      </c>
      <c r="G65" s="1">
        <v>265</v>
      </c>
      <c r="H65" s="33">
        <v>71</v>
      </c>
      <c r="I65" s="4">
        <f t="shared" si="9"/>
        <v>336</v>
      </c>
      <c r="J65" s="5">
        <f t="shared" si="10"/>
        <v>0.24190064794816415</v>
      </c>
      <c r="K65" s="5">
        <f t="shared" si="11"/>
        <v>0.21130952380952381</v>
      </c>
      <c r="L65" s="36">
        <f t="shared" si="5"/>
        <v>0.2</v>
      </c>
      <c r="M65" s="8">
        <v>17</v>
      </c>
    </row>
    <row r="66" spans="1:13">
      <c r="A66" s="1">
        <v>6</v>
      </c>
      <c r="B66" s="1">
        <v>7</v>
      </c>
      <c r="C66" s="34">
        <v>843</v>
      </c>
      <c r="D66" s="1">
        <v>24</v>
      </c>
      <c r="E66" s="1">
        <v>18</v>
      </c>
      <c r="F66" s="1">
        <f t="shared" si="8"/>
        <v>42</v>
      </c>
      <c r="G66" s="1">
        <v>200</v>
      </c>
      <c r="H66" s="33">
        <v>104</v>
      </c>
      <c r="I66" s="4">
        <f t="shared" si="9"/>
        <v>304</v>
      </c>
      <c r="J66" s="5">
        <f t="shared" si="10"/>
        <v>0.34350282485875705</v>
      </c>
      <c r="K66" s="5">
        <f t="shared" si="11"/>
        <v>0.34210526315789475</v>
      </c>
      <c r="L66" s="36">
        <f t="shared" si="5"/>
        <v>0.12</v>
      </c>
      <c r="M66" s="8">
        <v>46</v>
      </c>
    </row>
    <row r="67" spans="1:13">
      <c r="A67" s="1">
        <v>6</v>
      </c>
      <c r="B67" s="1">
        <v>8</v>
      </c>
      <c r="C67" s="34">
        <v>1233</v>
      </c>
      <c r="D67" s="1">
        <v>77</v>
      </c>
      <c r="E67" s="1">
        <v>10</v>
      </c>
      <c r="F67" s="1">
        <f t="shared" si="8"/>
        <v>87</v>
      </c>
      <c r="G67" s="1">
        <v>386</v>
      </c>
      <c r="H67" s="33">
        <v>49</v>
      </c>
      <c r="I67" s="4">
        <f t="shared" si="9"/>
        <v>435</v>
      </c>
      <c r="J67" s="5">
        <f t="shared" si="10"/>
        <v>0.32954545454545453</v>
      </c>
      <c r="K67" s="5">
        <f t="shared" si="11"/>
        <v>0.11264367816091954</v>
      </c>
      <c r="L67" s="36">
        <f t="shared" si="5"/>
        <v>0.19948186528497408</v>
      </c>
      <c r="M67" s="8">
        <v>38</v>
      </c>
    </row>
    <row r="68" spans="1:13">
      <c r="A68" s="1">
        <v>6</v>
      </c>
      <c r="B68" s="1">
        <v>9</v>
      </c>
      <c r="C68" s="34">
        <v>1679</v>
      </c>
      <c r="D68" s="1">
        <v>62</v>
      </c>
      <c r="E68" s="1">
        <v>10</v>
      </c>
      <c r="F68" s="1">
        <f t="shared" si="8"/>
        <v>72</v>
      </c>
      <c r="G68" s="1">
        <v>383</v>
      </c>
      <c r="H68" s="33">
        <v>64</v>
      </c>
      <c r="I68" s="4">
        <f t="shared" si="9"/>
        <v>447</v>
      </c>
      <c r="J68" s="5">
        <f t="shared" si="10"/>
        <v>0.25528269560251288</v>
      </c>
      <c r="K68" s="5">
        <f t="shared" si="11"/>
        <v>0.14317673378076062</v>
      </c>
      <c r="L68" s="36">
        <f t="shared" si="5"/>
        <v>0.16187989556135771</v>
      </c>
      <c r="M68" s="8">
        <v>19</v>
      </c>
    </row>
    <row r="69" spans="1:13" ht="13">
      <c r="A69" s="71" t="s">
        <v>41</v>
      </c>
      <c r="B69" s="71"/>
      <c r="C69" s="10">
        <f t="shared" ref="C69:I69" si="15">SUM(C60:C68)</f>
        <v>14026</v>
      </c>
      <c r="D69" s="11">
        <f t="shared" si="15"/>
        <v>623</v>
      </c>
      <c r="E69" s="11">
        <f t="shared" si="15"/>
        <v>374</v>
      </c>
      <c r="F69" s="11">
        <f t="shared" si="15"/>
        <v>997</v>
      </c>
      <c r="G69" s="41">
        <f t="shared" si="15"/>
        <v>3388</v>
      </c>
      <c r="H69" s="12">
        <f t="shared" si="15"/>
        <v>1663</v>
      </c>
      <c r="I69" s="10">
        <f t="shared" si="15"/>
        <v>5051</v>
      </c>
      <c r="J69" s="13">
        <f>I69/(C69+F69)</f>
        <v>0.33621779937429275</v>
      </c>
      <c r="K69" s="13">
        <f>H69/I69</f>
        <v>0.32924173431003761</v>
      </c>
      <c r="L69" s="14">
        <f t="shared" ref="L69:L132" si="16">SUM(D69/G69)</f>
        <v>0.18388429752066116</v>
      </c>
      <c r="M69" s="11">
        <f>SUM(M60:M68)</f>
        <v>287</v>
      </c>
    </row>
    <row r="70" spans="1:13" ht="13">
      <c r="A70" s="1"/>
      <c r="B70" s="1"/>
      <c r="C70" s="32"/>
      <c r="D70" s="1"/>
      <c r="E70" s="1"/>
      <c r="F70" s="1"/>
      <c r="G70" s="1"/>
      <c r="H70" s="33"/>
      <c r="I70" s="4"/>
      <c r="J70" s="5"/>
      <c r="K70" s="5"/>
      <c r="L70" s="30"/>
      <c r="M70" s="7"/>
    </row>
    <row r="71" spans="1:13">
      <c r="A71" s="1">
        <v>7</v>
      </c>
      <c r="B71" s="1" t="s">
        <v>42</v>
      </c>
      <c r="C71" s="32">
        <v>1000</v>
      </c>
      <c r="D71" s="1">
        <v>28</v>
      </c>
      <c r="E71" s="1">
        <v>0</v>
      </c>
      <c r="F71" s="1">
        <f t="shared" si="8"/>
        <v>28</v>
      </c>
      <c r="G71" s="1">
        <v>487</v>
      </c>
      <c r="H71" s="33">
        <v>18</v>
      </c>
      <c r="I71" s="4">
        <f t="shared" si="9"/>
        <v>505</v>
      </c>
      <c r="J71" s="5">
        <f t="shared" si="10"/>
        <v>0.4912451361867704</v>
      </c>
      <c r="K71" s="5">
        <f t="shared" si="11"/>
        <v>3.5643564356435641E-2</v>
      </c>
      <c r="L71" s="36">
        <f t="shared" si="16"/>
        <v>5.7494866529774126E-2</v>
      </c>
      <c r="M71" s="8">
        <v>15</v>
      </c>
    </row>
    <row r="72" spans="1:13">
      <c r="A72" s="1">
        <v>7</v>
      </c>
      <c r="B72" s="1" t="s">
        <v>43</v>
      </c>
      <c r="C72" s="34">
        <v>1569</v>
      </c>
      <c r="D72" s="1">
        <v>23</v>
      </c>
      <c r="E72" s="1">
        <v>0</v>
      </c>
      <c r="F72" s="1">
        <f t="shared" si="8"/>
        <v>23</v>
      </c>
      <c r="G72" s="1">
        <v>785</v>
      </c>
      <c r="H72" s="33">
        <v>37</v>
      </c>
      <c r="I72" s="4">
        <f t="shared" si="9"/>
        <v>822</v>
      </c>
      <c r="J72" s="5">
        <f t="shared" si="10"/>
        <v>0.51633165829145733</v>
      </c>
      <c r="K72" s="5">
        <f t="shared" si="11"/>
        <v>4.5012165450121655E-2</v>
      </c>
      <c r="L72" s="36">
        <f t="shared" si="16"/>
        <v>2.9299363057324841E-2</v>
      </c>
      <c r="M72" s="8">
        <v>40</v>
      </c>
    </row>
    <row r="73" spans="1:13">
      <c r="A73" s="1">
        <v>7</v>
      </c>
      <c r="B73" s="1">
        <v>3</v>
      </c>
      <c r="C73" s="34">
        <v>2361</v>
      </c>
      <c r="D73" s="1">
        <v>79</v>
      </c>
      <c r="E73" s="1">
        <v>3</v>
      </c>
      <c r="F73" s="1">
        <f t="shared" si="8"/>
        <v>82</v>
      </c>
      <c r="G73" s="1">
        <v>877</v>
      </c>
      <c r="H73" s="33">
        <v>57</v>
      </c>
      <c r="I73" s="4">
        <f t="shared" si="9"/>
        <v>934</v>
      </c>
      <c r="J73" s="5">
        <f t="shared" si="10"/>
        <v>0.38231682357756858</v>
      </c>
      <c r="K73" s="5">
        <f t="shared" si="11"/>
        <v>6.1027837259100645E-2</v>
      </c>
      <c r="L73" s="36">
        <f t="shared" si="16"/>
        <v>9.0079817559863176E-2</v>
      </c>
      <c r="M73" s="8">
        <v>39</v>
      </c>
    </row>
    <row r="74" spans="1:13">
      <c r="A74" s="1">
        <v>7</v>
      </c>
      <c r="B74" s="1" t="s">
        <v>44</v>
      </c>
      <c r="C74" s="34">
        <v>2137</v>
      </c>
      <c r="D74" s="1">
        <v>39</v>
      </c>
      <c r="E74" s="1">
        <v>4</v>
      </c>
      <c r="F74" s="1">
        <f t="shared" si="8"/>
        <v>43</v>
      </c>
      <c r="G74" s="1">
        <v>783</v>
      </c>
      <c r="H74" s="33">
        <v>69</v>
      </c>
      <c r="I74" s="4">
        <f t="shared" si="9"/>
        <v>852</v>
      </c>
      <c r="J74" s="5">
        <f t="shared" si="10"/>
        <v>0.39082568807339452</v>
      </c>
      <c r="K74" s="5">
        <f t="shared" si="11"/>
        <v>8.098591549295775E-2</v>
      </c>
      <c r="L74" s="36">
        <f t="shared" si="16"/>
        <v>4.9808429118773943E-2</v>
      </c>
      <c r="M74" s="8">
        <v>38</v>
      </c>
    </row>
    <row r="75" spans="1:13">
      <c r="A75" s="1">
        <v>7</v>
      </c>
      <c r="B75" s="1">
        <v>5</v>
      </c>
      <c r="C75" s="34">
        <v>2081</v>
      </c>
      <c r="D75" s="1">
        <v>55</v>
      </c>
      <c r="E75" s="1">
        <v>1</v>
      </c>
      <c r="F75" s="1">
        <f t="shared" si="8"/>
        <v>56</v>
      </c>
      <c r="G75" s="1">
        <v>510</v>
      </c>
      <c r="H75" s="33">
        <v>25</v>
      </c>
      <c r="I75" s="4">
        <f t="shared" si="9"/>
        <v>535</v>
      </c>
      <c r="J75" s="5">
        <f t="shared" si="10"/>
        <v>0.25035095928872253</v>
      </c>
      <c r="K75" s="5">
        <f t="shared" si="11"/>
        <v>4.6728971962616821E-2</v>
      </c>
      <c r="L75" s="36">
        <f t="shared" si="16"/>
        <v>0.10784313725490197</v>
      </c>
      <c r="M75" s="8">
        <v>18</v>
      </c>
    </row>
    <row r="76" spans="1:13">
      <c r="A76" s="1">
        <v>7</v>
      </c>
      <c r="B76" s="1">
        <v>6</v>
      </c>
      <c r="C76" s="34">
        <v>2555</v>
      </c>
      <c r="D76" s="1">
        <v>50</v>
      </c>
      <c r="E76" s="1">
        <v>4</v>
      </c>
      <c r="F76" s="1">
        <f t="shared" si="8"/>
        <v>54</v>
      </c>
      <c r="G76" s="1">
        <v>352</v>
      </c>
      <c r="H76" s="33">
        <v>27</v>
      </c>
      <c r="I76" s="4">
        <f t="shared" si="9"/>
        <v>379</v>
      </c>
      <c r="J76" s="5">
        <f t="shared" si="10"/>
        <v>0.14526638558834803</v>
      </c>
      <c r="K76" s="5">
        <f t="shared" si="11"/>
        <v>7.1240105540897103E-2</v>
      </c>
      <c r="L76" s="36">
        <f t="shared" si="16"/>
        <v>0.14204545454545456</v>
      </c>
      <c r="M76" s="8">
        <v>19</v>
      </c>
    </row>
    <row r="77" spans="1:13">
      <c r="A77" s="1">
        <v>7</v>
      </c>
      <c r="B77" s="1">
        <v>7</v>
      </c>
      <c r="C77" s="34">
        <v>1099</v>
      </c>
      <c r="D77" s="1">
        <v>13</v>
      </c>
      <c r="E77" s="1">
        <v>0</v>
      </c>
      <c r="F77" s="1">
        <f>SUM(D77:E77)</f>
        <v>13</v>
      </c>
      <c r="G77" s="1">
        <v>504</v>
      </c>
      <c r="H77" s="33">
        <v>19</v>
      </c>
      <c r="I77" s="4">
        <f t="shared" si="9"/>
        <v>523</v>
      </c>
      <c r="J77" s="5">
        <f t="shared" si="10"/>
        <v>0.47032374100719426</v>
      </c>
      <c r="K77" s="5">
        <f t="shared" si="11"/>
        <v>3.6328871892925434E-2</v>
      </c>
      <c r="L77" s="36">
        <f t="shared" si="16"/>
        <v>2.5793650793650792E-2</v>
      </c>
      <c r="M77" s="8">
        <v>22</v>
      </c>
    </row>
    <row r="78" spans="1:13">
      <c r="A78" s="1">
        <v>7</v>
      </c>
      <c r="B78" s="1">
        <v>8</v>
      </c>
      <c r="C78" s="34">
        <v>3221</v>
      </c>
      <c r="D78" s="1">
        <v>70</v>
      </c>
      <c r="E78" s="1">
        <v>0</v>
      </c>
      <c r="F78" s="1">
        <f t="shared" si="8"/>
        <v>70</v>
      </c>
      <c r="G78" s="1">
        <v>885</v>
      </c>
      <c r="H78" s="33">
        <v>78</v>
      </c>
      <c r="I78" s="4">
        <f t="shared" si="9"/>
        <v>963</v>
      </c>
      <c r="J78" s="5">
        <f t="shared" si="10"/>
        <v>0.29261622607110299</v>
      </c>
      <c r="K78" s="5">
        <f t="shared" si="11"/>
        <v>8.0996884735202487E-2</v>
      </c>
      <c r="L78" s="36">
        <f t="shared" si="16"/>
        <v>7.909604519774012E-2</v>
      </c>
      <c r="M78" s="8">
        <v>34</v>
      </c>
    </row>
    <row r="79" spans="1:13">
      <c r="A79" s="1">
        <v>7</v>
      </c>
      <c r="B79" s="1">
        <v>9</v>
      </c>
      <c r="C79" s="34">
        <v>2403</v>
      </c>
      <c r="D79" s="1">
        <v>61</v>
      </c>
      <c r="E79" s="1">
        <v>4</v>
      </c>
      <c r="F79" s="1">
        <f t="shared" si="8"/>
        <v>65</v>
      </c>
      <c r="G79" s="1">
        <v>852</v>
      </c>
      <c r="H79" s="33">
        <v>45</v>
      </c>
      <c r="I79" s="4">
        <f t="shared" si="9"/>
        <v>897</v>
      </c>
      <c r="J79" s="5">
        <f t="shared" si="10"/>
        <v>0.36345218800648299</v>
      </c>
      <c r="K79" s="5">
        <f t="shared" si="11"/>
        <v>5.016722408026756E-2</v>
      </c>
      <c r="L79" s="36">
        <f t="shared" si="16"/>
        <v>7.1596244131455405E-2</v>
      </c>
      <c r="M79" s="8">
        <v>41</v>
      </c>
    </row>
    <row r="80" spans="1:13">
      <c r="A80" s="1">
        <v>7</v>
      </c>
      <c r="B80" s="1">
        <v>10</v>
      </c>
      <c r="C80" s="32">
        <v>752</v>
      </c>
      <c r="D80" s="1">
        <v>38</v>
      </c>
      <c r="E80" s="1">
        <v>1</v>
      </c>
      <c r="F80" s="1">
        <f t="shared" si="8"/>
        <v>39</v>
      </c>
      <c r="G80" s="1">
        <v>177</v>
      </c>
      <c r="H80" s="33">
        <v>7</v>
      </c>
      <c r="I80" s="4">
        <f t="shared" si="9"/>
        <v>184</v>
      </c>
      <c r="J80" s="5">
        <f t="shared" si="10"/>
        <v>0.23261694058154236</v>
      </c>
      <c r="K80" s="5">
        <f t="shared" si="11"/>
        <v>3.8043478260869568E-2</v>
      </c>
      <c r="L80" s="36">
        <f t="shared" si="16"/>
        <v>0.21468926553672316</v>
      </c>
      <c r="M80" s="8">
        <v>8</v>
      </c>
    </row>
    <row r="81" spans="1:13" ht="13">
      <c r="A81" s="71" t="s">
        <v>45</v>
      </c>
      <c r="B81" s="71"/>
      <c r="C81" s="10">
        <f t="shared" ref="C81:I81" si="17">SUM(C71:C80)</f>
        <v>19178</v>
      </c>
      <c r="D81" s="11">
        <f t="shared" si="17"/>
        <v>456</v>
      </c>
      <c r="E81" s="11">
        <f t="shared" si="17"/>
        <v>17</v>
      </c>
      <c r="F81" s="11">
        <f t="shared" si="17"/>
        <v>473</v>
      </c>
      <c r="G81" s="10">
        <f t="shared" si="17"/>
        <v>6212</v>
      </c>
      <c r="H81" s="11">
        <f t="shared" si="17"/>
        <v>382</v>
      </c>
      <c r="I81" s="10">
        <f t="shared" si="17"/>
        <v>6594</v>
      </c>
      <c r="J81" s="13">
        <f>I81/(C81+F81)</f>
        <v>0.33555544247112107</v>
      </c>
      <c r="K81" s="13">
        <f>H81/I81</f>
        <v>5.7931452835911432E-2</v>
      </c>
      <c r="L81" s="14">
        <f t="shared" si="16"/>
        <v>7.3406310367031546E-2</v>
      </c>
      <c r="M81" s="11">
        <f>SUM(M71:M80)</f>
        <v>274</v>
      </c>
    </row>
    <row r="82" spans="1:13" ht="13">
      <c r="A82" s="1"/>
      <c r="B82" s="1"/>
      <c r="C82" s="32"/>
      <c r="D82" s="1"/>
      <c r="E82" s="1"/>
      <c r="F82" s="1"/>
      <c r="G82" s="1"/>
      <c r="H82" s="33"/>
      <c r="I82" s="4"/>
      <c r="J82" s="5"/>
      <c r="K82" s="5"/>
      <c r="L82" s="30"/>
      <c r="M82" s="7"/>
    </row>
    <row r="83" spans="1:13">
      <c r="A83" s="1">
        <v>8</v>
      </c>
      <c r="B83" s="1">
        <v>1</v>
      </c>
      <c r="C83" s="34">
        <v>1301</v>
      </c>
      <c r="D83" s="1">
        <v>39</v>
      </c>
      <c r="E83" s="1">
        <v>10</v>
      </c>
      <c r="F83" s="1">
        <f t="shared" si="8"/>
        <v>49</v>
      </c>
      <c r="G83" s="1">
        <v>357</v>
      </c>
      <c r="H83" s="33">
        <v>47</v>
      </c>
      <c r="I83" s="4">
        <f t="shared" si="9"/>
        <v>404</v>
      </c>
      <c r="J83" s="5">
        <f t="shared" si="10"/>
        <v>0.29925925925925928</v>
      </c>
      <c r="K83" s="5">
        <f t="shared" si="11"/>
        <v>0.11633663366336634</v>
      </c>
      <c r="L83" s="36">
        <f t="shared" si="16"/>
        <v>0.1092436974789916</v>
      </c>
      <c r="M83" s="8">
        <v>47</v>
      </c>
    </row>
    <row r="84" spans="1:13">
      <c r="A84" s="1">
        <v>8</v>
      </c>
      <c r="B84" s="1">
        <v>2</v>
      </c>
      <c r="C84" s="34">
        <v>2336</v>
      </c>
      <c r="D84" s="1">
        <v>86</v>
      </c>
      <c r="E84" s="1">
        <v>3</v>
      </c>
      <c r="F84" s="1">
        <f t="shared" si="8"/>
        <v>89</v>
      </c>
      <c r="G84" s="1">
        <v>667</v>
      </c>
      <c r="H84" s="33">
        <v>29</v>
      </c>
      <c r="I84" s="4">
        <f t="shared" si="9"/>
        <v>696</v>
      </c>
      <c r="J84" s="5">
        <f t="shared" si="10"/>
        <v>0.28701030927835053</v>
      </c>
      <c r="K84" s="5">
        <f t="shared" si="11"/>
        <v>4.1666666666666664E-2</v>
      </c>
      <c r="L84" s="36">
        <f t="shared" si="16"/>
        <v>0.12893553223388307</v>
      </c>
      <c r="M84" s="8">
        <v>26</v>
      </c>
    </row>
    <row r="85" spans="1:13">
      <c r="A85" s="1">
        <v>8</v>
      </c>
      <c r="B85" s="1">
        <v>3</v>
      </c>
      <c r="C85" s="34">
        <v>1453</v>
      </c>
      <c r="D85" s="1">
        <v>41</v>
      </c>
      <c r="E85" s="1">
        <v>4</v>
      </c>
      <c r="F85" s="1">
        <f t="shared" si="8"/>
        <v>45</v>
      </c>
      <c r="G85" s="1">
        <v>321</v>
      </c>
      <c r="H85" s="33">
        <v>11</v>
      </c>
      <c r="I85" s="4">
        <f t="shared" si="9"/>
        <v>332</v>
      </c>
      <c r="J85" s="5">
        <f t="shared" si="10"/>
        <v>0.22162883845126835</v>
      </c>
      <c r="K85" s="5">
        <f t="shared" si="11"/>
        <v>3.313253012048193E-2</v>
      </c>
      <c r="L85" s="36">
        <f t="shared" si="16"/>
        <v>0.1277258566978193</v>
      </c>
      <c r="M85" s="8">
        <v>17</v>
      </c>
    </row>
    <row r="86" spans="1:13">
      <c r="A86" s="1">
        <v>8</v>
      </c>
      <c r="B86" s="1">
        <v>4</v>
      </c>
      <c r="C86" s="34">
        <v>1538</v>
      </c>
      <c r="D86" s="1">
        <v>26</v>
      </c>
      <c r="E86" s="1">
        <v>0</v>
      </c>
      <c r="F86" s="1">
        <f t="shared" si="8"/>
        <v>26</v>
      </c>
      <c r="G86" s="1">
        <v>463</v>
      </c>
      <c r="H86" s="33">
        <v>15</v>
      </c>
      <c r="I86" s="4">
        <f t="shared" si="9"/>
        <v>478</v>
      </c>
      <c r="J86" s="5">
        <f t="shared" si="10"/>
        <v>0.30562659846547313</v>
      </c>
      <c r="K86" s="5">
        <f t="shared" si="11"/>
        <v>3.1380753138075312E-2</v>
      </c>
      <c r="L86" s="36">
        <f t="shared" si="16"/>
        <v>5.6155507559395246E-2</v>
      </c>
      <c r="M86" s="8">
        <v>26</v>
      </c>
    </row>
    <row r="87" spans="1:13">
      <c r="A87" s="1">
        <v>8</v>
      </c>
      <c r="B87" s="1">
        <v>5</v>
      </c>
      <c r="C87" s="34">
        <v>2428</v>
      </c>
      <c r="D87" s="1">
        <v>37</v>
      </c>
      <c r="E87" s="1">
        <v>1</v>
      </c>
      <c r="F87" s="1">
        <f t="shared" si="8"/>
        <v>38</v>
      </c>
      <c r="G87" s="1">
        <v>854</v>
      </c>
      <c r="H87" s="33">
        <v>30</v>
      </c>
      <c r="I87" s="4">
        <f t="shared" si="9"/>
        <v>884</v>
      </c>
      <c r="J87" s="5">
        <f t="shared" si="10"/>
        <v>0.35847526358475262</v>
      </c>
      <c r="K87" s="5">
        <f t="shared" si="11"/>
        <v>3.3936651583710405E-2</v>
      </c>
      <c r="L87" s="36">
        <f t="shared" si="16"/>
        <v>4.3325526932084309E-2</v>
      </c>
      <c r="M87" s="8">
        <v>31</v>
      </c>
    </row>
    <row r="88" spans="1:13">
      <c r="A88" s="1">
        <v>8</v>
      </c>
      <c r="B88" s="1">
        <v>6</v>
      </c>
      <c r="C88" s="34">
        <v>2287</v>
      </c>
      <c r="D88" s="1">
        <v>84</v>
      </c>
      <c r="E88" s="1">
        <v>2</v>
      </c>
      <c r="F88" s="1">
        <f t="shared" si="8"/>
        <v>86</v>
      </c>
      <c r="G88" s="1">
        <v>925</v>
      </c>
      <c r="H88" s="33">
        <v>23</v>
      </c>
      <c r="I88" s="4">
        <f t="shared" si="9"/>
        <v>948</v>
      </c>
      <c r="J88" s="5">
        <f t="shared" si="10"/>
        <v>0.39949431099873578</v>
      </c>
      <c r="K88" s="5">
        <f t="shared" si="11"/>
        <v>2.4261603375527425E-2</v>
      </c>
      <c r="L88" s="36">
        <f t="shared" si="16"/>
        <v>9.0810810810810813E-2</v>
      </c>
      <c r="M88" s="8">
        <v>40</v>
      </c>
    </row>
    <row r="89" spans="1:13">
      <c r="A89" s="1">
        <v>8</v>
      </c>
      <c r="B89" s="1">
        <v>7</v>
      </c>
      <c r="C89" s="34">
        <v>2808</v>
      </c>
      <c r="D89" s="1">
        <v>72</v>
      </c>
      <c r="E89" s="1">
        <v>2</v>
      </c>
      <c r="F89" s="1">
        <f t="shared" si="8"/>
        <v>74</v>
      </c>
      <c r="G89" s="3">
        <v>1225</v>
      </c>
      <c r="H89" s="33">
        <v>30</v>
      </c>
      <c r="I89" s="4">
        <f t="shared" si="9"/>
        <v>1255</v>
      </c>
      <c r="J89" s="5">
        <f t="shared" si="10"/>
        <v>0.4354614850798057</v>
      </c>
      <c r="K89" s="5">
        <f t="shared" si="11"/>
        <v>2.3904382470119521E-2</v>
      </c>
      <c r="L89" s="36">
        <f t="shared" si="16"/>
        <v>5.877551020408163E-2</v>
      </c>
      <c r="M89" s="8">
        <v>40</v>
      </c>
    </row>
    <row r="90" spans="1:13">
      <c r="A90" s="1">
        <v>8</v>
      </c>
      <c r="B90" s="1">
        <v>8</v>
      </c>
      <c r="C90" s="34">
        <v>2708</v>
      </c>
      <c r="D90" s="1">
        <v>52</v>
      </c>
      <c r="E90" s="1">
        <v>4</v>
      </c>
      <c r="F90" s="1">
        <f t="shared" si="8"/>
        <v>56</v>
      </c>
      <c r="G90" s="3">
        <v>1040</v>
      </c>
      <c r="H90" s="33">
        <v>25</v>
      </c>
      <c r="I90" s="4">
        <f t="shared" si="9"/>
        <v>1065</v>
      </c>
      <c r="J90" s="5">
        <f t="shared" si="10"/>
        <v>0.38531114327062227</v>
      </c>
      <c r="K90" s="5">
        <f t="shared" si="11"/>
        <v>2.3474178403755867E-2</v>
      </c>
      <c r="L90" s="36">
        <f t="shared" si="16"/>
        <v>0.05</v>
      </c>
      <c r="M90" s="8">
        <v>39</v>
      </c>
    </row>
    <row r="91" spans="1:13" ht="13">
      <c r="A91" s="71" t="s">
        <v>46</v>
      </c>
      <c r="B91" s="71"/>
      <c r="C91" s="10">
        <f t="shared" ref="C91:I91" si="18">SUM(C83:C90)</f>
        <v>16859</v>
      </c>
      <c r="D91" s="11">
        <f t="shared" si="18"/>
        <v>437</v>
      </c>
      <c r="E91" s="11">
        <f t="shared" si="18"/>
        <v>26</v>
      </c>
      <c r="F91" s="11">
        <f t="shared" si="18"/>
        <v>463</v>
      </c>
      <c r="G91" s="10">
        <f t="shared" si="18"/>
        <v>5852</v>
      </c>
      <c r="H91" s="11">
        <f t="shared" si="18"/>
        <v>210</v>
      </c>
      <c r="I91" s="10">
        <f t="shared" si="18"/>
        <v>6062</v>
      </c>
      <c r="J91" s="13">
        <f>I91/(C91+F91)</f>
        <v>0.34995958896201362</v>
      </c>
      <c r="K91" s="13">
        <f>H91/I91</f>
        <v>3.4642032332563508E-2</v>
      </c>
      <c r="L91" s="14">
        <f t="shared" si="16"/>
        <v>7.4675324675324672E-2</v>
      </c>
      <c r="M91" s="11">
        <f>SUM(M83:M90)</f>
        <v>266</v>
      </c>
    </row>
    <row r="92" spans="1:13" ht="13">
      <c r="A92" s="1"/>
      <c r="B92" s="1"/>
      <c r="C92" s="32"/>
      <c r="D92" s="1"/>
      <c r="E92" s="1"/>
      <c r="F92" s="1"/>
      <c r="G92" s="1"/>
      <c r="H92" s="33"/>
      <c r="I92" s="4"/>
      <c r="J92" s="5"/>
      <c r="K92" s="5"/>
      <c r="L92" s="30"/>
      <c r="M92" s="7"/>
    </row>
    <row r="93" spans="1:13">
      <c r="A93" s="1">
        <v>9</v>
      </c>
      <c r="B93" s="1">
        <v>1</v>
      </c>
      <c r="C93" s="34">
        <v>2272</v>
      </c>
      <c r="D93" s="1">
        <v>98</v>
      </c>
      <c r="E93" s="1">
        <v>9</v>
      </c>
      <c r="F93" s="1">
        <f t="shared" si="8"/>
        <v>107</v>
      </c>
      <c r="G93" s="3">
        <v>690</v>
      </c>
      <c r="H93" s="33">
        <v>45</v>
      </c>
      <c r="I93" s="4">
        <f t="shared" si="9"/>
        <v>735</v>
      </c>
      <c r="J93" s="5">
        <f t="shared" si="10"/>
        <v>0.30895334174022698</v>
      </c>
      <c r="K93" s="5">
        <f t="shared" si="11"/>
        <v>6.1224489795918366E-2</v>
      </c>
      <c r="L93" s="36">
        <f t="shared" si="16"/>
        <v>0.14202898550724638</v>
      </c>
      <c r="M93" s="8">
        <v>27</v>
      </c>
    </row>
    <row r="94" spans="1:13">
      <c r="A94" s="1">
        <v>9</v>
      </c>
      <c r="B94" s="1">
        <v>2</v>
      </c>
      <c r="C94" s="34">
        <v>2471</v>
      </c>
      <c r="D94" s="1">
        <v>117</v>
      </c>
      <c r="E94" s="1">
        <v>1</v>
      </c>
      <c r="F94" s="1">
        <f t="shared" si="8"/>
        <v>118</v>
      </c>
      <c r="G94" s="3">
        <v>1092</v>
      </c>
      <c r="H94" s="33">
        <v>40</v>
      </c>
      <c r="I94" s="4">
        <f t="shared" si="9"/>
        <v>1132</v>
      </c>
      <c r="J94" s="5">
        <f t="shared" si="10"/>
        <v>0.43723445345693318</v>
      </c>
      <c r="K94" s="5">
        <f t="shared" si="11"/>
        <v>3.5335689045936397E-2</v>
      </c>
      <c r="L94" s="36">
        <f t="shared" si="16"/>
        <v>0.10714285714285714</v>
      </c>
      <c r="M94" s="8">
        <v>48</v>
      </c>
    </row>
    <row r="95" spans="1:13">
      <c r="A95" s="1">
        <v>9</v>
      </c>
      <c r="B95" s="1">
        <v>3</v>
      </c>
      <c r="C95" s="34">
        <v>1817</v>
      </c>
      <c r="D95" s="1">
        <v>82</v>
      </c>
      <c r="E95" s="1">
        <v>5</v>
      </c>
      <c r="F95" s="1">
        <f t="shared" si="8"/>
        <v>87</v>
      </c>
      <c r="G95" s="3">
        <v>457</v>
      </c>
      <c r="H95" s="33">
        <v>30</v>
      </c>
      <c r="I95" s="4">
        <f t="shared" si="9"/>
        <v>487</v>
      </c>
      <c r="J95" s="5">
        <f t="shared" si="10"/>
        <v>0.25577731092436973</v>
      </c>
      <c r="K95" s="5">
        <f t="shared" si="11"/>
        <v>6.1601642710472276E-2</v>
      </c>
      <c r="L95" s="36">
        <f t="shared" si="16"/>
        <v>0.17943107221006566</v>
      </c>
      <c r="M95" s="8">
        <v>57</v>
      </c>
    </row>
    <row r="96" spans="1:13">
      <c r="A96" s="1">
        <v>9</v>
      </c>
      <c r="B96" s="1">
        <v>4</v>
      </c>
      <c r="C96" s="34">
        <v>1389</v>
      </c>
      <c r="D96" s="1">
        <v>48</v>
      </c>
      <c r="E96" s="1">
        <v>6</v>
      </c>
      <c r="F96" s="1">
        <f t="shared" si="8"/>
        <v>54</v>
      </c>
      <c r="G96" s="3">
        <v>332</v>
      </c>
      <c r="H96" s="33">
        <v>20</v>
      </c>
      <c r="I96" s="4">
        <f t="shared" si="9"/>
        <v>352</v>
      </c>
      <c r="J96" s="5">
        <f t="shared" si="10"/>
        <v>0.24393624393624394</v>
      </c>
      <c r="K96" s="5">
        <f t="shared" si="11"/>
        <v>5.6818181818181816E-2</v>
      </c>
      <c r="L96" s="36">
        <f t="shared" si="16"/>
        <v>0.14457831325301204</v>
      </c>
      <c r="M96" s="8">
        <v>20</v>
      </c>
    </row>
    <row r="97" spans="1:13">
      <c r="A97" s="1">
        <v>9</v>
      </c>
      <c r="B97" s="1">
        <v>5</v>
      </c>
      <c r="C97" s="34">
        <v>607</v>
      </c>
      <c r="D97" s="1">
        <v>27</v>
      </c>
      <c r="E97" s="1">
        <v>1</v>
      </c>
      <c r="F97" s="1">
        <f t="shared" si="8"/>
        <v>28</v>
      </c>
      <c r="G97" s="3">
        <v>195</v>
      </c>
      <c r="H97" s="33">
        <v>4</v>
      </c>
      <c r="I97" s="4">
        <f t="shared" si="9"/>
        <v>199</v>
      </c>
      <c r="J97" s="5">
        <f t="shared" si="10"/>
        <v>0.31338582677165355</v>
      </c>
      <c r="K97" s="5">
        <f t="shared" si="11"/>
        <v>2.0100502512562814E-2</v>
      </c>
      <c r="L97" s="36">
        <f t="shared" si="16"/>
        <v>0.13846153846153847</v>
      </c>
      <c r="M97" s="8">
        <v>3</v>
      </c>
    </row>
    <row r="98" spans="1:13">
      <c r="A98" s="1">
        <v>9</v>
      </c>
      <c r="B98" s="1">
        <v>6</v>
      </c>
      <c r="C98" s="34">
        <v>2153</v>
      </c>
      <c r="D98" s="1">
        <v>73</v>
      </c>
      <c r="E98" s="1">
        <v>0</v>
      </c>
      <c r="F98" s="1">
        <f t="shared" ref="F98:F146" si="19">SUM(D98:E98)</f>
        <v>73</v>
      </c>
      <c r="G98" s="3">
        <v>784</v>
      </c>
      <c r="H98" s="33">
        <v>20</v>
      </c>
      <c r="I98" s="4">
        <f t="shared" ref="I98:I146" si="20">SUM(G98:H98)</f>
        <v>804</v>
      </c>
      <c r="J98" s="5">
        <f t="shared" ref="J98:J146" si="21">I98/(C98+F98)</f>
        <v>0.36118598382749328</v>
      </c>
      <c r="K98" s="5">
        <f t="shared" ref="K98:K146" si="22">H98/I98</f>
        <v>2.4875621890547265E-2</v>
      </c>
      <c r="L98" s="36">
        <f t="shared" si="16"/>
        <v>9.311224489795919E-2</v>
      </c>
      <c r="M98" s="8">
        <v>35</v>
      </c>
    </row>
    <row r="99" spans="1:13">
      <c r="A99" s="1">
        <v>9</v>
      </c>
      <c r="B99" s="1">
        <v>7</v>
      </c>
      <c r="C99" s="34">
        <v>1177</v>
      </c>
      <c r="D99" s="1">
        <v>45</v>
      </c>
      <c r="E99" s="1">
        <v>2</v>
      </c>
      <c r="F99" s="1">
        <f t="shared" si="19"/>
        <v>47</v>
      </c>
      <c r="G99" s="3">
        <v>539</v>
      </c>
      <c r="H99" s="33">
        <v>8</v>
      </c>
      <c r="I99" s="4">
        <f t="shared" si="20"/>
        <v>547</v>
      </c>
      <c r="J99" s="5">
        <f t="shared" si="21"/>
        <v>0.44689542483660133</v>
      </c>
      <c r="K99" s="5">
        <f t="shared" si="22"/>
        <v>1.4625228519195612E-2</v>
      </c>
      <c r="L99" s="36">
        <f t="shared" si="16"/>
        <v>8.3487940630797772E-2</v>
      </c>
      <c r="M99" s="8">
        <v>28</v>
      </c>
    </row>
    <row r="100" spans="1:13">
      <c r="A100" s="1">
        <v>9</v>
      </c>
      <c r="B100" s="1">
        <v>8</v>
      </c>
      <c r="C100" s="34">
        <v>252</v>
      </c>
      <c r="D100" s="1">
        <v>6</v>
      </c>
      <c r="E100" s="1">
        <v>0</v>
      </c>
      <c r="F100" s="1">
        <f t="shared" si="19"/>
        <v>6</v>
      </c>
      <c r="G100" s="3">
        <v>51</v>
      </c>
      <c r="H100" s="33">
        <v>3</v>
      </c>
      <c r="I100" s="4">
        <f t="shared" si="20"/>
        <v>54</v>
      </c>
      <c r="J100" s="5">
        <f t="shared" si="21"/>
        <v>0.20930232558139536</v>
      </c>
      <c r="K100" s="5">
        <f t="shared" si="22"/>
        <v>5.5555555555555552E-2</v>
      </c>
      <c r="L100" s="36">
        <f t="shared" si="16"/>
        <v>0.11764705882352941</v>
      </c>
      <c r="M100" s="8">
        <v>10</v>
      </c>
    </row>
    <row r="101" spans="1:13" ht="13">
      <c r="A101" s="71" t="s">
        <v>47</v>
      </c>
      <c r="B101" s="71"/>
      <c r="C101" s="42">
        <f t="shared" ref="C101:I101" si="23">SUM(C93:C100)</f>
        <v>12138</v>
      </c>
      <c r="D101" s="11">
        <f t="shared" si="23"/>
        <v>496</v>
      </c>
      <c r="E101" s="11">
        <f t="shared" si="23"/>
        <v>24</v>
      </c>
      <c r="F101" s="11">
        <f t="shared" si="23"/>
        <v>520</v>
      </c>
      <c r="G101" s="10">
        <f t="shared" si="23"/>
        <v>4140</v>
      </c>
      <c r="H101" s="11">
        <f t="shared" si="23"/>
        <v>170</v>
      </c>
      <c r="I101" s="10">
        <f t="shared" si="23"/>
        <v>4310</v>
      </c>
      <c r="J101" s="13">
        <f>I101/(C101+F101)</f>
        <v>0.34049612893032072</v>
      </c>
      <c r="K101" s="13">
        <f>H101/I101</f>
        <v>3.9443155452436193E-2</v>
      </c>
      <c r="L101" s="14">
        <f t="shared" si="16"/>
        <v>0.11980676328502415</v>
      </c>
      <c r="M101" s="11">
        <f>SUM(M93:M100)</f>
        <v>228</v>
      </c>
    </row>
    <row r="102" spans="1:13" ht="13">
      <c r="A102" s="1"/>
      <c r="B102" s="1"/>
      <c r="C102" s="32"/>
      <c r="D102" s="1"/>
      <c r="E102" s="1"/>
      <c r="F102" s="1"/>
      <c r="G102" s="1"/>
      <c r="H102" s="33"/>
      <c r="I102" s="4"/>
      <c r="J102" s="5"/>
      <c r="K102" s="5"/>
      <c r="L102" s="30"/>
      <c r="M102" s="7"/>
    </row>
    <row r="103" spans="1:13">
      <c r="A103" s="1">
        <v>10</v>
      </c>
      <c r="B103" s="1">
        <v>1</v>
      </c>
      <c r="C103" s="32">
        <v>1990</v>
      </c>
      <c r="D103" s="1">
        <v>91</v>
      </c>
      <c r="E103" s="1">
        <v>1</v>
      </c>
      <c r="F103" s="1">
        <f t="shared" si="19"/>
        <v>92</v>
      </c>
      <c r="G103" s="1">
        <v>636</v>
      </c>
      <c r="H103" s="33">
        <v>23</v>
      </c>
      <c r="I103" s="4">
        <f t="shared" si="20"/>
        <v>659</v>
      </c>
      <c r="J103" s="5">
        <f t="shared" si="21"/>
        <v>0.31652257444764648</v>
      </c>
      <c r="K103" s="5">
        <f t="shared" si="22"/>
        <v>3.490136570561457E-2</v>
      </c>
      <c r="L103" s="36">
        <f t="shared" si="16"/>
        <v>0.1430817610062893</v>
      </c>
      <c r="M103" s="8">
        <v>23</v>
      </c>
    </row>
    <row r="104" spans="1:13">
      <c r="A104" s="1">
        <v>10</v>
      </c>
      <c r="B104" s="1">
        <v>2</v>
      </c>
      <c r="C104" s="32">
        <v>2199</v>
      </c>
      <c r="D104" s="1">
        <v>101</v>
      </c>
      <c r="E104" s="1">
        <v>1</v>
      </c>
      <c r="F104" s="1">
        <f t="shared" si="19"/>
        <v>102</v>
      </c>
      <c r="G104" s="1">
        <v>555</v>
      </c>
      <c r="H104" s="33">
        <v>25</v>
      </c>
      <c r="I104" s="4">
        <f t="shared" si="20"/>
        <v>580</v>
      </c>
      <c r="J104" s="5">
        <f t="shared" si="21"/>
        <v>0.25206431986093003</v>
      </c>
      <c r="K104" s="5">
        <f t="shared" si="22"/>
        <v>4.3103448275862072E-2</v>
      </c>
      <c r="L104" s="36">
        <f t="shared" si="16"/>
        <v>0.18198198198198198</v>
      </c>
      <c r="M104" s="8">
        <v>24</v>
      </c>
    </row>
    <row r="105" spans="1:13">
      <c r="A105" s="1">
        <v>10</v>
      </c>
      <c r="B105" s="1" t="s">
        <v>48</v>
      </c>
      <c r="C105" s="34">
        <v>1752</v>
      </c>
      <c r="D105" s="1">
        <v>63</v>
      </c>
      <c r="E105" s="1">
        <v>0</v>
      </c>
      <c r="F105" s="1">
        <f t="shared" si="19"/>
        <v>63</v>
      </c>
      <c r="G105" s="1">
        <v>703</v>
      </c>
      <c r="H105" s="33">
        <v>27</v>
      </c>
      <c r="I105" s="4">
        <f t="shared" si="20"/>
        <v>730</v>
      </c>
      <c r="J105" s="5">
        <f t="shared" si="21"/>
        <v>0.40220385674931131</v>
      </c>
      <c r="K105" s="5">
        <f t="shared" si="22"/>
        <v>3.6986301369863014E-2</v>
      </c>
      <c r="L105" s="36">
        <f t="shared" si="16"/>
        <v>8.9615931721194877E-2</v>
      </c>
      <c r="M105" s="8">
        <v>23</v>
      </c>
    </row>
    <row r="106" spans="1:13">
      <c r="A106" s="1">
        <v>10</v>
      </c>
      <c r="B106" s="1">
        <v>4</v>
      </c>
      <c r="C106" s="34">
        <v>1820</v>
      </c>
      <c r="D106" s="1">
        <v>68</v>
      </c>
      <c r="E106" s="1">
        <v>2</v>
      </c>
      <c r="F106" s="1">
        <f t="shared" si="19"/>
        <v>70</v>
      </c>
      <c r="G106" s="1">
        <v>555</v>
      </c>
      <c r="H106" s="33">
        <v>32</v>
      </c>
      <c r="I106" s="4">
        <f t="shared" si="20"/>
        <v>587</v>
      </c>
      <c r="J106" s="5">
        <f t="shared" si="21"/>
        <v>0.31058201058201057</v>
      </c>
      <c r="K106" s="5">
        <f t="shared" si="22"/>
        <v>5.4514480408858604E-2</v>
      </c>
      <c r="L106" s="36">
        <f t="shared" si="16"/>
        <v>0.12252252252252252</v>
      </c>
      <c r="M106" s="8">
        <v>14</v>
      </c>
    </row>
    <row r="107" spans="1:13">
      <c r="A107" s="1">
        <v>10</v>
      </c>
      <c r="B107" s="1" t="s">
        <v>49</v>
      </c>
      <c r="C107" s="34">
        <v>1535</v>
      </c>
      <c r="D107" s="1">
        <v>52</v>
      </c>
      <c r="E107" s="1">
        <v>18</v>
      </c>
      <c r="F107" s="1">
        <f t="shared" si="19"/>
        <v>70</v>
      </c>
      <c r="G107" s="1">
        <v>667</v>
      </c>
      <c r="H107" s="33">
        <v>75</v>
      </c>
      <c r="I107" s="4">
        <f t="shared" si="20"/>
        <v>742</v>
      </c>
      <c r="J107" s="5">
        <f t="shared" si="21"/>
        <v>0.46230529595015574</v>
      </c>
      <c r="K107" s="5">
        <f t="shared" si="22"/>
        <v>0.10107816711590296</v>
      </c>
      <c r="L107" s="36">
        <f t="shared" si="16"/>
        <v>7.7961019490254871E-2</v>
      </c>
      <c r="M107" s="8">
        <v>27</v>
      </c>
    </row>
    <row r="108" spans="1:13">
      <c r="A108" s="1">
        <v>10</v>
      </c>
      <c r="B108" s="1">
        <v>6</v>
      </c>
      <c r="C108" s="34">
        <v>2255</v>
      </c>
      <c r="D108" s="1">
        <v>77</v>
      </c>
      <c r="E108" s="1">
        <v>0</v>
      </c>
      <c r="F108" s="1">
        <f t="shared" si="19"/>
        <v>77</v>
      </c>
      <c r="G108" s="1">
        <v>716</v>
      </c>
      <c r="H108" s="33">
        <v>18</v>
      </c>
      <c r="I108" s="4">
        <f t="shared" si="20"/>
        <v>734</v>
      </c>
      <c r="J108" s="5">
        <f t="shared" si="21"/>
        <v>0.31475128644939965</v>
      </c>
      <c r="K108" s="5">
        <f t="shared" si="22"/>
        <v>2.4523160762942781E-2</v>
      </c>
      <c r="L108" s="36">
        <f t="shared" si="16"/>
        <v>0.10754189944134078</v>
      </c>
      <c r="M108" s="8">
        <v>24</v>
      </c>
    </row>
    <row r="109" spans="1:13">
      <c r="A109" s="1">
        <v>10</v>
      </c>
      <c r="B109" s="1">
        <v>7</v>
      </c>
      <c r="C109" s="34">
        <v>2965</v>
      </c>
      <c r="D109" s="1">
        <v>155</v>
      </c>
      <c r="E109" s="1">
        <v>3</v>
      </c>
      <c r="F109" s="1">
        <f t="shared" si="19"/>
        <v>158</v>
      </c>
      <c r="G109" s="1">
        <v>832</v>
      </c>
      <c r="H109" s="33">
        <v>40</v>
      </c>
      <c r="I109" s="4">
        <f t="shared" si="20"/>
        <v>872</v>
      </c>
      <c r="J109" s="5">
        <f t="shared" si="21"/>
        <v>0.27921869996797949</v>
      </c>
      <c r="K109" s="5">
        <f t="shared" si="22"/>
        <v>4.5871559633027525E-2</v>
      </c>
      <c r="L109" s="36">
        <f t="shared" si="16"/>
        <v>0.18629807692307693</v>
      </c>
      <c r="M109" s="8">
        <v>33</v>
      </c>
    </row>
    <row r="110" spans="1:13">
      <c r="A110" s="1">
        <v>10</v>
      </c>
      <c r="B110" s="1">
        <v>8</v>
      </c>
      <c r="C110" s="32">
        <v>1804</v>
      </c>
      <c r="D110" s="1">
        <v>98</v>
      </c>
      <c r="E110" s="1">
        <v>16</v>
      </c>
      <c r="F110" s="1">
        <f t="shared" si="19"/>
        <v>114</v>
      </c>
      <c r="G110" s="1">
        <v>513</v>
      </c>
      <c r="H110" s="33">
        <v>16</v>
      </c>
      <c r="I110" s="4">
        <f t="shared" si="20"/>
        <v>529</v>
      </c>
      <c r="J110" s="5">
        <f t="shared" si="21"/>
        <v>0.27580813347236705</v>
      </c>
      <c r="K110" s="5">
        <f t="shared" si="22"/>
        <v>3.0245746691871456E-2</v>
      </c>
      <c r="L110" s="36">
        <f t="shared" si="16"/>
        <v>0.19103313840155944</v>
      </c>
      <c r="M110" s="8">
        <v>25</v>
      </c>
    </row>
    <row r="111" spans="1:13">
      <c r="A111" s="1">
        <v>10</v>
      </c>
      <c r="B111" s="1">
        <v>9</v>
      </c>
      <c r="C111" s="32">
        <v>2296</v>
      </c>
      <c r="D111" s="1">
        <v>81</v>
      </c>
      <c r="E111" s="1">
        <v>13</v>
      </c>
      <c r="F111" s="1">
        <f t="shared" si="19"/>
        <v>94</v>
      </c>
      <c r="G111" s="1">
        <v>459</v>
      </c>
      <c r="H111" s="33">
        <v>41</v>
      </c>
      <c r="I111" s="4">
        <f t="shared" si="20"/>
        <v>500</v>
      </c>
      <c r="J111" s="5">
        <f t="shared" si="21"/>
        <v>0.20920502092050208</v>
      </c>
      <c r="K111" s="5">
        <f t="shared" si="22"/>
        <v>8.2000000000000003E-2</v>
      </c>
      <c r="L111" s="36">
        <f t="shared" si="16"/>
        <v>0.17647058823529413</v>
      </c>
      <c r="M111" s="8">
        <v>16</v>
      </c>
    </row>
    <row r="112" spans="1:13" ht="13">
      <c r="A112" s="71" t="s">
        <v>50</v>
      </c>
      <c r="B112" s="71"/>
      <c r="C112" s="10">
        <f t="shared" ref="C112:I112" si="24">SUM(C103:C111)</f>
        <v>18616</v>
      </c>
      <c r="D112" s="11">
        <f t="shared" si="24"/>
        <v>786</v>
      </c>
      <c r="E112" s="11">
        <f t="shared" si="24"/>
        <v>54</v>
      </c>
      <c r="F112" s="11">
        <f t="shared" si="24"/>
        <v>840</v>
      </c>
      <c r="G112" s="10">
        <f t="shared" si="24"/>
        <v>5636</v>
      </c>
      <c r="H112" s="11">
        <f t="shared" si="24"/>
        <v>297</v>
      </c>
      <c r="I112" s="10">
        <f t="shared" si="24"/>
        <v>5933</v>
      </c>
      <c r="J112" s="13">
        <f>I112/(C112+F112)</f>
        <v>0.30494449013157893</v>
      </c>
      <c r="K112" s="13">
        <f>H112/I112</f>
        <v>5.0058992078206639E-2</v>
      </c>
      <c r="L112" s="14">
        <f t="shared" si="16"/>
        <v>0.13946061036195884</v>
      </c>
      <c r="M112" s="11">
        <f>SUM(M103:M111)</f>
        <v>209</v>
      </c>
    </row>
    <row r="113" spans="1:13" ht="13">
      <c r="A113" s="1"/>
      <c r="B113" s="1"/>
      <c r="C113" s="32"/>
      <c r="D113" s="1"/>
      <c r="E113" s="1"/>
      <c r="F113" s="1"/>
      <c r="G113" s="1"/>
      <c r="H113" s="33"/>
      <c r="I113" s="4"/>
      <c r="J113" s="5"/>
      <c r="K113" s="5"/>
      <c r="L113" s="30"/>
      <c r="M113" s="7"/>
    </row>
    <row r="114" spans="1:13">
      <c r="A114" s="1">
        <v>11</v>
      </c>
      <c r="B114" s="1">
        <v>1</v>
      </c>
      <c r="C114" s="34">
        <v>1610</v>
      </c>
      <c r="D114" s="1">
        <v>31</v>
      </c>
      <c r="E114" s="1">
        <v>3</v>
      </c>
      <c r="F114" s="1">
        <f t="shared" si="19"/>
        <v>34</v>
      </c>
      <c r="G114" s="1">
        <v>793</v>
      </c>
      <c r="H114" s="33">
        <v>24</v>
      </c>
      <c r="I114" s="4">
        <f t="shared" si="20"/>
        <v>817</v>
      </c>
      <c r="J114" s="5">
        <f t="shared" si="21"/>
        <v>0.49695863746958635</v>
      </c>
      <c r="K114" s="5">
        <f t="shared" si="22"/>
        <v>2.937576499388005E-2</v>
      </c>
      <c r="L114" s="36">
        <f t="shared" si="16"/>
        <v>3.9092055485498108E-2</v>
      </c>
      <c r="M114" s="8">
        <v>26</v>
      </c>
    </row>
    <row r="115" spans="1:13">
      <c r="A115" s="1">
        <v>11</v>
      </c>
      <c r="B115" s="1">
        <v>2</v>
      </c>
      <c r="C115" s="34">
        <v>2280</v>
      </c>
      <c r="D115" s="1">
        <v>42</v>
      </c>
      <c r="E115" s="1">
        <v>14</v>
      </c>
      <c r="F115" s="1">
        <f t="shared" si="19"/>
        <v>56</v>
      </c>
      <c r="G115" s="3">
        <v>910</v>
      </c>
      <c r="H115" s="33">
        <v>116</v>
      </c>
      <c r="I115" s="4">
        <f t="shared" si="20"/>
        <v>1026</v>
      </c>
      <c r="J115" s="5">
        <f t="shared" si="21"/>
        <v>0.43921232876712329</v>
      </c>
      <c r="K115" s="5">
        <f t="shared" si="22"/>
        <v>0.11306042884990253</v>
      </c>
      <c r="L115" s="36">
        <f t="shared" si="16"/>
        <v>4.6153846153846156E-2</v>
      </c>
      <c r="M115" s="8">
        <v>23</v>
      </c>
    </row>
    <row r="116" spans="1:13">
      <c r="A116" s="1">
        <v>11</v>
      </c>
      <c r="B116" s="1">
        <v>3</v>
      </c>
      <c r="C116" s="34">
        <v>2187</v>
      </c>
      <c r="D116" s="1">
        <v>43</v>
      </c>
      <c r="E116" s="1">
        <v>0</v>
      </c>
      <c r="F116" s="1">
        <f t="shared" si="19"/>
        <v>43</v>
      </c>
      <c r="G116" s="3">
        <v>556</v>
      </c>
      <c r="H116" s="33">
        <v>16</v>
      </c>
      <c r="I116" s="4">
        <f t="shared" si="20"/>
        <v>572</v>
      </c>
      <c r="J116" s="5">
        <f t="shared" si="21"/>
        <v>0.25650224215246636</v>
      </c>
      <c r="K116" s="5">
        <f t="shared" si="22"/>
        <v>2.7972027972027972E-2</v>
      </c>
      <c r="L116" s="36">
        <f t="shared" si="16"/>
        <v>7.7338129496402883E-2</v>
      </c>
      <c r="M116" s="8">
        <v>27</v>
      </c>
    </row>
    <row r="117" spans="1:13">
      <c r="A117" s="1">
        <v>11</v>
      </c>
      <c r="B117" s="1">
        <v>4</v>
      </c>
      <c r="C117" s="34">
        <v>2575</v>
      </c>
      <c r="D117" s="1">
        <v>42</v>
      </c>
      <c r="E117" s="1">
        <v>28</v>
      </c>
      <c r="F117" s="1">
        <f t="shared" si="19"/>
        <v>70</v>
      </c>
      <c r="G117" s="3">
        <v>1160</v>
      </c>
      <c r="H117" s="33">
        <v>28</v>
      </c>
      <c r="I117" s="4">
        <f t="shared" si="20"/>
        <v>1188</v>
      </c>
      <c r="J117" s="5">
        <f t="shared" si="21"/>
        <v>0.44914933837429111</v>
      </c>
      <c r="K117" s="5">
        <f t="shared" si="22"/>
        <v>2.3569023569023569E-2</v>
      </c>
      <c r="L117" s="36">
        <f t="shared" si="16"/>
        <v>3.6206896551724141E-2</v>
      </c>
      <c r="M117" s="8">
        <v>43</v>
      </c>
    </row>
    <row r="118" spans="1:13">
      <c r="A118" s="1">
        <v>11</v>
      </c>
      <c r="B118" s="1">
        <v>5</v>
      </c>
      <c r="C118" s="34">
        <v>1391</v>
      </c>
      <c r="D118" s="1">
        <v>36</v>
      </c>
      <c r="E118" s="1">
        <v>0</v>
      </c>
      <c r="F118" s="1">
        <f t="shared" si="19"/>
        <v>36</v>
      </c>
      <c r="G118" s="3">
        <v>644</v>
      </c>
      <c r="H118" s="33">
        <v>23</v>
      </c>
      <c r="I118" s="4">
        <f t="shared" si="20"/>
        <v>667</v>
      </c>
      <c r="J118" s="5">
        <f t="shared" si="21"/>
        <v>0.46741415557112825</v>
      </c>
      <c r="K118" s="5">
        <f t="shared" si="22"/>
        <v>3.4482758620689655E-2</v>
      </c>
      <c r="L118" s="36">
        <f t="shared" si="16"/>
        <v>5.5900621118012424E-2</v>
      </c>
      <c r="M118" s="8">
        <v>19</v>
      </c>
    </row>
    <row r="119" spans="1:13">
      <c r="A119" s="1">
        <v>11</v>
      </c>
      <c r="B119" s="1">
        <v>6</v>
      </c>
      <c r="C119" s="34">
        <v>2395</v>
      </c>
      <c r="D119" s="1">
        <v>41</v>
      </c>
      <c r="E119" s="1">
        <v>1</v>
      </c>
      <c r="F119" s="1">
        <f t="shared" si="19"/>
        <v>42</v>
      </c>
      <c r="G119" s="3">
        <v>1008</v>
      </c>
      <c r="H119" s="33">
        <v>31</v>
      </c>
      <c r="I119" s="4">
        <f t="shared" si="20"/>
        <v>1039</v>
      </c>
      <c r="J119" s="5">
        <f t="shared" si="21"/>
        <v>0.42634386540828889</v>
      </c>
      <c r="K119" s="5">
        <f t="shared" si="22"/>
        <v>2.9836381135707413E-2</v>
      </c>
      <c r="L119" s="36">
        <f t="shared" si="16"/>
        <v>4.0674603174603176E-2</v>
      </c>
      <c r="M119" s="8">
        <v>31</v>
      </c>
    </row>
    <row r="120" spans="1:13">
      <c r="A120" s="1">
        <v>11</v>
      </c>
      <c r="B120" s="1">
        <v>7</v>
      </c>
      <c r="C120" s="34">
        <v>2196</v>
      </c>
      <c r="D120" s="1">
        <v>29</v>
      </c>
      <c r="E120" s="1">
        <v>1</v>
      </c>
      <c r="F120" s="1">
        <f t="shared" si="19"/>
        <v>30</v>
      </c>
      <c r="G120" s="3">
        <v>838</v>
      </c>
      <c r="H120" s="33">
        <v>19</v>
      </c>
      <c r="I120" s="4">
        <f t="shared" si="20"/>
        <v>857</v>
      </c>
      <c r="J120" s="5">
        <f t="shared" si="21"/>
        <v>0.38499550763701706</v>
      </c>
      <c r="K120" s="5">
        <f t="shared" si="22"/>
        <v>2.2170361726954493E-2</v>
      </c>
      <c r="L120" s="36">
        <f t="shared" si="16"/>
        <v>3.4606205250596656E-2</v>
      </c>
      <c r="M120" s="8">
        <v>20</v>
      </c>
    </row>
    <row r="121" spans="1:13">
      <c r="A121" s="1">
        <v>11</v>
      </c>
      <c r="B121" s="1">
        <v>8</v>
      </c>
      <c r="C121" s="34">
        <v>2117</v>
      </c>
      <c r="D121" s="1">
        <v>23</v>
      </c>
      <c r="E121" s="1">
        <v>0</v>
      </c>
      <c r="F121" s="1">
        <f t="shared" si="19"/>
        <v>23</v>
      </c>
      <c r="G121" s="3">
        <v>662</v>
      </c>
      <c r="H121" s="33">
        <v>21</v>
      </c>
      <c r="I121" s="4">
        <f t="shared" si="20"/>
        <v>683</v>
      </c>
      <c r="J121" s="5">
        <f t="shared" si="21"/>
        <v>0.31915887850467289</v>
      </c>
      <c r="K121" s="5">
        <f t="shared" si="22"/>
        <v>3.074670571010249E-2</v>
      </c>
      <c r="L121" s="36">
        <f t="shared" si="16"/>
        <v>3.4743202416918431E-2</v>
      </c>
      <c r="M121" s="8">
        <v>23</v>
      </c>
    </row>
    <row r="122" spans="1:13">
      <c r="A122" s="1">
        <v>11</v>
      </c>
      <c r="B122" s="1">
        <v>9</v>
      </c>
      <c r="C122" s="34">
        <v>1342</v>
      </c>
      <c r="D122" s="1">
        <v>14</v>
      </c>
      <c r="E122" s="1">
        <v>1</v>
      </c>
      <c r="F122" s="1">
        <f t="shared" si="19"/>
        <v>15</v>
      </c>
      <c r="G122" s="3">
        <v>313</v>
      </c>
      <c r="H122" s="33">
        <v>7</v>
      </c>
      <c r="I122" s="4">
        <f t="shared" si="20"/>
        <v>320</v>
      </c>
      <c r="J122" s="5">
        <f t="shared" si="21"/>
        <v>0.23581429624170966</v>
      </c>
      <c r="K122" s="5">
        <f t="shared" si="22"/>
        <v>2.1874999999999999E-2</v>
      </c>
      <c r="L122" s="36">
        <f t="shared" si="16"/>
        <v>4.472843450479233E-2</v>
      </c>
      <c r="M122" s="8">
        <v>18</v>
      </c>
    </row>
    <row r="123" spans="1:13">
      <c r="A123" s="1">
        <v>11</v>
      </c>
      <c r="B123" s="1">
        <v>10</v>
      </c>
      <c r="C123" s="34">
        <v>1627</v>
      </c>
      <c r="D123" s="1">
        <v>29</v>
      </c>
      <c r="E123" s="1">
        <v>2</v>
      </c>
      <c r="F123" s="1">
        <f t="shared" si="19"/>
        <v>31</v>
      </c>
      <c r="G123" s="3">
        <v>610</v>
      </c>
      <c r="H123" s="33">
        <v>21</v>
      </c>
      <c r="I123" s="4">
        <f t="shared" si="20"/>
        <v>631</v>
      </c>
      <c r="J123" s="5">
        <f t="shared" si="21"/>
        <v>0.38057901085645357</v>
      </c>
      <c r="K123" s="5">
        <f t="shared" si="22"/>
        <v>3.328050713153724E-2</v>
      </c>
      <c r="L123" s="36">
        <f t="shared" si="16"/>
        <v>4.7540983606557376E-2</v>
      </c>
      <c r="M123" s="8">
        <v>26</v>
      </c>
    </row>
    <row r="124" spans="1:13" ht="13">
      <c r="A124" s="71" t="s">
        <v>51</v>
      </c>
      <c r="B124" s="71"/>
      <c r="C124" s="10">
        <f t="shared" ref="C124:I124" si="25">SUM(C114:C123)</f>
        <v>19720</v>
      </c>
      <c r="D124" s="11">
        <f t="shared" si="25"/>
        <v>330</v>
      </c>
      <c r="E124" s="11">
        <f t="shared" si="25"/>
        <v>50</v>
      </c>
      <c r="F124" s="11">
        <f t="shared" si="25"/>
        <v>380</v>
      </c>
      <c r="G124" s="10">
        <f t="shared" si="25"/>
        <v>7494</v>
      </c>
      <c r="H124" s="11">
        <f t="shared" si="25"/>
        <v>306</v>
      </c>
      <c r="I124" s="10">
        <f t="shared" si="25"/>
        <v>7800</v>
      </c>
      <c r="J124" s="13">
        <f>I124/(C124+F124)</f>
        <v>0.38805970149253732</v>
      </c>
      <c r="K124" s="13">
        <f>H124/I124</f>
        <v>3.9230769230769229E-2</v>
      </c>
      <c r="L124" s="14">
        <f t="shared" si="16"/>
        <v>4.4035228182546036E-2</v>
      </c>
      <c r="M124" s="11">
        <f>SUM(M114:M123)</f>
        <v>256</v>
      </c>
    </row>
    <row r="125" spans="1:13" ht="13">
      <c r="A125" s="1"/>
      <c r="B125" s="1"/>
      <c r="C125" s="32"/>
      <c r="D125" s="1"/>
      <c r="E125" s="1"/>
      <c r="F125" s="1"/>
      <c r="G125" s="1"/>
      <c r="H125" s="33"/>
      <c r="I125" s="4"/>
      <c r="J125" s="5"/>
      <c r="K125" s="5"/>
      <c r="L125" s="30"/>
      <c r="M125" s="7"/>
    </row>
    <row r="126" spans="1:13">
      <c r="A126" s="1">
        <v>12</v>
      </c>
      <c r="B126" s="1">
        <v>1</v>
      </c>
      <c r="C126" s="34">
        <v>2505</v>
      </c>
      <c r="D126" s="1">
        <v>47</v>
      </c>
      <c r="E126" s="1">
        <v>2</v>
      </c>
      <c r="F126" s="1">
        <f t="shared" si="19"/>
        <v>49</v>
      </c>
      <c r="G126" s="3">
        <v>1030</v>
      </c>
      <c r="H126" s="33">
        <v>24</v>
      </c>
      <c r="I126" s="4">
        <f t="shared" si="20"/>
        <v>1054</v>
      </c>
      <c r="J126" s="5">
        <f t="shared" si="21"/>
        <v>0.41268598277212215</v>
      </c>
      <c r="K126" s="5">
        <f t="shared" si="22"/>
        <v>2.2770398481973434E-2</v>
      </c>
      <c r="L126" s="36">
        <f t="shared" si="16"/>
        <v>4.5631067961165048E-2</v>
      </c>
      <c r="M126" s="8">
        <v>39</v>
      </c>
    </row>
    <row r="127" spans="1:13">
      <c r="A127" s="1">
        <v>12</v>
      </c>
      <c r="B127" s="1">
        <v>2</v>
      </c>
      <c r="C127" s="34">
        <v>2170</v>
      </c>
      <c r="D127" s="1">
        <v>43</v>
      </c>
      <c r="E127" s="1">
        <v>2</v>
      </c>
      <c r="F127" s="1">
        <f t="shared" si="19"/>
        <v>45</v>
      </c>
      <c r="G127" s="3">
        <v>928</v>
      </c>
      <c r="H127" s="33">
        <v>22</v>
      </c>
      <c r="I127" s="4">
        <f t="shared" si="20"/>
        <v>950</v>
      </c>
      <c r="J127" s="5">
        <f t="shared" si="21"/>
        <v>0.42889390519187359</v>
      </c>
      <c r="K127" s="5">
        <f t="shared" si="22"/>
        <v>2.3157894736842106E-2</v>
      </c>
      <c r="L127" s="36">
        <f t="shared" si="16"/>
        <v>4.6336206896551727E-2</v>
      </c>
      <c r="M127" s="8">
        <v>23</v>
      </c>
    </row>
    <row r="128" spans="1:13">
      <c r="A128" s="1">
        <v>12</v>
      </c>
      <c r="B128" s="1">
        <v>3</v>
      </c>
      <c r="C128" s="34">
        <v>2641</v>
      </c>
      <c r="D128" s="1">
        <v>43</v>
      </c>
      <c r="E128" s="1">
        <v>0</v>
      </c>
      <c r="F128" s="1">
        <f t="shared" si="19"/>
        <v>43</v>
      </c>
      <c r="G128" s="3">
        <v>1060</v>
      </c>
      <c r="H128" s="33">
        <v>34</v>
      </c>
      <c r="I128" s="4">
        <f t="shared" si="20"/>
        <v>1094</v>
      </c>
      <c r="J128" s="5">
        <f t="shared" si="21"/>
        <v>0.40760059612518629</v>
      </c>
      <c r="K128" s="5">
        <f t="shared" si="22"/>
        <v>3.1078610603290677E-2</v>
      </c>
      <c r="L128" s="36">
        <f t="shared" si="16"/>
        <v>4.0566037735849055E-2</v>
      </c>
      <c r="M128" s="8">
        <v>37</v>
      </c>
    </row>
    <row r="129" spans="1:13">
      <c r="A129" s="1">
        <v>12</v>
      </c>
      <c r="B129" s="1">
        <v>4</v>
      </c>
      <c r="C129" s="34">
        <v>1239</v>
      </c>
      <c r="D129" s="1">
        <v>15</v>
      </c>
      <c r="E129" s="1">
        <v>0</v>
      </c>
      <c r="F129" s="1">
        <f t="shared" si="19"/>
        <v>15</v>
      </c>
      <c r="G129" s="3">
        <v>519</v>
      </c>
      <c r="H129" s="33">
        <v>11</v>
      </c>
      <c r="I129" s="4">
        <f t="shared" si="20"/>
        <v>530</v>
      </c>
      <c r="J129" s="5">
        <f t="shared" si="21"/>
        <v>0.42264752791068583</v>
      </c>
      <c r="K129" s="5">
        <f t="shared" si="22"/>
        <v>2.0754716981132074E-2</v>
      </c>
      <c r="L129" s="36">
        <f t="shared" si="16"/>
        <v>2.8901734104046242E-2</v>
      </c>
      <c r="M129" s="8">
        <v>22</v>
      </c>
    </row>
    <row r="130" spans="1:13">
      <c r="A130" s="1">
        <v>12</v>
      </c>
      <c r="B130" s="1">
        <v>5</v>
      </c>
      <c r="C130" s="34">
        <v>2836</v>
      </c>
      <c r="D130" s="1">
        <v>56</v>
      </c>
      <c r="E130" s="1">
        <v>2</v>
      </c>
      <c r="F130" s="1">
        <f t="shared" si="19"/>
        <v>58</v>
      </c>
      <c r="G130" s="3">
        <v>1225</v>
      </c>
      <c r="H130" s="33">
        <v>43</v>
      </c>
      <c r="I130" s="4">
        <f t="shared" si="20"/>
        <v>1268</v>
      </c>
      <c r="J130" s="5">
        <f t="shared" si="21"/>
        <v>0.43814789219073946</v>
      </c>
      <c r="K130" s="5">
        <f t="shared" si="22"/>
        <v>3.3911671924290218E-2</v>
      </c>
      <c r="L130" s="36">
        <f t="shared" si="16"/>
        <v>4.5714285714285714E-2</v>
      </c>
      <c r="M130" s="8">
        <v>37</v>
      </c>
    </row>
    <row r="131" spans="1:13">
      <c r="A131" s="1">
        <v>12</v>
      </c>
      <c r="B131" s="1">
        <v>6</v>
      </c>
      <c r="C131" s="34">
        <v>2958</v>
      </c>
      <c r="D131" s="1">
        <v>65</v>
      </c>
      <c r="E131" s="1">
        <v>1</v>
      </c>
      <c r="F131" s="1">
        <f t="shared" si="19"/>
        <v>66</v>
      </c>
      <c r="G131" s="3">
        <v>1130</v>
      </c>
      <c r="H131" s="33">
        <v>34</v>
      </c>
      <c r="I131" s="4">
        <f t="shared" si="20"/>
        <v>1164</v>
      </c>
      <c r="J131" s="5">
        <f t="shared" si="21"/>
        <v>0.38492063492063494</v>
      </c>
      <c r="K131" s="5">
        <f t="shared" si="22"/>
        <v>2.9209621993127148E-2</v>
      </c>
      <c r="L131" s="36">
        <f t="shared" si="16"/>
        <v>5.7522123893805309E-2</v>
      </c>
      <c r="M131" s="8">
        <v>46</v>
      </c>
    </row>
    <row r="132" spans="1:13">
      <c r="A132" s="1">
        <v>12</v>
      </c>
      <c r="B132" s="1">
        <v>7</v>
      </c>
      <c r="C132" s="34">
        <v>155</v>
      </c>
      <c r="D132" s="1">
        <v>3</v>
      </c>
      <c r="E132" s="1">
        <v>13</v>
      </c>
      <c r="F132" s="1">
        <f t="shared" si="19"/>
        <v>16</v>
      </c>
      <c r="G132" s="3">
        <v>15</v>
      </c>
      <c r="H132" s="33">
        <v>37</v>
      </c>
      <c r="I132" s="4">
        <f t="shared" si="20"/>
        <v>52</v>
      </c>
      <c r="J132" s="5">
        <f t="shared" si="21"/>
        <v>0.30409356725146197</v>
      </c>
      <c r="K132" s="5">
        <f t="shared" si="22"/>
        <v>0.71153846153846156</v>
      </c>
      <c r="L132" s="36">
        <f t="shared" si="16"/>
        <v>0.2</v>
      </c>
      <c r="M132" s="8">
        <v>3</v>
      </c>
    </row>
    <row r="133" spans="1:13">
      <c r="A133" s="1">
        <v>12</v>
      </c>
      <c r="B133" s="1">
        <v>8</v>
      </c>
      <c r="C133" s="34">
        <v>3593</v>
      </c>
      <c r="D133" s="1">
        <v>80</v>
      </c>
      <c r="E133" s="1">
        <v>13</v>
      </c>
      <c r="F133" s="1">
        <f t="shared" si="19"/>
        <v>93</v>
      </c>
      <c r="G133" s="3">
        <v>1397</v>
      </c>
      <c r="H133" s="33">
        <v>69</v>
      </c>
      <c r="I133" s="4">
        <f t="shared" si="20"/>
        <v>1466</v>
      </c>
      <c r="J133" s="5">
        <f t="shared" si="21"/>
        <v>0.3977211068909387</v>
      </c>
      <c r="K133" s="5">
        <f t="shared" si="22"/>
        <v>4.7066848567530697E-2</v>
      </c>
      <c r="L133" s="36">
        <f t="shared" ref="L133:L147" si="26">SUM(D133/G133)</f>
        <v>5.72655690765927E-2</v>
      </c>
      <c r="M133" s="8">
        <v>41</v>
      </c>
    </row>
    <row r="134" spans="1:13">
      <c r="A134" s="1">
        <v>12</v>
      </c>
      <c r="B134" s="1">
        <v>9</v>
      </c>
      <c r="C134" s="34">
        <v>1686</v>
      </c>
      <c r="D134" s="1">
        <v>40</v>
      </c>
      <c r="E134" s="1">
        <v>1</v>
      </c>
      <c r="F134" s="1">
        <f t="shared" si="19"/>
        <v>41</v>
      </c>
      <c r="G134" s="3">
        <v>591</v>
      </c>
      <c r="H134" s="33">
        <v>28</v>
      </c>
      <c r="I134" s="4">
        <f t="shared" si="20"/>
        <v>619</v>
      </c>
      <c r="J134" s="5">
        <f t="shared" si="21"/>
        <v>0.35842501447596992</v>
      </c>
      <c r="K134" s="5">
        <f t="shared" si="22"/>
        <v>4.5234248788368334E-2</v>
      </c>
      <c r="L134" s="36">
        <f t="shared" si="26"/>
        <v>6.7681895093062605E-2</v>
      </c>
      <c r="M134" s="8">
        <v>19</v>
      </c>
    </row>
    <row r="135" spans="1:13">
      <c r="A135" s="1">
        <v>12</v>
      </c>
      <c r="B135" s="1">
        <v>10</v>
      </c>
      <c r="C135" s="34">
        <v>1877</v>
      </c>
      <c r="D135" s="1">
        <v>21</v>
      </c>
      <c r="E135" s="1">
        <v>1</v>
      </c>
      <c r="F135" s="1">
        <f t="shared" si="19"/>
        <v>22</v>
      </c>
      <c r="G135" s="3">
        <v>533</v>
      </c>
      <c r="H135" s="33">
        <v>12</v>
      </c>
      <c r="I135" s="4">
        <f t="shared" si="20"/>
        <v>545</v>
      </c>
      <c r="J135" s="5">
        <f t="shared" si="21"/>
        <v>0.2869931542917325</v>
      </c>
      <c r="K135" s="5">
        <f t="shared" si="22"/>
        <v>2.2018348623853212E-2</v>
      </c>
      <c r="L135" s="36">
        <f t="shared" si="26"/>
        <v>3.9399624765478425E-2</v>
      </c>
      <c r="M135" s="8">
        <v>18</v>
      </c>
    </row>
    <row r="136" spans="1:13" ht="13">
      <c r="A136" s="71" t="s">
        <v>52</v>
      </c>
      <c r="B136" s="71"/>
      <c r="C136" s="10">
        <f t="shared" ref="C136:I136" si="27">SUM(C126:C135)</f>
        <v>21660</v>
      </c>
      <c r="D136" s="11">
        <f t="shared" si="27"/>
        <v>413</v>
      </c>
      <c r="E136" s="11">
        <f t="shared" si="27"/>
        <v>35</v>
      </c>
      <c r="F136" s="11">
        <f t="shared" si="27"/>
        <v>448</v>
      </c>
      <c r="G136" s="42">
        <f t="shared" si="27"/>
        <v>8428</v>
      </c>
      <c r="H136" s="11">
        <f t="shared" si="27"/>
        <v>314</v>
      </c>
      <c r="I136" s="10">
        <f t="shared" si="27"/>
        <v>8742</v>
      </c>
      <c r="J136" s="13">
        <f>I136/(C136+F136)</f>
        <v>0.39542247150352816</v>
      </c>
      <c r="K136" s="13">
        <f>H136/I136</f>
        <v>3.5918554106611759E-2</v>
      </c>
      <c r="L136" s="14">
        <f t="shared" si="26"/>
        <v>4.9003322259136214E-2</v>
      </c>
      <c r="M136" s="11">
        <f>SUM(M126:M135)</f>
        <v>285</v>
      </c>
    </row>
    <row r="137" spans="1:13" ht="13">
      <c r="A137" s="1"/>
      <c r="B137" s="1"/>
      <c r="C137" s="32"/>
      <c r="D137" s="1"/>
      <c r="E137" s="1"/>
      <c r="F137" s="1"/>
      <c r="G137" s="1"/>
      <c r="H137" s="33"/>
      <c r="I137" s="4"/>
      <c r="J137" s="5"/>
      <c r="K137" s="5"/>
      <c r="L137" s="30"/>
      <c r="M137" s="7"/>
    </row>
    <row r="138" spans="1:13">
      <c r="A138" s="1">
        <v>13</v>
      </c>
      <c r="B138" s="1">
        <v>1</v>
      </c>
      <c r="C138" s="34">
        <v>1979</v>
      </c>
      <c r="D138" s="1">
        <v>31</v>
      </c>
      <c r="E138" s="1">
        <v>0</v>
      </c>
      <c r="F138" s="1">
        <f t="shared" si="19"/>
        <v>31</v>
      </c>
      <c r="G138" s="3">
        <v>553</v>
      </c>
      <c r="H138" s="33">
        <v>37</v>
      </c>
      <c r="I138" s="4">
        <f t="shared" si="20"/>
        <v>590</v>
      </c>
      <c r="J138" s="5">
        <f t="shared" si="21"/>
        <v>0.29353233830845771</v>
      </c>
      <c r="K138" s="5">
        <f t="shared" si="22"/>
        <v>6.2711864406779658E-2</v>
      </c>
      <c r="L138" s="36">
        <f t="shared" si="26"/>
        <v>5.6057866184448461E-2</v>
      </c>
      <c r="M138" s="8">
        <v>23</v>
      </c>
    </row>
    <row r="139" spans="1:13">
      <c r="A139" s="1">
        <v>13</v>
      </c>
      <c r="B139" s="1">
        <v>2</v>
      </c>
      <c r="C139" s="34">
        <v>2427</v>
      </c>
      <c r="D139" s="1">
        <v>34</v>
      </c>
      <c r="E139" s="1">
        <v>0</v>
      </c>
      <c r="F139" s="1">
        <f t="shared" si="19"/>
        <v>34</v>
      </c>
      <c r="G139" s="3">
        <v>1197</v>
      </c>
      <c r="H139" s="33">
        <v>66</v>
      </c>
      <c r="I139" s="4">
        <f t="shared" si="20"/>
        <v>1263</v>
      </c>
      <c r="J139" s="5">
        <f t="shared" si="21"/>
        <v>0.51320601381552211</v>
      </c>
      <c r="K139" s="5">
        <f t="shared" si="22"/>
        <v>5.2256532066508314E-2</v>
      </c>
      <c r="L139" s="36">
        <f t="shared" si="26"/>
        <v>2.8404344193817876E-2</v>
      </c>
      <c r="M139" s="8">
        <v>49</v>
      </c>
    </row>
    <row r="140" spans="1:13">
      <c r="A140" s="1">
        <v>13</v>
      </c>
      <c r="B140" s="1">
        <v>3</v>
      </c>
      <c r="C140" s="34">
        <v>2550</v>
      </c>
      <c r="D140" s="1">
        <v>57</v>
      </c>
      <c r="E140" s="1">
        <v>3</v>
      </c>
      <c r="F140" s="1">
        <f t="shared" si="19"/>
        <v>60</v>
      </c>
      <c r="G140" s="3">
        <v>1154</v>
      </c>
      <c r="H140" s="33">
        <v>42</v>
      </c>
      <c r="I140" s="4">
        <f t="shared" si="20"/>
        <v>1196</v>
      </c>
      <c r="J140" s="5">
        <f t="shared" si="21"/>
        <v>0.45823754789272031</v>
      </c>
      <c r="K140" s="5">
        <f t="shared" si="22"/>
        <v>3.5117056856187288E-2</v>
      </c>
      <c r="L140" s="36">
        <f t="shared" si="26"/>
        <v>4.9393414211438474E-2</v>
      </c>
      <c r="M140" s="8">
        <v>46</v>
      </c>
    </row>
    <row r="141" spans="1:13">
      <c r="A141" s="1">
        <v>13</v>
      </c>
      <c r="B141" s="1">
        <v>4</v>
      </c>
      <c r="C141" s="34">
        <v>2727</v>
      </c>
      <c r="D141" s="1">
        <v>61</v>
      </c>
      <c r="E141" s="1">
        <v>2</v>
      </c>
      <c r="F141" s="1">
        <f t="shared" si="19"/>
        <v>63</v>
      </c>
      <c r="G141" s="3">
        <v>1271</v>
      </c>
      <c r="H141" s="33">
        <v>62</v>
      </c>
      <c r="I141" s="4">
        <f t="shared" si="20"/>
        <v>1333</v>
      </c>
      <c r="J141" s="5">
        <f t="shared" si="21"/>
        <v>0.4777777777777778</v>
      </c>
      <c r="K141" s="5">
        <f t="shared" si="22"/>
        <v>4.6511627906976744E-2</v>
      </c>
      <c r="L141" s="36">
        <f t="shared" si="26"/>
        <v>4.7993705743509051E-2</v>
      </c>
      <c r="M141" s="8">
        <v>48</v>
      </c>
    </row>
    <row r="142" spans="1:13">
      <c r="A142" s="1">
        <v>13</v>
      </c>
      <c r="B142" s="1">
        <v>5</v>
      </c>
      <c r="C142" s="34">
        <v>2660</v>
      </c>
      <c r="D142" s="1">
        <v>43</v>
      </c>
      <c r="E142" s="1">
        <v>3</v>
      </c>
      <c r="F142" s="1">
        <f t="shared" si="19"/>
        <v>46</v>
      </c>
      <c r="G142" s="3">
        <v>1357</v>
      </c>
      <c r="H142" s="33">
        <v>65</v>
      </c>
      <c r="I142" s="4">
        <f t="shared" si="20"/>
        <v>1422</v>
      </c>
      <c r="J142" s="5">
        <f t="shared" si="21"/>
        <v>0.5254988913525499</v>
      </c>
      <c r="K142" s="5">
        <f t="shared" si="22"/>
        <v>4.5710267229254573E-2</v>
      </c>
      <c r="L142" s="36">
        <f t="shared" si="26"/>
        <v>3.1687546057479733E-2</v>
      </c>
      <c r="M142" s="8">
        <v>66</v>
      </c>
    </row>
    <row r="143" spans="1:13">
      <c r="A143" s="1">
        <v>13</v>
      </c>
      <c r="B143" s="1">
        <v>6</v>
      </c>
      <c r="C143" s="34">
        <v>3130</v>
      </c>
      <c r="D143" s="1">
        <v>61</v>
      </c>
      <c r="E143" s="1">
        <v>0</v>
      </c>
      <c r="F143" s="1">
        <f t="shared" si="19"/>
        <v>61</v>
      </c>
      <c r="G143" s="3">
        <v>1607</v>
      </c>
      <c r="H143" s="33">
        <v>73</v>
      </c>
      <c r="I143" s="4">
        <f t="shared" si="20"/>
        <v>1680</v>
      </c>
      <c r="J143" s="5">
        <f t="shared" si="21"/>
        <v>0.52648072704481352</v>
      </c>
      <c r="K143" s="5">
        <f t="shared" si="22"/>
        <v>4.3452380952380951E-2</v>
      </c>
      <c r="L143" s="36">
        <f t="shared" si="26"/>
        <v>3.7958929682638455E-2</v>
      </c>
      <c r="M143" s="8">
        <v>56</v>
      </c>
    </row>
    <row r="144" spans="1:13">
      <c r="A144" s="1">
        <v>13</v>
      </c>
      <c r="B144" s="1">
        <v>7</v>
      </c>
      <c r="C144" s="34">
        <v>2713</v>
      </c>
      <c r="D144" s="1">
        <v>39</v>
      </c>
      <c r="E144" s="1">
        <v>3</v>
      </c>
      <c r="F144" s="1">
        <f t="shared" si="19"/>
        <v>42</v>
      </c>
      <c r="G144" s="3">
        <v>1348</v>
      </c>
      <c r="H144" s="33">
        <v>34</v>
      </c>
      <c r="I144" s="4">
        <f t="shared" si="20"/>
        <v>1382</v>
      </c>
      <c r="J144" s="5">
        <f t="shared" si="21"/>
        <v>0.50163339382940109</v>
      </c>
      <c r="K144" s="5">
        <f t="shared" si="22"/>
        <v>2.4602026049204053E-2</v>
      </c>
      <c r="L144" s="36">
        <f t="shared" si="26"/>
        <v>2.8931750741839762E-2</v>
      </c>
      <c r="M144" s="8">
        <v>50</v>
      </c>
    </row>
    <row r="145" spans="1:13">
      <c r="A145" s="1">
        <v>13</v>
      </c>
      <c r="B145" s="1">
        <v>8</v>
      </c>
      <c r="C145" s="34">
        <v>2025</v>
      </c>
      <c r="D145" s="1">
        <v>26</v>
      </c>
      <c r="E145" s="1">
        <v>0</v>
      </c>
      <c r="F145" s="1">
        <f t="shared" si="19"/>
        <v>26</v>
      </c>
      <c r="G145" s="3">
        <v>870</v>
      </c>
      <c r="H145" s="33">
        <v>19</v>
      </c>
      <c r="I145" s="4">
        <f t="shared" si="20"/>
        <v>889</v>
      </c>
      <c r="J145" s="5">
        <f t="shared" si="21"/>
        <v>0.43344709897610922</v>
      </c>
      <c r="K145" s="5">
        <f t="shared" si="22"/>
        <v>2.1372328458942633E-2</v>
      </c>
      <c r="L145" s="36">
        <f t="shared" si="26"/>
        <v>2.9885057471264367E-2</v>
      </c>
      <c r="M145" s="8">
        <v>29</v>
      </c>
    </row>
    <row r="146" spans="1:13">
      <c r="A146" s="1">
        <v>13</v>
      </c>
      <c r="B146" s="1">
        <v>9</v>
      </c>
      <c r="C146" s="34">
        <v>2635</v>
      </c>
      <c r="D146" s="1">
        <v>43</v>
      </c>
      <c r="E146" s="1">
        <v>0</v>
      </c>
      <c r="F146" s="1">
        <f t="shared" si="19"/>
        <v>43</v>
      </c>
      <c r="G146" s="3">
        <v>956</v>
      </c>
      <c r="H146" s="33">
        <v>31</v>
      </c>
      <c r="I146" s="4">
        <f t="shared" si="20"/>
        <v>987</v>
      </c>
      <c r="J146" s="5">
        <f t="shared" si="21"/>
        <v>0.36855862584017923</v>
      </c>
      <c r="K146" s="5">
        <f t="shared" si="22"/>
        <v>3.1408308004052685E-2</v>
      </c>
      <c r="L146" s="36">
        <f t="shared" si="26"/>
        <v>4.4979079497907949E-2</v>
      </c>
      <c r="M146" s="8">
        <v>42</v>
      </c>
    </row>
    <row r="147" spans="1:13" ht="13">
      <c r="A147" s="71" t="s">
        <v>53</v>
      </c>
      <c r="B147" s="71"/>
      <c r="C147" s="10">
        <f t="shared" ref="C147:I147" si="28">SUM(C138:C146)</f>
        <v>22846</v>
      </c>
      <c r="D147" s="11">
        <f t="shared" si="28"/>
        <v>395</v>
      </c>
      <c r="E147" s="11">
        <f t="shared" si="28"/>
        <v>11</v>
      </c>
      <c r="F147" s="11">
        <f t="shared" si="28"/>
        <v>406</v>
      </c>
      <c r="G147" s="10">
        <f t="shared" si="28"/>
        <v>10313</v>
      </c>
      <c r="H147" s="11">
        <f t="shared" si="28"/>
        <v>429</v>
      </c>
      <c r="I147" s="10">
        <f t="shared" si="28"/>
        <v>10742</v>
      </c>
      <c r="J147" s="13">
        <f>I147/(C147+F147)</f>
        <v>0.46198176500946153</v>
      </c>
      <c r="K147" s="13">
        <f>H147/I147</f>
        <v>3.9936697076894435E-2</v>
      </c>
      <c r="L147" s="14">
        <f t="shared" si="26"/>
        <v>3.8301173276447199E-2</v>
      </c>
      <c r="M147" s="11">
        <f>SUM(M138:M146)</f>
        <v>409</v>
      </c>
    </row>
    <row r="148" spans="1:13" ht="13">
      <c r="A148" s="43"/>
      <c r="B148" s="43"/>
      <c r="C148" s="44"/>
      <c r="D148" s="45"/>
      <c r="E148" s="45"/>
      <c r="F148" s="45"/>
      <c r="G148" s="45"/>
      <c r="H148" s="46"/>
      <c r="I148" s="45"/>
      <c r="J148" s="45"/>
      <c r="K148" s="45"/>
      <c r="L148" s="47"/>
      <c r="M148" s="45"/>
    </row>
    <row r="149" spans="1:13" ht="13">
      <c r="A149" s="48"/>
      <c r="B149" s="48"/>
      <c r="C149" s="34"/>
      <c r="D149" s="45"/>
      <c r="E149" s="45"/>
      <c r="F149" s="45"/>
      <c r="G149" s="45"/>
      <c r="H149" s="46"/>
      <c r="I149" s="45"/>
      <c r="J149" s="45"/>
      <c r="K149" s="45"/>
      <c r="L149" s="47"/>
      <c r="M149" s="45"/>
    </row>
    <row r="150" spans="1:13" ht="13">
      <c r="A150" s="43"/>
      <c r="B150" s="43"/>
      <c r="C150" s="44"/>
      <c r="D150" s="45"/>
      <c r="E150" s="45"/>
      <c r="F150" s="45"/>
      <c r="G150" s="45"/>
      <c r="H150" s="46"/>
      <c r="I150" s="45"/>
      <c r="J150" s="45"/>
      <c r="K150" s="45"/>
      <c r="L150" s="47"/>
      <c r="M150" s="45"/>
    </row>
    <row r="151" spans="1:13" ht="13">
      <c r="A151" s="43"/>
      <c r="B151" s="43"/>
      <c r="C151" s="44"/>
      <c r="D151" s="45"/>
      <c r="E151" s="45"/>
      <c r="F151" s="45"/>
      <c r="G151" s="45"/>
      <c r="H151" s="46"/>
      <c r="I151" s="45"/>
      <c r="J151" s="45"/>
      <c r="K151" s="45"/>
      <c r="L151" s="47"/>
      <c r="M151" s="45"/>
    </row>
    <row r="152" spans="1:13" ht="13">
      <c r="A152" s="43"/>
      <c r="B152" s="43"/>
      <c r="C152" s="44"/>
      <c r="D152" s="45"/>
      <c r="E152" s="45"/>
      <c r="F152" s="45"/>
      <c r="G152" s="45"/>
      <c r="H152" s="46"/>
      <c r="I152" s="45"/>
      <c r="J152" s="45"/>
      <c r="K152" s="45"/>
      <c r="L152" s="47"/>
      <c r="M152" s="45"/>
    </row>
    <row r="153" spans="1:13" ht="13">
      <c r="A153" s="43"/>
      <c r="B153" s="43"/>
      <c r="C153" s="44"/>
      <c r="D153" s="45"/>
      <c r="E153" s="45"/>
      <c r="F153" s="45"/>
      <c r="G153" s="45"/>
      <c r="H153" s="46"/>
      <c r="I153" s="45"/>
      <c r="J153" s="45"/>
      <c r="K153" s="45"/>
      <c r="L153" s="47"/>
      <c r="M153" s="45"/>
    </row>
    <row r="154" spans="1:13" ht="13">
      <c r="A154" s="43"/>
      <c r="B154" s="43"/>
      <c r="C154" s="44"/>
      <c r="D154" s="45"/>
      <c r="E154" s="45"/>
      <c r="F154" s="45"/>
      <c r="G154" s="45"/>
      <c r="H154" s="46"/>
      <c r="I154" s="45"/>
      <c r="J154" s="45"/>
      <c r="K154" s="45"/>
      <c r="L154" s="47"/>
      <c r="M154" s="45"/>
    </row>
    <row r="155" spans="1:13" ht="13">
      <c r="A155" s="43"/>
      <c r="B155" s="43"/>
      <c r="C155" s="44"/>
      <c r="D155" s="45"/>
      <c r="E155" s="45"/>
      <c r="F155" s="45"/>
      <c r="G155" s="45"/>
      <c r="H155" s="46"/>
      <c r="I155" s="45"/>
      <c r="J155" s="45"/>
      <c r="K155" s="45"/>
      <c r="L155" s="47"/>
      <c r="M155" s="45"/>
    </row>
    <row r="156" spans="1:13" ht="13">
      <c r="A156" s="43"/>
      <c r="B156" s="43"/>
      <c r="C156" s="44"/>
      <c r="D156" s="45"/>
      <c r="E156" s="45"/>
      <c r="F156" s="45"/>
      <c r="G156" s="45"/>
      <c r="H156" s="46"/>
      <c r="I156" s="45"/>
      <c r="J156" s="45"/>
      <c r="K156" s="45"/>
      <c r="L156" s="47"/>
      <c r="M156" s="45"/>
    </row>
    <row r="157" spans="1:13" ht="13">
      <c r="A157" s="43"/>
      <c r="B157" s="43"/>
      <c r="C157" s="44"/>
      <c r="D157" s="45"/>
      <c r="E157" s="45"/>
      <c r="F157" s="45"/>
      <c r="G157" s="45"/>
      <c r="H157" s="46"/>
      <c r="I157" s="45"/>
      <c r="J157" s="45"/>
      <c r="K157" s="45"/>
      <c r="L157" s="47"/>
      <c r="M157" s="45"/>
    </row>
    <row r="158" spans="1:13" ht="13">
      <c r="A158" s="43"/>
      <c r="B158" s="43"/>
      <c r="C158" s="44"/>
      <c r="D158" s="45"/>
      <c r="E158" s="45"/>
      <c r="F158" s="45"/>
      <c r="G158" s="45"/>
      <c r="H158" s="46"/>
      <c r="I158" s="45"/>
      <c r="J158" s="45"/>
      <c r="K158" s="45"/>
      <c r="L158" s="47"/>
      <c r="M158" s="45"/>
    </row>
    <row r="159" spans="1:13" ht="13">
      <c r="A159" s="43"/>
      <c r="B159" s="43"/>
      <c r="C159" s="44"/>
      <c r="D159" s="45"/>
      <c r="E159" s="45"/>
      <c r="F159" s="45"/>
      <c r="G159" s="45"/>
      <c r="H159" s="46"/>
      <c r="I159" s="45"/>
      <c r="J159" s="45"/>
      <c r="K159" s="45"/>
      <c r="L159" s="47"/>
      <c r="M159" s="45"/>
    </row>
    <row r="160" spans="1:13" ht="13">
      <c r="A160" s="43"/>
      <c r="B160" s="43"/>
      <c r="C160" s="44"/>
      <c r="D160" s="45"/>
      <c r="E160" s="45"/>
      <c r="F160" s="45"/>
      <c r="G160" s="45"/>
      <c r="H160" s="46"/>
      <c r="I160" s="45"/>
      <c r="J160" s="45"/>
      <c r="K160" s="45"/>
      <c r="L160" s="47"/>
      <c r="M160" s="45"/>
    </row>
    <row r="161" spans="1:13" ht="13">
      <c r="A161" s="43"/>
      <c r="B161" s="43"/>
      <c r="C161" s="44"/>
      <c r="D161" s="45"/>
      <c r="E161" s="45"/>
      <c r="F161" s="45"/>
      <c r="G161" s="45"/>
      <c r="H161" s="46"/>
      <c r="I161" s="45"/>
      <c r="J161" s="45"/>
      <c r="K161" s="45"/>
      <c r="L161" s="47"/>
      <c r="M161" s="45"/>
    </row>
    <row r="162" spans="1:13" ht="13">
      <c r="A162" s="43"/>
      <c r="B162" s="43"/>
      <c r="C162" s="44"/>
      <c r="D162" s="45"/>
      <c r="E162" s="45"/>
      <c r="F162" s="45"/>
      <c r="G162" s="45"/>
      <c r="H162" s="46"/>
      <c r="I162" s="45"/>
      <c r="J162" s="45"/>
      <c r="K162" s="45"/>
      <c r="L162" s="47"/>
      <c r="M162" s="45"/>
    </row>
    <row r="163" spans="1:13" ht="13">
      <c r="A163" s="43"/>
      <c r="B163" s="43"/>
      <c r="C163" s="44"/>
      <c r="D163" s="45"/>
      <c r="E163" s="45"/>
      <c r="F163" s="45"/>
      <c r="G163" s="45"/>
      <c r="H163" s="46"/>
      <c r="I163" s="45"/>
      <c r="J163" s="45"/>
      <c r="K163" s="45"/>
      <c r="L163" s="47"/>
      <c r="M163" s="45"/>
    </row>
    <row r="164" spans="1:13">
      <c r="A164" s="45"/>
      <c r="B164" s="45"/>
      <c r="C164" s="44"/>
      <c r="D164" s="45"/>
      <c r="E164" s="45"/>
      <c r="F164" s="45"/>
      <c r="G164" s="45"/>
      <c r="H164" s="45"/>
      <c r="I164" s="45"/>
      <c r="J164" s="45"/>
      <c r="K164" s="45"/>
      <c r="L164" s="47"/>
      <c r="M164" s="45"/>
    </row>
    <row r="165" spans="1:13">
      <c r="A165" s="45"/>
      <c r="B165" s="45"/>
      <c r="C165" s="44"/>
      <c r="D165" s="45"/>
      <c r="E165" s="45"/>
      <c r="F165" s="45"/>
      <c r="G165" s="45"/>
      <c r="H165" s="45"/>
      <c r="I165" s="45"/>
      <c r="J165" s="45"/>
      <c r="K165" s="45"/>
      <c r="L165" s="47"/>
      <c r="M165" s="45"/>
    </row>
    <row r="166" spans="1:13">
      <c r="A166" s="45"/>
      <c r="B166" s="45"/>
      <c r="C166" s="44"/>
      <c r="D166" s="45"/>
      <c r="E166" s="45"/>
      <c r="F166" s="45"/>
      <c r="G166" s="45"/>
      <c r="H166" s="45"/>
      <c r="I166" s="45"/>
      <c r="J166" s="45"/>
      <c r="K166" s="45"/>
      <c r="L166" s="47"/>
      <c r="M166" s="45"/>
    </row>
    <row r="167" spans="1:13">
      <c r="A167" s="45"/>
      <c r="B167" s="45"/>
      <c r="C167" s="44"/>
      <c r="D167" s="45"/>
      <c r="E167" s="45"/>
      <c r="F167" s="45"/>
      <c r="G167" s="45"/>
      <c r="H167" s="45"/>
      <c r="I167" s="45"/>
      <c r="J167" s="45"/>
      <c r="K167" s="45"/>
      <c r="L167" s="47"/>
      <c r="M167" s="45"/>
    </row>
    <row r="168" spans="1:13">
      <c r="A168" s="45"/>
      <c r="B168" s="45"/>
      <c r="C168" s="44"/>
      <c r="D168" s="45"/>
      <c r="E168" s="45"/>
      <c r="F168" s="45"/>
      <c r="G168" s="45"/>
      <c r="H168" s="45"/>
      <c r="I168" s="45"/>
      <c r="J168" s="45"/>
      <c r="K168" s="45"/>
      <c r="L168" s="47"/>
      <c r="M168" s="45"/>
    </row>
    <row r="169" spans="1:13">
      <c r="A169" s="45"/>
      <c r="B169" s="45"/>
      <c r="C169" s="44"/>
      <c r="D169" s="45"/>
      <c r="E169" s="45"/>
      <c r="F169" s="45"/>
      <c r="G169" s="45"/>
      <c r="H169" s="45"/>
      <c r="I169" s="45"/>
      <c r="J169" s="45"/>
      <c r="K169" s="45"/>
      <c r="L169" s="47"/>
      <c r="M169" s="45"/>
    </row>
    <row r="170" spans="1:13">
      <c r="A170" s="45"/>
      <c r="B170" s="45"/>
      <c r="C170" s="44"/>
      <c r="D170" s="45"/>
      <c r="E170" s="45"/>
      <c r="F170" s="45"/>
      <c r="G170" s="45"/>
      <c r="H170" s="45"/>
      <c r="I170" s="45"/>
      <c r="J170" s="45"/>
      <c r="K170" s="45"/>
      <c r="L170" s="47"/>
      <c r="M170" s="45"/>
    </row>
    <row r="171" spans="1:13">
      <c r="A171" s="45"/>
      <c r="B171" s="45"/>
      <c r="C171" s="44"/>
      <c r="D171" s="45"/>
      <c r="E171" s="45"/>
      <c r="F171" s="45"/>
      <c r="G171" s="45"/>
      <c r="H171" s="45"/>
      <c r="I171" s="45"/>
      <c r="J171" s="45"/>
      <c r="K171" s="45"/>
      <c r="L171" s="47"/>
      <c r="M171" s="45"/>
    </row>
    <row r="172" spans="1:13">
      <c r="A172" s="45"/>
      <c r="B172" s="45"/>
      <c r="C172" s="44"/>
      <c r="D172" s="45"/>
      <c r="E172" s="45"/>
      <c r="F172" s="45"/>
      <c r="G172" s="45"/>
      <c r="H172" s="45"/>
      <c r="I172" s="45"/>
      <c r="J172" s="45"/>
      <c r="K172" s="45"/>
      <c r="L172" s="47"/>
      <c r="M172" s="45"/>
    </row>
    <row r="173" spans="1:13">
      <c r="A173" s="45"/>
      <c r="B173" s="45"/>
      <c r="C173" s="44"/>
      <c r="D173" s="45"/>
      <c r="E173" s="45"/>
      <c r="F173" s="45"/>
      <c r="G173" s="45"/>
      <c r="H173" s="45"/>
      <c r="I173" s="45"/>
      <c r="J173" s="45"/>
      <c r="K173" s="45"/>
      <c r="L173" s="47"/>
      <c r="M173" s="45"/>
    </row>
    <row r="174" spans="1:13">
      <c r="A174" s="45"/>
      <c r="B174" s="45"/>
      <c r="C174" s="44"/>
      <c r="D174" s="45"/>
      <c r="E174" s="45"/>
      <c r="F174" s="45"/>
      <c r="G174" s="45"/>
      <c r="H174" s="45"/>
      <c r="I174" s="45"/>
      <c r="J174" s="45"/>
      <c r="K174" s="45"/>
      <c r="L174" s="47"/>
      <c r="M174" s="45"/>
    </row>
    <row r="175" spans="1:13">
      <c r="A175" s="45"/>
      <c r="B175" s="45"/>
      <c r="C175" s="44"/>
      <c r="D175" s="45"/>
      <c r="E175" s="45"/>
      <c r="F175" s="45"/>
      <c r="G175" s="45"/>
      <c r="H175" s="45"/>
      <c r="I175" s="45"/>
      <c r="J175" s="45"/>
      <c r="K175" s="45"/>
      <c r="L175" s="47"/>
      <c r="M175" s="45"/>
    </row>
    <row r="176" spans="1:13">
      <c r="A176" s="45"/>
      <c r="B176" s="45"/>
      <c r="C176" s="44"/>
      <c r="D176" s="45"/>
      <c r="E176" s="45"/>
      <c r="F176" s="45"/>
      <c r="G176" s="45"/>
      <c r="H176" s="45"/>
      <c r="I176" s="45"/>
      <c r="J176" s="45"/>
      <c r="K176" s="45"/>
      <c r="L176" s="47"/>
      <c r="M176" s="45"/>
    </row>
    <row r="177" spans="1:13">
      <c r="A177" s="45"/>
      <c r="B177" s="45"/>
      <c r="C177" s="44"/>
      <c r="D177" s="45"/>
      <c r="E177" s="45"/>
      <c r="F177" s="45"/>
      <c r="G177" s="45"/>
      <c r="H177" s="45"/>
      <c r="I177" s="45"/>
      <c r="J177" s="45"/>
      <c r="K177" s="45"/>
      <c r="L177" s="47"/>
      <c r="M177" s="45"/>
    </row>
    <row r="178" spans="1:13">
      <c r="A178" s="45"/>
      <c r="B178" s="45"/>
      <c r="C178" s="44"/>
      <c r="D178" s="45"/>
      <c r="E178" s="45"/>
      <c r="F178" s="45"/>
      <c r="G178" s="45"/>
      <c r="H178" s="45"/>
      <c r="I178" s="45"/>
      <c r="J178" s="45"/>
      <c r="K178" s="45"/>
      <c r="L178" s="47"/>
      <c r="M178" s="45"/>
    </row>
    <row r="179" spans="1:13">
      <c r="A179" s="45"/>
      <c r="B179" s="45"/>
      <c r="C179" s="44"/>
      <c r="D179" s="45"/>
      <c r="E179" s="45"/>
      <c r="F179" s="45"/>
      <c r="G179" s="45"/>
      <c r="H179" s="45"/>
      <c r="I179" s="45"/>
      <c r="J179" s="45"/>
      <c r="K179" s="45"/>
      <c r="L179" s="47"/>
      <c r="M179" s="45"/>
    </row>
    <row r="180" spans="1:13" ht="13">
      <c r="A180" s="43"/>
      <c r="B180" s="43"/>
      <c r="C180" s="44"/>
      <c r="D180" s="45"/>
      <c r="E180" s="45"/>
      <c r="F180" s="45"/>
      <c r="G180" s="45"/>
      <c r="H180" s="46"/>
      <c r="I180" s="45"/>
      <c r="J180" s="45"/>
      <c r="K180" s="45"/>
      <c r="L180" s="47"/>
      <c r="M180" s="45"/>
    </row>
    <row r="181" spans="1:13">
      <c r="A181" s="45"/>
      <c r="B181" s="45"/>
      <c r="C181" s="44"/>
      <c r="D181" s="45"/>
      <c r="E181" s="45"/>
      <c r="F181" s="45"/>
      <c r="G181" s="45"/>
      <c r="H181" s="45"/>
      <c r="I181" s="45"/>
      <c r="J181" s="45"/>
      <c r="K181" s="45"/>
      <c r="L181" s="47"/>
      <c r="M181" s="45"/>
    </row>
    <row r="182" spans="1:13">
      <c r="A182" s="45"/>
      <c r="B182" s="45"/>
      <c r="C182" s="44"/>
      <c r="D182" s="45"/>
      <c r="E182" s="45"/>
      <c r="F182" s="45"/>
      <c r="G182" s="45"/>
      <c r="H182" s="45"/>
      <c r="I182" s="45"/>
      <c r="J182" s="45"/>
      <c r="K182" s="45"/>
      <c r="L182" s="47"/>
      <c r="M182" s="45"/>
    </row>
    <row r="183" spans="1:13">
      <c r="A183" s="45"/>
      <c r="B183" s="45"/>
      <c r="C183" s="44"/>
      <c r="D183" s="45"/>
      <c r="E183" s="45"/>
      <c r="F183" s="45"/>
      <c r="G183" s="45"/>
      <c r="H183" s="45"/>
      <c r="I183" s="45"/>
      <c r="J183" s="45"/>
      <c r="K183" s="45"/>
      <c r="L183" s="47"/>
      <c r="M183" s="45"/>
    </row>
    <row r="184" spans="1:13">
      <c r="A184" s="45"/>
      <c r="B184" s="45"/>
      <c r="C184" s="44"/>
      <c r="D184" s="45"/>
      <c r="E184" s="45"/>
      <c r="F184" s="45"/>
      <c r="G184" s="45"/>
      <c r="H184" s="45"/>
      <c r="I184" s="45"/>
      <c r="J184" s="45"/>
      <c r="K184" s="45"/>
      <c r="L184" s="47"/>
      <c r="M184" s="45"/>
    </row>
  </sheetData>
  <mergeCells count="15">
    <mergeCell ref="A124:B124"/>
    <mergeCell ref="A136:B136"/>
    <mergeCell ref="A147:B147"/>
    <mergeCell ref="A48:B48"/>
    <mergeCell ref="A58:B58"/>
    <mergeCell ref="A69:B69"/>
    <mergeCell ref="A81:B81"/>
    <mergeCell ref="A91:B91"/>
    <mergeCell ref="A101:B101"/>
    <mergeCell ref="A112:B112"/>
    <mergeCell ref="A1:K1"/>
    <mergeCell ref="A2:K2"/>
    <mergeCell ref="A15:B15"/>
    <mergeCell ref="A27:B27"/>
    <mergeCell ref="A38:B3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0" sqref="B30"/>
    </sheetView>
  </sheetViews>
  <sheetFormatPr baseColWidth="10" defaultRowHeight="12" x14ac:dyDescent="0"/>
  <cols>
    <col min="1" max="1" width="15.6640625" customWidth="1"/>
    <col min="2" max="2" width="74" bestFit="1" customWidth="1"/>
  </cols>
  <sheetData>
    <row r="1" spans="1:3">
      <c r="A1" t="s">
        <v>64</v>
      </c>
    </row>
    <row r="6" spans="1:3" s="60" customFormat="1">
      <c r="A6" s="60" t="s">
        <v>65</v>
      </c>
      <c r="B6" s="60" t="s">
        <v>66</v>
      </c>
      <c r="C6" s="60" t="s">
        <v>67</v>
      </c>
    </row>
    <row r="7" spans="1:3">
      <c r="A7" t="s">
        <v>91</v>
      </c>
      <c r="B7" t="s">
        <v>138</v>
      </c>
      <c r="C7" t="s">
        <v>71</v>
      </c>
    </row>
    <row r="8" spans="1:3">
      <c r="A8" t="s">
        <v>92</v>
      </c>
      <c r="B8" t="s">
        <v>93</v>
      </c>
      <c r="C8" t="s">
        <v>71</v>
      </c>
    </row>
    <row r="9" spans="1:3">
      <c r="A9" t="s">
        <v>68</v>
      </c>
      <c r="B9" t="s">
        <v>72</v>
      </c>
      <c r="C9" t="s">
        <v>71</v>
      </c>
    </row>
    <row r="10" spans="1:3">
      <c r="A10" t="s">
        <v>69</v>
      </c>
      <c r="B10" t="s">
        <v>73</v>
      </c>
      <c r="C10" t="s">
        <v>71</v>
      </c>
    </row>
    <row r="11" spans="1:3">
      <c r="A11" t="s">
        <v>70</v>
      </c>
      <c r="B11" t="s">
        <v>74</v>
      </c>
      <c r="C11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8"/>
  <sheetViews>
    <sheetView workbookViewId="0">
      <selection activeCell="B11" sqref="B11"/>
    </sheetView>
  </sheetViews>
  <sheetFormatPr baseColWidth="10" defaultRowHeight="12" x14ac:dyDescent="0"/>
  <cols>
    <col min="1" max="1" width="32.83203125" bestFit="1" customWidth="1"/>
  </cols>
  <sheetData>
    <row r="2" spans="1:2">
      <c r="A2" s="60" t="s">
        <v>91</v>
      </c>
    </row>
    <row r="7" spans="1:2">
      <c r="A7" s="60" t="s">
        <v>139</v>
      </c>
    </row>
    <row r="8" spans="1:2">
      <c r="A8" t="s">
        <v>140</v>
      </c>
      <c r="B8" t="s">
        <v>145</v>
      </c>
    </row>
    <row r="9" spans="1:2">
      <c r="A9" t="s">
        <v>142</v>
      </c>
      <c r="B9" t="s">
        <v>144</v>
      </c>
    </row>
    <row r="10" spans="1:2">
      <c r="A10" t="s">
        <v>141</v>
      </c>
      <c r="B10" t="s">
        <v>143</v>
      </c>
    </row>
    <row r="12" spans="1:2">
      <c r="A12" s="60" t="s">
        <v>111</v>
      </c>
    </row>
    <row r="13" spans="1:2">
      <c r="A13" t="s">
        <v>106</v>
      </c>
      <c r="B13" t="s">
        <v>112</v>
      </c>
    </row>
    <row r="14" spans="1:2">
      <c r="A14" t="s">
        <v>109</v>
      </c>
      <c r="B14" t="s">
        <v>113</v>
      </c>
    </row>
    <row r="15" spans="1:2">
      <c r="A15" t="s">
        <v>107</v>
      </c>
      <c r="B15" t="s">
        <v>114</v>
      </c>
    </row>
    <row r="16" spans="1:2">
      <c r="A16" t="s">
        <v>136</v>
      </c>
      <c r="B16" t="s">
        <v>137</v>
      </c>
    </row>
    <row r="17" spans="1:2">
      <c r="A17" t="s">
        <v>108</v>
      </c>
      <c r="B17" t="s">
        <v>115</v>
      </c>
    </row>
    <row r="18" spans="1:2">
      <c r="A18" t="s">
        <v>110</v>
      </c>
      <c r="B18" t="s">
        <v>116</v>
      </c>
    </row>
    <row r="20" spans="1:2">
      <c r="A20" s="60" t="s">
        <v>68</v>
      </c>
    </row>
    <row r="21" spans="1:2">
      <c r="A21" t="s">
        <v>0</v>
      </c>
      <c r="B21" t="s">
        <v>75</v>
      </c>
    </row>
    <row r="22" spans="1:2">
      <c r="A22" t="s">
        <v>1</v>
      </c>
      <c r="B22" t="s">
        <v>76</v>
      </c>
    </row>
    <row r="23" spans="1:2">
      <c r="A23" t="s">
        <v>2</v>
      </c>
      <c r="B23" t="s">
        <v>77</v>
      </c>
    </row>
    <row r="24" spans="1:2">
      <c r="A24" t="s">
        <v>3</v>
      </c>
      <c r="B24" t="s">
        <v>79</v>
      </c>
    </row>
    <row r="25" spans="1:2">
      <c r="A25" t="s">
        <v>4</v>
      </c>
      <c r="B25" t="s">
        <v>78</v>
      </c>
    </row>
    <row r="26" spans="1:2">
      <c r="A26" t="s">
        <v>5</v>
      </c>
      <c r="B26" t="s">
        <v>80</v>
      </c>
    </row>
    <row r="27" spans="1:2">
      <c r="A27" t="s">
        <v>61</v>
      </c>
      <c r="B27" t="s">
        <v>81</v>
      </c>
    </row>
    <row r="28" spans="1:2">
      <c r="A28" t="s">
        <v>6</v>
      </c>
      <c r="B28" t="s">
        <v>82</v>
      </c>
    </row>
    <row r="29" spans="1:2">
      <c r="A29" t="s">
        <v>62</v>
      </c>
      <c r="B29" t="s">
        <v>83</v>
      </c>
    </row>
    <row r="30" spans="1:2">
      <c r="A30" t="s">
        <v>63</v>
      </c>
      <c r="B30" t="s">
        <v>84</v>
      </c>
    </row>
    <row r="31" spans="1:2">
      <c r="A31" t="s">
        <v>7</v>
      </c>
      <c r="B31" t="s">
        <v>86</v>
      </c>
    </row>
    <row r="32" spans="1:2">
      <c r="A32" t="s">
        <v>8</v>
      </c>
      <c r="B32" t="s">
        <v>85</v>
      </c>
    </row>
    <row r="34" spans="1:2">
      <c r="A34" s="60" t="s">
        <v>69</v>
      </c>
    </row>
    <row r="35" spans="1:2">
      <c r="A35" t="s">
        <v>0</v>
      </c>
      <c r="B35" t="s">
        <v>75</v>
      </c>
    </row>
    <row r="36" spans="1:2">
      <c r="A36" t="s">
        <v>1</v>
      </c>
      <c r="B36" t="s">
        <v>76</v>
      </c>
    </row>
    <row r="37" spans="1:2">
      <c r="A37" t="s">
        <v>4</v>
      </c>
      <c r="B37" t="s">
        <v>78</v>
      </c>
    </row>
    <row r="38" spans="1:2">
      <c r="A38" t="s">
        <v>54</v>
      </c>
      <c r="B38" t="s">
        <v>77</v>
      </c>
    </row>
    <row r="39" spans="1:2">
      <c r="A39" t="s">
        <v>55</v>
      </c>
      <c r="B39" t="s">
        <v>79</v>
      </c>
    </row>
    <row r="40" spans="1:2">
      <c r="A40" t="s">
        <v>56</v>
      </c>
      <c r="B40" t="s">
        <v>84</v>
      </c>
    </row>
    <row r="41" spans="1:2">
      <c r="A41" t="s">
        <v>57</v>
      </c>
      <c r="B41" t="s">
        <v>83</v>
      </c>
    </row>
    <row r="42" spans="1:2">
      <c r="A42" t="s">
        <v>58</v>
      </c>
      <c r="B42" t="s">
        <v>85</v>
      </c>
    </row>
    <row r="43" spans="1:2">
      <c r="A43" t="s">
        <v>59</v>
      </c>
      <c r="B43" t="s">
        <v>81</v>
      </c>
    </row>
    <row r="45" spans="1:2">
      <c r="A45" s="60" t="s">
        <v>70</v>
      </c>
    </row>
    <row r="46" spans="1:2">
      <c r="A46" t="s">
        <v>0</v>
      </c>
      <c r="B46" t="s">
        <v>75</v>
      </c>
    </row>
    <row r="47" spans="1:2">
      <c r="A47" t="s">
        <v>1</v>
      </c>
      <c r="B47" t="s">
        <v>76</v>
      </c>
    </row>
    <row r="48" spans="1:2">
      <c r="A48" t="s">
        <v>26</v>
      </c>
      <c r="B48" t="s">
        <v>77</v>
      </c>
    </row>
    <row r="49" spans="1:2">
      <c r="A49" t="s">
        <v>3</v>
      </c>
      <c r="B49" t="s">
        <v>79</v>
      </c>
    </row>
    <row r="50" spans="1:2">
      <c r="A50" t="s">
        <v>27</v>
      </c>
      <c r="B50" t="s">
        <v>88</v>
      </c>
    </row>
    <row r="51" spans="1:2">
      <c r="A51" t="s">
        <v>28</v>
      </c>
      <c r="B51" t="s">
        <v>89</v>
      </c>
    </row>
    <row r="52" spans="1:2">
      <c r="A52" t="s">
        <v>29</v>
      </c>
      <c r="B52" t="s">
        <v>84</v>
      </c>
    </row>
    <row r="53" spans="1:2">
      <c r="A53" t="s">
        <v>30</v>
      </c>
      <c r="B53" t="s">
        <v>83</v>
      </c>
    </row>
    <row r="54" spans="1:2">
      <c r="A54" t="s">
        <v>4</v>
      </c>
      <c r="B54" t="s">
        <v>78</v>
      </c>
    </row>
    <row r="55" spans="1:2">
      <c r="A55" t="s">
        <v>31</v>
      </c>
      <c r="B55" t="s">
        <v>81</v>
      </c>
    </row>
    <row r="56" spans="1:2">
      <c r="A56" t="s">
        <v>32</v>
      </c>
      <c r="B56" t="s">
        <v>87</v>
      </c>
    </row>
    <row r="57" spans="1:2">
      <c r="A57" t="s">
        <v>33</v>
      </c>
      <c r="B57" t="s">
        <v>90</v>
      </c>
    </row>
    <row r="58" spans="1:2">
      <c r="A58" t="s">
        <v>34</v>
      </c>
      <c r="B58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turnout_summary</vt:lpstr>
      <vt:lpstr>candidates</vt:lpstr>
      <vt:lpstr>turnoutDIFF</vt:lpstr>
      <vt:lpstr>mpls_turnout2005</vt:lpstr>
      <vt:lpstr>mpls_turnout2009</vt:lpstr>
      <vt:lpstr>mpls_turnout2013</vt:lpstr>
      <vt:lpstr>source</vt:lpstr>
      <vt:lpstr>layout</vt:lpstr>
    </vt:vector>
  </TitlesOfParts>
  <Company>City of Minneapolis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Profile</dc:creator>
  <cp:lastModifiedBy>StarTribune StarTribune</cp:lastModifiedBy>
  <cp:lastPrinted>2004-11-08T21:42:16Z</cp:lastPrinted>
  <dcterms:created xsi:type="dcterms:W3CDTF">2001-09-13T18:40:04Z</dcterms:created>
  <dcterms:modified xsi:type="dcterms:W3CDTF">2017-11-08T18:58:23Z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81632425</vt:i4>
  </property>
  <property fmtid="{D5CDD505-2E9C-101B-9397-08002B2CF9AE}" pid="3" name="_EmailSubject">
    <vt:lpwstr>School Board Results</vt:lpwstr>
  </property>
  <property fmtid="{D5CDD505-2E9C-101B-9397-08002B2CF9AE}" pid="4" name="_AuthorEmail">
    <vt:lpwstr>Dani.Connors-Smith@ci.minneapolis.mn.us</vt:lpwstr>
  </property>
  <property fmtid="{D5CDD505-2E9C-101B-9397-08002B2CF9AE}" pid="5" name="_AuthorEmailDisplayName">
    <vt:lpwstr>Connors-Smith, Dani J</vt:lpwstr>
  </property>
  <property fmtid="{D5CDD505-2E9C-101B-9397-08002B2CF9AE}" pid="6" name="_ReviewingToolsShownOnce">
    <vt:lpwstr/>
  </property>
</Properties>
</file>