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hargaja/Desktop/workspace/elections/20180927-absentee/build/data/"/>
    </mc:Choice>
  </mc:AlternateContent>
  <xr:revisionPtr revIDLastSave="0" documentId="13_ncr:1_{46A96672-E354-1949-9F11-0BC8EAD9C385}" xr6:coauthVersionLast="37" xr6:coauthVersionMax="37" xr10:uidLastSave="{00000000-0000-0000-0000-000000000000}"/>
  <bookViews>
    <workbookView xWindow="4160" yWindow="460" windowWidth="26900" windowHeight="17360" activeTab="6" xr2:uid="{00000000-000D-0000-FFFF-FFFF00000000}"/>
  </bookViews>
  <sheets>
    <sheet name="2018age" sheetId="11" r:id="rId1"/>
    <sheet name="2018counties" sheetId="10" r:id="rId2"/>
    <sheet name="2018regions" sheetId="9" r:id="rId3"/>
    <sheet name="2018primary" sheetId="8" r:id="rId4"/>
    <sheet name="2016where" sheetId="1" r:id="rId5"/>
    <sheet name="2016who" sheetId="2" r:id="rId6"/>
    <sheet name="2016when" sheetId="3" r:id="rId7"/>
    <sheet name="2016lean" sheetId="4" r:id="rId8"/>
    <sheet name="2014weekly" sheetId="12" r:id="rId9"/>
    <sheet name="source" sheetId="6" r:id="rId10"/>
    <sheet name="layout" sheetId="7" r:id="rId11"/>
  </sheet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D19" i="9" l="1"/>
  <c r="D18" i="9"/>
  <c r="L29" i="8" l="1"/>
  <c r="K29" i="8"/>
  <c r="J29" i="8"/>
  <c r="I29" i="8"/>
  <c r="M29" i="8" s="1"/>
  <c r="M28" i="8"/>
  <c r="M27" i="8"/>
  <c r="M26" i="8"/>
  <c r="M25" i="8"/>
  <c r="M24" i="8"/>
  <c r="M23" i="8"/>
  <c r="M22" i="8"/>
  <c r="M21" i="8"/>
  <c r="M20" i="8"/>
  <c r="M19" i="8"/>
  <c r="M18" i="8"/>
  <c r="M17" i="8"/>
  <c r="M16" i="8"/>
  <c r="M15" i="8"/>
  <c r="M14" i="8"/>
  <c r="M13" i="8"/>
  <c r="D3" i="9" l="1"/>
  <c r="D4" i="9"/>
  <c r="D5" i="9"/>
  <c r="D6" i="9"/>
  <c r="D2" i="9"/>
  <c r="E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D2" i="10"/>
  <c r="C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2" i="10"/>
  <c r="D4" i="1" l="1"/>
  <c r="D6" i="1"/>
  <c r="D5" i="1"/>
  <c r="D8" i="1"/>
  <c r="D10" i="1"/>
  <c r="D12" i="1"/>
  <c r="D11" i="1"/>
  <c r="D9" i="1"/>
  <c r="D7" i="1"/>
  <c r="D19" i="1"/>
  <c r="D16" i="1"/>
  <c r="D14" i="1"/>
  <c r="D25" i="1"/>
  <c r="D15" i="1"/>
  <c r="D3" i="1"/>
  <c r="D18" i="1"/>
  <c r="D28" i="1"/>
  <c r="D20" i="1"/>
  <c r="D2" i="1"/>
  <c r="D26" i="1"/>
  <c r="D33" i="1"/>
  <c r="D29" i="1"/>
  <c r="D27" i="1"/>
  <c r="D22" i="1"/>
  <c r="D24" i="1"/>
  <c r="D36" i="1"/>
  <c r="D31" i="1"/>
  <c r="D46" i="1"/>
  <c r="D23" i="1"/>
  <c r="D41" i="1"/>
  <c r="D42" i="1"/>
  <c r="D30" i="1"/>
  <c r="D32" i="1"/>
  <c r="D47" i="1"/>
  <c r="D60" i="1"/>
  <c r="D52" i="1"/>
  <c r="D40" i="1"/>
  <c r="D44" i="1"/>
  <c r="D17" i="1"/>
  <c r="D39" i="1"/>
  <c r="D37" i="1"/>
  <c r="D45" i="1"/>
  <c r="D51" i="1"/>
  <c r="D55" i="1"/>
  <c r="D21" i="1"/>
  <c r="D50" i="1"/>
  <c r="D43" i="1"/>
  <c r="D38" i="1"/>
  <c r="D48" i="1"/>
  <c r="D65" i="1"/>
  <c r="D49" i="1"/>
  <c r="D66" i="1"/>
  <c r="D56" i="1"/>
  <c r="D64" i="1"/>
  <c r="D57" i="1"/>
  <c r="D54" i="1"/>
  <c r="D59" i="1"/>
  <c r="D75" i="1"/>
  <c r="D35" i="1"/>
  <c r="D63" i="1"/>
  <c r="D76" i="1"/>
  <c r="D69" i="1"/>
  <c r="D67" i="1"/>
  <c r="D77" i="1"/>
  <c r="D74" i="1"/>
  <c r="D58" i="1"/>
  <c r="D80" i="1"/>
  <c r="D81" i="1"/>
  <c r="D13" i="1"/>
  <c r="D78" i="1"/>
  <c r="D68" i="1"/>
  <c r="D72" i="1"/>
  <c r="D82" i="1"/>
  <c r="D73" i="1"/>
  <c r="D85" i="1"/>
  <c r="D53" i="1"/>
  <c r="D86" i="1"/>
  <c r="D88" i="1"/>
  <c r="D71" i="1"/>
  <c r="D83" i="1"/>
  <c r="D70" i="1"/>
  <c r="D84" i="1"/>
  <c r="D79" i="1"/>
  <c r="D62" i="1"/>
  <c r="D34" i="1"/>
  <c r="D61" i="1"/>
  <c r="D87" i="1"/>
  <c r="B27" i="2"/>
  <c r="G33" i="2" s="1"/>
  <c r="J78" i="2"/>
  <c r="J80" i="2"/>
  <c r="J79" i="2"/>
  <c r="B36" i="4"/>
  <c r="D30" i="4" s="1"/>
  <c r="D33" i="4"/>
  <c r="D26" i="4"/>
  <c r="C36" i="4"/>
  <c r="D29" i="4"/>
  <c r="D34" i="4"/>
  <c r="D32" i="4"/>
  <c r="H69" i="2"/>
  <c r="I62" i="2" s="1"/>
  <c r="I20" i="1"/>
  <c r="J16" i="1" s="1"/>
  <c r="I8" i="1"/>
  <c r="J3" i="1" s="1"/>
  <c r="B18" i="4"/>
  <c r="B14" i="4"/>
  <c r="C5" i="4" s="1"/>
  <c r="C18" i="4"/>
  <c r="B17" i="4"/>
  <c r="C17" i="4" s="1"/>
  <c r="C9" i="4"/>
  <c r="C10" i="4"/>
  <c r="C11" i="4"/>
  <c r="C12" i="4"/>
  <c r="D8" i="2"/>
  <c r="D9" i="2"/>
  <c r="D10" i="2"/>
  <c r="D4" i="2"/>
  <c r="H26" i="2"/>
  <c r="I19" i="2"/>
  <c r="I20" i="2"/>
  <c r="I21" i="2"/>
  <c r="I22" i="2"/>
  <c r="I23" i="2"/>
  <c r="I24" i="2"/>
  <c r="I18" i="2"/>
  <c r="C23" i="2"/>
  <c r="C24" i="2"/>
  <c r="C25" i="2"/>
  <c r="C18" i="2"/>
  <c r="C4" i="3"/>
  <c r="E4" i="3"/>
  <c r="C5" i="3"/>
  <c r="E5" i="3"/>
  <c r="C6" i="3"/>
  <c r="E6" i="3"/>
  <c r="C7" i="3"/>
  <c r="E7" i="3"/>
  <c r="C8" i="3"/>
  <c r="E8" i="3"/>
  <c r="C9" i="3"/>
  <c r="E9" i="3"/>
  <c r="C10" i="3"/>
  <c r="E10" i="3"/>
  <c r="C11" i="3"/>
  <c r="E11" i="3"/>
  <c r="C12" i="3"/>
  <c r="E12" i="3"/>
  <c r="C13" i="3"/>
  <c r="E13" i="3"/>
  <c r="C14" i="3"/>
  <c r="E14" i="3"/>
  <c r="C15" i="3"/>
  <c r="E15" i="3"/>
  <c r="C16" i="3"/>
  <c r="E16" i="3"/>
  <c r="C17" i="3"/>
  <c r="E17" i="3"/>
  <c r="C18" i="3"/>
  <c r="E18" i="3"/>
  <c r="C19" i="3"/>
  <c r="E19" i="3"/>
  <c r="C20" i="3"/>
  <c r="E20" i="3"/>
  <c r="C21" i="3"/>
  <c r="E21" i="3"/>
  <c r="C22" i="3"/>
  <c r="E22" i="3"/>
  <c r="C23" i="3"/>
  <c r="E23" i="3"/>
  <c r="C24" i="3"/>
  <c r="E24" i="3"/>
  <c r="C25" i="3"/>
  <c r="E25" i="3"/>
  <c r="C26" i="3"/>
  <c r="E26" i="3"/>
  <c r="C27" i="3"/>
  <c r="E27" i="3"/>
  <c r="C28" i="3"/>
  <c r="E28" i="3"/>
  <c r="C29" i="3"/>
  <c r="E29" i="3"/>
  <c r="C30" i="3"/>
  <c r="E30" i="3"/>
  <c r="C31" i="3"/>
  <c r="E31" i="3"/>
  <c r="C32" i="3"/>
  <c r="E32" i="3"/>
  <c r="C33" i="3"/>
  <c r="E33" i="3"/>
  <c r="C34" i="3"/>
  <c r="E34" i="3"/>
  <c r="C35" i="3"/>
  <c r="E35" i="3"/>
  <c r="C36" i="3"/>
  <c r="E36" i="3"/>
  <c r="C37" i="3"/>
  <c r="E37" i="3"/>
  <c r="C38" i="3"/>
  <c r="E38" i="3"/>
  <c r="C39" i="3"/>
  <c r="E39" i="3"/>
  <c r="C40" i="3"/>
  <c r="E40" i="3"/>
  <c r="C41" i="3"/>
  <c r="E41" i="3"/>
  <c r="C3" i="3"/>
  <c r="E3" i="3"/>
  <c r="J6" i="1"/>
  <c r="J17" i="1"/>
  <c r="J4" i="1"/>
  <c r="J2" i="1"/>
  <c r="J14" i="1"/>
  <c r="J15" i="1"/>
  <c r="J5" i="1"/>
  <c r="J18" i="1"/>
  <c r="I61" i="2" l="1"/>
  <c r="I67" i="2"/>
  <c r="I66" i="2"/>
  <c r="C22" i="2"/>
  <c r="D7" i="2"/>
  <c r="C8" i="4"/>
  <c r="I65" i="2"/>
  <c r="D28" i="4"/>
  <c r="C21" i="2"/>
  <c r="D6" i="2"/>
  <c r="C7" i="4"/>
  <c r="I64" i="2"/>
  <c r="D31" i="4"/>
  <c r="C20" i="2"/>
  <c r="D5" i="2"/>
  <c r="C6" i="4"/>
  <c r="I63" i="2"/>
  <c r="D27" i="4"/>
  <c r="C19" i="2"/>
  <c r="C4" i="4"/>
</calcChain>
</file>

<file path=xl/sharedStrings.xml><?xml version="1.0" encoding="utf-8"?>
<sst xmlns="http://schemas.openxmlformats.org/spreadsheetml/2006/main" count="675" uniqueCount="355">
  <si>
    <t>countyname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</si>
  <si>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</si>
  <si>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</si>
  <si>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</si>
  <si>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</si>
  <si>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</si>
  <si>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</si>
  <si>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</si>
  <si>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</si>
  <si>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</si>
  <si>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</si>
  <si>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</si>
  <si>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</si>
  <si>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</si>
  <si>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</si>
  <si>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</si>
  <si>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</si>
  <si>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</si>
  <si>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</si>
  <si>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</si>
  <si>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</si>
  <si>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</si>
  <si>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</si>
  <si>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</si>
  <si>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</si>
  <si>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</si>
  <si>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</si>
  <si>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</si>
  <si>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</si>
  <si>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</si>
  <si>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</si>
  <si>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</si>
  <si>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</si>
  <si>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</si>
  <si>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</si>
  <si>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</si>
  <si>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</si>
  <si>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</si>
  <si>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</si>
  <si>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</si>
  <si>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</si>
  <si>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</si>
  <si>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</si>
  <si>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Mahnomen</t>
  </si>
  <si>
    <t>Marshall</t>
  </si>
  <si>
    <t>Martin</t>
  </si>
  <si>
    <t>Mcleod</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</si>
  <si>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</si>
  <si>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</si>
  <si>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</si>
  <si>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</si>
  <si>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</si>
  <si>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</si>
  <si>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</si>
  <si>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</si>
  <si>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</si>
  <si>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</si>
  <si>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</si>
  <si>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</si>
  <si>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</si>
  <si>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</si>
  <si>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</si>
  <si>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</si>
  <si>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</si>
  <si>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</si>
  <si>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</si>
  <si>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</si>
  <si>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</si>
  <si>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</si>
  <si>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Scott</t>
  </si>
  <si>
    <t>Sherburne</t>
  </si>
  <si>
    <t>Sibley</t>
  </si>
  <si>
    <t>St. Louis</t>
  </si>
  <si>
    <t>Stearns</t>
  </si>
  <si>
    <t>Steele</t>
  </si>
  <si>
    <t>Stevens</t>
  </si>
  <si>
    <t>Swift</t>
  </si>
  <si>
    <t>Todd</t>
  </si>
  <si>
    <t>Traverse</t>
  </si>
  <si>
    <t>Wabasha</t>
  </si>
  <si>
    <t>Wadena</t>
  </si>
  <si>
    <t>Waseca</t>
  </si>
  <si>
    <t>Washington</t>
  </si>
  <si>
    <t>Watonwan</t>
  </si>
  <si>
    <t>Wilkin</t>
  </si>
  <si>
    <t>Winona</t>
  </si>
  <si>
    <t>Wright</t>
  </si>
  <si>
    <t>Yellow Medicine</t>
  </si>
  <si>
    <t>Num Reg Voters as of Oct 1</t>
  </si>
  <si>
    <t>Num absentee ballots as of Oct 25</t>
  </si>
  <si>
    <t>Pct Reg Voters</t>
  </si>
  <si>
    <t>Hennepin/Ramsey</t>
  </si>
  <si>
    <t>Outer suburbs</t>
  </si>
  <si>
    <t>Outstate</t>
  </si>
  <si>
    <t>Rest of 7 county</t>
  </si>
  <si>
    <t>Rochester-StCloud-Duluth</t>
  </si>
  <si>
    <t>Region</t>
  </si>
  <si>
    <t>Month</t>
  </si>
  <si>
    <t>Day</t>
  </si>
  <si>
    <t>Num ab ballots accepted</t>
  </si>
  <si>
    <t>Date</t>
  </si>
  <si>
    <t>WeekNumber</t>
  </si>
  <si>
    <t>Newly registered</t>
  </si>
  <si>
    <t>Number of times voted in Minnesota in the past 5 presidential elections</t>
  </si>
  <si>
    <t>n/a</t>
  </si>
  <si>
    <t>Number</t>
  </si>
  <si>
    <t>Voters</t>
  </si>
  <si>
    <t>Avg Age</t>
  </si>
  <si>
    <t>we don't have voting history or age data for this group</t>
  </si>
  <si>
    <t>this group hasn't voted in any of the past 5 prez elections; most likely registered within last 4 years</t>
  </si>
  <si>
    <t>Number elections</t>
  </si>
  <si>
    <t>Average age of absentee voters</t>
  </si>
  <si>
    <t>agegroup</t>
  </si>
  <si>
    <t>25-34</t>
  </si>
  <si>
    <t>35-44</t>
  </si>
  <si>
    <t>45-54</t>
  </si>
  <si>
    <t>55-64</t>
  </si>
  <si>
    <t>65-74</t>
  </si>
  <si>
    <t>75 and older</t>
  </si>
  <si>
    <t>No age available</t>
  </si>
  <si>
    <t>18-24</t>
  </si>
  <si>
    <t>total</t>
  </si>
  <si>
    <t>Absentee Voters</t>
  </si>
  <si>
    <t>Pct of absentee voters</t>
  </si>
  <si>
    <t>All registered voters as of Oct 1</t>
  </si>
  <si>
    <t>Age group</t>
  </si>
  <si>
    <t>Percentage</t>
  </si>
  <si>
    <t>Average age of all registered voters as of Oct 1</t>
  </si>
  <si>
    <t>Pct</t>
  </si>
  <si>
    <t>DFL-1</t>
  </si>
  <si>
    <t>DFL-2</t>
  </si>
  <si>
    <t>DFL-3</t>
  </si>
  <si>
    <t>DFL-4</t>
  </si>
  <si>
    <t>R-1</t>
  </si>
  <si>
    <t>R-2</t>
  </si>
  <si>
    <t>R-3</t>
  </si>
  <si>
    <t>R-4</t>
  </si>
  <si>
    <t>Tie-1</t>
  </si>
  <si>
    <t>Lean</t>
  </si>
  <si>
    <t>Ab Votes</t>
  </si>
  <si>
    <t>R</t>
  </si>
  <si>
    <t>D</t>
  </si>
  <si>
    <t>In 2012, Obama won the state with 53% of the vote; Romney ended up with 45%</t>
  </si>
  <si>
    <t>Number of votes cast for president 2012</t>
  </si>
  <si>
    <t>By how precinct voted in 2012 presidential election</t>
  </si>
  <si>
    <t>Sept 1-Sept 25</t>
  </si>
  <si>
    <t>Sept 26-Sept 30</t>
  </si>
  <si>
    <t>Oct 1-Oct 8</t>
  </si>
  <si>
    <t>Oct 9-Oct 15</t>
  </si>
  <si>
    <t>Oct 16-Oct 24</t>
  </si>
  <si>
    <t>DateRange</t>
  </si>
  <si>
    <t>By year that they registered to vote:</t>
  </si>
  <si>
    <t>2013-2015</t>
  </si>
  <si>
    <t>2009-2012</t>
  </si>
  <si>
    <t>2005-2008</t>
  </si>
  <si>
    <t>2001-2004</t>
  </si>
  <si>
    <t>1997-2000</t>
  </si>
  <si>
    <t>Pre 1997</t>
  </si>
  <si>
    <t>absentee voters who registered this year</t>
  </si>
  <si>
    <t>Number of precincts by 2012 vote results</t>
  </si>
  <si>
    <t>Votes Cast 2012</t>
  </si>
  <si>
    <t>Precincts</t>
  </si>
  <si>
    <t>Total</t>
  </si>
  <si>
    <t>YrReg</t>
  </si>
  <si>
    <t>NULL</t>
  </si>
  <si>
    <t>Absentee voters without past presidential voting history</t>
  </si>
  <si>
    <t>Num ab voters</t>
  </si>
  <si>
    <t>young people -- likely first election</t>
  </si>
  <si>
    <t>older, but registered this year</t>
  </si>
  <si>
    <t>registered in last month; don't know their age</t>
  </si>
  <si>
    <t>there are 17,009 voters who have a registration date in 2016, but have election voting history</t>
  </si>
  <si>
    <t>registration between 2013-2016 and no past presidential voting</t>
  </si>
  <si>
    <t>registered in past month and we have no data on them</t>
  </si>
  <si>
    <t>tab</t>
  </si>
  <si>
    <t>Source: Minnesota Secretary of State, Star Tribune analysis</t>
  </si>
  <si>
    <t>description</t>
  </si>
  <si>
    <t>source</t>
  </si>
  <si>
    <t>Percentage of districts per political lean</t>
  </si>
  <si>
    <t>Absentee ballots filed since the opening of voting</t>
  </si>
  <si>
    <t>Demographic breakdown of absentee voters</t>
  </si>
  <si>
    <t>Absentee votes by Minnesota county</t>
  </si>
  <si>
    <t>Minnesota Secretary of State, Star Tribune analysis</t>
  </si>
  <si>
    <t>Minnesota county name</t>
  </si>
  <si>
    <t>Number of absentee ballots cast as of October 2016</t>
  </si>
  <si>
    <t>Number of registered voters as of October 2016</t>
  </si>
  <si>
    <t>Percent of registed voters casting absentee ballots</t>
  </si>
  <si>
    <t>Number of elections voter has been registered</t>
  </si>
  <si>
    <t>Number of voters</t>
  </si>
  <si>
    <t>Average age of voters</t>
  </si>
  <si>
    <t>Percent of voters casting absentee ballots</t>
  </si>
  <si>
    <t>Month absentee ballot was cast</t>
  </si>
  <si>
    <t>Day absentee ballot was cast</t>
  </si>
  <si>
    <t>Date absentee ballots was cast</t>
  </si>
  <si>
    <t>Number of absentee ballots accepted</t>
  </si>
  <si>
    <t>Week number since start of absentee voting</t>
  </si>
  <si>
    <t>Date range of absentee voting</t>
  </si>
  <si>
    <t>Lean of absentee votes in 2012</t>
  </si>
  <si>
    <t>Percent of all absentee votes</t>
  </si>
  <si>
    <t>Number of absentee voter</t>
  </si>
  <si>
    <t>Good Morning,</t>
  </si>
  <si>
    <t>As of 9 am this morning, August 9, 2018, more than 195,000 absentee and mail ballots have been requested by Minnesota voters for the 2018 Statewide Primary election. The comparative numbers for 2016 on the chart below represent the number of ballots (sent or received) at the same time in the 2016 Primary election calendar.</t>
  </si>
  <si>
    <t>Primary election day is on Tuesday, August 14, 2018. Polling place location information is available at www.mnvotes.org</t>
  </si>
  <si>
    <t>Early in-person voting is still available at county election offices and in some cities and towns. Most offices will be open during normal business hours today and tomorrow. Additionally, most offices will be open on Saturday, August 11, from 10am-3pm, and on Monday, August 13, until 5pm. Some jurisdictions may have additional hours.</t>
  </si>
  <si>
    <t>Ben</t>
  </si>
  <si>
    <t>Percentage Change</t>
  </si>
  <si>
    <t>Total Absentee ballots Sent (including mail)</t>
  </si>
  <si>
    <t>Minneapolis</t>
  </si>
  <si>
    <t>Total Ballots Received</t>
  </si>
  <si>
    <t>2016where</t>
  </si>
  <si>
    <t>2016who</t>
  </si>
  <si>
    <t>2016when</t>
  </si>
  <si>
    <t>2016lean</t>
  </si>
  <si>
    <t>2018primary</t>
  </si>
  <si>
    <t>Minnesota Secretary of State</t>
  </si>
  <si>
    <t>Minnesota primary early voting by selected region</t>
  </si>
  <si>
    <t>region</t>
  </si>
  <si>
    <t>Selected region</t>
  </si>
  <si>
    <t>Number of absentee ballots sent/received in 2016 Minnesota primary</t>
  </si>
  <si>
    <t>Number of absentee ballots sent/received in 2018 Minnesota primary</t>
  </si>
  <si>
    <t>Percent change in absentee ballots from 2016 to 2018 Minnesota primary</t>
  </si>
  <si>
    <t>Lake of the Woods</t>
  </si>
  <si>
    <t>McLeod</t>
  </si>
  <si>
    <t>TOTAL</t>
  </si>
  <si>
    <t>registered_voters</t>
  </si>
  <si>
    <t>county</t>
  </si>
  <si>
    <t>week1_ab</t>
  </si>
  <si>
    <t>week1_pct</t>
  </si>
  <si>
    <t>week1_requested</t>
  </si>
  <si>
    <t>total_ab</t>
  </si>
  <si>
    <t>total_pct</t>
  </si>
  <si>
    <t>total_requested</t>
  </si>
  <si>
    <t>week2_requested</t>
  </si>
  <si>
    <t>week2_ab</t>
  </si>
  <si>
    <t>week3_pct</t>
  </si>
  <si>
    <t>week4_requested</t>
  </si>
  <si>
    <t>week2_pct</t>
  </si>
  <si>
    <t>week3_requested</t>
  </si>
  <si>
    <t>week3_ab</t>
  </si>
  <si>
    <t>week4_ab</t>
  </si>
  <si>
    <t>week4_pct</t>
  </si>
  <si>
    <t>week5_requested</t>
  </si>
  <si>
    <t>week5_ab</t>
  </si>
  <si>
    <t>week6_pct</t>
  </si>
  <si>
    <t>week7_requested</t>
  </si>
  <si>
    <t>week6_requested</t>
  </si>
  <si>
    <t>week5_pct</t>
  </si>
  <si>
    <t>week6_ab</t>
  </si>
  <si>
    <t>week7_ab</t>
  </si>
  <si>
    <t>week7_pct</t>
  </si>
  <si>
    <t>Other Metro</t>
  </si>
  <si>
    <t>Outer Suburbs</t>
  </si>
  <si>
    <t>Outstate Cities</t>
  </si>
  <si>
    <t>Other Outstate</t>
  </si>
  <si>
    <t>votes</t>
  </si>
  <si>
    <t>votes_pct</t>
  </si>
  <si>
    <t>votes_total</t>
  </si>
  <si>
    <t>https://www.sos.state.mn.us/election-administration-campaigns/data-maps/voter-registration-counts/</t>
  </si>
  <si>
    <t>https://www.sos.state.mn.us/elections-voting/2016-general-election-results/2016-election-statistics-maps/</t>
  </si>
  <si>
    <t>https://www.sos.state.mn.us/elections-voting/2014-general-election-results/2014-election-statistics-maps/</t>
  </si>
  <si>
    <t>Sep 28-Oct 4</t>
  </si>
  <si>
    <t>Oct 5-10</t>
  </si>
  <si>
    <t>Oct 11-16</t>
  </si>
  <si>
    <t>Oct 17-22</t>
  </si>
  <si>
    <t>Oct 23-28</t>
  </si>
  <si>
    <t>Oct 29-Nov 3</t>
  </si>
  <si>
    <t>Sep 3-27</t>
  </si>
  <si>
    <t>2018age</t>
  </si>
  <si>
    <t>2018counties</t>
  </si>
  <si>
    <t>2018regions</t>
  </si>
  <si>
    <t>Minnesota  early voting by selected region</t>
  </si>
  <si>
    <t>2014weekly</t>
  </si>
  <si>
    <t>Minnesota  early voting by week</t>
  </si>
  <si>
    <t>Minnesota early voting by county</t>
  </si>
  <si>
    <t>Minnesota early voting by age group</t>
  </si>
  <si>
    <t>Region name</t>
  </si>
  <si>
    <t>Early ballots accepted</t>
  </si>
  <si>
    <t>Percentage of early ballots accepted</t>
  </si>
  <si>
    <t>Statewide early ballots accepted</t>
  </si>
  <si>
    <t>County name</t>
  </si>
  <si>
    <t>Number of registered voters</t>
  </si>
  <si>
    <t>Total absentee ballots requested</t>
  </si>
  <si>
    <t>Total absentee ballots accepted</t>
  </si>
  <si>
    <t>Total percentage of registered voters voting early</t>
  </si>
  <si>
    <t>Total absentee ballots requested in week 1</t>
  </si>
  <si>
    <t>Total absentee ballots accepted in week 1</t>
  </si>
  <si>
    <t>Total percentage of registered voters voting early in week 1</t>
  </si>
  <si>
    <t>Total absentee ballots requested in week 2</t>
  </si>
  <si>
    <t>Total absentee ballots accepted in week 2</t>
  </si>
  <si>
    <t>Total percentage of registered voters voting early in week 2</t>
  </si>
  <si>
    <t>Total absentee ballots requested in week 3</t>
  </si>
  <si>
    <t>Total absentee ballots accepted in week 3</t>
  </si>
  <si>
    <t>Total percentage of registered voters voting early in week 3</t>
  </si>
  <si>
    <t>Total absentee ballots requested in week 4</t>
  </si>
  <si>
    <t>Total absentee ballots accepted in week 4</t>
  </si>
  <si>
    <t>Total percentage of registered voters voting early in week 4</t>
  </si>
  <si>
    <t>Total absentee ballots requested in week 5</t>
  </si>
  <si>
    <t>Total absentee ballots accepted in week 5</t>
  </si>
  <si>
    <t>Total percentage of registered voters voting early in week 5</t>
  </si>
  <si>
    <t>Total absentee ballots requested in week 6</t>
  </si>
  <si>
    <t>Total absentee ballots accepted in week 6</t>
  </si>
  <si>
    <t>Total percentage of registered voters voting early in week 6</t>
  </si>
  <si>
    <t>Total absentee ballots requested in week 7</t>
  </si>
  <si>
    <t>Total absentee ballots accepted in week 7</t>
  </si>
  <si>
    <t>Total percentage of registered voters voting early in week 7</t>
  </si>
  <si>
    <t>date</t>
  </si>
  <si>
    <t>week</t>
  </si>
  <si>
    <t>requested</t>
  </si>
  <si>
    <t>accepted</t>
  </si>
  <si>
    <t>Week of early voting</t>
  </si>
  <si>
    <t>Absentee ballots requested</t>
  </si>
  <si>
    <t>Absentee ballots accepted</t>
  </si>
  <si>
    <t>age_bracket</t>
  </si>
  <si>
    <t>registered</t>
  </si>
  <si>
    <t>pct</t>
  </si>
  <si>
    <t>Age bracket of voters</t>
  </si>
  <si>
    <t>Percentage of registered voters filing absentee ballots</t>
  </si>
  <si>
    <t>Age</t>
  </si>
  <si>
    <t>AB</t>
  </si>
  <si>
    <t>PP</t>
  </si>
  <si>
    <t>MB</t>
  </si>
  <si>
    <t>Unknown</t>
  </si>
  <si>
    <t>18-20</t>
  </si>
  <si>
    <t>21-25</t>
  </si>
  <si>
    <t>26-30</t>
  </si>
  <si>
    <t>31-35</t>
  </si>
  <si>
    <t>36-40</t>
  </si>
  <si>
    <t>41-45</t>
  </si>
  <si>
    <t>46-50</t>
  </si>
  <si>
    <t>51-55</t>
  </si>
  <si>
    <t>56-60</t>
  </si>
  <si>
    <t>61-65</t>
  </si>
  <si>
    <t>66-70</t>
  </si>
  <si>
    <t>71-75</t>
  </si>
  <si>
    <t>76-80</t>
  </si>
  <si>
    <t>81-85</t>
  </si>
  <si>
    <t>85+</t>
  </si>
  <si>
    <t>year</t>
  </si>
  <si>
    <t>total_vote</t>
  </si>
  <si>
    <t>ab_pct</t>
  </si>
  <si>
    <t>ab_ballots</t>
  </si>
  <si>
    <t>2016 AB: 607737</t>
  </si>
  <si>
    <t>2016 MB: 59709</t>
  </si>
  <si>
    <t>2016 AB + MB: 667446</t>
  </si>
  <si>
    <t>2014 AB: 196075</t>
  </si>
  <si>
    <t>2014 MB: 37488</t>
  </si>
  <si>
    <t>2014 AB + MB: 233563</t>
  </si>
  <si>
    <t>ab</t>
  </si>
  <si>
    <t>mb</t>
  </si>
  <si>
    <t>Sep 1-25</t>
  </si>
  <si>
    <t>Sep 26-30</t>
  </si>
  <si>
    <t>Oct 1-8</t>
  </si>
  <si>
    <t>Oct 9-15</t>
  </si>
  <si>
    <t>Oct 16-24</t>
  </si>
  <si>
    <t>Oct 25-31</t>
  </si>
  <si>
    <t>Nov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</si>
</sst>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212121"/>
      <name val="Calibri"/>
      <family val="2"/>
      <scheme val="minor"/>
    </font>
    <font>
      <b/>
      <sz val="12"/>
      <color rgb="FF212121"/>
      <name val="Calibri"/>
      <family val="2"/>
      <scheme val="minor"/>
    </font>
    <font>
      <sz val="12"/>
      <color rgb="FF212121"/>
      <name val="Calibri"/>
      <family val="2"/>
      <scheme val="minor"/>
    </font>
    <font>
      <b/>
      <sz val="12"/>
      <color rgb="FF00B050"/>
      <name val="Calibri"/>
      <family val="2"/>
      <scheme val="minor"/>
    </font>
    <font>
      <sz val="11"/>
      <color rgb="FF000000"/>
      <name val="Calibri"/>
      <family val="2"/>
      <scheme val="minor"/>
    </font>
    <font>
      <sz val="12"/>
      <color rgb="FF1F497D"/>
      <name val="Times New Roman"/>
      <family val="1"/>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right/>
      <top style="thin">
        <color theme="6" tint="0.79998168889431442"/>
      </top>
      <bottom style="thin">
        <color theme="6" tint="0.79998168889431442"/>
      </bottom>
      <diagonal/>
    </border>
  </borders>
  <cellStyleXfs count="30">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9" fontId="0" fillId="0" borderId="0" xfId="2" applyFont="1"/>
    <xf numFmtId="14" fontId="0" fillId="0" borderId="0" xfId="0" applyNumberFormat="1"/>
    <xf numFmtId="0" fontId="0" fillId="0" borderId="0" xfId="0" applyAlignment="1">
      <alignment horizontal="left"/>
    </xf>
    <xf numFmtId="0" fontId="0" fillId="0" borderId="0" xfId="0" applyNumberFormat="1"/>
    <xf numFmtId="0" fontId="2" fillId="0" borderId="0" xfId="0" applyFont="1"/>
    <xf numFmtId="164" fontId="0" fillId="0" borderId="0" xfId="1" applyNumberFormat="1" applyFont="1"/>
    <xf numFmtId="164" fontId="0" fillId="0" borderId="0" xfId="0" applyNumberFormat="1"/>
    <xf numFmtId="17" fontId="0" fillId="0" borderId="0" xfId="0" applyNumberFormat="1"/>
    <xf numFmtId="0" fontId="0" fillId="0" borderId="1" xfId="0" applyNumberFormat="1" applyFont="1" applyBorder="1"/>
    <xf numFmtId="0" fontId="5" fillId="0" borderId="0" xfId="0" applyFont="1"/>
    <xf numFmtId="0" fontId="0" fillId="0" borderId="0" xfId="0" applyFont="1"/>
    <xf numFmtId="0" fontId="3" fillId="0" borderId="0" xfId="29" applyFont="1"/>
    <xf numFmtId="0" fontId="6" fillId="0" borderId="0" xfId="0" applyFont="1"/>
    <xf numFmtId="3" fontId="7" fillId="0" borderId="0" xfId="0" applyNumberFormat="1" applyFont="1"/>
    <xf numFmtId="9" fontId="8" fillId="0" borderId="0" xfId="0" applyNumberFormat="1" applyFont="1"/>
    <xf numFmtId="0" fontId="7" fillId="0" borderId="0" xfId="0" applyFont="1"/>
    <xf numFmtId="2" fontId="8" fillId="0" borderId="0" xfId="0" applyNumberFormat="1" applyFont="1"/>
    <xf numFmtId="0" fontId="7" fillId="0" borderId="0" xfId="0" applyFont="1" applyAlignment="1">
      <alignment horizontal="left"/>
    </xf>
    <xf numFmtId="0" fontId="0" fillId="2" borderId="0" xfId="0" applyFill="1"/>
    <xf numFmtId="0" fontId="0" fillId="0" borderId="0" xfId="0" applyFill="1"/>
    <xf numFmtId="3" fontId="0" fillId="2" borderId="0" xfId="0" applyNumberFormat="1" applyFill="1"/>
    <xf numFmtId="0" fontId="9" fillId="0" borderId="0" xfId="0" applyFont="1"/>
    <xf numFmtId="0" fontId="10" fillId="0" borderId="0" xfId="0" applyFont="1"/>
  </cellXfs>
  <cellStyles count="30">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v>absentee ballots 2016</c:v>
          </c:tx>
          <c:spPr>
            <a:solidFill>
              <a:schemeClr val="accent3">
                <a:lumMod val="75000"/>
              </a:scheme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'2016where'!$H$2:$H$6</c:f>
              <c:strCache>
                <c:ptCount val="5"/>
                <c:pt idx="0">
                  <c:v>Outer suburbs</c:v>
                </c:pt>
                <c:pt idx="1">
                  <c:v>Outstate</c:v>
                </c:pt>
                <c:pt idx="2">
                  <c:v>Hennepin/Ramsey</c:v>
                </c:pt>
                <c:pt idx="3">
                  <c:v>Rochester-StCloud-Duluth</c:v>
                </c:pt>
                <c:pt idx="4">
                  <c:v>Rest of 7 county</c:v>
                </c:pt>
              </c:strCache>
            </c:strRef>
          </c:cat>
          <c:val>
            <c:numRef>
              <c:f>'2016where'!$J$2:$J$6</c:f>
              <c:numCache>
                <c:formatCode>0%</c:formatCode>
                <c:ptCount val="5"/>
                <c:pt idx="0">
                  <c:v>6.7228236660210119E-2</c:v>
                </c:pt>
                <c:pt idx="1">
                  <c:v>0.24745116293037434</c:v>
                </c:pt>
                <c:pt idx="2">
                  <c:v>0.38984569337877945</c:v>
                </c:pt>
                <c:pt idx="3">
                  <c:v>7.6192335220248555E-2</c:v>
                </c:pt>
                <c:pt idx="4">
                  <c:v>0.21928257181038754</c:v>
                </c:pt>
              </c:numCache>
            </c:numRef>
          </c:val>
          <c:extLst>
            <c:ext xmlns:c16="http://schemas.microsoft.com/office/drawing/2014/chart" uri="{C3380CC4-5D6E-409C-BE32-E72D297353CC}">
              <c16:uniqueId val="{00000000-8ED5-E145-8A1A-8888C65F10D0}"/>
            </c:ext>
          </c:extLst>
        </c:ser>
        <c:ser>
          <c:idx val="1"/>
          <c:order val="1"/>
          <c:tx>
            <c:v>prez voting 2012</c:v>
          </c:tx>
          <c:spPr>
            <a:solidFill>
              <a:schemeClr val="accent5">
                <a:lumMod val="75000"/>
              </a:scheme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'2016where'!$H$2:$H$6</c:f>
              <c:strCache>
                <c:ptCount val="5"/>
                <c:pt idx="0">
                  <c:v>Outer suburbs</c:v>
                </c:pt>
                <c:pt idx="1">
                  <c:v>Outstate</c:v>
                </c:pt>
                <c:pt idx="2">
                  <c:v>Hennepin/Ramsey</c:v>
                </c:pt>
                <c:pt idx="3">
                  <c:v>Rochester-StCloud-Duluth</c:v>
                </c:pt>
                <c:pt idx="4">
                  <c:v>Rest of 7 county</c:v>
                </c:pt>
              </c:strCache>
            </c:strRef>
          </c:cat>
          <c:val>
            <c:numRef>
              <c:f>'2016where'!$K$2:$K$6</c:f>
              <c:numCache>
                <c:formatCode>0%</c:formatCode>
                <c:ptCount val="5"/>
                <c:pt idx="0">
                  <c:v>0.10077229793625946</c:v>
                </c:pt>
                <c:pt idx="1">
                  <c:v>0.24702296325531803</c:v>
                </c:pt>
                <c:pt idx="2">
                  <c:v>0.32653399673972378</c:v>
                </c:pt>
                <c:pt idx="3">
                  <c:v>9.2757140069625654E-2</c:v>
                </c:pt>
                <c:pt idx="4">
                  <c:v>0.23291360199907307</c:v>
                </c:pt>
              </c:numCache>
            </c:numRef>
          </c:val>
          <c:extLst>
            <c:ext xmlns:c16="http://schemas.microsoft.com/office/drawing/2014/chart" uri="{C3380CC4-5D6E-409C-BE32-E72D297353CC}">
              <c16:uniqueId val="{00000001-8ED5-E145-8A1A-8888C65F10D0}"/>
            </c:ext>
          </c:extLst>
        </c:ser>
        <c:dLbls>
          <c:dLblPos val="ctr"/>
          <c:showLegendKey val="0"/>
          <c:showVal val="1"/>
          <c:showCatName val="0"/>
          <c:showSerName val="0"/>
          <c:showPercent val="0"/>
          <c:showBubbleSize val="0"/>
        </c:dLbls>
        <c:gapWidth val="150"/>
        <c:axId val="-2078900760"/>
        <c:axId val="1951872504"/>
      </c:barChart>
      <c:catAx>
        <c:axId val="-2078900760"/>
        <c:scaling>
          <c:orientation val="minMax"/>
        </c:scaling>
        <c:delete val="0"/>
        <c:axPos val="l"/>
        <c:numFmt formatCode="General" sourceLinked="0"/>
        <c:majorTickMark val="out"/>
        <c:minorTickMark val="none"/>
        <c:tickLblPos val="nextTo"/>
        <c:crossAx val="1951872504"/>
        <c:crosses val="autoZero"/>
        <c:auto val="1"/>
        <c:lblAlgn val="ctr"/>
        <c:lblOffset val="100"/>
        <c:noMultiLvlLbl val="0"/>
      </c:catAx>
      <c:valAx>
        <c:axId val="1951872504"/>
        <c:scaling>
          <c:orientation val="minMax"/>
        </c:scaling>
        <c:delete val="0"/>
        <c:axPos val="b"/>
        <c:majorGridlines/>
        <c:numFmt formatCode="0%" sourceLinked="1"/>
        <c:majorTickMark val="out"/>
        <c:minorTickMark val="none"/>
        <c:tickLblPos val="nextTo"/>
        <c:crossAx val="-20789007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48546972169001"/>
          <c:y val="5.5267702936096702E-2"/>
          <c:w val="0.81011222245867898"/>
          <c:h val="0.87546924510083901"/>
        </c:manualLayout>
      </c:layout>
      <c:barChart>
        <c:barDir val="bar"/>
        <c:grouping val="clustered"/>
        <c:varyColors val="0"/>
        <c:ser>
          <c:idx val="0"/>
          <c:order val="0"/>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'2016who'!$G$61:$G$67</c:f>
              <c:strCache>
                <c:ptCount val="7"/>
                <c:pt idx="0">
                  <c:v>Pre 1997</c:v>
                </c:pt>
                <c:pt idx="1">
                  <c:v>1997-2000</c:v>
                </c:pt>
                <c:pt idx="2">
                  <c:v>2001-2004</c:v>
                </c:pt>
                <c:pt idx="3">
                  <c:v>2005-2008</c:v>
                </c:pt>
                <c:pt idx="4">
                  <c:v>2009-2012</c:v>
                </c:pt>
                <c:pt idx="5">
                  <c:v>2013-2015</c:v>
                </c:pt>
                <c:pt idx="6">
                  <c:v>2016</c:v>
                </c:pt>
              </c:strCache>
            </c:strRef>
          </c:cat>
          <c:val>
            <c:numRef>
              <c:f>'2016who'!$I$61:$I$67</c:f>
              <c:numCache>
                <c:formatCode>0%</c:formatCode>
                <c:ptCount val="7"/>
                <c:pt idx="0">
                  <c:v>0.24787659474366483</c:v>
                </c:pt>
                <c:pt idx="1">
                  <c:v>7.0496554002312348E-2</c:v>
                </c:pt>
                <c:pt idx="2">
                  <c:v>9.1973352953247545E-2</c:v>
                </c:pt>
                <c:pt idx="3">
                  <c:v>0.10936100141643769</c:v>
                </c:pt>
                <c:pt idx="4">
                  <c:v>0.13872080161363784</c:v>
                </c:pt>
                <c:pt idx="5">
                  <c:v>0.18292566955459791</c:v>
                </c:pt>
                <c:pt idx="6">
                  <c:v>0.15864602571610184</c:v>
                </c:pt>
              </c:numCache>
            </c:numRef>
          </c:val>
          <c:extLst>
            <c:ext xmlns:c16="http://schemas.microsoft.com/office/drawing/2014/chart" uri="{C3380CC4-5D6E-409C-BE32-E72D297353CC}">
              <c16:uniqueId val="{00000000-8933-EA41-B012-00883C788F6F}"/>
            </c:ext>
          </c:extLst>
        </c:ser>
        <c:dLbls>
          <c:dLblPos val="ctr"/>
          <c:showLegendKey val="0"/>
          <c:showVal val="1"/>
          <c:showCatName val="0"/>
          <c:showSerName val="0"/>
          <c:showPercent val="0"/>
          <c:showBubbleSize val="0"/>
        </c:dLbls>
        <c:gapWidth val="150"/>
        <c:axId val="1952215336"/>
        <c:axId val="1952109640"/>
      </c:barChart>
      <c:catAx>
        <c:axId val="1952215336"/>
        <c:scaling>
          <c:orientation val="minMax"/>
        </c:scaling>
        <c:delete val="0"/>
        <c:axPos val="l"/>
        <c:numFmt formatCode="General" sourceLinked="0"/>
        <c:majorTickMark val="out"/>
        <c:minorTickMark val="none"/>
        <c:tickLblPos val="nextTo"/>
        <c:crossAx val="1952109640"/>
        <c:crosses val="autoZero"/>
        <c:auto val="1"/>
        <c:lblAlgn val="ctr"/>
        <c:lblOffset val="100"/>
        <c:noMultiLvlLbl val="0"/>
      </c:catAx>
      <c:valAx>
        <c:axId val="1952109640"/>
        <c:scaling>
          <c:orientation val="minMax"/>
        </c:scaling>
        <c:delete val="0"/>
        <c:axPos val="b"/>
        <c:majorGridlines/>
        <c:numFmt formatCode="0%" sourceLinked="1"/>
        <c:majorTickMark val="out"/>
        <c:minorTickMark val="none"/>
        <c:tickLblPos val="nextTo"/>
        <c:crossAx val="1952215336"/>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v>Pct of absentee voters</c:v>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'2016who'!$A$18:$A$25</c:f>
              <c:strCache>
                <c:ptCount val="8"/>
                <c:pt idx="0">
                  <c:v>18-24</c:v>
                </c:pt>
                <c:pt idx="1">
                  <c:v>25-34</c:v>
                </c:pt>
                <c:pt idx="2">
                  <c:v>35-44</c:v>
                </c:pt>
                <c:pt idx="3">
                  <c:v>45-54</c:v>
                </c:pt>
                <c:pt idx="4">
                  <c:v>55-64</c:v>
                </c:pt>
                <c:pt idx="5">
                  <c:v>65-74</c:v>
                </c:pt>
                <c:pt idx="6">
                  <c:v>75 and older</c:v>
                </c:pt>
                <c:pt idx="7">
                  <c:v>No age available</c:v>
                </c:pt>
              </c:strCache>
            </c:strRef>
          </c:cat>
          <c:val>
            <c:numRef>
              <c:f>'2016who'!$C$18:$C$25</c:f>
              <c:numCache>
                <c:formatCode>0%</c:formatCode>
                <c:ptCount val="8"/>
                <c:pt idx="0">
                  <c:v>4.5210889052388174E-2</c:v>
                </c:pt>
                <c:pt idx="1">
                  <c:v>5.9530423379730427E-2</c:v>
                </c:pt>
                <c:pt idx="2">
                  <c:v>6.1702628167590104E-2</c:v>
                </c:pt>
                <c:pt idx="3">
                  <c:v>9.5917356116458199E-2</c:v>
                </c:pt>
                <c:pt idx="4">
                  <c:v>0.20408214337552616</c:v>
                </c:pt>
                <c:pt idx="5">
                  <c:v>0.2694034444961636</c:v>
                </c:pt>
                <c:pt idx="6">
                  <c:v>0.23220068369394936</c:v>
                </c:pt>
                <c:pt idx="7">
                  <c:v>3.1952431718193966E-2</c:v>
                </c:pt>
              </c:numCache>
            </c:numRef>
          </c:val>
          <c:extLst>
            <c:ext xmlns:c16="http://schemas.microsoft.com/office/drawing/2014/chart" uri="{C3380CC4-5D6E-409C-BE32-E72D297353CC}">
              <c16:uniqueId val="{00000000-82A4-7F48-BD49-AF6DE3482726}"/>
            </c:ext>
          </c:extLst>
        </c:ser>
        <c:ser>
          <c:idx val="1"/>
          <c:order val="1"/>
          <c:tx>
            <c:v>Pct of registered voters (as of Oct 1)</c:v>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'2016who'!$A$18:$A$25</c:f>
              <c:strCache>
                <c:ptCount val="8"/>
                <c:pt idx="0">
                  <c:v>18-24</c:v>
                </c:pt>
                <c:pt idx="1">
                  <c:v>25-34</c:v>
                </c:pt>
                <c:pt idx="2">
                  <c:v>35-44</c:v>
                </c:pt>
                <c:pt idx="3">
                  <c:v>45-54</c:v>
                </c:pt>
                <c:pt idx="4">
                  <c:v>55-64</c:v>
                </c:pt>
                <c:pt idx="5">
                  <c:v>65-74</c:v>
                </c:pt>
                <c:pt idx="6">
                  <c:v>75 and older</c:v>
                </c:pt>
                <c:pt idx="7">
                  <c:v>No age available</c:v>
                </c:pt>
              </c:strCache>
            </c:strRef>
          </c:cat>
          <c:val>
            <c:numRef>
              <c:f>'2016who'!$D$18:$D$25</c:f>
              <c:numCache>
                <c:formatCode>0%</c:formatCode>
                <c:ptCount val="8"/>
                <c:pt idx="0">
                  <c:v>7.7353006860348988E-2</c:v>
                </c:pt>
                <c:pt idx="1">
                  <c:v>0.1609308896372095</c:v>
                </c:pt>
                <c:pt idx="2">
                  <c:v>0.15668488816175768</c:v>
                </c:pt>
                <c:pt idx="3">
                  <c:v>0.1773449771907197</c:v>
                </c:pt>
                <c:pt idx="4">
                  <c:v>0.19414392430028957</c:v>
                </c:pt>
                <c:pt idx="5">
                  <c:v>0.13301555497563497</c:v>
                </c:pt>
                <c:pt idx="6">
                  <c:v>0.10052675887403957</c:v>
                </c:pt>
              </c:numCache>
            </c:numRef>
          </c:val>
          <c:extLst>
            <c:ext xmlns:c16="http://schemas.microsoft.com/office/drawing/2014/chart" uri="{C3380CC4-5D6E-409C-BE32-E72D297353CC}">
              <c16:uniqueId val="{00000001-82A4-7F48-BD49-AF6DE3482726}"/>
            </c:ext>
          </c:extLst>
        </c:ser>
        <c:dLbls>
          <c:dLblPos val="ctr"/>
          <c:showLegendKey val="0"/>
          <c:showVal val="1"/>
          <c:showCatName val="0"/>
          <c:showSerName val="0"/>
          <c:showPercent val="0"/>
          <c:showBubbleSize val="0"/>
        </c:dLbls>
        <c:gapWidth val="150"/>
        <c:axId val="1952081208"/>
        <c:axId val="1952327672"/>
      </c:barChart>
      <c:catAx>
        <c:axId val="1952081208"/>
        <c:scaling>
          <c:orientation val="minMax"/>
        </c:scaling>
        <c:delete val="0"/>
        <c:axPos val="l"/>
        <c:numFmt formatCode="General" sourceLinked="0"/>
        <c:majorTickMark val="out"/>
        <c:minorTickMark val="none"/>
        <c:tickLblPos val="nextTo"/>
        <c:crossAx val="1952327672"/>
        <c:crosses val="autoZero"/>
        <c:auto val="1"/>
        <c:lblAlgn val="ctr"/>
        <c:lblOffset val="100"/>
        <c:noMultiLvlLbl val="0"/>
      </c:catAx>
      <c:valAx>
        <c:axId val="1952327672"/>
        <c:scaling>
          <c:orientation val="minMax"/>
        </c:scaling>
        <c:delete val="0"/>
        <c:axPos val="b"/>
        <c:majorGridlines/>
        <c:numFmt formatCode="0%" sourceLinked="1"/>
        <c:majorTickMark val="out"/>
        <c:minorTickMark val="none"/>
        <c:tickLblPos val="nextTo"/>
        <c:crossAx val="195208120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ballots accepted-</a:t>
            </a:r>
            <a:r>
              <a:rPr lang="en-US" baseline="0"/>
              <a:t> by date range</a:t>
            </a:r>
            <a:endParaRPr lang="en-US"/>
          </a:p>
        </c:rich>
      </c:tx>
      <c:overlay val="0"/>
    </c:title>
    <c:autoTitleDeleted val="0"/>
    <c:plotArea>
      <c:layout/>
      <c:barChart>
        <c:barDir val="col"/>
        <c:grouping val="clustered"/>
        <c:varyColors val="0"/>
        <c:ser>
          <c:idx val="0"/>
          <c:order val="0"/>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'2016when'!$I$8:$I$12</c:f>
              <c:strCache>
                <c:ptCount val="5"/>
                <c:pt idx="0">
                  <c:v>Sept 1-Sept 25</c:v>
                </c:pt>
                <c:pt idx="1">
                  <c:v>Sept 26-Sept 30</c:v>
                </c:pt>
                <c:pt idx="2">
                  <c:v>Oct 1-Oct 8</c:v>
                </c:pt>
                <c:pt idx="3">
                  <c:v>Oct 9-Oct 15</c:v>
                </c:pt>
                <c:pt idx="4">
                  <c:v>Oct 16-Oct 24</c:v>
                </c:pt>
              </c:strCache>
            </c:strRef>
          </c:cat>
          <c:val>
            <c:numRef>
              <c:f>'2016when'!$J$8:$J$12</c:f>
              <c:numCache>
                <c:formatCode>General</c:formatCode>
                <c:ptCount val="5"/>
                <c:pt idx="0">
                  <c:v>1425</c:v>
                </c:pt>
                <c:pt idx="1">
                  <c:v>19693</c:v>
                </c:pt>
                <c:pt idx="2">
                  <c:v>35324</c:v>
                </c:pt>
                <c:pt idx="3">
                  <c:v>45298</c:v>
                </c:pt>
                <c:pt idx="4">
                  <c:v>98057</c:v>
                </c:pt>
              </c:numCache>
            </c:numRef>
          </c:val>
          <c:extLst>
            <c:ext xmlns:c16="http://schemas.microsoft.com/office/drawing/2014/chart" uri="{C3380CC4-5D6E-409C-BE32-E72D297353CC}">
              <c16:uniqueId val="{00000000-CF38-E94D-A665-BB0540486538}"/>
            </c:ext>
          </c:extLst>
        </c:ser>
        <c:dLbls>
          <c:dLblPos val="ctr"/>
          <c:showLegendKey val="0"/>
          <c:showVal val="1"/>
          <c:showCatName val="0"/>
          <c:showSerName val="0"/>
          <c:showPercent val="0"/>
          <c:showBubbleSize val="0"/>
        </c:dLbls>
        <c:gapWidth val="150"/>
        <c:axId val="1952021272"/>
        <c:axId val="1952024248"/>
      </c:barChart>
      <c:catAx>
        <c:axId val="1952021272"/>
        <c:scaling>
          <c:orientation val="minMax"/>
        </c:scaling>
        <c:delete val="0"/>
        <c:axPos val="b"/>
        <c:numFmt formatCode="General" sourceLinked="0"/>
        <c:majorTickMark val="out"/>
        <c:minorTickMark val="none"/>
        <c:tickLblPos val="nextTo"/>
        <c:crossAx val="1952024248"/>
        <c:crosses val="autoZero"/>
        <c:auto val="1"/>
        <c:lblAlgn val="ctr"/>
        <c:lblOffset val="100"/>
        <c:noMultiLvlLbl val="0"/>
      </c:catAx>
      <c:valAx>
        <c:axId val="1952024248"/>
        <c:scaling>
          <c:orientation val="minMax"/>
        </c:scaling>
        <c:delete val="0"/>
        <c:axPos val="l"/>
        <c:majorGridlines/>
        <c:numFmt formatCode="General" sourceLinked="1"/>
        <c:majorTickMark val="out"/>
        <c:minorTickMark val="none"/>
        <c:tickLblPos val="nextTo"/>
        <c:crossAx val="195202127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647700</xdr:colOff>
      <xdr:row>23</xdr:row>
      <xdr:rowOff>157161</xdr:rowOff>
    </xdr:from>
    <xdr:to>
      <xdr:col>17</xdr:col>
      <xdr:colOff>371475</xdr:colOff>
      <xdr:row>43</xdr:row>
      <xdr:rowOff>47624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228599</xdr:colOff>
      <xdr:row>35</xdr:row>
      <xdr:rowOff>123825</xdr:rowOff>
    </xdr:from>
    <xdr:to>
      <xdr:col>18</xdr:col>
      <xdr:colOff>28574</xdr:colOff>
      <xdr:row>54</xdr:row>
      <xdr:rowOff>180975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247650</xdr:colOff>
      <xdr:row>7</xdr:row>
      <xdr:rowOff>119061</xdr:rowOff>
    </xdr:from>
    <xdr:to>
      <xdr:col>21</xdr:col>
      <xdr:colOff>228600</xdr:colOff>
      <xdr:row>29</xdr:row>
      <xdr:rowOff>57150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431799</xdr:colOff>
      <xdr:row>9</xdr:row>
      <xdr:rowOff>47624</xdr:rowOff>
    </xdr:from>
    <xdr:to>
      <xdr:col>21</xdr:col>
      <xdr:colOff>558801</xdr:colOff>
      <xdr:row>27</xdr:row>
      <xdr:rowOff>57149</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mnvotes.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C54F-C539-994B-B731-01DCF9A1FC45}">
  <dimension ref="A1:E1"/>
  <sheetViews>
    <sheetView workbookViewId="0">
      <selection activeCell="A5" sqref="A5"/>
    </sheetView>
  </sheetViews>
  <sheetFormatPr baseColWidth="10" defaultRowHeight="15" x14ac:dyDescent="0.2"/>
  <sheetData>
    <row r="1" spans="1:5" x14ac:dyDescent="0.2">
      <c r="A1" t="s">
        <v>311</v>
      </c>
      <c r="B1" t="s">
        <v>306</v>
      </c>
      <c r="C1" t="s">
        <v>307</v>
      </c>
      <c r="D1" t="s">
        <v>312</v>
      </c>
      <c r="E1"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A2C9-9ED6-A943-AB1C-F5E8A28BF868}">
  <dimension ref="A1:Z93"/>
  <sheetViews>
    <sheetView workbookViewId="0">
      <selection activeCell="E20" sqref="E20"/>
    </sheetView>
  </sheetViews>
  <sheetFormatPr baseColWidth="10" defaultRowHeight="15" x14ac:dyDescent="0.2"/>
  <cols>
    <col min="2" max="5" width="10.83203125" style="20"/>
  </cols>
  <sheetData>
    <row r="1" spans="1:26" x14ac:dyDescent="0.2">
      <c r="A1" t="s">
        <v>224</v>
      </c>
      <c r="B1" s="19" t="s">
        <v>223</v>
      </c>
      <c r="C1" s="19" t="s">
        <v>230</v>
      </c>
      <c r="D1" s="19" t="s">
        <v>228</v>
      </c>
      <c r="E1" s="19" t="s">
        <v>229</v>
      </c>
      <c r="F1" t="s">
        <v>227</v>
      </c>
      <c r="G1" t="s">
        <v>225</v>
      </c>
      <c r="H1" t="s">
        <v>226</v>
      </c>
      <c r="I1" t="s">
        <v>231</v>
      </c>
      <c r="J1" t="s">
        <v>232</v>
      </c>
      <c r="K1" t="s">
        <v>235</v>
      </c>
      <c r="L1" t="s">
        <v>236</v>
      </c>
      <c r="M1" t="s">
        <v>237</v>
      </c>
      <c r="N1" t="s">
        <v>233</v>
      </c>
      <c r="O1" t="s">
        <v>234</v>
      </c>
      <c r="P1" t="s">
        <v>238</v>
      </c>
      <c r="Q1" t="s">
        <v>239</v>
      </c>
      <c r="R1" t="s">
        <v>240</v>
      </c>
      <c r="S1" t="s">
        <v>241</v>
      </c>
      <c r="T1" t="s">
        <v>245</v>
      </c>
      <c r="U1" t="s">
        <v>244</v>
      </c>
      <c r="V1" t="s">
        <v>246</v>
      </c>
      <c r="W1" t="s">
        <v>242</v>
      </c>
      <c r="X1" t="s">
        <v>243</v>
      </c>
      <c r="Y1" t="s">
        <v>247</v>
      </c>
      <c r="Z1" t="s">
        <v>248</v>
      </c>
    </row>
    <row r="2" spans="1:26" x14ac:dyDescent="0.2">
      <c r="A2" t="s">
        <v>1</v>
      </c>
      <c r="B2" s="21">
        <v>10041</v>
      </c>
      <c r="C2" s="19">
        <f>SUM(F2+I2+L2+O2+R2+U2+X2)</f>
        <v>0</v>
      </c>
      <c r="D2" s="19">
        <f>SUM(G2+J2+M2+P2+S2+V2+Y2)</f>
        <v>0</v>
      </c>
      <c r="E2" s="19">
        <f>D2/B2</f>
        <v>0</v>
      </c>
      <c r="F2">
        <v>0</v>
      </c>
      <c r="G2">
        <v>0</v>
      </c>
      <c r="H2">
        <f>G2/B2</f>
        <v>0</v>
      </c>
      <c r="I2">
        <v>0</v>
      </c>
      <c r="J2">
        <v>0</v>
      </c>
      <c r="K2">
        <v>0</v>
      </c>
      <c r="L2">
        <v>0</v>
      </c>
      <c r="M2">
        <v>0</v>
      </c>
      <c r="N2">
        <v>0</v>
      </c>
      <c r="O2">
        <v>0</v>
      </c>
      <c r="P2">
        <v>0</v>
      </c>
      <c r="Q2">
        <v>0</v>
      </c>
      <c r="R2">
        <v>0</v>
      </c>
      <c r="S2">
        <v>0</v>
      </c>
      <c r="T2">
        <v>0</v>
      </c>
      <c r="U2">
        <v>0</v>
      </c>
      <c r="V2">
        <v>0</v>
      </c>
      <c r="W2">
        <v>0</v>
      </c>
      <c r="X2">
        <v>0</v>
      </c>
      <c r="Y2">
        <v>0</v>
      </c>
      <c r="Z2">
        <v>0</v>
      </c>
    </row>
    <row r="3" spans="1:26" x14ac:dyDescent="0.2">
      <c r="A3" t="s">
        <v>2</v>
      </c>
      <c r="B3" s="21">
        <v>206870</v>
      </c>
      <c r="C3" s="19">
        <f t="shared" ref="C3:C66" si="0">SUM(F3+I3+L3+O3+R3+U3+X3)</f>
        <v>5947</v>
      </c>
      <c r="D3" s="19">
        <f t="shared" ref="D3:D66" si="1">SUM(G3+J3+M3+P3+S3+V3+Y3)</f>
        <v>522</v>
      </c>
      <c r="E3" s="19">
        <f t="shared" ref="E3:E66" si="2">D3/B3</f>
        <v>2.5233238265577416E-3</v>
      </c>
      <c r="F3">
        <v>5947</v>
      </c>
      <c r="G3">
        <v>522</v>
      </c>
      <c r="H3">
        <f t="shared" ref="H3:H66" si="3">G3/B3</f>
        <v>2.5233238265577416E-3</v>
      </c>
      <c r="I3">
        <v>0</v>
      </c>
      <c r="J3">
        <v>0</v>
      </c>
      <c r="K3">
        <v>0</v>
      </c>
      <c r="L3">
        <v>0</v>
      </c>
      <c r="M3">
        <v>0</v>
      </c>
      <c r="N3">
        <v>0</v>
      </c>
      <c r="O3">
        <v>0</v>
      </c>
      <c r="P3">
        <v>0</v>
      </c>
      <c r="Q3">
        <v>0</v>
      </c>
      <c r="R3">
        <v>0</v>
      </c>
      <c r="S3">
        <v>0</v>
      </c>
      <c r="T3">
        <v>0</v>
      </c>
      <c r="U3">
        <v>0</v>
      </c>
      <c r="V3">
        <v>0</v>
      </c>
      <c r="W3">
        <v>0</v>
      </c>
      <c r="X3">
        <v>0</v>
      </c>
      <c r="Y3">
        <v>0</v>
      </c>
      <c r="Z3">
        <v>0</v>
      </c>
    </row>
    <row r="4" spans="1:26" x14ac:dyDescent="0.2">
      <c r="A4" t="s">
        <v>3</v>
      </c>
      <c r="B4" s="21">
        <v>19110</v>
      </c>
      <c r="C4" s="19">
        <f t="shared" si="0"/>
        <v>0</v>
      </c>
      <c r="D4" s="19">
        <f t="shared" si="1"/>
        <v>0</v>
      </c>
      <c r="E4" s="19">
        <f t="shared" si="2"/>
        <v>0</v>
      </c>
      <c r="F4">
        <v>0</v>
      </c>
      <c r="G4">
        <v>0</v>
      </c>
      <c r="H4">
        <f t="shared" si="3"/>
        <v>0</v>
      </c>
      <c r="I4">
        <v>0</v>
      </c>
      <c r="J4">
        <v>0</v>
      </c>
      <c r="K4">
        <v>0</v>
      </c>
      <c r="L4">
        <v>0</v>
      </c>
      <c r="M4">
        <v>0</v>
      </c>
      <c r="N4">
        <v>0</v>
      </c>
      <c r="O4">
        <v>0</v>
      </c>
      <c r="P4">
        <v>0</v>
      </c>
      <c r="Q4">
        <v>0</v>
      </c>
      <c r="R4">
        <v>0</v>
      </c>
      <c r="S4">
        <v>0</v>
      </c>
      <c r="T4">
        <v>0</v>
      </c>
      <c r="U4">
        <v>0</v>
      </c>
      <c r="V4">
        <v>0</v>
      </c>
      <c r="W4">
        <v>0</v>
      </c>
      <c r="X4">
        <v>0</v>
      </c>
      <c r="Y4">
        <v>0</v>
      </c>
      <c r="Z4">
        <v>0</v>
      </c>
    </row>
    <row r="5" spans="1:26" x14ac:dyDescent="0.2">
      <c r="A5" t="s">
        <v>4</v>
      </c>
      <c r="B5" s="21">
        <v>23932</v>
      </c>
      <c r="C5" s="19">
        <f t="shared" si="0"/>
        <v>0</v>
      </c>
      <c r="D5" s="19">
        <f t="shared" si="1"/>
        <v>0</v>
      </c>
      <c r="E5" s="19">
        <f t="shared" si="2"/>
        <v>0</v>
      </c>
      <c r="F5">
        <v>0</v>
      </c>
      <c r="G5">
        <v>0</v>
      </c>
      <c r="H5">
        <f t="shared" si="3"/>
        <v>0</v>
      </c>
      <c r="I5">
        <v>0</v>
      </c>
      <c r="J5">
        <v>0</v>
      </c>
      <c r="K5">
        <v>0</v>
      </c>
      <c r="L5">
        <v>0</v>
      </c>
      <c r="M5">
        <v>0</v>
      </c>
      <c r="N5">
        <v>0</v>
      </c>
      <c r="O5">
        <v>0</v>
      </c>
      <c r="P5">
        <v>0</v>
      </c>
      <c r="Q5">
        <v>0</v>
      </c>
      <c r="R5">
        <v>0</v>
      </c>
      <c r="S5">
        <v>0</v>
      </c>
      <c r="T5">
        <v>0</v>
      </c>
      <c r="U5">
        <v>0</v>
      </c>
      <c r="V5">
        <v>0</v>
      </c>
      <c r="W5">
        <v>0</v>
      </c>
      <c r="X5">
        <v>0</v>
      </c>
      <c r="Y5">
        <v>0</v>
      </c>
      <c r="Z5">
        <v>0</v>
      </c>
    </row>
    <row r="6" spans="1:26" x14ac:dyDescent="0.2">
      <c r="A6" t="s">
        <v>5</v>
      </c>
      <c r="B6" s="21">
        <v>22566</v>
      </c>
      <c r="C6" s="19">
        <f t="shared" si="0"/>
        <v>0</v>
      </c>
      <c r="D6" s="19">
        <f t="shared" si="1"/>
        <v>0</v>
      </c>
      <c r="E6" s="19">
        <f t="shared" si="2"/>
        <v>0</v>
      </c>
      <c r="F6">
        <v>0</v>
      </c>
      <c r="G6">
        <v>0</v>
      </c>
      <c r="H6">
        <f t="shared" si="3"/>
        <v>0</v>
      </c>
      <c r="I6">
        <v>0</v>
      </c>
      <c r="J6">
        <v>0</v>
      </c>
      <c r="K6">
        <v>0</v>
      </c>
      <c r="L6">
        <v>0</v>
      </c>
      <c r="M6">
        <v>0</v>
      </c>
      <c r="N6">
        <v>0</v>
      </c>
      <c r="O6">
        <v>0</v>
      </c>
      <c r="P6">
        <v>0</v>
      </c>
      <c r="Q6">
        <v>0</v>
      </c>
      <c r="R6">
        <v>0</v>
      </c>
      <c r="S6">
        <v>0</v>
      </c>
      <c r="T6">
        <v>0</v>
      </c>
      <c r="U6">
        <v>0</v>
      </c>
      <c r="V6">
        <v>0</v>
      </c>
      <c r="W6">
        <v>0</v>
      </c>
      <c r="X6">
        <v>0</v>
      </c>
      <c r="Y6">
        <v>0</v>
      </c>
      <c r="Z6">
        <v>0</v>
      </c>
    </row>
    <row r="7" spans="1:26" x14ac:dyDescent="0.2">
      <c r="A7" t="s">
        <v>6</v>
      </c>
      <c r="B7" s="21">
        <v>3043</v>
      </c>
      <c r="C7" s="19">
        <f t="shared" si="0"/>
        <v>0</v>
      </c>
      <c r="D7" s="19">
        <f t="shared" si="1"/>
        <v>0</v>
      </c>
      <c r="E7" s="19">
        <f t="shared" si="2"/>
        <v>0</v>
      </c>
      <c r="F7">
        <v>0</v>
      </c>
      <c r="G7">
        <v>0</v>
      </c>
      <c r="H7">
        <f t="shared" si="3"/>
        <v>0</v>
      </c>
      <c r="I7">
        <v>0</v>
      </c>
      <c r="J7">
        <v>0</v>
      </c>
      <c r="K7">
        <v>0</v>
      </c>
      <c r="L7">
        <v>0</v>
      </c>
      <c r="M7">
        <v>0</v>
      </c>
      <c r="N7">
        <v>0</v>
      </c>
      <c r="O7">
        <v>0</v>
      </c>
      <c r="P7">
        <v>0</v>
      </c>
      <c r="Q7">
        <v>0</v>
      </c>
      <c r="R7">
        <v>0</v>
      </c>
      <c r="S7">
        <v>0</v>
      </c>
      <c r="T7">
        <v>0</v>
      </c>
      <c r="U7">
        <v>0</v>
      </c>
      <c r="V7">
        <v>0</v>
      </c>
      <c r="W7">
        <v>0</v>
      </c>
      <c r="X7">
        <v>0</v>
      </c>
      <c r="Y7">
        <v>0</v>
      </c>
      <c r="Z7">
        <v>0</v>
      </c>
    </row>
    <row r="8" spans="1:26" x14ac:dyDescent="0.2">
      <c r="A8" t="s">
        <v>7</v>
      </c>
      <c r="B8" s="21">
        <v>36134</v>
      </c>
      <c r="C8" s="19">
        <f t="shared" si="0"/>
        <v>0</v>
      </c>
      <c r="D8" s="19">
        <f t="shared" si="1"/>
        <v>0</v>
      </c>
      <c r="E8" s="19">
        <f t="shared" si="2"/>
        <v>0</v>
      </c>
      <c r="F8">
        <v>0</v>
      </c>
      <c r="G8">
        <v>0</v>
      </c>
      <c r="H8">
        <f t="shared" si="3"/>
        <v>0</v>
      </c>
      <c r="I8">
        <v>0</v>
      </c>
      <c r="J8">
        <v>0</v>
      </c>
      <c r="K8">
        <v>0</v>
      </c>
      <c r="L8">
        <v>0</v>
      </c>
      <c r="M8">
        <v>0</v>
      </c>
      <c r="N8">
        <v>0</v>
      </c>
      <c r="O8">
        <v>0</v>
      </c>
      <c r="P8">
        <v>0</v>
      </c>
      <c r="Q8">
        <v>0</v>
      </c>
      <c r="R8">
        <v>0</v>
      </c>
      <c r="S8">
        <v>0</v>
      </c>
      <c r="T8">
        <v>0</v>
      </c>
      <c r="U8">
        <v>0</v>
      </c>
      <c r="V8">
        <v>0</v>
      </c>
      <c r="W8">
        <v>0</v>
      </c>
      <c r="X8">
        <v>0</v>
      </c>
      <c r="Y8">
        <v>0</v>
      </c>
      <c r="Z8">
        <v>0</v>
      </c>
    </row>
    <row r="9" spans="1:26" x14ac:dyDescent="0.2">
      <c r="A9" t="s">
        <v>8</v>
      </c>
      <c r="B9" s="21">
        <v>14880</v>
      </c>
      <c r="C9" s="19">
        <f t="shared" si="0"/>
        <v>0</v>
      </c>
      <c r="D9" s="19">
        <f t="shared" si="1"/>
        <v>0</v>
      </c>
      <c r="E9" s="19">
        <f t="shared" si="2"/>
        <v>0</v>
      </c>
      <c r="F9">
        <v>0</v>
      </c>
      <c r="G9">
        <v>0</v>
      </c>
      <c r="H9">
        <f t="shared" si="3"/>
        <v>0</v>
      </c>
      <c r="I9">
        <v>0</v>
      </c>
      <c r="J9">
        <v>0</v>
      </c>
      <c r="K9">
        <v>0</v>
      </c>
      <c r="L9">
        <v>0</v>
      </c>
      <c r="M9">
        <v>0</v>
      </c>
      <c r="N9">
        <v>0</v>
      </c>
      <c r="O9">
        <v>0</v>
      </c>
      <c r="P9">
        <v>0</v>
      </c>
      <c r="Q9">
        <v>0</v>
      </c>
      <c r="R9">
        <v>0</v>
      </c>
      <c r="S9">
        <v>0</v>
      </c>
      <c r="T9">
        <v>0</v>
      </c>
      <c r="U9">
        <v>0</v>
      </c>
      <c r="V9">
        <v>0</v>
      </c>
      <c r="W9">
        <v>0</v>
      </c>
      <c r="X9">
        <v>0</v>
      </c>
      <c r="Y9">
        <v>0</v>
      </c>
      <c r="Z9">
        <v>0</v>
      </c>
    </row>
    <row r="10" spans="1:26" x14ac:dyDescent="0.2">
      <c r="A10" t="s">
        <v>9</v>
      </c>
      <c r="B10" s="21">
        <v>20458</v>
      </c>
      <c r="C10" s="19">
        <f t="shared" si="0"/>
        <v>0</v>
      </c>
      <c r="D10" s="19">
        <f t="shared" si="1"/>
        <v>0</v>
      </c>
      <c r="E10" s="19">
        <f t="shared" si="2"/>
        <v>0</v>
      </c>
      <c r="F10">
        <v>0</v>
      </c>
      <c r="G10">
        <v>0</v>
      </c>
      <c r="H10">
        <f t="shared" si="3"/>
        <v>0</v>
      </c>
      <c r="I10">
        <v>0</v>
      </c>
      <c r="J10">
        <v>0</v>
      </c>
      <c r="K10">
        <v>0</v>
      </c>
      <c r="L10">
        <v>0</v>
      </c>
      <c r="M10">
        <v>0</v>
      </c>
      <c r="N10">
        <v>0</v>
      </c>
      <c r="O10">
        <v>0</v>
      </c>
      <c r="P10">
        <v>0</v>
      </c>
      <c r="Q10">
        <v>0</v>
      </c>
      <c r="R10">
        <v>0</v>
      </c>
      <c r="S10">
        <v>0</v>
      </c>
      <c r="T10">
        <v>0</v>
      </c>
      <c r="U10">
        <v>0</v>
      </c>
      <c r="V10">
        <v>0</v>
      </c>
      <c r="W10">
        <v>0</v>
      </c>
      <c r="X10">
        <v>0</v>
      </c>
      <c r="Y10">
        <v>0</v>
      </c>
      <c r="Z10">
        <v>0</v>
      </c>
    </row>
    <row r="11" spans="1:26" x14ac:dyDescent="0.2">
      <c r="A11" t="s">
        <v>10</v>
      </c>
      <c r="B11" s="21">
        <v>61854</v>
      </c>
      <c r="C11" s="19">
        <f t="shared" si="0"/>
        <v>0</v>
      </c>
      <c r="D11" s="19">
        <f t="shared" si="1"/>
        <v>0</v>
      </c>
      <c r="E11" s="19">
        <f t="shared" si="2"/>
        <v>0</v>
      </c>
      <c r="F11">
        <v>0</v>
      </c>
      <c r="G11">
        <v>0</v>
      </c>
      <c r="H11">
        <f t="shared" si="3"/>
        <v>0</v>
      </c>
      <c r="I11">
        <v>0</v>
      </c>
      <c r="J11">
        <v>0</v>
      </c>
      <c r="K11">
        <v>0</v>
      </c>
      <c r="L11">
        <v>0</v>
      </c>
      <c r="M11">
        <v>0</v>
      </c>
      <c r="N11">
        <v>0</v>
      </c>
      <c r="O11">
        <v>0</v>
      </c>
      <c r="P11">
        <v>0</v>
      </c>
      <c r="Q11">
        <v>0</v>
      </c>
      <c r="R11">
        <v>0</v>
      </c>
      <c r="S11">
        <v>0</v>
      </c>
      <c r="T11">
        <v>0</v>
      </c>
      <c r="U11">
        <v>0</v>
      </c>
      <c r="V11">
        <v>0</v>
      </c>
      <c r="W11">
        <v>0</v>
      </c>
      <c r="X11">
        <v>0</v>
      </c>
      <c r="Y11">
        <v>0</v>
      </c>
      <c r="Z11">
        <v>0</v>
      </c>
    </row>
    <row r="12" spans="1:26" x14ac:dyDescent="0.2">
      <c r="A12" t="s">
        <v>11</v>
      </c>
      <c r="B12" s="21">
        <v>18117</v>
      </c>
      <c r="C12" s="19">
        <f t="shared" si="0"/>
        <v>0</v>
      </c>
      <c r="D12" s="19">
        <f t="shared" si="1"/>
        <v>0</v>
      </c>
      <c r="E12" s="19">
        <f t="shared" si="2"/>
        <v>0</v>
      </c>
      <c r="F12">
        <v>0</v>
      </c>
      <c r="G12">
        <v>0</v>
      </c>
      <c r="H12">
        <f t="shared" si="3"/>
        <v>0</v>
      </c>
      <c r="I12">
        <v>0</v>
      </c>
      <c r="J12">
        <v>0</v>
      </c>
      <c r="K12">
        <v>0</v>
      </c>
      <c r="L12">
        <v>0</v>
      </c>
      <c r="M12">
        <v>0</v>
      </c>
      <c r="N12">
        <v>0</v>
      </c>
      <c r="O12">
        <v>0</v>
      </c>
      <c r="P12">
        <v>0</v>
      </c>
      <c r="Q12">
        <v>0</v>
      </c>
      <c r="R12">
        <v>0</v>
      </c>
      <c r="S12">
        <v>0</v>
      </c>
      <c r="T12">
        <v>0</v>
      </c>
      <c r="U12">
        <v>0</v>
      </c>
      <c r="V12">
        <v>0</v>
      </c>
      <c r="W12">
        <v>0</v>
      </c>
      <c r="X12">
        <v>0</v>
      </c>
      <c r="Y12">
        <v>0</v>
      </c>
      <c r="Z12">
        <v>0</v>
      </c>
    </row>
    <row r="13" spans="1:26" x14ac:dyDescent="0.2">
      <c r="A13" t="s">
        <v>12</v>
      </c>
      <c r="B13" s="21">
        <v>6931</v>
      </c>
      <c r="C13" s="19">
        <f t="shared" si="0"/>
        <v>0</v>
      </c>
      <c r="D13" s="19">
        <f t="shared" si="1"/>
        <v>0</v>
      </c>
      <c r="E13" s="19">
        <f t="shared" si="2"/>
        <v>0</v>
      </c>
      <c r="F13">
        <v>0</v>
      </c>
      <c r="G13">
        <v>0</v>
      </c>
      <c r="H13">
        <f t="shared" si="3"/>
        <v>0</v>
      </c>
      <c r="I13">
        <v>0</v>
      </c>
      <c r="J13">
        <v>0</v>
      </c>
      <c r="K13">
        <v>0</v>
      </c>
      <c r="L13">
        <v>0</v>
      </c>
      <c r="M13">
        <v>0</v>
      </c>
      <c r="N13">
        <v>0</v>
      </c>
      <c r="O13">
        <v>0</v>
      </c>
      <c r="P13">
        <v>0</v>
      </c>
      <c r="Q13">
        <v>0</v>
      </c>
      <c r="R13">
        <v>0</v>
      </c>
      <c r="S13">
        <v>0</v>
      </c>
      <c r="T13">
        <v>0</v>
      </c>
      <c r="U13">
        <v>0</v>
      </c>
      <c r="V13">
        <v>0</v>
      </c>
      <c r="W13">
        <v>0</v>
      </c>
      <c r="X13">
        <v>0</v>
      </c>
      <c r="Y13">
        <v>0</v>
      </c>
      <c r="Z13">
        <v>0</v>
      </c>
    </row>
    <row r="14" spans="1:26" x14ac:dyDescent="0.2">
      <c r="A14" t="s">
        <v>13</v>
      </c>
      <c r="B14" s="21">
        <v>33544</v>
      </c>
      <c r="C14" s="19">
        <f t="shared" si="0"/>
        <v>0</v>
      </c>
      <c r="D14" s="19">
        <f t="shared" si="1"/>
        <v>0</v>
      </c>
      <c r="E14" s="19">
        <f t="shared" si="2"/>
        <v>0</v>
      </c>
      <c r="F14">
        <v>0</v>
      </c>
      <c r="G14">
        <v>0</v>
      </c>
      <c r="H14">
        <f t="shared" si="3"/>
        <v>0</v>
      </c>
      <c r="I14">
        <v>0</v>
      </c>
      <c r="J14">
        <v>0</v>
      </c>
      <c r="K14">
        <v>0</v>
      </c>
      <c r="L14">
        <v>0</v>
      </c>
      <c r="M14">
        <v>0</v>
      </c>
      <c r="N14">
        <v>0</v>
      </c>
      <c r="O14">
        <v>0</v>
      </c>
      <c r="P14">
        <v>0</v>
      </c>
      <c r="Q14">
        <v>0</v>
      </c>
      <c r="R14">
        <v>0</v>
      </c>
      <c r="S14">
        <v>0</v>
      </c>
      <c r="T14">
        <v>0</v>
      </c>
      <c r="U14">
        <v>0</v>
      </c>
      <c r="V14">
        <v>0</v>
      </c>
      <c r="W14">
        <v>0</v>
      </c>
      <c r="X14">
        <v>0</v>
      </c>
      <c r="Y14">
        <v>0</v>
      </c>
      <c r="Z14">
        <v>0</v>
      </c>
    </row>
    <row r="15" spans="1:26" x14ac:dyDescent="0.2">
      <c r="A15" t="s">
        <v>14</v>
      </c>
      <c r="B15" s="21">
        <v>32032</v>
      </c>
      <c r="C15" s="19">
        <f t="shared" si="0"/>
        <v>0</v>
      </c>
      <c r="D15" s="19">
        <f t="shared" si="1"/>
        <v>0</v>
      </c>
      <c r="E15" s="19">
        <f t="shared" si="2"/>
        <v>0</v>
      </c>
      <c r="F15">
        <v>0</v>
      </c>
      <c r="G15">
        <v>0</v>
      </c>
      <c r="H15">
        <f t="shared" si="3"/>
        <v>0</v>
      </c>
      <c r="I15">
        <v>0</v>
      </c>
      <c r="J15">
        <v>0</v>
      </c>
      <c r="K15">
        <v>0</v>
      </c>
      <c r="L15">
        <v>0</v>
      </c>
      <c r="M15">
        <v>0</v>
      </c>
      <c r="N15">
        <v>0</v>
      </c>
      <c r="O15">
        <v>0</v>
      </c>
      <c r="P15">
        <v>0</v>
      </c>
      <c r="Q15">
        <v>0</v>
      </c>
      <c r="R15">
        <v>0</v>
      </c>
      <c r="S15">
        <v>0</v>
      </c>
      <c r="T15">
        <v>0</v>
      </c>
      <c r="U15">
        <v>0</v>
      </c>
      <c r="V15">
        <v>0</v>
      </c>
      <c r="W15">
        <v>0</v>
      </c>
      <c r="X15">
        <v>0</v>
      </c>
      <c r="Y15">
        <v>0</v>
      </c>
      <c r="Z15">
        <v>0</v>
      </c>
    </row>
    <row r="16" spans="1:26" x14ac:dyDescent="0.2">
      <c r="A16" t="s">
        <v>15</v>
      </c>
      <c r="B16" s="21">
        <v>4660</v>
      </c>
      <c r="C16" s="19">
        <f t="shared" si="0"/>
        <v>0</v>
      </c>
      <c r="D16" s="19">
        <f t="shared" si="1"/>
        <v>0</v>
      </c>
      <c r="E16" s="19">
        <f t="shared" si="2"/>
        <v>0</v>
      </c>
      <c r="F16">
        <v>0</v>
      </c>
      <c r="G16">
        <v>0</v>
      </c>
      <c r="H16">
        <f t="shared" si="3"/>
        <v>0</v>
      </c>
      <c r="I16">
        <v>0</v>
      </c>
      <c r="J16">
        <v>0</v>
      </c>
      <c r="K16">
        <v>0</v>
      </c>
      <c r="L16">
        <v>0</v>
      </c>
      <c r="M16">
        <v>0</v>
      </c>
      <c r="N16">
        <v>0</v>
      </c>
      <c r="O16">
        <v>0</v>
      </c>
      <c r="P16">
        <v>0</v>
      </c>
      <c r="Q16">
        <v>0</v>
      </c>
      <c r="R16">
        <v>0</v>
      </c>
      <c r="S16">
        <v>0</v>
      </c>
      <c r="T16">
        <v>0</v>
      </c>
      <c r="U16">
        <v>0</v>
      </c>
      <c r="V16">
        <v>0</v>
      </c>
      <c r="W16">
        <v>0</v>
      </c>
      <c r="X16">
        <v>0</v>
      </c>
      <c r="Y16">
        <v>0</v>
      </c>
      <c r="Z16">
        <v>0</v>
      </c>
    </row>
    <row r="17" spans="1:26" x14ac:dyDescent="0.2">
      <c r="A17" t="s">
        <v>16</v>
      </c>
      <c r="B17" s="21">
        <v>3698</v>
      </c>
      <c r="C17" s="19">
        <f t="shared" si="0"/>
        <v>0</v>
      </c>
      <c r="D17" s="19">
        <f t="shared" si="1"/>
        <v>0</v>
      </c>
      <c r="E17" s="19">
        <f t="shared" si="2"/>
        <v>0</v>
      </c>
      <c r="F17">
        <v>0</v>
      </c>
      <c r="G17">
        <v>0</v>
      </c>
      <c r="H17">
        <f t="shared" si="3"/>
        <v>0</v>
      </c>
      <c r="I17">
        <v>0</v>
      </c>
      <c r="J17">
        <v>0</v>
      </c>
      <c r="K17">
        <v>0</v>
      </c>
      <c r="L17">
        <v>0</v>
      </c>
      <c r="M17">
        <v>0</v>
      </c>
      <c r="N17">
        <v>0</v>
      </c>
      <c r="O17">
        <v>0</v>
      </c>
      <c r="P17">
        <v>0</v>
      </c>
      <c r="Q17">
        <v>0</v>
      </c>
      <c r="R17">
        <v>0</v>
      </c>
      <c r="S17">
        <v>0</v>
      </c>
      <c r="T17">
        <v>0</v>
      </c>
      <c r="U17">
        <v>0</v>
      </c>
      <c r="V17">
        <v>0</v>
      </c>
      <c r="W17">
        <v>0</v>
      </c>
      <c r="X17">
        <v>0</v>
      </c>
      <c r="Y17">
        <v>0</v>
      </c>
      <c r="Z17">
        <v>0</v>
      </c>
    </row>
    <row r="18" spans="1:26" x14ac:dyDescent="0.2">
      <c r="A18" t="s">
        <v>17</v>
      </c>
      <c r="B18" s="21">
        <v>6196</v>
      </c>
      <c r="C18" s="19">
        <f t="shared" si="0"/>
        <v>0</v>
      </c>
      <c r="D18" s="19">
        <f t="shared" si="1"/>
        <v>0</v>
      </c>
      <c r="E18" s="19">
        <f t="shared" si="2"/>
        <v>0</v>
      </c>
      <c r="F18">
        <v>0</v>
      </c>
      <c r="G18">
        <v>0</v>
      </c>
      <c r="H18">
        <f t="shared" si="3"/>
        <v>0</v>
      </c>
      <c r="I18">
        <v>0</v>
      </c>
      <c r="J18">
        <v>0</v>
      </c>
      <c r="K18">
        <v>0</v>
      </c>
      <c r="L18">
        <v>0</v>
      </c>
      <c r="M18">
        <v>0</v>
      </c>
      <c r="N18">
        <v>0</v>
      </c>
      <c r="O18">
        <v>0</v>
      </c>
      <c r="P18">
        <v>0</v>
      </c>
      <c r="Q18">
        <v>0</v>
      </c>
      <c r="R18">
        <v>0</v>
      </c>
      <c r="S18">
        <v>0</v>
      </c>
      <c r="T18">
        <v>0</v>
      </c>
      <c r="U18">
        <v>0</v>
      </c>
      <c r="V18">
        <v>0</v>
      </c>
      <c r="W18">
        <v>0</v>
      </c>
      <c r="X18">
        <v>0</v>
      </c>
      <c r="Y18">
        <v>0</v>
      </c>
      <c r="Z18">
        <v>0</v>
      </c>
    </row>
    <row r="19" spans="1:26" x14ac:dyDescent="0.2">
      <c r="A19" t="s">
        <v>18</v>
      </c>
      <c r="B19" s="21">
        <v>40109</v>
      </c>
      <c r="C19" s="19">
        <f t="shared" si="0"/>
        <v>0</v>
      </c>
      <c r="D19" s="19">
        <f t="shared" si="1"/>
        <v>0</v>
      </c>
      <c r="E19" s="19">
        <f t="shared" si="2"/>
        <v>0</v>
      </c>
      <c r="F19">
        <v>0</v>
      </c>
      <c r="G19">
        <v>0</v>
      </c>
      <c r="H19">
        <f t="shared" si="3"/>
        <v>0</v>
      </c>
      <c r="I19">
        <v>0</v>
      </c>
      <c r="J19">
        <v>0</v>
      </c>
      <c r="K19">
        <v>0</v>
      </c>
      <c r="L19">
        <v>0</v>
      </c>
      <c r="M19">
        <v>0</v>
      </c>
      <c r="N19">
        <v>0</v>
      </c>
      <c r="O19">
        <v>0</v>
      </c>
      <c r="P19">
        <v>0</v>
      </c>
      <c r="Q19">
        <v>0</v>
      </c>
      <c r="R19">
        <v>0</v>
      </c>
      <c r="S19">
        <v>0</v>
      </c>
      <c r="T19">
        <v>0</v>
      </c>
      <c r="U19">
        <v>0</v>
      </c>
      <c r="V19">
        <v>0</v>
      </c>
      <c r="W19">
        <v>0</v>
      </c>
      <c r="X19">
        <v>0</v>
      </c>
      <c r="Y19">
        <v>0</v>
      </c>
      <c r="Z19">
        <v>0</v>
      </c>
    </row>
    <row r="20" spans="1:26" x14ac:dyDescent="0.2">
      <c r="A20" t="s">
        <v>19</v>
      </c>
      <c r="B20" s="21">
        <v>255313</v>
      </c>
      <c r="C20" s="19">
        <f t="shared" si="0"/>
        <v>10288</v>
      </c>
      <c r="D20" s="19">
        <f t="shared" si="1"/>
        <v>836</v>
      </c>
      <c r="E20" s="19">
        <f t="shared" si="2"/>
        <v>3.2744121920936261E-3</v>
      </c>
      <c r="F20">
        <v>10288</v>
      </c>
      <c r="G20">
        <v>836</v>
      </c>
      <c r="H20">
        <f t="shared" si="3"/>
        <v>3.2744121920936261E-3</v>
      </c>
      <c r="I20">
        <v>0</v>
      </c>
      <c r="J20">
        <v>0</v>
      </c>
      <c r="K20">
        <v>0</v>
      </c>
      <c r="L20">
        <v>0</v>
      </c>
      <c r="M20">
        <v>0</v>
      </c>
      <c r="N20">
        <v>0</v>
      </c>
      <c r="O20">
        <v>0</v>
      </c>
      <c r="P20">
        <v>0</v>
      </c>
      <c r="Q20">
        <v>0</v>
      </c>
      <c r="R20">
        <v>0</v>
      </c>
      <c r="S20">
        <v>0</v>
      </c>
      <c r="T20">
        <v>0</v>
      </c>
      <c r="U20">
        <v>0</v>
      </c>
      <c r="V20">
        <v>0</v>
      </c>
      <c r="W20">
        <v>0</v>
      </c>
      <c r="X20">
        <v>0</v>
      </c>
      <c r="Y20">
        <v>0</v>
      </c>
      <c r="Z20">
        <v>0</v>
      </c>
    </row>
    <row r="21" spans="1:26" x14ac:dyDescent="0.2">
      <c r="A21" t="s">
        <v>20</v>
      </c>
      <c r="B21" s="21">
        <v>11834</v>
      </c>
      <c r="C21" s="19">
        <f t="shared" si="0"/>
        <v>0</v>
      </c>
      <c r="D21" s="19">
        <f t="shared" si="1"/>
        <v>0</v>
      </c>
      <c r="E21" s="19">
        <f t="shared" si="2"/>
        <v>0</v>
      </c>
      <c r="F21">
        <v>0</v>
      </c>
      <c r="G21">
        <v>0</v>
      </c>
      <c r="H21">
        <f t="shared" si="3"/>
        <v>0</v>
      </c>
      <c r="I21">
        <v>0</v>
      </c>
      <c r="J21">
        <v>0</v>
      </c>
      <c r="K21">
        <v>0</v>
      </c>
      <c r="L21">
        <v>0</v>
      </c>
      <c r="M21">
        <v>0</v>
      </c>
      <c r="N21">
        <v>0</v>
      </c>
      <c r="O21">
        <v>0</v>
      </c>
      <c r="P21">
        <v>0</v>
      </c>
      <c r="Q21">
        <v>0</v>
      </c>
      <c r="R21">
        <v>0</v>
      </c>
      <c r="S21">
        <v>0</v>
      </c>
      <c r="T21">
        <v>0</v>
      </c>
      <c r="U21">
        <v>0</v>
      </c>
      <c r="V21">
        <v>0</v>
      </c>
      <c r="W21">
        <v>0</v>
      </c>
      <c r="X21">
        <v>0</v>
      </c>
      <c r="Y21">
        <v>0</v>
      </c>
      <c r="Z21">
        <v>0</v>
      </c>
    </row>
    <row r="22" spans="1:26" x14ac:dyDescent="0.2">
      <c r="A22" t="s">
        <v>21</v>
      </c>
      <c r="B22" s="21">
        <v>24578</v>
      </c>
      <c r="C22" s="19">
        <f t="shared" si="0"/>
        <v>0</v>
      </c>
      <c r="D22" s="19">
        <f t="shared" si="1"/>
        <v>0</v>
      </c>
      <c r="E22" s="19">
        <f t="shared" si="2"/>
        <v>0</v>
      </c>
      <c r="F22">
        <v>0</v>
      </c>
      <c r="G22">
        <v>0</v>
      </c>
      <c r="H22">
        <f t="shared" si="3"/>
        <v>0</v>
      </c>
      <c r="I22">
        <v>0</v>
      </c>
      <c r="J22">
        <v>0</v>
      </c>
      <c r="K22">
        <v>0</v>
      </c>
      <c r="L22">
        <v>0</v>
      </c>
      <c r="M22">
        <v>0</v>
      </c>
      <c r="N22">
        <v>0</v>
      </c>
      <c r="O22">
        <v>0</v>
      </c>
      <c r="P22">
        <v>0</v>
      </c>
      <c r="Q22">
        <v>0</v>
      </c>
      <c r="R22">
        <v>0</v>
      </c>
      <c r="S22">
        <v>0</v>
      </c>
      <c r="T22">
        <v>0</v>
      </c>
      <c r="U22">
        <v>0</v>
      </c>
      <c r="V22">
        <v>0</v>
      </c>
      <c r="W22">
        <v>0</v>
      </c>
      <c r="X22">
        <v>0</v>
      </c>
      <c r="Y22">
        <v>0</v>
      </c>
      <c r="Z22">
        <v>0</v>
      </c>
    </row>
    <row r="23" spans="1:26" x14ac:dyDescent="0.2">
      <c r="A23" t="s">
        <v>22</v>
      </c>
      <c r="B23" s="21">
        <v>8089</v>
      </c>
      <c r="C23" s="19">
        <f t="shared" si="0"/>
        <v>0</v>
      </c>
      <c r="D23" s="19">
        <f t="shared" si="1"/>
        <v>0</v>
      </c>
      <c r="E23" s="19">
        <f t="shared" si="2"/>
        <v>0</v>
      </c>
      <c r="F23">
        <v>0</v>
      </c>
      <c r="G23">
        <v>0</v>
      </c>
      <c r="H23">
        <f t="shared" si="3"/>
        <v>0</v>
      </c>
      <c r="I23">
        <v>0</v>
      </c>
      <c r="J23">
        <v>0</v>
      </c>
      <c r="K23">
        <v>0</v>
      </c>
      <c r="L23">
        <v>0</v>
      </c>
      <c r="M23">
        <v>0</v>
      </c>
      <c r="N23">
        <v>0</v>
      </c>
      <c r="O23">
        <v>0</v>
      </c>
      <c r="P23">
        <v>0</v>
      </c>
      <c r="Q23">
        <v>0</v>
      </c>
      <c r="R23">
        <v>0</v>
      </c>
      <c r="S23">
        <v>0</v>
      </c>
      <c r="T23">
        <v>0</v>
      </c>
      <c r="U23">
        <v>0</v>
      </c>
      <c r="V23">
        <v>0</v>
      </c>
      <c r="W23">
        <v>0</v>
      </c>
      <c r="X23">
        <v>0</v>
      </c>
      <c r="Y23">
        <v>0</v>
      </c>
      <c r="Z23">
        <v>0</v>
      </c>
    </row>
    <row r="24" spans="1:26" x14ac:dyDescent="0.2">
      <c r="A24" t="s">
        <v>23</v>
      </c>
      <c r="B24" s="21">
        <v>12168</v>
      </c>
      <c r="C24" s="19">
        <f t="shared" si="0"/>
        <v>0</v>
      </c>
      <c r="D24" s="19">
        <f t="shared" si="1"/>
        <v>0</v>
      </c>
      <c r="E24" s="19">
        <f t="shared" si="2"/>
        <v>0</v>
      </c>
      <c r="F24">
        <v>0</v>
      </c>
      <c r="G24">
        <v>0</v>
      </c>
      <c r="H24">
        <f t="shared" si="3"/>
        <v>0</v>
      </c>
      <c r="I24">
        <v>0</v>
      </c>
      <c r="J24">
        <v>0</v>
      </c>
      <c r="K24">
        <v>0</v>
      </c>
      <c r="L24">
        <v>0</v>
      </c>
      <c r="M24">
        <v>0</v>
      </c>
      <c r="N24">
        <v>0</v>
      </c>
      <c r="O24">
        <v>0</v>
      </c>
      <c r="P24">
        <v>0</v>
      </c>
      <c r="Q24">
        <v>0</v>
      </c>
      <c r="R24">
        <v>0</v>
      </c>
      <c r="S24">
        <v>0</v>
      </c>
      <c r="T24">
        <v>0</v>
      </c>
      <c r="U24">
        <v>0</v>
      </c>
      <c r="V24">
        <v>0</v>
      </c>
      <c r="W24">
        <v>0</v>
      </c>
      <c r="X24">
        <v>0</v>
      </c>
      <c r="Y24">
        <v>0</v>
      </c>
      <c r="Z24">
        <v>0</v>
      </c>
    </row>
    <row r="25" spans="1:26" x14ac:dyDescent="0.2">
      <c r="A25" t="s">
        <v>24</v>
      </c>
      <c r="B25" s="21">
        <v>17532</v>
      </c>
      <c r="C25" s="19">
        <f t="shared" si="0"/>
        <v>0</v>
      </c>
      <c r="D25" s="19">
        <f t="shared" si="1"/>
        <v>0</v>
      </c>
      <c r="E25" s="19">
        <f t="shared" si="2"/>
        <v>0</v>
      </c>
      <c r="F25">
        <v>0</v>
      </c>
      <c r="G25">
        <v>0</v>
      </c>
      <c r="H25">
        <f t="shared" si="3"/>
        <v>0</v>
      </c>
      <c r="I25">
        <v>0</v>
      </c>
      <c r="J25">
        <v>0</v>
      </c>
      <c r="K25">
        <v>0</v>
      </c>
      <c r="L25">
        <v>0</v>
      </c>
      <c r="M25">
        <v>0</v>
      </c>
      <c r="N25">
        <v>0</v>
      </c>
      <c r="O25">
        <v>0</v>
      </c>
      <c r="P25">
        <v>0</v>
      </c>
      <c r="Q25">
        <v>0</v>
      </c>
      <c r="R25">
        <v>0</v>
      </c>
      <c r="S25">
        <v>0</v>
      </c>
      <c r="T25">
        <v>0</v>
      </c>
      <c r="U25">
        <v>0</v>
      </c>
      <c r="V25">
        <v>0</v>
      </c>
      <c r="W25">
        <v>0</v>
      </c>
      <c r="X25">
        <v>0</v>
      </c>
      <c r="Y25">
        <v>0</v>
      </c>
      <c r="Z25">
        <v>0</v>
      </c>
    </row>
    <row r="26" spans="1:26" x14ac:dyDescent="0.2">
      <c r="A26" t="s">
        <v>25</v>
      </c>
      <c r="B26" s="21">
        <v>28156</v>
      </c>
      <c r="C26" s="19">
        <f t="shared" si="0"/>
        <v>0</v>
      </c>
      <c r="D26" s="19">
        <f t="shared" si="1"/>
        <v>0</v>
      </c>
      <c r="E26" s="19">
        <f t="shared" si="2"/>
        <v>0</v>
      </c>
      <c r="F26">
        <v>0</v>
      </c>
      <c r="G26">
        <v>0</v>
      </c>
      <c r="H26">
        <f t="shared" si="3"/>
        <v>0</v>
      </c>
      <c r="I26">
        <v>0</v>
      </c>
      <c r="J26">
        <v>0</v>
      </c>
      <c r="K26">
        <v>0</v>
      </c>
      <c r="L26">
        <v>0</v>
      </c>
      <c r="M26">
        <v>0</v>
      </c>
      <c r="N26">
        <v>0</v>
      </c>
      <c r="O26">
        <v>0</v>
      </c>
      <c r="P26">
        <v>0</v>
      </c>
      <c r="Q26">
        <v>0</v>
      </c>
      <c r="R26">
        <v>0</v>
      </c>
      <c r="S26">
        <v>0</v>
      </c>
      <c r="T26">
        <v>0</v>
      </c>
      <c r="U26">
        <v>0</v>
      </c>
      <c r="V26">
        <v>0</v>
      </c>
      <c r="W26">
        <v>0</v>
      </c>
      <c r="X26">
        <v>0</v>
      </c>
      <c r="Y26">
        <v>0</v>
      </c>
      <c r="Z26">
        <v>0</v>
      </c>
    </row>
    <row r="27" spans="1:26" x14ac:dyDescent="0.2">
      <c r="A27" t="s">
        <v>26</v>
      </c>
      <c r="B27" s="21">
        <v>3819</v>
      </c>
      <c r="C27" s="19">
        <f t="shared" si="0"/>
        <v>0</v>
      </c>
      <c r="D27" s="19">
        <f t="shared" si="1"/>
        <v>0</v>
      </c>
      <c r="E27" s="19">
        <f t="shared" si="2"/>
        <v>0</v>
      </c>
      <c r="F27">
        <v>0</v>
      </c>
      <c r="G27">
        <v>0</v>
      </c>
      <c r="H27">
        <f t="shared" si="3"/>
        <v>0</v>
      </c>
      <c r="I27">
        <v>0</v>
      </c>
      <c r="J27">
        <v>0</v>
      </c>
      <c r="K27">
        <v>0</v>
      </c>
      <c r="L27">
        <v>0</v>
      </c>
      <c r="M27">
        <v>0</v>
      </c>
      <c r="N27">
        <v>0</v>
      </c>
      <c r="O27">
        <v>0</v>
      </c>
      <c r="P27">
        <v>0</v>
      </c>
      <c r="Q27">
        <v>0</v>
      </c>
      <c r="R27">
        <v>0</v>
      </c>
      <c r="S27">
        <v>0</v>
      </c>
      <c r="T27">
        <v>0</v>
      </c>
      <c r="U27">
        <v>0</v>
      </c>
      <c r="V27">
        <v>0</v>
      </c>
      <c r="W27">
        <v>0</v>
      </c>
      <c r="X27">
        <v>0</v>
      </c>
      <c r="Y27">
        <v>0</v>
      </c>
      <c r="Z27">
        <v>0</v>
      </c>
    </row>
    <row r="28" spans="1:26" x14ac:dyDescent="0.2">
      <c r="A28" t="s">
        <v>27</v>
      </c>
      <c r="B28" s="21">
        <v>744857</v>
      </c>
      <c r="C28" s="19">
        <f t="shared" si="0"/>
        <v>36657</v>
      </c>
      <c r="D28" s="19">
        <f t="shared" si="1"/>
        <v>4297</v>
      </c>
      <c r="E28" s="19">
        <f t="shared" si="2"/>
        <v>5.7688925525302172E-3</v>
      </c>
      <c r="F28">
        <v>36657</v>
      </c>
      <c r="G28">
        <v>4297</v>
      </c>
      <c r="H28">
        <f t="shared" si="3"/>
        <v>5.7688925525302172E-3</v>
      </c>
      <c r="I28">
        <v>0</v>
      </c>
      <c r="J28">
        <v>0</v>
      </c>
      <c r="K28">
        <v>0</v>
      </c>
      <c r="L28">
        <v>0</v>
      </c>
      <c r="M28">
        <v>0</v>
      </c>
      <c r="N28">
        <v>0</v>
      </c>
      <c r="O28">
        <v>0</v>
      </c>
      <c r="P28">
        <v>0</v>
      </c>
      <c r="Q28">
        <v>0</v>
      </c>
      <c r="R28">
        <v>0</v>
      </c>
      <c r="S28">
        <v>0</v>
      </c>
      <c r="T28">
        <v>0</v>
      </c>
      <c r="U28">
        <v>0</v>
      </c>
      <c r="V28">
        <v>0</v>
      </c>
      <c r="W28">
        <v>0</v>
      </c>
      <c r="X28">
        <v>0</v>
      </c>
      <c r="Y28">
        <v>0</v>
      </c>
      <c r="Z28">
        <v>0</v>
      </c>
    </row>
    <row r="29" spans="1:26" x14ac:dyDescent="0.2">
      <c r="A29" t="s">
        <v>28</v>
      </c>
      <c r="B29" s="21">
        <v>11827</v>
      </c>
      <c r="C29" s="19">
        <f t="shared" si="0"/>
        <v>0</v>
      </c>
      <c r="D29" s="19">
        <f t="shared" si="1"/>
        <v>0</v>
      </c>
      <c r="E29" s="19">
        <f t="shared" si="2"/>
        <v>0</v>
      </c>
      <c r="F29">
        <v>0</v>
      </c>
      <c r="G29">
        <v>0</v>
      </c>
      <c r="H29">
        <f t="shared" si="3"/>
        <v>0</v>
      </c>
      <c r="I29">
        <v>0</v>
      </c>
      <c r="J29">
        <v>0</v>
      </c>
      <c r="K29">
        <v>0</v>
      </c>
      <c r="L29">
        <v>0</v>
      </c>
      <c r="M29">
        <v>0</v>
      </c>
      <c r="N29">
        <v>0</v>
      </c>
      <c r="O29">
        <v>0</v>
      </c>
      <c r="P29">
        <v>0</v>
      </c>
      <c r="Q29">
        <v>0</v>
      </c>
      <c r="R29">
        <v>0</v>
      </c>
      <c r="S29">
        <v>0</v>
      </c>
      <c r="T29">
        <v>0</v>
      </c>
      <c r="U29">
        <v>0</v>
      </c>
      <c r="V29">
        <v>0</v>
      </c>
      <c r="W29">
        <v>0</v>
      </c>
      <c r="X29">
        <v>0</v>
      </c>
      <c r="Y29">
        <v>0</v>
      </c>
      <c r="Z29">
        <v>0</v>
      </c>
    </row>
    <row r="30" spans="1:26" x14ac:dyDescent="0.2">
      <c r="A30" t="s">
        <v>29</v>
      </c>
      <c r="B30" s="21">
        <v>12762</v>
      </c>
      <c r="C30" s="19">
        <f t="shared" si="0"/>
        <v>0</v>
      </c>
      <c r="D30" s="19">
        <f t="shared" si="1"/>
        <v>0</v>
      </c>
      <c r="E30" s="19">
        <f t="shared" si="2"/>
        <v>0</v>
      </c>
      <c r="F30">
        <v>0</v>
      </c>
      <c r="G30">
        <v>0</v>
      </c>
      <c r="H30">
        <f t="shared" si="3"/>
        <v>0</v>
      </c>
      <c r="I30">
        <v>0</v>
      </c>
      <c r="J30">
        <v>0</v>
      </c>
      <c r="K30">
        <v>0</v>
      </c>
      <c r="L30">
        <v>0</v>
      </c>
      <c r="M30">
        <v>0</v>
      </c>
      <c r="N30">
        <v>0</v>
      </c>
      <c r="O30">
        <v>0</v>
      </c>
      <c r="P30">
        <v>0</v>
      </c>
      <c r="Q30">
        <v>0</v>
      </c>
      <c r="R30">
        <v>0</v>
      </c>
      <c r="S30">
        <v>0</v>
      </c>
      <c r="T30">
        <v>0</v>
      </c>
      <c r="U30">
        <v>0</v>
      </c>
      <c r="V30">
        <v>0</v>
      </c>
      <c r="W30">
        <v>0</v>
      </c>
      <c r="X30">
        <v>0</v>
      </c>
      <c r="Y30">
        <v>0</v>
      </c>
      <c r="Z30">
        <v>0</v>
      </c>
    </row>
    <row r="31" spans="1:26" x14ac:dyDescent="0.2">
      <c r="A31" t="s">
        <v>30</v>
      </c>
      <c r="B31" s="21">
        <v>23372</v>
      </c>
      <c r="C31" s="19">
        <f t="shared" si="0"/>
        <v>0</v>
      </c>
      <c r="D31" s="19">
        <f t="shared" si="1"/>
        <v>0</v>
      </c>
      <c r="E31" s="19">
        <f t="shared" si="2"/>
        <v>0</v>
      </c>
      <c r="F31">
        <v>0</v>
      </c>
      <c r="G31">
        <v>0</v>
      </c>
      <c r="H31">
        <f t="shared" si="3"/>
        <v>0</v>
      </c>
      <c r="I31">
        <v>0</v>
      </c>
      <c r="J31">
        <v>0</v>
      </c>
      <c r="K31">
        <v>0</v>
      </c>
      <c r="L31">
        <v>0</v>
      </c>
      <c r="M31">
        <v>0</v>
      </c>
      <c r="N31">
        <v>0</v>
      </c>
      <c r="O31">
        <v>0</v>
      </c>
      <c r="P31">
        <v>0</v>
      </c>
      <c r="Q31">
        <v>0</v>
      </c>
      <c r="R31">
        <v>0</v>
      </c>
      <c r="S31">
        <v>0</v>
      </c>
      <c r="T31">
        <v>0</v>
      </c>
      <c r="U31">
        <v>0</v>
      </c>
      <c r="V31">
        <v>0</v>
      </c>
      <c r="W31">
        <v>0</v>
      </c>
      <c r="X31">
        <v>0</v>
      </c>
      <c r="Y31">
        <v>0</v>
      </c>
      <c r="Z31">
        <v>0</v>
      </c>
    </row>
    <row r="32" spans="1:26" x14ac:dyDescent="0.2">
      <c r="A32" t="s">
        <v>31</v>
      </c>
      <c r="B32" s="21">
        <v>26727</v>
      </c>
      <c r="C32" s="19">
        <f t="shared" si="0"/>
        <v>0</v>
      </c>
      <c r="D32" s="19">
        <f t="shared" si="1"/>
        <v>0</v>
      </c>
      <c r="E32" s="19">
        <f t="shared" si="2"/>
        <v>0</v>
      </c>
      <c r="F32">
        <v>0</v>
      </c>
      <c r="G32">
        <v>0</v>
      </c>
      <c r="H32">
        <f t="shared" si="3"/>
        <v>0</v>
      </c>
      <c r="I32">
        <v>0</v>
      </c>
      <c r="J32">
        <v>0</v>
      </c>
      <c r="K32">
        <v>0</v>
      </c>
      <c r="L32">
        <v>0</v>
      </c>
      <c r="M32">
        <v>0</v>
      </c>
      <c r="N32">
        <v>0</v>
      </c>
      <c r="O32">
        <v>0</v>
      </c>
      <c r="P32">
        <v>0</v>
      </c>
      <c r="Q32">
        <v>0</v>
      </c>
      <c r="R32">
        <v>0</v>
      </c>
      <c r="S32">
        <v>0</v>
      </c>
      <c r="T32">
        <v>0</v>
      </c>
      <c r="U32">
        <v>0</v>
      </c>
      <c r="V32">
        <v>0</v>
      </c>
      <c r="W32">
        <v>0</v>
      </c>
      <c r="X32">
        <v>0</v>
      </c>
      <c r="Y32">
        <v>0</v>
      </c>
      <c r="Z32">
        <v>0</v>
      </c>
    </row>
    <row r="33" spans="1:26" x14ac:dyDescent="0.2">
      <c r="A33" t="s">
        <v>32</v>
      </c>
      <c r="B33" s="21">
        <v>5915</v>
      </c>
      <c r="C33" s="19">
        <f t="shared" si="0"/>
        <v>0</v>
      </c>
      <c r="D33" s="19">
        <f t="shared" si="1"/>
        <v>0</v>
      </c>
      <c r="E33" s="19">
        <f t="shared" si="2"/>
        <v>0</v>
      </c>
      <c r="F33">
        <v>0</v>
      </c>
      <c r="G33">
        <v>0</v>
      </c>
      <c r="H33">
        <f t="shared" si="3"/>
        <v>0</v>
      </c>
      <c r="I33">
        <v>0</v>
      </c>
      <c r="J33">
        <v>0</v>
      </c>
      <c r="K33">
        <v>0</v>
      </c>
      <c r="L33">
        <v>0</v>
      </c>
      <c r="M33">
        <v>0</v>
      </c>
      <c r="N33">
        <v>0</v>
      </c>
      <c r="O33">
        <v>0</v>
      </c>
      <c r="P33">
        <v>0</v>
      </c>
      <c r="Q33">
        <v>0</v>
      </c>
      <c r="R33">
        <v>0</v>
      </c>
      <c r="S33">
        <v>0</v>
      </c>
      <c r="T33">
        <v>0</v>
      </c>
      <c r="U33">
        <v>0</v>
      </c>
      <c r="V33">
        <v>0</v>
      </c>
      <c r="W33">
        <v>0</v>
      </c>
      <c r="X33">
        <v>0</v>
      </c>
      <c r="Y33">
        <v>0</v>
      </c>
      <c r="Z33">
        <v>0</v>
      </c>
    </row>
    <row r="34" spans="1:26" x14ac:dyDescent="0.2">
      <c r="A34" t="s">
        <v>33</v>
      </c>
      <c r="B34" s="21">
        <v>9419</v>
      </c>
      <c r="C34" s="19">
        <f t="shared" si="0"/>
        <v>0</v>
      </c>
      <c r="D34" s="19">
        <f t="shared" si="1"/>
        <v>0</v>
      </c>
      <c r="E34" s="19">
        <f t="shared" si="2"/>
        <v>0</v>
      </c>
      <c r="F34">
        <v>0</v>
      </c>
      <c r="G34">
        <v>0</v>
      </c>
      <c r="H34">
        <f t="shared" si="3"/>
        <v>0</v>
      </c>
      <c r="I34">
        <v>0</v>
      </c>
      <c r="J34">
        <v>0</v>
      </c>
      <c r="K34">
        <v>0</v>
      </c>
      <c r="L34">
        <v>0</v>
      </c>
      <c r="M34">
        <v>0</v>
      </c>
      <c r="N34">
        <v>0</v>
      </c>
      <c r="O34">
        <v>0</v>
      </c>
      <c r="P34">
        <v>0</v>
      </c>
      <c r="Q34">
        <v>0</v>
      </c>
      <c r="R34">
        <v>0</v>
      </c>
      <c r="S34">
        <v>0</v>
      </c>
      <c r="T34">
        <v>0</v>
      </c>
      <c r="U34">
        <v>0</v>
      </c>
      <c r="V34">
        <v>0</v>
      </c>
      <c r="W34">
        <v>0</v>
      </c>
      <c r="X34">
        <v>0</v>
      </c>
      <c r="Y34">
        <v>0</v>
      </c>
      <c r="Z34">
        <v>0</v>
      </c>
    </row>
    <row r="35" spans="1:26" x14ac:dyDescent="0.2">
      <c r="A35" t="s">
        <v>34</v>
      </c>
      <c r="B35" s="21">
        <v>23901</v>
      </c>
      <c r="C35" s="19">
        <f t="shared" si="0"/>
        <v>0</v>
      </c>
      <c r="D35" s="19">
        <f t="shared" si="1"/>
        <v>0</v>
      </c>
      <c r="E35" s="19">
        <f t="shared" si="2"/>
        <v>0</v>
      </c>
      <c r="F35">
        <v>0</v>
      </c>
      <c r="G35">
        <v>0</v>
      </c>
      <c r="H35">
        <f t="shared" si="3"/>
        <v>0</v>
      </c>
      <c r="I35">
        <v>0</v>
      </c>
      <c r="J35">
        <v>0</v>
      </c>
      <c r="K35">
        <v>0</v>
      </c>
      <c r="L35">
        <v>0</v>
      </c>
      <c r="M35">
        <v>0</v>
      </c>
      <c r="N35">
        <v>0</v>
      </c>
      <c r="O35">
        <v>0</v>
      </c>
      <c r="P35">
        <v>0</v>
      </c>
      <c r="Q35">
        <v>0</v>
      </c>
      <c r="R35">
        <v>0</v>
      </c>
      <c r="S35">
        <v>0</v>
      </c>
      <c r="T35">
        <v>0</v>
      </c>
      <c r="U35">
        <v>0</v>
      </c>
      <c r="V35">
        <v>0</v>
      </c>
      <c r="W35">
        <v>0</v>
      </c>
      <c r="X35">
        <v>0</v>
      </c>
      <c r="Y35">
        <v>0</v>
      </c>
      <c r="Z35">
        <v>0</v>
      </c>
    </row>
    <row r="36" spans="1:26" x14ac:dyDescent="0.2">
      <c r="A36" t="s">
        <v>35</v>
      </c>
      <c r="B36" s="21">
        <v>2650</v>
      </c>
      <c r="C36" s="19">
        <f t="shared" si="0"/>
        <v>0</v>
      </c>
      <c r="D36" s="19">
        <f t="shared" si="1"/>
        <v>0</v>
      </c>
      <c r="E36" s="19">
        <f t="shared" si="2"/>
        <v>0</v>
      </c>
      <c r="F36">
        <v>0</v>
      </c>
      <c r="G36">
        <v>0</v>
      </c>
      <c r="H36">
        <f t="shared" si="3"/>
        <v>0</v>
      </c>
      <c r="I36">
        <v>0</v>
      </c>
      <c r="J36">
        <v>0</v>
      </c>
      <c r="K36">
        <v>0</v>
      </c>
      <c r="L36">
        <v>0</v>
      </c>
      <c r="M36">
        <v>0</v>
      </c>
      <c r="N36">
        <v>0</v>
      </c>
      <c r="O36">
        <v>0</v>
      </c>
      <c r="P36">
        <v>0</v>
      </c>
      <c r="Q36">
        <v>0</v>
      </c>
      <c r="R36">
        <v>0</v>
      </c>
      <c r="S36">
        <v>0</v>
      </c>
      <c r="T36">
        <v>0</v>
      </c>
      <c r="U36">
        <v>0</v>
      </c>
      <c r="V36">
        <v>0</v>
      </c>
      <c r="W36">
        <v>0</v>
      </c>
      <c r="X36">
        <v>0</v>
      </c>
      <c r="Y36">
        <v>0</v>
      </c>
      <c r="Z36">
        <v>0</v>
      </c>
    </row>
    <row r="37" spans="1:26" x14ac:dyDescent="0.2">
      <c r="A37" t="s">
        <v>36</v>
      </c>
      <c r="B37" s="21">
        <v>7088</v>
      </c>
      <c r="C37" s="19">
        <f t="shared" si="0"/>
        <v>0</v>
      </c>
      <c r="D37" s="19">
        <f t="shared" si="1"/>
        <v>0</v>
      </c>
      <c r="E37" s="19">
        <f t="shared" si="2"/>
        <v>0</v>
      </c>
      <c r="F37">
        <v>0</v>
      </c>
      <c r="G37">
        <v>0</v>
      </c>
      <c r="H37">
        <f t="shared" si="3"/>
        <v>0</v>
      </c>
      <c r="I37">
        <v>0</v>
      </c>
      <c r="J37">
        <v>0</v>
      </c>
      <c r="K37">
        <v>0</v>
      </c>
      <c r="L37">
        <v>0</v>
      </c>
      <c r="M37">
        <v>0</v>
      </c>
      <c r="N37">
        <v>0</v>
      </c>
      <c r="O37">
        <v>0</v>
      </c>
      <c r="P37">
        <v>0</v>
      </c>
      <c r="Q37">
        <v>0</v>
      </c>
      <c r="R37">
        <v>0</v>
      </c>
      <c r="S37">
        <v>0</v>
      </c>
      <c r="T37">
        <v>0</v>
      </c>
      <c r="U37">
        <v>0</v>
      </c>
      <c r="V37">
        <v>0</v>
      </c>
      <c r="W37">
        <v>0</v>
      </c>
      <c r="X37">
        <v>0</v>
      </c>
      <c r="Y37">
        <v>0</v>
      </c>
      <c r="Z37">
        <v>0</v>
      </c>
    </row>
    <row r="38" spans="1:26" x14ac:dyDescent="0.2">
      <c r="A38" t="s">
        <v>37</v>
      </c>
      <c r="B38" s="21">
        <v>4160</v>
      </c>
      <c r="C38" s="19">
        <f t="shared" si="0"/>
        <v>0</v>
      </c>
      <c r="D38" s="19">
        <f t="shared" si="1"/>
        <v>0</v>
      </c>
      <c r="E38" s="19">
        <f t="shared" si="2"/>
        <v>0</v>
      </c>
      <c r="F38">
        <v>0</v>
      </c>
      <c r="G38">
        <v>0</v>
      </c>
      <c r="H38">
        <f t="shared" si="3"/>
        <v>0</v>
      </c>
      <c r="I38">
        <v>0</v>
      </c>
      <c r="J38">
        <v>0</v>
      </c>
      <c r="K38">
        <v>0</v>
      </c>
      <c r="L38">
        <v>0</v>
      </c>
      <c r="M38">
        <v>0</v>
      </c>
      <c r="N38">
        <v>0</v>
      </c>
      <c r="O38">
        <v>0</v>
      </c>
      <c r="P38">
        <v>0</v>
      </c>
      <c r="Q38">
        <v>0</v>
      </c>
      <c r="R38">
        <v>0</v>
      </c>
      <c r="S38">
        <v>0</v>
      </c>
      <c r="T38">
        <v>0</v>
      </c>
      <c r="U38">
        <v>0</v>
      </c>
      <c r="V38">
        <v>0</v>
      </c>
      <c r="W38">
        <v>0</v>
      </c>
      <c r="X38">
        <v>0</v>
      </c>
      <c r="Y38">
        <v>0</v>
      </c>
      <c r="Z38">
        <v>0</v>
      </c>
    </row>
    <row r="39" spans="1:26" x14ac:dyDescent="0.2">
      <c r="A39" t="s">
        <v>38</v>
      </c>
      <c r="B39" s="21">
        <v>7038</v>
      </c>
      <c r="C39" s="19">
        <f t="shared" si="0"/>
        <v>0</v>
      </c>
      <c r="D39" s="19">
        <f t="shared" si="1"/>
        <v>0</v>
      </c>
      <c r="E39" s="19">
        <f t="shared" si="2"/>
        <v>0</v>
      </c>
      <c r="F39">
        <v>0</v>
      </c>
      <c r="G39">
        <v>0</v>
      </c>
      <c r="H39">
        <f t="shared" si="3"/>
        <v>0</v>
      </c>
      <c r="I39">
        <v>0</v>
      </c>
      <c r="J39">
        <v>0</v>
      </c>
      <c r="K39">
        <v>0</v>
      </c>
      <c r="L39">
        <v>0</v>
      </c>
      <c r="M39">
        <v>0</v>
      </c>
      <c r="N39">
        <v>0</v>
      </c>
      <c r="O39">
        <v>0</v>
      </c>
      <c r="P39">
        <v>0</v>
      </c>
      <c r="Q39">
        <v>0</v>
      </c>
      <c r="R39">
        <v>0</v>
      </c>
      <c r="S39">
        <v>0</v>
      </c>
      <c r="T39">
        <v>0</v>
      </c>
      <c r="U39">
        <v>0</v>
      </c>
      <c r="V39">
        <v>0</v>
      </c>
      <c r="W39">
        <v>0</v>
      </c>
      <c r="X39">
        <v>0</v>
      </c>
      <c r="Y39">
        <v>0</v>
      </c>
      <c r="Z39">
        <v>0</v>
      </c>
    </row>
    <row r="40" spans="1:26" x14ac:dyDescent="0.2">
      <c r="A40" t="s">
        <v>220</v>
      </c>
      <c r="B40" s="21">
        <v>2404</v>
      </c>
      <c r="C40" s="19">
        <f t="shared" si="0"/>
        <v>0</v>
      </c>
      <c r="D40" s="19">
        <f t="shared" si="1"/>
        <v>0</v>
      </c>
      <c r="E40" s="19">
        <f t="shared" si="2"/>
        <v>0</v>
      </c>
      <c r="F40">
        <v>0</v>
      </c>
      <c r="G40">
        <v>0</v>
      </c>
      <c r="H40">
        <f t="shared" si="3"/>
        <v>0</v>
      </c>
      <c r="I40">
        <v>0</v>
      </c>
      <c r="J40">
        <v>0</v>
      </c>
      <c r="K40">
        <v>0</v>
      </c>
      <c r="L40">
        <v>0</v>
      </c>
      <c r="M40">
        <v>0</v>
      </c>
      <c r="N40">
        <v>0</v>
      </c>
      <c r="O40">
        <v>0</v>
      </c>
      <c r="P40">
        <v>0</v>
      </c>
      <c r="Q40">
        <v>0</v>
      </c>
      <c r="R40">
        <v>0</v>
      </c>
      <c r="S40">
        <v>0</v>
      </c>
      <c r="T40">
        <v>0</v>
      </c>
      <c r="U40">
        <v>0</v>
      </c>
      <c r="V40">
        <v>0</v>
      </c>
      <c r="W40">
        <v>0</v>
      </c>
      <c r="X40">
        <v>0</v>
      </c>
      <c r="Y40">
        <v>0</v>
      </c>
      <c r="Z40">
        <v>0</v>
      </c>
    </row>
    <row r="41" spans="1:26" x14ac:dyDescent="0.2">
      <c r="A41" t="s">
        <v>40</v>
      </c>
      <c r="B41" s="21">
        <v>16733</v>
      </c>
      <c r="C41" s="19">
        <f t="shared" si="0"/>
        <v>0</v>
      </c>
      <c r="D41" s="19">
        <f t="shared" si="1"/>
        <v>0</v>
      </c>
      <c r="E41" s="19">
        <f t="shared" si="2"/>
        <v>0</v>
      </c>
      <c r="F41">
        <v>0</v>
      </c>
      <c r="G41">
        <v>0</v>
      </c>
      <c r="H41">
        <f t="shared" si="3"/>
        <v>0</v>
      </c>
      <c r="I41">
        <v>0</v>
      </c>
      <c r="J41">
        <v>0</v>
      </c>
      <c r="K41">
        <v>0</v>
      </c>
      <c r="L41">
        <v>0</v>
      </c>
      <c r="M41">
        <v>0</v>
      </c>
      <c r="N41">
        <v>0</v>
      </c>
      <c r="O41">
        <v>0</v>
      </c>
      <c r="P41">
        <v>0</v>
      </c>
      <c r="Q41">
        <v>0</v>
      </c>
      <c r="R41">
        <v>0</v>
      </c>
      <c r="S41">
        <v>0</v>
      </c>
      <c r="T41">
        <v>0</v>
      </c>
      <c r="U41">
        <v>0</v>
      </c>
      <c r="V41">
        <v>0</v>
      </c>
      <c r="W41">
        <v>0</v>
      </c>
      <c r="X41">
        <v>0</v>
      </c>
      <c r="Y41">
        <v>0</v>
      </c>
      <c r="Z41">
        <v>0</v>
      </c>
    </row>
    <row r="42" spans="1:26" x14ac:dyDescent="0.2">
      <c r="A42" t="s">
        <v>41</v>
      </c>
      <c r="B42" s="21">
        <v>3410</v>
      </c>
      <c r="C42" s="19">
        <f t="shared" si="0"/>
        <v>0</v>
      </c>
      <c r="D42" s="19">
        <f t="shared" si="1"/>
        <v>0</v>
      </c>
      <c r="E42" s="19">
        <f t="shared" si="2"/>
        <v>0</v>
      </c>
      <c r="F42">
        <v>0</v>
      </c>
      <c r="G42">
        <v>0</v>
      </c>
      <c r="H42">
        <f t="shared" si="3"/>
        <v>0</v>
      </c>
      <c r="I42">
        <v>0</v>
      </c>
      <c r="J42">
        <v>0</v>
      </c>
      <c r="K42">
        <v>0</v>
      </c>
      <c r="L42">
        <v>0</v>
      </c>
      <c r="M42">
        <v>0</v>
      </c>
      <c r="N42">
        <v>0</v>
      </c>
      <c r="O42">
        <v>0</v>
      </c>
      <c r="P42">
        <v>0</v>
      </c>
      <c r="Q42">
        <v>0</v>
      </c>
      <c r="R42">
        <v>0</v>
      </c>
      <c r="S42">
        <v>0</v>
      </c>
      <c r="T42">
        <v>0</v>
      </c>
      <c r="U42">
        <v>0</v>
      </c>
      <c r="V42">
        <v>0</v>
      </c>
      <c r="W42">
        <v>0</v>
      </c>
      <c r="X42">
        <v>0</v>
      </c>
      <c r="Y42">
        <v>0</v>
      </c>
      <c r="Z42">
        <v>0</v>
      </c>
    </row>
    <row r="43" spans="1:26" x14ac:dyDescent="0.2">
      <c r="A43" t="s">
        <v>42</v>
      </c>
      <c r="B43" s="21">
        <v>13570</v>
      </c>
      <c r="C43" s="19">
        <f t="shared" si="0"/>
        <v>0</v>
      </c>
      <c r="D43" s="19">
        <f t="shared" si="1"/>
        <v>0</v>
      </c>
      <c r="E43" s="19">
        <f t="shared" si="2"/>
        <v>0</v>
      </c>
      <c r="F43">
        <v>0</v>
      </c>
      <c r="G43">
        <v>0</v>
      </c>
      <c r="H43">
        <f t="shared" si="3"/>
        <v>0</v>
      </c>
      <c r="I43">
        <v>0</v>
      </c>
      <c r="J43">
        <v>0</v>
      </c>
      <c r="K43">
        <v>0</v>
      </c>
      <c r="L43">
        <v>0</v>
      </c>
      <c r="M43">
        <v>0</v>
      </c>
      <c r="N43">
        <v>0</v>
      </c>
      <c r="O43">
        <v>0</v>
      </c>
      <c r="P43">
        <v>0</v>
      </c>
      <c r="Q43">
        <v>0</v>
      </c>
      <c r="R43">
        <v>0</v>
      </c>
      <c r="S43">
        <v>0</v>
      </c>
      <c r="T43">
        <v>0</v>
      </c>
      <c r="U43">
        <v>0</v>
      </c>
      <c r="V43">
        <v>0</v>
      </c>
      <c r="W43">
        <v>0</v>
      </c>
      <c r="X43">
        <v>0</v>
      </c>
      <c r="Y43">
        <v>0</v>
      </c>
      <c r="Z43">
        <v>0</v>
      </c>
    </row>
    <row r="44" spans="1:26" x14ac:dyDescent="0.2">
      <c r="A44" t="s">
        <v>221</v>
      </c>
      <c r="B44" s="21">
        <v>20858</v>
      </c>
      <c r="C44" s="19">
        <f t="shared" si="0"/>
        <v>0</v>
      </c>
      <c r="D44" s="19">
        <f t="shared" si="1"/>
        <v>0</v>
      </c>
      <c r="E44" s="19">
        <f t="shared" si="2"/>
        <v>0</v>
      </c>
      <c r="F44">
        <v>0</v>
      </c>
      <c r="G44">
        <v>0</v>
      </c>
      <c r="H44">
        <f t="shared" si="3"/>
        <v>0</v>
      </c>
      <c r="I44">
        <v>0</v>
      </c>
      <c r="J44">
        <v>0</v>
      </c>
      <c r="K44">
        <v>0</v>
      </c>
      <c r="L44">
        <v>0</v>
      </c>
      <c r="M44">
        <v>0</v>
      </c>
      <c r="N44">
        <v>0</v>
      </c>
      <c r="O44">
        <v>0</v>
      </c>
      <c r="P44">
        <v>0</v>
      </c>
      <c r="Q44">
        <v>0</v>
      </c>
      <c r="R44">
        <v>0</v>
      </c>
      <c r="S44">
        <v>0</v>
      </c>
      <c r="T44">
        <v>0</v>
      </c>
      <c r="U44">
        <v>0</v>
      </c>
      <c r="V44">
        <v>0</v>
      </c>
      <c r="W44">
        <v>0</v>
      </c>
      <c r="X44">
        <v>0</v>
      </c>
      <c r="Y44">
        <v>0</v>
      </c>
      <c r="Z44">
        <v>0</v>
      </c>
    </row>
    <row r="45" spans="1:26" x14ac:dyDescent="0.2">
      <c r="A45" t="s">
        <v>43</v>
      </c>
      <c r="B45" s="21">
        <v>2468</v>
      </c>
      <c r="C45" s="19">
        <f t="shared" si="0"/>
        <v>0</v>
      </c>
      <c r="D45" s="19">
        <f t="shared" si="1"/>
        <v>0</v>
      </c>
      <c r="E45" s="19">
        <f t="shared" si="2"/>
        <v>0</v>
      </c>
      <c r="F45">
        <v>0</v>
      </c>
      <c r="G45">
        <v>0</v>
      </c>
      <c r="H45">
        <f t="shared" si="3"/>
        <v>0</v>
      </c>
      <c r="I45">
        <v>0</v>
      </c>
      <c r="J45">
        <v>0</v>
      </c>
      <c r="K45">
        <v>0</v>
      </c>
      <c r="L45">
        <v>0</v>
      </c>
      <c r="M45">
        <v>0</v>
      </c>
      <c r="N45">
        <v>0</v>
      </c>
      <c r="O45">
        <v>0</v>
      </c>
      <c r="P45">
        <v>0</v>
      </c>
      <c r="Q45">
        <v>0</v>
      </c>
      <c r="R45">
        <v>0</v>
      </c>
      <c r="S45">
        <v>0</v>
      </c>
      <c r="T45">
        <v>0</v>
      </c>
      <c r="U45">
        <v>0</v>
      </c>
      <c r="V45">
        <v>0</v>
      </c>
      <c r="W45">
        <v>0</v>
      </c>
      <c r="X45">
        <v>0</v>
      </c>
      <c r="Y45">
        <v>0</v>
      </c>
      <c r="Z45">
        <v>0</v>
      </c>
    </row>
    <row r="46" spans="1:26" x14ac:dyDescent="0.2">
      <c r="A46" t="s">
        <v>44</v>
      </c>
      <c r="B46" s="21">
        <v>5340</v>
      </c>
      <c r="C46" s="19">
        <f t="shared" si="0"/>
        <v>0</v>
      </c>
      <c r="D46" s="19">
        <f t="shared" si="1"/>
        <v>0</v>
      </c>
      <c r="E46" s="19">
        <f t="shared" si="2"/>
        <v>0</v>
      </c>
      <c r="F46">
        <v>0</v>
      </c>
      <c r="G46">
        <v>0</v>
      </c>
      <c r="H46">
        <f t="shared" si="3"/>
        <v>0</v>
      </c>
      <c r="I46">
        <v>0</v>
      </c>
      <c r="J46">
        <v>0</v>
      </c>
      <c r="K46">
        <v>0</v>
      </c>
      <c r="L46">
        <v>0</v>
      </c>
      <c r="M46">
        <v>0</v>
      </c>
      <c r="N46">
        <v>0</v>
      </c>
      <c r="O46">
        <v>0</v>
      </c>
      <c r="P46">
        <v>0</v>
      </c>
      <c r="Q46">
        <v>0</v>
      </c>
      <c r="R46">
        <v>0</v>
      </c>
      <c r="S46">
        <v>0</v>
      </c>
      <c r="T46">
        <v>0</v>
      </c>
      <c r="U46">
        <v>0</v>
      </c>
      <c r="V46">
        <v>0</v>
      </c>
      <c r="W46">
        <v>0</v>
      </c>
      <c r="X46">
        <v>0</v>
      </c>
      <c r="Y46">
        <v>0</v>
      </c>
      <c r="Z46">
        <v>0</v>
      </c>
    </row>
    <row r="47" spans="1:26" x14ac:dyDescent="0.2">
      <c r="A47" t="s">
        <v>45</v>
      </c>
      <c r="B47" s="21">
        <v>11517</v>
      </c>
      <c r="C47" s="19">
        <f t="shared" si="0"/>
        <v>0</v>
      </c>
      <c r="D47" s="19">
        <f t="shared" si="1"/>
        <v>0</v>
      </c>
      <c r="E47" s="19">
        <f t="shared" si="2"/>
        <v>0</v>
      </c>
      <c r="F47">
        <v>0</v>
      </c>
      <c r="G47">
        <v>0</v>
      </c>
      <c r="H47">
        <f t="shared" si="3"/>
        <v>0</v>
      </c>
      <c r="I47">
        <v>0</v>
      </c>
      <c r="J47">
        <v>0</v>
      </c>
      <c r="K47">
        <v>0</v>
      </c>
      <c r="L47">
        <v>0</v>
      </c>
      <c r="M47">
        <v>0</v>
      </c>
      <c r="N47">
        <v>0</v>
      </c>
      <c r="O47">
        <v>0</v>
      </c>
      <c r="P47">
        <v>0</v>
      </c>
      <c r="Q47">
        <v>0</v>
      </c>
      <c r="R47">
        <v>0</v>
      </c>
      <c r="S47">
        <v>0</v>
      </c>
      <c r="T47">
        <v>0</v>
      </c>
      <c r="U47">
        <v>0</v>
      </c>
      <c r="V47">
        <v>0</v>
      </c>
      <c r="W47">
        <v>0</v>
      </c>
      <c r="X47">
        <v>0</v>
      </c>
      <c r="Y47">
        <v>0</v>
      </c>
      <c r="Z47">
        <v>0</v>
      </c>
    </row>
    <row r="48" spans="1:26" x14ac:dyDescent="0.2">
      <c r="A48" t="s">
        <v>47</v>
      </c>
      <c r="B48" s="21">
        <v>13520</v>
      </c>
      <c r="C48" s="19">
        <f t="shared" si="0"/>
        <v>0</v>
      </c>
      <c r="D48" s="19">
        <f t="shared" si="1"/>
        <v>0</v>
      </c>
      <c r="E48" s="19">
        <f t="shared" si="2"/>
        <v>0</v>
      </c>
      <c r="F48">
        <v>0</v>
      </c>
      <c r="G48">
        <v>0</v>
      </c>
      <c r="H48">
        <f t="shared" si="3"/>
        <v>0</v>
      </c>
      <c r="I48">
        <v>0</v>
      </c>
      <c r="J48">
        <v>0</v>
      </c>
      <c r="K48">
        <v>0</v>
      </c>
      <c r="L48">
        <v>0</v>
      </c>
      <c r="M48">
        <v>0</v>
      </c>
      <c r="N48">
        <v>0</v>
      </c>
      <c r="O48">
        <v>0</v>
      </c>
      <c r="P48">
        <v>0</v>
      </c>
      <c r="Q48">
        <v>0</v>
      </c>
      <c r="R48">
        <v>0</v>
      </c>
      <c r="S48">
        <v>0</v>
      </c>
      <c r="T48">
        <v>0</v>
      </c>
      <c r="U48">
        <v>0</v>
      </c>
      <c r="V48">
        <v>0</v>
      </c>
      <c r="W48">
        <v>0</v>
      </c>
      <c r="X48">
        <v>0</v>
      </c>
      <c r="Y48">
        <v>0</v>
      </c>
      <c r="Z48">
        <v>0</v>
      </c>
    </row>
    <row r="49" spans="1:26" x14ac:dyDescent="0.2">
      <c r="A49" t="s">
        <v>48</v>
      </c>
      <c r="B49" s="21">
        <v>14701</v>
      </c>
      <c r="C49" s="19">
        <f t="shared" si="0"/>
        <v>0</v>
      </c>
      <c r="D49" s="19">
        <f t="shared" si="1"/>
        <v>0</v>
      </c>
      <c r="E49" s="19">
        <f t="shared" si="2"/>
        <v>0</v>
      </c>
      <c r="F49">
        <v>0</v>
      </c>
      <c r="G49">
        <v>0</v>
      </c>
      <c r="H49">
        <f t="shared" si="3"/>
        <v>0</v>
      </c>
      <c r="I49">
        <v>0</v>
      </c>
      <c r="J49">
        <v>0</v>
      </c>
      <c r="K49">
        <v>0</v>
      </c>
      <c r="L49">
        <v>0</v>
      </c>
      <c r="M49">
        <v>0</v>
      </c>
      <c r="N49">
        <v>0</v>
      </c>
      <c r="O49">
        <v>0</v>
      </c>
      <c r="P49">
        <v>0</v>
      </c>
      <c r="Q49">
        <v>0</v>
      </c>
      <c r="R49">
        <v>0</v>
      </c>
      <c r="S49">
        <v>0</v>
      </c>
      <c r="T49">
        <v>0</v>
      </c>
      <c r="U49">
        <v>0</v>
      </c>
      <c r="V49">
        <v>0</v>
      </c>
      <c r="W49">
        <v>0</v>
      </c>
      <c r="X49">
        <v>0</v>
      </c>
      <c r="Y49">
        <v>0</v>
      </c>
      <c r="Z49">
        <v>0</v>
      </c>
    </row>
    <row r="50" spans="1:26" x14ac:dyDescent="0.2">
      <c r="A50" t="s">
        <v>49</v>
      </c>
      <c r="B50" s="21">
        <v>19803</v>
      </c>
      <c r="C50" s="19">
        <f t="shared" si="0"/>
        <v>0</v>
      </c>
      <c r="D50" s="19">
        <f t="shared" si="1"/>
        <v>0</v>
      </c>
      <c r="E50" s="19">
        <f t="shared" si="2"/>
        <v>0</v>
      </c>
      <c r="F50">
        <v>0</v>
      </c>
      <c r="G50">
        <v>0</v>
      </c>
      <c r="H50">
        <f t="shared" si="3"/>
        <v>0</v>
      </c>
      <c r="I50">
        <v>0</v>
      </c>
      <c r="J50">
        <v>0</v>
      </c>
      <c r="K50">
        <v>0</v>
      </c>
      <c r="L50">
        <v>0</v>
      </c>
      <c r="M50">
        <v>0</v>
      </c>
      <c r="N50">
        <v>0</v>
      </c>
      <c r="O50">
        <v>0</v>
      </c>
      <c r="P50">
        <v>0</v>
      </c>
      <c r="Q50">
        <v>0</v>
      </c>
      <c r="R50">
        <v>0</v>
      </c>
      <c r="S50">
        <v>0</v>
      </c>
      <c r="T50">
        <v>0</v>
      </c>
      <c r="U50">
        <v>0</v>
      </c>
      <c r="V50">
        <v>0</v>
      </c>
      <c r="W50">
        <v>0</v>
      </c>
      <c r="X50">
        <v>0</v>
      </c>
      <c r="Y50">
        <v>0</v>
      </c>
      <c r="Z50">
        <v>0</v>
      </c>
    </row>
    <row r="51" spans="1:26" x14ac:dyDescent="0.2">
      <c r="A51" t="s">
        <v>50</v>
      </c>
      <c r="B51" s="21">
        <v>19605</v>
      </c>
      <c r="C51" s="19">
        <f t="shared" si="0"/>
        <v>0</v>
      </c>
      <c r="D51" s="19">
        <f t="shared" si="1"/>
        <v>0</v>
      </c>
      <c r="E51" s="19">
        <f t="shared" si="2"/>
        <v>0</v>
      </c>
      <c r="F51">
        <v>0</v>
      </c>
      <c r="G51">
        <v>0</v>
      </c>
      <c r="H51">
        <f t="shared" si="3"/>
        <v>0</v>
      </c>
      <c r="I51">
        <v>0</v>
      </c>
      <c r="J51">
        <v>0</v>
      </c>
      <c r="K51">
        <v>0</v>
      </c>
      <c r="L51">
        <v>0</v>
      </c>
      <c r="M51">
        <v>0</v>
      </c>
      <c r="N51">
        <v>0</v>
      </c>
      <c r="O51">
        <v>0</v>
      </c>
      <c r="P51">
        <v>0</v>
      </c>
      <c r="Q51">
        <v>0</v>
      </c>
      <c r="R51">
        <v>0</v>
      </c>
      <c r="S51">
        <v>0</v>
      </c>
      <c r="T51">
        <v>0</v>
      </c>
      <c r="U51">
        <v>0</v>
      </c>
      <c r="V51">
        <v>0</v>
      </c>
      <c r="W51">
        <v>0</v>
      </c>
      <c r="X51">
        <v>0</v>
      </c>
      <c r="Y51">
        <v>0</v>
      </c>
      <c r="Z51">
        <v>0</v>
      </c>
    </row>
    <row r="52" spans="1:26" x14ac:dyDescent="0.2">
      <c r="A52" t="s">
        <v>51</v>
      </c>
      <c r="B52" s="21">
        <v>5103</v>
      </c>
      <c r="C52" s="19">
        <f t="shared" si="0"/>
        <v>0</v>
      </c>
      <c r="D52" s="19">
        <f t="shared" si="1"/>
        <v>0</v>
      </c>
      <c r="E52" s="19">
        <f t="shared" si="2"/>
        <v>0</v>
      </c>
      <c r="F52">
        <v>0</v>
      </c>
      <c r="G52">
        <v>0</v>
      </c>
      <c r="H52">
        <f t="shared" si="3"/>
        <v>0</v>
      </c>
      <c r="I52">
        <v>0</v>
      </c>
      <c r="J52">
        <v>0</v>
      </c>
      <c r="K52">
        <v>0</v>
      </c>
      <c r="L52">
        <v>0</v>
      </c>
      <c r="M52">
        <v>0</v>
      </c>
      <c r="N52">
        <v>0</v>
      </c>
      <c r="O52">
        <v>0</v>
      </c>
      <c r="P52">
        <v>0</v>
      </c>
      <c r="Q52">
        <v>0</v>
      </c>
      <c r="R52">
        <v>0</v>
      </c>
      <c r="S52">
        <v>0</v>
      </c>
      <c r="T52">
        <v>0</v>
      </c>
      <c r="U52">
        <v>0</v>
      </c>
      <c r="V52">
        <v>0</v>
      </c>
      <c r="W52">
        <v>0</v>
      </c>
      <c r="X52">
        <v>0</v>
      </c>
      <c r="Y52">
        <v>0</v>
      </c>
      <c r="Z52">
        <v>0</v>
      </c>
    </row>
    <row r="53" spans="1:26" x14ac:dyDescent="0.2">
      <c r="A53" t="s">
        <v>52</v>
      </c>
      <c r="B53" s="21">
        <v>19500</v>
      </c>
      <c r="C53" s="19">
        <f t="shared" si="0"/>
        <v>0</v>
      </c>
      <c r="D53" s="19">
        <f t="shared" si="1"/>
        <v>0</v>
      </c>
      <c r="E53" s="19">
        <f t="shared" si="2"/>
        <v>0</v>
      </c>
      <c r="F53">
        <v>0</v>
      </c>
      <c r="G53">
        <v>0</v>
      </c>
      <c r="H53">
        <f t="shared" si="3"/>
        <v>0</v>
      </c>
      <c r="I53">
        <v>0</v>
      </c>
      <c r="J53">
        <v>0</v>
      </c>
      <c r="K53">
        <v>0</v>
      </c>
      <c r="L53">
        <v>0</v>
      </c>
      <c r="M53">
        <v>0</v>
      </c>
      <c r="N53">
        <v>0</v>
      </c>
      <c r="O53">
        <v>0</v>
      </c>
      <c r="P53">
        <v>0</v>
      </c>
      <c r="Q53">
        <v>0</v>
      </c>
      <c r="R53">
        <v>0</v>
      </c>
      <c r="S53">
        <v>0</v>
      </c>
      <c r="T53">
        <v>0</v>
      </c>
      <c r="U53">
        <v>0</v>
      </c>
      <c r="V53">
        <v>0</v>
      </c>
      <c r="W53">
        <v>0</v>
      </c>
      <c r="X53">
        <v>0</v>
      </c>
      <c r="Y53">
        <v>0</v>
      </c>
      <c r="Z53">
        <v>0</v>
      </c>
    </row>
    <row r="54" spans="1:26" x14ac:dyDescent="0.2">
      <c r="A54" t="s">
        <v>53</v>
      </c>
      <c r="B54" s="21">
        <v>9633</v>
      </c>
      <c r="C54" s="19">
        <f t="shared" si="0"/>
        <v>0</v>
      </c>
      <c r="D54" s="19">
        <f t="shared" si="1"/>
        <v>0</v>
      </c>
      <c r="E54" s="19">
        <f t="shared" si="2"/>
        <v>0</v>
      </c>
      <c r="F54">
        <v>0</v>
      </c>
      <c r="G54">
        <v>0</v>
      </c>
      <c r="H54">
        <f t="shared" si="3"/>
        <v>0</v>
      </c>
      <c r="I54">
        <v>0</v>
      </c>
      <c r="J54">
        <v>0</v>
      </c>
      <c r="K54">
        <v>0</v>
      </c>
      <c r="L54">
        <v>0</v>
      </c>
      <c r="M54">
        <v>0</v>
      </c>
      <c r="N54">
        <v>0</v>
      </c>
      <c r="O54">
        <v>0</v>
      </c>
      <c r="P54">
        <v>0</v>
      </c>
      <c r="Q54">
        <v>0</v>
      </c>
      <c r="R54">
        <v>0</v>
      </c>
      <c r="S54">
        <v>0</v>
      </c>
      <c r="T54">
        <v>0</v>
      </c>
      <c r="U54">
        <v>0</v>
      </c>
      <c r="V54">
        <v>0</v>
      </c>
      <c r="W54">
        <v>0</v>
      </c>
      <c r="X54">
        <v>0</v>
      </c>
      <c r="Y54">
        <v>0</v>
      </c>
      <c r="Z54">
        <v>0</v>
      </c>
    </row>
    <row r="55" spans="1:26" x14ac:dyDescent="0.2">
      <c r="A55" t="s">
        <v>54</v>
      </c>
      <c r="B55" s="21">
        <v>3573</v>
      </c>
      <c r="C55" s="19">
        <f t="shared" si="0"/>
        <v>0</v>
      </c>
      <c r="D55" s="19">
        <f t="shared" si="1"/>
        <v>0</v>
      </c>
      <c r="E55" s="19">
        <f t="shared" si="2"/>
        <v>0</v>
      </c>
      <c r="F55">
        <v>0</v>
      </c>
      <c r="G55">
        <v>0</v>
      </c>
      <c r="H55">
        <f t="shared" si="3"/>
        <v>0</v>
      </c>
      <c r="I55">
        <v>0</v>
      </c>
      <c r="J55">
        <v>0</v>
      </c>
      <c r="K55">
        <v>0</v>
      </c>
      <c r="L55">
        <v>0</v>
      </c>
      <c r="M55">
        <v>0</v>
      </c>
      <c r="N55">
        <v>0</v>
      </c>
      <c r="O55">
        <v>0</v>
      </c>
      <c r="P55">
        <v>0</v>
      </c>
      <c r="Q55">
        <v>0</v>
      </c>
      <c r="R55">
        <v>0</v>
      </c>
      <c r="S55">
        <v>0</v>
      </c>
      <c r="T55">
        <v>0</v>
      </c>
      <c r="U55">
        <v>0</v>
      </c>
      <c r="V55">
        <v>0</v>
      </c>
      <c r="W55">
        <v>0</v>
      </c>
      <c r="X55">
        <v>0</v>
      </c>
      <c r="Y55">
        <v>0</v>
      </c>
      <c r="Z55">
        <v>0</v>
      </c>
    </row>
    <row r="56" spans="1:26" x14ac:dyDescent="0.2">
      <c r="A56" t="s">
        <v>55</v>
      </c>
      <c r="B56" s="21">
        <v>88682</v>
      </c>
      <c r="C56" s="19">
        <f t="shared" si="0"/>
        <v>0</v>
      </c>
      <c r="D56" s="19">
        <f t="shared" si="1"/>
        <v>0</v>
      </c>
      <c r="E56" s="19">
        <f t="shared" si="2"/>
        <v>0</v>
      </c>
      <c r="F56">
        <v>0</v>
      </c>
      <c r="G56">
        <v>0</v>
      </c>
      <c r="H56">
        <f t="shared" si="3"/>
        <v>0</v>
      </c>
      <c r="I56">
        <v>0</v>
      </c>
      <c r="J56">
        <v>0</v>
      </c>
      <c r="K56">
        <v>0</v>
      </c>
      <c r="L56">
        <v>0</v>
      </c>
      <c r="M56">
        <v>0</v>
      </c>
      <c r="N56">
        <v>0</v>
      </c>
      <c r="O56">
        <v>0</v>
      </c>
      <c r="P56">
        <v>0</v>
      </c>
      <c r="Q56">
        <v>0</v>
      </c>
      <c r="R56">
        <v>0</v>
      </c>
      <c r="S56">
        <v>0</v>
      </c>
      <c r="T56">
        <v>0</v>
      </c>
      <c r="U56">
        <v>0</v>
      </c>
      <c r="V56">
        <v>0</v>
      </c>
      <c r="W56">
        <v>0</v>
      </c>
      <c r="X56">
        <v>0</v>
      </c>
      <c r="Y56">
        <v>0</v>
      </c>
      <c r="Z56">
        <v>0</v>
      </c>
    </row>
    <row r="57" spans="1:26" x14ac:dyDescent="0.2">
      <c r="A57" t="s">
        <v>56</v>
      </c>
      <c r="B57" s="21">
        <v>35826</v>
      </c>
      <c r="C57" s="19">
        <f t="shared" si="0"/>
        <v>0</v>
      </c>
      <c r="D57" s="19">
        <f t="shared" si="1"/>
        <v>0</v>
      </c>
      <c r="E57" s="19">
        <f t="shared" si="2"/>
        <v>0</v>
      </c>
      <c r="F57">
        <v>0</v>
      </c>
      <c r="G57">
        <v>0</v>
      </c>
      <c r="H57">
        <f t="shared" si="3"/>
        <v>0</v>
      </c>
      <c r="I57">
        <v>0</v>
      </c>
      <c r="J57">
        <v>0</v>
      </c>
      <c r="K57">
        <v>0</v>
      </c>
      <c r="L57">
        <v>0</v>
      </c>
      <c r="M57">
        <v>0</v>
      </c>
      <c r="N57">
        <v>0</v>
      </c>
      <c r="O57">
        <v>0</v>
      </c>
      <c r="P57">
        <v>0</v>
      </c>
      <c r="Q57">
        <v>0</v>
      </c>
      <c r="R57">
        <v>0</v>
      </c>
      <c r="S57">
        <v>0</v>
      </c>
      <c r="T57">
        <v>0</v>
      </c>
      <c r="U57">
        <v>0</v>
      </c>
      <c r="V57">
        <v>0</v>
      </c>
      <c r="W57">
        <v>0</v>
      </c>
      <c r="X57">
        <v>0</v>
      </c>
      <c r="Y57">
        <v>0</v>
      </c>
      <c r="Z57">
        <v>0</v>
      </c>
    </row>
    <row r="58" spans="1:26" x14ac:dyDescent="0.2">
      <c r="A58" t="s">
        <v>57</v>
      </c>
      <c r="B58" s="21">
        <v>7457</v>
      </c>
      <c r="C58" s="19">
        <f t="shared" si="0"/>
        <v>0</v>
      </c>
      <c r="D58" s="19">
        <f t="shared" si="1"/>
        <v>0</v>
      </c>
      <c r="E58" s="19">
        <f t="shared" si="2"/>
        <v>0</v>
      </c>
      <c r="F58">
        <v>0</v>
      </c>
      <c r="G58">
        <v>0</v>
      </c>
      <c r="H58">
        <f t="shared" si="3"/>
        <v>0</v>
      </c>
      <c r="I58">
        <v>0</v>
      </c>
      <c r="J58">
        <v>0</v>
      </c>
      <c r="K58">
        <v>0</v>
      </c>
      <c r="L58">
        <v>0</v>
      </c>
      <c r="M58">
        <v>0</v>
      </c>
      <c r="N58">
        <v>0</v>
      </c>
      <c r="O58">
        <v>0</v>
      </c>
      <c r="P58">
        <v>0</v>
      </c>
      <c r="Q58">
        <v>0</v>
      </c>
      <c r="R58">
        <v>0</v>
      </c>
      <c r="S58">
        <v>0</v>
      </c>
      <c r="T58">
        <v>0</v>
      </c>
      <c r="U58">
        <v>0</v>
      </c>
      <c r="V58">
        <v>0</v>
      </c>
      <c r="W58">
        <v>0</v>
      </c>
      <c r="X58">
        <v>0</v>
      </c>
      <c r="Y58">
        <v>0</v>
      </c>
      <c r="Z58">
        <v>0</v>
      </c>
    </row>
    <row r="59" spans="1:26" x14ac:dyDescent="0.2">
      <c r="A59" t="s">
        <v>58</v>
      </c>
      <c r="B59" s="21">
        <v>15655</v>
      </c>
      <c r="C59" s="19">
        <f t="shared" si="0"/>
        <v>0</v>
      </c>
      <c r="D59" s="19">
        <f t="shared" si="1"/>
        <v>0</v>
      </c>
      <c r="E59" s="19">
        <f t="shared" si="2"/>
        <v>0</v>
      </c>
      <c r="F59">
        <v>0</v>
      </c>
      <c r="G59">
        <v>0</v>
      </c>
      <c r="H59">
        <f t="shared" si="3"/>
        <v>0</v>
      </c>
      <c r="I59">
        <v>0</v>
      </c>
      <c r="J59">
        <v>0</v>
      </c>
      <c r="K59">
        <v>0</v>
      </c>
      <c r="L59">
        <v>0</v>
      </c>
      <c r="M59">
        <v>0</v>
      </c>
      <c r="N59">
        <v>0</v>
      </c>
      <c r="O59">
        <v>0</v>
      </c>
      <c r="P59">
        <v>0</v>
      </c>
      <c r="Q59">
        <v>0</v>
      </c>
      <c r="R59">
        <v>0</v>
      </c>
      <c r="S59">
        <v>0</v>
      </c>
      <c r="T59">
        <v>0</v>
      </c>
      <c r="U59">
        <v>0</v>
      </c>
      <c r="V59">
        <v>0</v>
      </c>
      <c r="W59">
        <v>0</v>
      </c>
      <c r="X59">
        <v>0</v>
      </c>
      <c r="Y59">
        <v>0</v>
      </c>
      <c r="Z59">
        <v>0</v>
      </c>
    </row>
    <row r="60" spans="1:26" x14ac:dyDescent="0.2">
      <c r="A60" t="s">
        <v>59</v>
      </c>
      <c r="B60" s="21">
        <v>5257</v>
      </c>
      <c r="C60" s="19">
        <f t="shared" si="0"/>
        <v>0</v>
      </c>
      <c r="D60" s="19">
        <f t="shared" si="1"/>
        <v>0</v>
      </c>
      <c r="E60" s="19">
        <f t="shared" si="2"/>
        <v>0</v>
      </c>
      <c r="F60">
        <v>0</v>
      </c>
      <c r="G60">
        <v>0</v>
      </c>
      <c r="H60">
        <f t="shared" si="3"/>
        <v>0</v>
      </c>
      <c r="I60">
        <v>0</v>
      </c>
      <c r="J60">
        <v>0</v>
      </c>
      <c r="K60">
        <v>0</v>
      </c>
      <c r="L60">
        <v>0</v>
      </c>
      <c r="M60">
        <v>0</v>
      </c>
      <c r="N60">
        <v>0</v>
      </c>
      <c r="O60">
        <v>0</v>
      </c>
      <c r="P60">
        <v>0</v>
      </c>
      <c r="Q60">
        <v>0</v>
      </c>
      <c r="R60">
        <v>0</v>
      </c>
      <c r="S60">
        <v>0</v>
      </c>
      <c r="T60">
        <v>0</v>
      </c>
      <c r="U60">
        <v>0</v>
      </c>
      <c r="V60">
        <v>0</v>
      </c>
      <c r="W60">
        <v>0</v>
      </c>
      <c r="X60">
        <v>0</v>
      </c>
      <c r="Y60">
        <v>0</v>
      </c>
      <c r="Z60">
        <v>0</v>
      </c>
    </row>
    <row r="61" spans="1:26" x14ac:dyDescent="0.2">
      <c r="A61" t="s">
        <v>60</v>
      </c>
      <c r="B61" s="21">
        <v>16519</v>
      </c>
      <c r="C61" s="19">
        <f t="shared" si="0"/>
        <v>0</v>
      </c>
      <c r="D61" s="19">
        <f t="shared" si="1"/>
        <v>0</v>
      </c>
      <c r="E61" s="19">
        <f t="shared" si="2"/>
        <v>0</v>
      </c>
      <c r="F61">
        <v>0</v>
      </c>
      <c r="G61">
        <v>0</v>
      </c>
      <c r="H61">
        <f t="shared" si="3"/>
        <v>0</v>
      </c>
      <c r="I61">
        <v>0</v>
      </c>
      <c r="J61">
        <v>0</v>
      </c>
      <c r="K61">
        <v>0</v>
      </c>
      <c r="L61">
        <v>0</v>
      </c>
      <c r="M61">
        <v>0</v>
      </c>
      <c r="N61">
        <v>0</v>
      </c>
      <c r="O61">
        <v>0</v>
      </c>
      <c r="P61">
        <v>0</v>
      </c>
      <c r="Q61">
        <v>0</v>
      </c>
      <c r="R61">
        <v>0</v>
      </c>
      <c r="S61">
        <v>0</v>
      </c>
      <c r="T61">
        <v>0</v>
      </c>
      <c r="U61">
        <v>0</v>
      </c>
      <c r="V61">
        <v>0</v>
      </c>
      <c r="W61">
        <v>0</v>
      </c>
      <c r="X61">
        <v>0</v>
      </c>
      <c r="Y61">
        <v>0</v>
      </c>
      <c r="Z61">
        <v>0</v>
      </c>
    </row>
    <row r="62" spans="1:26" x14ac:dyDescent="0.2">
      <c r="A62" t="s">
        <v>61</v>
      </c>
      <c r="B62" s="21">
        <v>6877</v>
      </c>
      <c r="C62" s="19">
        <f t="shared" si="0"/>
        <v>0</v>
      </c>
      <c r="D62" s="19">
        <f t="shared" si="1"/>
        <v>0</v>
      </c>
      <c r="E62" s="19">
        <f t="shared" si="2"/>
        <v>0</v>
      </c>
      <c r="F62">
        <v>0</v>
      </c>
      <c r="G62">
        <v>0</v>
      </c>
      <c r="H62">
        <f t="shared" si="3"/>
        <v>0</v>
      </c>
      <c r="I62">
        <v>0</v>
      </c>
      <c r="J62">
        <v>0</v>
      </c>
      <c r="K62">
        <v>0</v>
      </c>
      <c r="L62">
        <v>0</v>
      </c>
      <c r="M62">
        <v>0</v>
      </c>
      <c r="N62">
        <v>0</v>
      </c>
      <c r="O62">
        <v>0</v>
      </c>
      <c r="P62">
        <v>0</v>
      </c>
      <c r="Q62">
        <v>0</v>
      </c>
      <c r="R62">
        <v>0</v>
      </c>
      <c r="S62">
        <v>0</v>
      </c>
      <c r="T62">
        <v>0</v>
      </c>
      <c r="U62">
        <v>0</v>
      </c>
      <c r="V62">
        <v>0</v>
      </c>
      <c r="W62">
        <v>0</v>
      </c>
      <c r="X62">
        <v>0</v>
      </c>
      <c r="Y62">
        <v>0</v>
      </c>
      <c r="Z62">
        <v>0</v>
      </c>
    </row>
    <row r="63" spans="1:26" x14ac:dyDescent="0.2">
      <c r="A63" t="s">
        <v>62</v>
      </c>
      <c r="B63" s="21">
        <v>301541</v>
      </c>
      <c r="C63" s="19">
        <f t="shared" si="0"/>
        <v>12775</v>
      </c>
      <c r="D63" s="19">
        <f t="shared" si="1"/>
        <v>1472</v>
      </c>
      <c r="E63" s="19">
        <f t="shared" si="2"/>
        <v>4.8815915580302516E-3</v>
      </c>
      <c r="F63">
        <v>12775</v>
      </c>
      <c r="G63">
        <v>1472</v>
      </c>
      <c r="H63">
        <f t="shared" si="3"/>
        <v>4.8815915580302516E-3</v>
      </c>
      <c r="I63">
        <v>0</v>
      </c>
      <c r="J63">
        <v>0</v>
      </c>
      <c r="K63">
        <v>0</v>
      </c>
      <c r="L63">
        <v>0</v>
      </c>
      <c r="M63">
        <v>0</v>
      </c>
      <c r="N63">
        <v>0</v>
      </c>
      <c r="O63">
        <v>0</v>
      </c>
      <c r="P63">
        <v>0</v>
      </c>
      <c r="Q63">
        <v>0</v>
      </c>
      <c r="R63">
        <v>0</v>
      </c>
      <c r="S63">
        <v>0</v>
      </c>
      <c r="T63">
        <v>0</v>
      </c>
      <c r="U63">
        <v>0</v>
      </c>
      <c r="V63">
        <v>0</v>
      </c>
      <c r="W63">
        <v>0</v>
      </c>
      <c r="X63">
        <v>0</v>
      </c>
      <c r="Y63">
        <v>0</v>
      </c>
      <c r="Z63">
        <v>0</v>
      </c>
    </row>
    <row r="64" spans="1:26" x14ac:dyDescent="0.2">
      <c r="A64" t="s">
        <v>63</v>
      </c>
      <c r="B64" s="21">
        <v>2068</v>
      </c>
      <c r="C64" s="19">
        <f t="shared" si="0"/>
        <v>0</v>
      </c>
      <c r="D64" s="19">
        <f t="shared" si="1"/>
        <v>0</v>
      </c>
      <c r="E64" s="19">
        <f t="shared" si="2"/>
        <v>0</v>
      </c>
      <c r="F64">
        <v>0</v>
      </c>
      <c r="G64">
        <v>0</v>
      </c>
      <c r="H64">
        <f t="shared" si="3"/>
        <v>0</v>
      </c>
      <c r="I64">
        <v>0</v>
      </c>
      <c r="J64">
        <v>0</v>
      </c>
      <c r="K64">
        <v>0</v>
      </c>
      <c r="L64">
        <v>0</v>
      </c>
      <c r="M64">
        <v>0</v>
      </c>
      <c r="N64">
        <v>0</v>
      </c>
      <c r="O64">
        <v>0</v>
      </c>
      <c r="P64">
        <v>0</v>
      </c>
      <c r="Q64">
        <v>0</v>
      </c>
      <c r="R64">
        <v>0</v>
      </c>
      <c r="S64">
        <v>0</v>
      </c>
      <c r="T64">
        <v>0</v>
      </c>
      <c r="U64">
        <v>0</v>
      </c>
      <c r="V64">
        <v>0</v>
      </c>
      <c r="W64">
        <v>0</v>
      </c>
      <c r="X64">
        <v>0</v>
      </c>
      <c r="Y64">
        <v>0</v>
      </c>
      <c r="Z64">
        <v>0</v>
      </c>
    </row>
    <row r="65" spans="1:26" x14ac:dyDescent="0.2">
      <c r="A65" t="s">
        <v>64</v>
      </c>
      <c r="B65" s="21">
        <v>9064</v>
      </c>
      <c r="C65" s="19">
        <f t="shared" si="0"/>
        <v>0</v>
      </c>
      <c r="D65" s="19">
        <f t="shared" si="1"/>
        <v>0</v>
      </c>
      <c r="E65" s="19">
        <f t="shared" si="2"/>
        <v>0</v>
      </c>
      <c r="F65">
        <v>0</v>
      </c>
      <c r="G65">
        <v>0</v>
      </c>
      <c r="H65">
        <f t="shared" si="3"/>
        <v>0</v>
      </c>
      <c r="I65">
        <v>0</v>
      </c>
      <c r="J65">
        <v>0</v>
      </c>
      <c r="K65">
        <v>0</v>
      </c>
      <c r="L65">
        <v>0</v>
      </c>
      <c r="M65">
        <v>0</v>
      </c>
      <c r="N65">
        <v>0</v>
      </c>
      <c r="O65">
        <v>0</v>
      </c>
      <c r="P65">
        <v>0</v>
      </c>
      <c r="Q65">
        <v>0</v>
      </c>
      <c r="R65">
        <v>0</v>
      </c>
      <c r="S65">
        <v>0</v>
      </c>
      <c r="T65">
        <v>0</v>
      </c>
      <c r="U65">
        <v>0</v>
      </c>
      <c r="V65">
        <v>0</v>
      </c>
      <c r="W65">
        <v>0</v>
      </c>
      <c r="X65">
        <v>0</v>
      </c>
      <c r="Y65">
        <v>0</v>
      </c>
      <c r="Z65">
        <v>0</v>
      </c>
    </row>
    <row r="66" spans="1:26" x14ac:dyDescent="0.2">
      <c r="A66" t="s">
        <v>65</v>
      </c>
      <c r="B66" s="21">
        <v>8548</v>
      </c>
      <c r="C66" s="19">
        <f t="shared" si="0"/>
        <v>0</v>
      </c>
      <c r="D66" s="19">
        <f t="shared" si="1"/>
        <v>0</v>
      </c>
      <c r="E66" s="19">
        <f t="shared" si="2"/>
        <v>0</v>
      </c>
      <c r="F66">
        <v>0</v>
      </c>
      <c r="G66">
        <v>0</v>
      </c>
      <c r="H66">
        <f t="shared" si="3"/>
        <v>0</v>
      </c>
      <c r="I66">
        <v>0</v>
      </c>
      <c r="J66">
        <v>0</v>
      </c>
      <c r="K66">
        <v>0</v>
      </c>
      <c r="L66">
        <v>0</v>
      </c>
      <c r="M66">
        <v>0</v>
      </c>
      <c r="N66">
        <v>0</v>
      </c>
      <c r="O66">
        <v>0</v>
      </c>
      <c r="P66">
        <v>0</v>
      </c>
      <c r="Q66">
        <v>0</v>
      </c>
      <c r="R66">
        <v>0</v>
      </c>
      <c r="S66">
        <v>0</v>
      </c>
      <c r="T66">
        <v>0</v>
      </c>
      <c r="U66">
        <v>0</v>
      </c>
      <c r="V66">
        <v>0</v>
      </c>
      <c r="W66">
        <v>0</v>
      </c>
      <c r="X66">
        <v>0</v>
      </c>
      <c r="Y66">
        <v>0</v>
      </c>
      <c r="Z66">
        <v>0</v>
      </c>
    </row>
    <row r="67" spans="1:26" x14ac:dyDescent="0.2">
      <c r="A67" t="s">
        <v>66</v>
      </c>
      <c r="B67" s="21">
        <v>35838</v>
      </c>
      <c r="C67" s="19">
        <f t="shared" ref="C67:C89" si="4">SUM(F67+I67+L67+O67+R67+U67+X67)</f>
        <v>0</v>
      </c>
      <c r="D67" s="19">
        <f t="shared" ref="D67:D89" si="5">SUM(G67+J67+M67+P67+S67+V67+Y67)</f>
        <v>0</v>
      </c>
      <c r="E67" s="19">
        <f t="shared" ref="E67:E89" si="6">D67/B67</f>
        <v>0</v>
      </c>
      <c r="F67">
        <v>0</v>
      </c>
      <c r="G67">
        <v>0</v>
      </c>
      <c r="H67">
        <f t="shared" ref="H67:H89" si="7">G67/B67</f>
        <v>0</v>
      </c>
      <c r="I67">
        <v>0</v>
      </c>
      <c r="J67">
        <v>0</v>
      </c>
      <c r="K67">
        <v>0</v>
      </c>
      <c r="L67">
        <v>0</v>
      </c>
      <c r="M67">
        <v>0</v>
      </c>
      <c r="N67">
        <v>0</v>
      </c>
      <c r="O67">
        <v>0</v>
      </c>
      <c r="P67">
        <v>0</v>
      </c>
      <c r="Q67">
        <v>0</v>
      </c>
      <c r="R67">
        <v>0</v>
      </c>
      <c r="S67">
        <v>0</v>
      </c>
      <c r="T67">
        <v>0</v>
      </c>
      <c r="U67">
        <v>0</v>
      </c>
      <c r="V67">
        <v>0</v>
      </c>
      <c r="W67">
        <v>0</v>
      </c>
      <c r="X67">
        <v>0</v>
      </c>
      <c r="Y67">
        <v>0</v>
      </c>
      <c r="Z67">
        <v>0</v>
      </c>
    </row>
    <row r="68" spans="1:26" x14ac:dyDescent="0.2">
      <c r="A68" t="s">
        <v>67</v>
      </c>
      <c r="B68" s="21">
        <v>5164</v>
      </c>
      <c r="C68" s="19">
        <f t="shared" si="4"/>
        <v>0</v>
      </c>
      <c r="D68" s="19">
        <f t="shared" si="5"/>
        <v>0</v>
      </c>
      <c r="E68" s="19">
        <f t="shared" si="6"/>
        <v>0</v>
      </c>
      <c r="F68">
        <v>0</v>
      </c>
      <c r="G68">
        <v>0</v>
      </c>
      <c r="H68">
        <f t="shared" si="7"/>
        <v>0</v>
      </c>
      <c r="I68">
        <v>0</v>
      </c>
      <c r="J68">
        <v>0</v>
      </c>
      <c r="K68">
        <v>0</v>
      </c>
      <c r="L68">
        <v>0</v>
      </c>
      <c r="M68">
        <v>0</v>
      </c>
      <c r="N68">
        <v>0</v>
      </c>
      <c r="O68">
        <v>0</v>
      </c>
      <c r="P68">
        <v>0</v>
      </c>
      <c r="Q68">
        <v>0</v>
      </c>
      <c r="R68">
        <v>0</v>
      </c>
      <c r="S68">
        <v>0</v>
      </c>
      <c r="T68">
        <v>0</v>
      </c>
      <c r="U68">
        <v>0</v>
      </c>
      <c r="V68">
        <v>0</v>
      </c>
      <c r="W68">
        <v>0</v>
      </c>
      <c r="X68">
        <v>0</v>
      </c>
      <c r="Y68">
        <v>0</v>
      </c>
      <c r="Z68">
        <v>0</v>
      </c>
    </row>
    <row r="69" spans="1:26" x14ac:dyDescent="0.2">
      <c r="A69" t="s">
        <v>68</v>
      </c>
      <c r="B69" s="21">
        <v>8723</v>
      </c>
      <c r="C69" s="19">
        <f t="shared" si="4"/>
        <v>0</v>
      </c>
      <c r="D69" s="19">
        <f t="shared" si="5"/>
        <v>0</v>
      </c>
      <c r="E69" s="19">
        <f t="shared" si="6"/>
        <v>0</v>
      </c>
      <c r="F69">
        <v>0</v>
      </c>
      <c r="G69">
        <v>0</v>
      </c>
      <c r="H69">
        <f t="shared" si="7"/>
        <v>0</v>
      </c>
      <c r="I69">
        <v>0</v>
      </c>
      <c r="J69">
        <v>0</v>
      </c>
      <c r="K69">
        <v>0</v>
      </c>
      <c r="L69">
        <v>0</v>
      </c>
      <c r="M69">
        <v>0</v>
      </c>
      <c r="N69">
        <v>0</v>
      </c>
      <c r="O69">
        <v>0</v>
      </c>
      <c r="P69">
        <v>0</v>
      </c>
      <c r="Q69">
        <v>0</v>
      </c>
      <c r="R69">
        <v>0</v>
      </c>
      <c r="S69">
        <v>0</v>
      </c>
      <c r="T69">
        <v>0</v>
      </c>
      <c r="U69">
        <v>0</v>
      </c>
      <c r="V69">
        <v>0</v>
      </c>
      <c r="W69">
        <v>0</v>
      </c>
      <c r="X69">
        <v>0</v>
      </c>
      <c r="Y69">
        <v>0</v>
      </c>
      <c r="Z69">
        <v>0</v>
      </c>
    </row>
    <row r="70" spans="1:26" x14ac:dyDescent="0.2">
      <c r="A70" t="s">
        <v>72</v>
      </c>
      <c r="B70" s="21">
        <v>121806</v>
      </c>
      <c r="C70" s="19">
        <f t="shared" si="4"/>
        <v>3160</v>
      </c>
      <c r="D70" s="19">
        <f t="shared" si="5"/>
        <v>140</v>
      </c>
      <c r="E70" s="19">
        <f t="shared" si="6"/>
        <v>1.1493686682101047E-3</v>
      </c>
      <c r="F70">
        <v>3160</v>
      </c>
      <c r="G70">
        <v>140</v>
      </c>
      <c r="H70">
        <f t="shared" si="7"/>
        <v>1.1493686682101047E-3</v>
      </c>
      <c r="I70">
        <v>0</v>
      </c>
      <c r="J70">
        <v>0</v>
      </c>
      <c r="K70">
        <v>0</v>
      </c>
      <c r="L70">
        <v>0</v>
      </c>
      <c r="M70">
        <v>0</v>
      </c>
      <c r="N70">
        <v>0</v>
      </c>
      <c r="O70">
        <v>0</v>
      </c>
      <c r="P70">
        <v>0</v>
      </c>
      <c r="Q70">
        <v>0</v>
      </c>
      <c r="R70">
        <v>0</v>
      </c>
      <c r="S70">
        <v>0</v>
      </c>
      <c r="T70">
        <v>0</v>
      </c>
      <c r="U70">
        <v>0</v>
      </c>
      <c r="V70">
        <v>0</v>
      </c>
      <c r="W70">
        <v>0</v>
      </c>
      <c r="X70">
        <v>0</v>
      </c>
      <c r="Y70">
        <v>0</v>
      </c>
      <c r="Z70">
        <v>0</v>
      </c>
    </row>
    <row r="71" spans="1:26" x14ac:dyDescent="0.2">
      <c r="A71" t="s">
        <v>69</v>
      </c>
      <c r="B71" s="21">
        <v>83212</v>
      </c>
      <c r="C71" s="19">
        <f t="shared" si="4"/>
        <v>0</v>
      </c>
      <c r="D71" s="19">
        <f t="shared" si="5"/>
        <v>0</v>
      </c>
      <c r="E71" s="19">
        <f t="shared" si="6"/>
        <v>0</v>
      </c>
      <c r="F71">
        <v>0</v>
      </c>
      <c r="G71">
        <v>0</v>
      </c>
      <c r="H71">
        <f t="shared" si="7"/>
        <v>0</v>
      </c>
      <c r="I71">
        <v>0</v>
      </c>
      <c r="J71">
        <v>0</v>
      </c>
      <c r="K71">
        <v>0</v>
      </c>
      <c r="L71">
        <v>0</v>
      </c>
      <c r="M71">
        <v>0</v>
      </c>
      <c r="N71">
        <v>0</v>
      </c>
      <c r="O71">
        <v>0</v>
      </c>
      <c r="P71">
        <v>0</v>
      </c>
      <c r="Q71">
        <v>0</v>
      </c>
      <c r="R71">
        <v>0</v>
      </c>
      <c r="S71">
        <v>0</v>
      </c>
      <c r="T71">
        <v>0</v>
      </c>
      <c r="U71">
        <v>0</v>
      </c>
      <c r="V71">
        <v>0</v>
      </c>
      <c r="W71">
        <v>0</v>
      </c>
      <c r="X71">
        <v>0</v>
      </c>
      <c r="Y71">
        <v>0</v>
      </c>
      <c r="Z71">
        <v>0</v>
      </c>
    </row>
    <row r="72" spans="1:26" x14ac:dyDescent="0.2">
      <c r="A72" t="s">
        <v>70</v>
      </c>
      <c r="B72" s="21">
        <v>54646</v>
      </c>
      <c r="C72" s="19">
        <f t="shared" si="4"/>
        <v>0</v>
      </c>
      <c r="D72" s="19">
        <f t="shared" si="5"/>
        <v>0</v>
      </c>
      <c r="E72" s="19">
        <f t="shared" si="6"/>
        <v>0</v>
      </c>
      <c r="F72">
        <v>0</v>
      </c>
      <c r="G72">
        <v>0</v>
      </c>
      <c r="H72">
        <f t="shared" si="7"/>
        <v>0</v>
      </c>
      <c r="I72">
        <v>0</v>
      </c>
      <c r="J72">
        <v>0</v>
      </c>
      <c r="K72">
        <v>0</v>
      </c>
      <c r="L72">
        <v>0</v>
      </c>
      <c r="M72">
        <v>0</v>
      </c>
      <c r="N72">
        <v>0</v>
      </c>
      <c r="O72">
        <v>0</v>
      </c>
      <c r="P72">
        <v>0</v>
      </c>
      <c r="Q72">
        <v>0</v>
      </c>
      <c r="R72">
        <v>0</v>
      </c>
      <c r="S72">
        <v>0</v>
      </c>
      <c r="T72">
        <v>0</v>
      </c>
      <c r="U72">
        <v>0</v>
      </c>
      <c r="V72">
        <v>0</v>
      </c>
      <c r="W72">
        <v>0</v>
      </c>
      <c r="X72">
        <v>0</v>
      </c>
      <c r="Y72">
        <v>0</v>
      </c>
      <c r="Z72">
        <v>0</v>
      </c>
    </row>
    <row r="73" spans="1:26" x14ac:dyDescent="0.2">
      <c r="A73" t="s">
        <v>71</v>
      </c>
      <c r="B73" s="21">
        <v>8651</v>
      </c>
      <c r="C73" s="19">
        <f t="shared" si="4"/>
        <v>0</v>
      </c>
      <c r="D73" s="19">
        <f t="shared" si="5"/>
        <v>0</v>
      </c>
      <c r="E73" s="19">
        <f t="shared" si="6"/>
        <v>0</v>
      </c>
      <c r="F73">
        <v>0</v>
      </c>
      <c r="G73">
        <v>0</v>
      </c>
      <c r="H73">
        <f t="shared" si="7"/>
        <v>0</v>
      </c>
      <c r="I73">
        <v>0</v>
      </c>
      <c r="J73">
        <v>0</v>
      </c>
      <c r="K73">
        <v>0</v>
      </c>
      <c r="L73">
        <v>0</v>
      </c>
      <c r="M73">
        <v>0</v>
      </c>
      <c r="N73">
        <v>0</v>
      </c>
      <c r="O73">
        <v>0</v>
      </c>
      <c r="P73">
        <v>0</v>
      </c>
      <c r="Q73">
        <v>0</v>
      </c>
      <c r="R73">
        <v>0</v>
      </c>
      <c r="S73">
        <v>0</v>
      </c>
      <c r="T73">
        <v>0</v>
      </c>
      <c r="U73">
        <v>0</v>
      </c>
      <c r="V73">
        <v>0</v>
      </c>
      <c r="W73">
        <v>0</v>
      </c>
      <c r="X73">
        <v>0</v>
      </c>
      <c r="Y73">
        <v>0</v>
      </c>
      <c r="Z73">
        <v>0</v>
      </c>
    </row>
    <row r="74" spans="1:26" x14ac:dyDescent="0.2">
      <c r="A74" t="s">
        <v>73</v>
      </c>
      <c r="B74" s="21">
        <v>86797</v>
      </c>
      <c r="C74" s="19">
        <f t="shared" si="4"/>
        <v>0</v>
      </c>
      <c r="D74" s="19">
        <f t="shared" si="5"/>
        <v>0</v>
      </c>
      <c r="E74" s="19">
        <f t="shared" si="6"/>
        <v>0</v>
      </c>
      <c r="F74">
        <v>0</v>
      </c>
      <c r="G74">
        <v>0</v>
      </c>
      <c r="H74">
        <f t="shared" si="7"/>
        <v>0</v>
      </c>
      <c r="I74">
        <v>0</v>
      </c>
      <c r="J74">
        <v>0</v>
      </c>
      <c r="K74">
        <v>0</v>
      </c>
      <c r="L74">
        <v>0</v>
      </c>
      <c r="M74">
        <v>0</v>
      </c>
      <c r="N74">
        <v>0</v>
      </c>
      <c r="O74">
        <v>0</v>
      </c>
      <c r="P74">
        <v>0</v>
      </c>
      <c r="Q74">
        <v>0</v>
      </c>
      <c r="R74">
        <v>0</v>
      </c>
      <c r="S74">
        <v>0</v>
      </c>
      <c r="T74">
        <v>0</v>
      </c>
      <c r="U74">
        <v>0</v>
      </c>
      <c r="V74">
        <v>0</v>
      </c>
      <c r="W74">
        <v>0</v>
      </c>
      <c r="X74">
        <v>0</v>
      </c>
      <c r="Y74">
        <v>0</v>
      </c>
      <c r="Z74">
        <v>0</v>
      </c>
    </row>
    <row r="75" spans="1:26" x14ac:dyDescent="0.2">
      <c r="A75" t="s">
        <v>74</v>
      </c>
      <c r="B75" s="21">
        <v>20929</v>
      </c>
      <c r="C75" s="19">
        <f t="shared" si="4"/>
        <v>0</v>
      </c>
      <c r="D75" s="19">
        <f t="shared" si="5"/>
        <v>0</v>
      </c>
      <c r="E75" s="19">
        <f t="shared" si="6"/>
        <v>0</v>
      </c>
      <c r="F75">
        <v>0</v>
      </c>
      <c r="G75">
        <v>0</v>
      </c>
      <c r="H75">
        <f t="shared" si="7"/>
        <v>0</v>
      </c>
      <c r="I75">
        <v>0</v>
      </c>
      <c r="J75">
        <v>0</v>
      </c>
      <c r="K75">
        <v>0</v>
      </c>
      <c r="L75">
        <v>0</v>
      </c>
      <c r="M75">
        <v>0</v>
      </c>
      <c r="N75">
        <v>0</v>
      </c>
      <c r="O75">
        <v>0</v>
      </c>
      <c r="P75">
        <v>0</v>
      </c>
      <c r="Q75">
        <v>0</v>
      </c>
      <c r="R75">
        <v>0</v>
      </c>
      <c r="S75">
        <v>0</v>
      </c>
      <c r="T75">
        <v>0</v>
      </c>
      <c r="U75">
        <v>0</v>
      </c>
      <c r="V75">
        <v>0</v>
      </c>
      <c r="W75">
        <v>0</v>
      </c>
      <c r="X75">
        <v>0</v>
      </c>
      <c r="Y75">
        <v>0</v>
      </c>
      <c r="Z75">
        <v>0</v>
      </c>
    </row>
    <row r="76" spans="1:26" x14ac:dyDescent="0.2">
      <c r="A76" t="s">
        <v>75</v>
      </c>
      <c r="B76" s="21">
        <v>5600</v>
      </c>
      <c r="C76" s="19">
        <f t="shared" si="4"/>
        <v>0</v>
      </c>
      <c r="D76" s="19">
        <f t="shared" si="5"/>
        <v>0</v>
      </c>
      <c r="E76" s="19">
        <f t="shared" si="6"/>
        <v>0</v>
      </c>
      <c r="F76">
        <v>0</v>
      </c>
      <c r="G76">
        <v>0</v>
      </c>
      <c r="H76">
        <f t="shared" si="7"/>
        <v>0</v>
      </c>
      <c r="I76">
        <v>0</v>
      </c>
      <c r="J76">
        <v>0</v>
      </c>
      <c r="K76">
        <v>0</v>
      </c>
      <c r="L76">
        <v>0</v>
      </c>
      <c r="M76">
        <v>0</v>
      </c>
      <c r="N76">
        <v>0</v>
      </c>
      <c r="O76">
        <v>0</v>
      </c>
      <c r="P76">
        <v>0</v>
      </c>
      <c r="Q76">
        <v>0</v>
      </c>
      <c r="R76">
        <v>0</v>
      </c>
      <c r="S76">
        <v>0</v>
      </c>
      <c r="T76">
        <v>0</v>
      </c>
      <c r="U76">
        <v>0</v>
      </c>
      <c r="V76">
        <v>0</v>
      </c>
      <c r="W76">
        <v>0</v>
      </c>
      <c r="X76">
        <v>0</v>
      </c>
      <c r="Y76">
        <v>0</v>
      </c>
      <c r="Z76">
        <v>0</v>
      </c>
    </row>
    <row r="77" spans="1:26" x14ac:dyDescent="0.2">
      <c r="A77" t="s">
        <v>76</v>
      </c>
      <c r="B77" s="21">
        <v>5490</v>
      </c>
      <c r="C77" s="19">
        <f t="shared" si="4"/>
        <v>0</v>
      </c>
      <c r="D77" s="19">
        <f t="shared" si="5"/>
        <v>0</v>
      </c>
      <c r="E77" s="19">
        <f t="shared" si="6"/>
        <v>0</v>
      </c>
      <c r="F77">
        <v>0</v>
      </c>
      <c r="G77">
        <v>0</v>
      </c>
      <c r="H77">
        <f t="shared" si="7"/>
        <v>0</v>
      </c>
      <c r="I77">
        <v>0</v>
      </c>
      <c r="J77">
        <v>0</v>
      </c>
      <c r="K77">
        <v>0</v>
      </c>
      <c r="L77">
        <v>0</v>
      </c>
      <c r="M77">
        <v>0</v>
      </c>
      <c r="N77">
        <v>0</v>
      </c>
      <c r="O77">
        <v>0</v>
      </c>
      <c r="P77">
        <v>0</v>
      </c>
      <c r="Q77">
        <v>0</v>
      </c>
      <c r="R77">
        <v>0</v>
      </c>
      <c r="S77">
        <v>0</v>
      </c>
      <c r="T77">
        <v>0</v>
      </c>
      <c r="U77">
        <v>0</v>
      </c>
      <c r="V77">
        <v>0</v>
      </c>
      <c r="W77">
        <v>0</v>
      </c>
      <c r="X77">
        <v>0</v>
      </c>
      <c r="Y77">
        <v>0</v>
      </c>
      <c r="Z77">
        <v>0</v>
      </c>
    </row>
    <row r="78" spans="1:26" x14ac:dyDescent="0.2">
      <c r="A78" t="s">
        <v>77</v>
      </c>
      <c r="B78" s="21">
        <v>13153</v>
      </c>
      <c r="C78" s="19">
        <f t="shared" si="4"/>
        <v>0</v>
      </c>
      <c r="D78" s="19">
        <f t="shared" si="5"/>
        <v>0</v>
      </c>
      <c r="E78" s="19">
        <f t="shared" si="6"/>
        <v>0</v>
      </c>
      <c r="F78">
        <v>0</v>
      </c>
      <c r="G78">
        <v>0</v>
      </c>
      <c r="H78">
        <f t="shared" si="7"/>
        <v>0</v>
      </c>
      <c r="I78">
        <v>0</v>
      </c>
      <c r="J78">
        <v>0</v>
      </c>
      <c r="K78">
        <v>0</v>
      </c>
      <c r="L78">
        <v>0</v>
      </c>
      <c r="M78">
        <v>0</v>
      </c>
      <c r="N78">
        <v>0</v>
      </c>
      <c r="O78">
        <v>0</v>
      </c>
      <c r="P78">
        <v>0</v>
      </c>
      <c r="Q78">
        <v>0</v>
      </c>
      <c r="R78">
        <v>0</v>
      </c>
      <c r="S78">
        <v>0</v>
      </c>
      <c r="T78">
        <v>0</v>
      </c>
      <c r="U78">
        <v>0</v>
      </c>
      <c r="V78">
        <v>0</v>
      </c>
      <c r="W78">
        <v>0</v>
      </c>
      <c r="X78">
        <v>0</v>
      </c>
      <c r="Y78">
        <v>0</v>
      </c>
      <c r="Z78">
        <v>0</v>
      </c>
    </row>
    <row r="79" spans="1:26" x14ac:dyDescent="0.2">
      <c r="A79" t="s">
        <v>78</v>
      </c>
      <c r="B79" s="21">
        <v>1991</v>
      </c>
      <c r="C79" s="19">
        <f t="shared" si="4"/>
        <v>0</v>
      </c>
      <c r="D79" s="19">
        <f t="shared" si="5"/>
        <v>0</v>
      </c>
      <c r="E79" s="19">
        <f t="shared" si="6"/>
        <v>0</v>
      </c>
      <c r="F79">
        <v>0</v>
      </c>
      <c r="G79">
        <v>0</v>
      </c>
      <c r="H79">
        <f t="shared" si="7"/>
        <v>0</v>
      </c>
      <c r="I79">
        <v>0</v>
      </c>
      <c r="J79">
        <v>0</v>
      </c>
      <c r="K79">
        <v>0</v>
      </c>
      <c r="L79">
        <v>0</v>
      </c>
      <c r="M79">
        <v>0</v>
      </c>
      <c r="N79">
        <v>0</v>
      </c>
      <c r="O79">
        <v>0</v>
      </c>
      <c r="P79">
        <v>0</v>
      </c>
      <c r="Q79">
        <v>0</v>
      </c>
      <c r="R79">
        <v>0</v>
      </c>
      <c r="S79">
        <v>0</v>
      </c>
      <c r="T79">
        <v>0</v>
      </c>
      <c r="U79">
        <v>0</v>
      </c>
      <c r="V79">
        <v>0</v>
      </c>
      <c r="W79">
        <v>0</v>
      </c>
      <c r="X79">
        <v>0</v>
      </c>
      <c r="Y79">
        <v>0</v>
      </c>
      <c r="Z79">
        <v>0</v>
      </c>
    </row>
    <row r="80" spans="1:26" x14ac:dyDescent="0.2">
      <c r="A80" t="s">
        <v>79</v>
      </c>
      <c r="B80" s="21">
        <v>13261</v>
      </c>
      <c r="C80" s="19">
        <f t="shared" si="4"/>
        <v>0</v>
      </c>
      <c r="D80" s="19">
        <f t="shared" si="5"/>
        <v>0</v>
      </c>
      <c r="E80" s="19">
        <f t="shared" si="6"/>
        <v>0</v>
      </c>
      <c r="F80">
        <v>0</v>
      </c>
      <c r="G80">
        <v>0</v>
      </c>
      <c r="H80">
        <f t="shared" si="7"/>
        <v>0</v>
      </c>
      <c r="I80">
        <v>0</v>
      </c>
      <c r="J80">
        <v>0</v>
      </c>
      <c r="K80">
        <v>0</v>
      </c>
      <c r="L80">
        <v>0</v>
      </c>
      <c r="M80">
        <v>0</v>
      </c>
      <c r="N80">
        <v>0</v>
      </c>
      <c r="O80">
        <v>0</v>
      </c>
      <c r="P80">
        <v>0</v>
      </c>
      <c r="Q80">
        <v>0</v>
      </c>
      <c r="R80">
        <v>0</v>
      </c>
      <c r="S80">
        <v>0</v>
      </c>
      <c r="T80">
        <v>0</v>
      </c>
      <c r="U80">
        <v>0</v>
      </c>
      <c r="V80">
        <v>0</v>
      </c>
      <c r="W80">
        <v>0</v>
      </c>
      <c r="X80">
        <v>0</v>
      </c>
      <c r="Y80">
        <v>0</v>
      </c>
      <c r="Z80">
        <v>0</v>
      </c>
    </row>
    <row r="81" spans="1:26" x14ac:dyDescent="0.2">
      <c r="A81" t="s">
        <v>80</v>
      </c>
      <c r="B81" s="21">
        <v>7720</v>
      </c>
      <c r="C81" s="19">
        <f t="shared" si="4"/>
        <v>0</v>
      </c>
      <c r="D81" s="19">
        <f t="shared" si="5"/>
        <v>0</v>
      </c>
      <c r="E81" s="19">
        <f t="shared" si="6"/>
        <v>0</v>
      </c>
      <c r="F81">
        <v>0</v>
      </c>
      <c r="G81">
        <v>0</v>
      </c>
      <c r="H81">
        <f t="shared" si="7"/>
        <v>0</v>
      </c>
      <c r="I81">
        <v>0</v>
      </c>
      <c r="J81">
        <v>0</v>
      </c>
      <c r="K81">
        <v>0</v>
      </c>
      <c r="L81">
        <v>0</v>
      </c>
      <c r="M81">
        <v>0</v>
      </c>
      <c r="N81">
        <v>0</v>
      </c>
      <c r="O81">
        <v>0</v>
      </c>
      <c r="P81">
        <v>0</v>
      </c>
      <c r="Q81">
        <v>0</v>
      </c>
      <c r="R81">
        <v>0</v>
      </c>
      <c r="S81">
        <v>0</v>
      </c>
      <c r="T81">
        <v>0</v>
      </c>
      <c r="U81">
        <v>0</v>
      </c>
      <c r="V81">
        <v>0</v>
      </c>
      <c r="W81">
        <v>0</v>
      </c>
      <c r="X81">
        <v>0</v>
      </c>
      <c r="Y81">
        <v>0</v>
      </c>
      <c r="Z81">
        <v>0</v>
      </c>
    </row>
    <row r="82" spans="1:26" x14ac:dyDescent="0.2">
      <c r="A82" t="s">
        <v>81</v>
      </c>
      <c r="B82" s="21">
        <v>10582</v>
      </c>
      <c r="C82" s="19">
        <f t="shared" si="4"/>
        <v>0</v>
      </c>
      <c r="D82" s="19">
        <f t="shared" si="5"/>
        <v>0</v>
      </c>
      <c r="E82" s="19">
        <f t="shared" si="6"/>
        <v>0</v>
      </c>
      <c r="F82">
        <v>0</v>
      </c>
      <c r="G82">
        <v>0</v>
      </c>
      <c r="H82">
        <f t="shared" si="7"/>
        <v>0</v>
      </c>
      <c r="I82">
        <v>0</v>
      </c>
      <c r="J82">
        <v>0</v>
      </c>
      <c r="K82">
        <v>0</v>
      </c>
      <c r="L82">
        <v>0</v>
      </c>
      <c r="M82">
        <v>0</v>
      </c>
      <c r="N82">
        <v>0</v>
      </c>
      <c r="O82">
        <v>0</v>
      </c>
      <c r="P82">
        <v>0</v>
      </c>
      <c r="Q82">
        <v>0</v>
      </c>
      <c r="R82">
        <v>0</v>
      </c>
      <c r="S82">
        <v>0</v>
      </c>
      <c r="T82">
        <v>0</v>
      </c>
      <c r="U82">
        <v>0</v>
      </c>
      <c r="V82">
        <v>0</v>
      </c>
      <c r="W82">
        <v>0</v>
      </c>
      <c r="X82">
        <v>0</v>
      </c>
      <c r="Y82">
        <v>0</v>
      </c>
      <c r="Z82">
        <v>0</v>
      </c>
    </row>
    <row r="83" spans="1:26" x14ac:dyDescent="0.2">
      <c r="A83" t="s">
        <v>82</v>
      </c>
      <c r="B83" s="21">
        <v>158540</v>
      </c>
      <c r="C83" s="19">
        <f t="shared" si="4"/>
        <v>0</v>
      </c>
      <c r="D83" s="19">
        <f t="shared" si="5"/>
        <v>0</v>
      </c>
      <c r="E83" s="19">
        <f t="shared" si="6"/>
        <v>0</v>
      </c>
      <c r="F83">
        <v>0</v>
      </c>
      <c r="G83">
        <v>0</v>
      </c>
      <c r="H83">
        <f t="shared" si="7"/>
        <v>0</v>
      </c>
      <c r="I83">
        <v>0</v>
      </c>
      <c r="J83">
        <v>0</v>
      </c>
      <c r="K83">
        <v>0</v>
      </c>
      <c r="L83">
        <v>0</v>
      </c>
      <c r="M83">
        <v>0</v>
      </c>
      <c r="N83">
        <v>0</v>
      </c>
      <c r="O83">
        <v>0</v>
      </c>
      <c r="P83">
        <v>0</v>
      </c>
      <c r="Q83">
        <v>0</v>
      </c>
      <c r="R83">
        <v>0</v>
      </c>
      <c r="S83">
        <v>0</v>
      </c>
      <c r="T83">
        <v>0</v>
      </c>
      <c r="U83">
        <v>0</v>
      </c>
      <c r="V83">
        <v>0</v>
      </c>
      <c r="W83">
        <v>0</v>
      </c>
      <c r="X83">
        <v>0</v>
      </c>
      <c r="Y83">
        <v>0</v>
      </c>
      <c r="Z83">
        <v>0</v>
      </c>
    </row>
    <row r="84" spans="1:26" x14ac:dyDescent="0.2">
      <c r="A84" t="s">
        <v>83</v>
      </c>
      <c r="B84" s="21">
        <v>5698</v>
      </c>
      <c r="C84" s="19">
        <f t="shared" si="4"/>
        <v>0</v>
      </c>
      <c r="D84" s="19">
        <f t="shared" si="5"/>
        <v>0</v>
      </c>
      <c r="E84" s="19">
        <f t="shared" si="6"/>
        <v>0</v>
      </c>
      <c r="F84">
        <v>0</v>
      </c>
      <c r="G84">
        <v>0</v>
      </c>
      <c r="H84">
        <f t="shared" si="7"/>
        <v>0</v>
      </c>
      <c r="I84">
        <v>0</v>
      </c>
      <c r="J84">
        <v>0</v>
      </c>
      <c r="K84">
        <v>0</v>
      </c>
      <c r="L84">
        <v>0</v>
      </c>
      <c r="M84">
        <v>0</v>
      </c>
      <c r="N84">
        <v>0</v>
      </c>
      <c r="O84">
        <v>0</v>
      </c>
      <c r="P84">
        <v>0</v>
      </c>
      <c r="Q84">
        <v>0</v>
      </c>
      <c r="R84">
        <v>0</v>
      </c>
      <c r="S84">
        <v>0</v>
      </c>
      <c r="T84">
        <v>0</v>
      </c>
      <c r="U84">
        <v>0</v>
      </c>
      <c r="V84">
        <v>0</v>
      </c>
      <c r="W84">
        <v>0</v>
      </c>
      <c r="X84">
        <v>0</v>
      </c>
      <c r="Y84">
        <v>0</v>
      </c>
      <c r="Z84">
        <v>0</v>
      </c>
    </row>
    <row r="85" spans="1:26" x14ac:dyDescent="0.2">
      <c r="A85" t="s">
        <v>84</v>
      </c>
      <c r="B85" s="21">
        <v>3563</v>
      </c>
      <c r="C85" s="19">
        <f t="shared" si="4"/>
        <v>0</v>
      </c>
      <c r="D85" s="19">
        <f t="shared" si="5"/>
        <v>0</v>
      </c>
      <c r="E85" s="19">
        <f t="shared" si="6"/>
        <v>0</v>
      </c>
      <c r="F85">
        <v>0</v>
      </c>
      <c r="G85">
        <v>0</v>
      </c>
      <c r="H85">
        <f t="shared" si="7"/>
        <v>0</v>
      </c>
      <c r="I85">
        <v>0</v>
      </c>
      <c r="J85">
        <v>0</v>
      </c>
      <c r="K85">
        <v>0</v>
      </c>
      <c r="L85">
        <v>0</v>
      </c>
      <c r="M85">
        <v>0</v>
      </c>
      <c r="N85">
        <v>0</v>
      </c>
      <c r="O85">
        <v>0</v>
      </c>
      <c r="P85">
        <v>0</v>
      </c>
      <c r="Q85">
        <v>0</v>
      </c>
      <c r="R85">
        <v>0</v>
      </c>
      <c r="S85">
        <v>0</v>
      </c>
      <c r="T85">
        <v>0</v>
      </c>
      <c r="U85">
        <v>0</v>
      </c>
      <c r="V85">
        <v>0</v>
      </c>
      <c r="W85">
        <v>0</v>
      </c>
      <c r="X85">
        <v>0</v>
      </c>
      <c r="Y85">
        <v>0</v>
      </c>
      <c r="Z85">
        <v>0</v>
      </c>
    </row>
    <row r="86" spans="1:26" x14ac:dyDescent="0.2">
      <c r="A86" t="s">
        <v>85</v>
      </c>
      <c r="B86" s="21">
        <v>27538</v>
      </c>
      <c r="C86" s="19">
        <f t="shared" si="4"/>
        <v>0</v>
      </c>
      <c r="D86" s="19">
        <f t="shared" si="5"/>
        <v>0</v>
      </c>
      <c r="E86" s="19">
        <f t="shared" si="6"/>
        <v>0</v>
      </c>
      <c r="F86">
        <v>0</v>
      </c>
      <c r="G86">
        <v>0</v>
      </c>
      <c r="H86">
        <f t="shared" si="7"/>
        <v>0</v>
      </c>
      <c r="I86">
        <v>0</v>
      </c>
      <c r="J86">
        <v>0</v>
      </c>
      <c r="K86">
        <v>0</v>
      </c>
      <c r="L86">
        <v>0</v>
      </c>
      <c r="M86">
        <v>0</v>
      </c>
      <c r="N86">
        <v>0</v>
      </c>
      <c r="O86">
        <v>0</v>
      </c>
      <c r="P86">
        <v>0</v>
      </c>
      <c r="Q86">
        <v>0</v>
      </c>
      <c r="R86">
        <v>0</v>
      </c>
      <c r="S86">
        <v>0</v>
      </c>
      <c r="T86">
        <v>0</v>
      </c>
      <c r="U86">
        <v>0</v>
      </c>
      <c r="V86">
        <v>0</v>
      </c>
      <c r="W86">
        <v>0</v>
      </c>
      <c r="X86">
        <v>0</v>
      </c>
      <c r="Y86">
        <v>0</v>
      </c>
      <c r="Z86">
        <v>0</v>
      </c>
    </row>
    <row r="87" spans="1:26" x14ac:dyDescent="0.2">
      <c r="A87" t="s">
        <v>86</v>
      </c>
      <c r="B87" s="21">
        <v>77528</v>
      </c>
      <c r="C87" s="19">
        <f t="shared" si="4"/>
        <v>0</v>
      </c>
      <c r="D87" s="19">
        <f t="shared" si="5"/>
        <v>0</v>
      </c>
      <c r="E87" s="19">
        <f t="shared" si="6"/>
        <v>0</v>
      </c>
      <c r="F87">
        <v>0</v>
      </c>
      <c r="G87">
        <v>0</v>
      </c>
      <c r="H87">
        <f t="shared" si="7"/>
        <v>0</v>
      </c>
      <c r="I87">
        <v>0</v>
      </c>
      <c r="J87">
        <v>0</v>
      </c>
      <c r="K87">
        <v>0</v>
      </c>
      <c r="L87">
        <v>0</v>
      </c>
      <c r="M87">
        <v>0</v>
      </c>
      <c r="N87">
        <v>0</v>
      </c>
      <c r="O87">
        <v>0</v>
      </c>
      <c r="P87">
        <v>0</v>
      </c>
      <c r="Q87">
        <v>0</v>
      </c>
      <c r="R87">
        <v>0</v>
      </c>
      <c r="S87">
        <v>0</v>
      </c>
      <c r="T87">
        <v>0</v>
      </c>
      <c r="U87">
        <v>0</v>
      </c>
      <c r="V87">
        <v>0</v>
      </c>
      <c r="W87">
        <v>0</v>
      </c>
      <c r="X87">
        <v>0</v>
      </c>
      <c r="Y87">
        <v>0</v>
      </c>
      <c r="Z87">
        <v>0</v>
      </c>
    </row>
    <row r="88" spans="1:26" x14ac:dyDescent="0.2">
      <c r="A88" t="s">
        <v>87</v>
      </c>
      <c r="B88" s="21">
        <v>5851</v>
      </c>
      <c r="C88" s="19">
        <f t="shared" si="4"/>
        <v>0</v>
      </c>
      <c r="D88" s="19">
        <f t="shared" si="5"/>
        <v>0</v>
      </c>
      <c r="E88" s="19">
        <f t="shared" si="6"/>
        <v>0</v>
      </c>
      <c r="F88">
        <v>0</v>
      </c>
      <c r="G88">
        <v>0</v>
      </c>
      <c r="H88">
        <f t="shared" si="7"/>
        <v>0</v>
      </c>
      <c r="I88">
        <v>0</v>
      </c>
      <c r="J88">
        <v>0</v>
      </c>
      <c r="K88">
        <v>0</v>
      </c>
      <c r="L88">
        <v>0</v>
      </c>
      <c r="M88">
        <v>0</v>
      </c>
      <c r="N88">
        <v>0</v>
      </c>
      <c r="O88">
        <v>0</v>
      </c>
      <c r="P88">
        <v>0</v>
      </c>
      <c r="Q88">
        <v>0</v>
      </c>
      <c r="R88">
        <v>0</v>
      </c>
      <c r="S88">
        <v>0</v>
      </c>
      <c r="T88">
        <v>0</v>
      </c>
      <c r="U88">
        <v>0</v>
      </c>
      <c r="V88">
        <v>0</v>
      </c>
      <c r="W88">
        <v>0</v>
      </c>
      <c r="X88">
        <v>0</v>
      </c>
      <c r="Y88">
        <v>0</v>
      </c>
      <c r="Z88">
        <v>0</v>
      </c>
    </row>
    <row r="89" spans="1:26" x14ac:dyDescent="0.2">
      <c r="A89" t="s">
        <v>222</v>
      </c>
      <c r="B89" s="21">
        <v>3246893</v>
      </c>
      <c r="C89" s="19">
        <f t="shared" si="4"/>
        <v>106061</v>
      </c>
      <c r="D89" s="19">
        <f t="shared" si="5"/>
        <v>11353</v>
      </c>
      <c r="E89" s="19">
        <f t="shared" si="6"/>
        <v>3.4965734934905464E-3</v>
      </c>
      <c r="F89">
        <v>106061</v>
      </c>
      <c r="G89">
        <v>11353</v>
      </c>
      <c r="H89">
        <f t="shared" si="7"/>
        <v>3.4965734934905464E-3</v>
      </c>
      <c r="I89">
        <v>0</v>
      </c>
      <c r="J89">
        <v>0</v>
      </c>
      <c r="K89">
        <v>0</v>
      </c>
      <c r="L89">
        <v>0</v>
      </c>
      <c r="M89">
        <v>0</v>
      </c>
      <c r="N89">
        <v>0</v>
      </c>
      <c r="O89">
        <v>0</v>
      </c>
      <c r="P89">
        <v>0</v>
      </c>
      <c r="Q89">
        <v>0</v>
      </c>
      <c r="R89">
        <v>0</v>
      </c>
      <c r="S89">
        <v>0</v>
      </c>
      <c r="T89">
        <v>0</v>
      </c>
      <c r="U89">
        <v>0</v>
      </c>
      <c r="V89">
        <v>0</v>
      </c>
      <c r="W89">
        <v>0</v>
      </c>
      <c r="X89">
        <v>0</v>
      </c>
      <c r="Y89">
        <v>0</v>
      </c>
      <c r="Z89">
        <v>0</v>
      </c>
    </row>
    <row r="93" spans="1:26" x14ac:dyDescent="0.2">
      <c r="A93"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9779-4AE9-184C-8747-61ED2F71A71A}">
  <dimension ref="A1:K26"/>
  <sheetViews>
    <sheetView workbookViewId="0">
      <selection activeCell="D24" sqref="D24"/>
    </sheetView>
  </sheetViews>
  <sheetFormatPr baseColWidth="10" defaultRowHeight="15" x14ac:dyDescent="0.2"/>
  <cols>
    <col min="1" max="1" width="14.83203125" bestFit="1" customWidth="1"/>
  </cols>
  <sheetData>
    <row r="1" spans="1:4" x14ac:dyDescent="0.2">
      <c r="A1" t="s">
        <v>215</v>
      </c>
      <c r="B1" t="s">
        <v>253</v>
      </c>
      <c r="C1" t="s">
        <v>255</v>
      </c>
      <c r="D1" t="s">
        <v>254</v>
      </c>
    </row>
    <row r="2" spans="1:4" x14ac:dyDescent="0.2">
      <c r="A2" t="s">
        <v>91</v>
      </c>
      <c r="B2">
        <v>5769</v>
      </c>
      <c r="C2">
        <v>11353</v>
      </c>
      <c r="D2">
        <f>B2/C2</f>
        <v>0.50814762617810272</v>
      </c>
    </row>
    <row r="3" spans="1:4" x14ac:dyDescent="0.2">
      <c r="A3" t="s">
        <v>249</v>
      </c>
      <c r="B3">
        <v>1358</v>
      </c>
      <c r="C3">
        <v>11353</v>
      </c>
      <c r="D3">
        <f t="shared" ref="D3:D6" si="0">B3/C3</f>
        <v>0.11961596053906456</v>
      </c>
    </row>
    <row r="4" spans="1:4" x14ac:dyDescent="0.2">
      <c r="A4" t="s">
        <v>250</v>
      </c>
      <c r="B4">
        <v>0</v>
      </c>
      <c r="C4">
        <v>11353</v>
      </c>
      <c r="D4">
        <f t="shared" si="0"/>
        <v>0</v>
      </c>
    </row>
    <row r="5" spans="1:4" x14ac:dyDescent="0.2">
      <c r="A5" t="s">
        <v>251</v>
      </c>
      <c r="B5">
        <v>0</v>
      </c>
      <c r="C5">
        <v>11353</v>
      </c>
      <c r="D5">
        <f t="shared" si="0"/>
        <v>0</v>
      </c>
    </row>
    <row r="6" spans="1:4" x14ac:dyDescent="0.2">
      <c r="A6" t="s">
        <v>252</v>
      </c>
      <c r="B6">
        <v>140</v>
      </c>
      <c r="C6">
        <v>11353</v>
      </c>
      <c r="D6">
        <f t="shared" si="0"/>
        <v>1.2331542323614903E-2</v>
      </c>
    </row>
    <row r="11" spans="1:4" x14ac:dyDescent="0.2">
      <c r="A11" t="s">
        <v>257</v>
      </c>
    </row>
    <row r="12" spans="1:4" x14ac:dyDescent="0.2">
      <c r="A12" t="s">
        <v>258</v>
      </c>
    </row>
    <row r="16" spans="1:4" x14ac:dyDescent="0.2">
      <c r="A16" t="s">
        <v>336</v>
      </c>
      <c r="B16" t="s">
        <v>338</v>
      </c>
      <c r="C16" t="s">
        <v>337</v>
      </c>
      <c r="D16" t="s">
        <v>339</v>
      </c>
    </row>
    <row r="17" spans="1:11" x14ac:dyDescent="0.2">
      <c r="A17">
        <v>2018</v>
      </c>
      <c r="B17">
        <v>1</v>
      </c>
      <c r="C17">
        <v>11353</v>
      </c>
      <c r="D17">
        <v>11353</v>
      </c>
    </row>
    <row r="18" spans="1:11" x14ac:dyDescent="0.2">
      <c r="A18">
        <v>2016</v>
      </c>
      <c r="B18">
        <v>0.2077</v>
      </c>
      <c r="C18">
        <v>5936562</v>
      </c>
      <c r="D18">
        <f>C18*B18</f>
        <v>1233023.9273999999</v>
      </c>
    </row>
    <row r="19" spans="1:11" ht="16" x14ac:dyDescent="0.2">
      <c r="A19">
        <v>2014</v>
      </c>
      <c r="B19">
        <v>9.9299999999999999E-2</v>
      </c>
      <c r="C19">
        <v>1992566</v>
      </c>
      <c r="D19">
        <f>C19*B19</f>
        <v>197861.80379999999</v>
      </c>
      <c r="K19" s="23" t="s">
        <v>340</v>
      </c>
    </row>
    <row r="20" spans="1:11" ht="16" x14ac:dyDescent="0.2">
      <c r="H20">
        <v>1425</v>
      </c>
      <c r="K20" s="23" t="s">
        <v>341</v>
      </c>
    </row>
    <row r="21" spans="1:11" ht="16" x14ac:dyDescent="0.2">
      <c r="H21">
        <v>19693</v>
      </c>
      <c r="K21" s="23" t="s">
        <v>342</v>
      </c>
    </row>
    <row r="22" spans="1:11" ht="16" x14ac:dyDescent="0.2">
      <c r="A22" t="s">
        <v>336</v>
      </c>
      <c r="B22" t="s">
        <v>346</v>
      </c>
      <c r="C22" t="s">
        <v>347</v>
      </c>
      <c r="D22" t="s">
        <v>121</v>
      </c>
      <c r="H22">
        <v>35324</v>
      </c>
      <c r="K22" s="23"/>
    </row>
    <row r="23" spans="1:11" ht="16" x14ac:dyDescent="0.2">
      <c r="A23">
        <v>2016</v>
      </c>
      <c r="B23">
        <v>607737</v>
      </c>
      <c r="C23">
        <v>59709</v>
      </c>
      <c r="D23">
        <v>667446</v>
      </c>
      <c r="H23">
        <v>45298</v>
      </c>
      <c r="K23" s="23" t="s">
        <v>343</v>
      </c>
    </row>
    <row r="24" spans="1:11" ht="16" x14ac:dyDescent="0.2">
      <c r="A24">
        <v>2014</v>
      </c>
      <c r="B24">
        <v>196075</v>
      </c>
      <c r="C24">
        <v>37488</v>
      </c>
      <c r="D24">
        <v>233563</v>
      </c>
      <c r="H24">
        <v>98057</v>
      </c>
      <c r="K24" s="23" t="s">
        <v>344</v>
      </c>
    </row>
    <row r="25" spans="1:11" ht="16" x14ac:dyDescent="0.2">
      <c r="H25">
        <v>124844</v>
      </c>
      <c r="K25" s="23" t="s">
        <v>345</v>
      </c>
    </row>
    <row r="26" spans="1:11" x14ac:dyDescent="0.2">
      <c r="H26">
        <v>206871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9"/>
  <sheetViews>
    <sheetView workbookViewId="0">
      <selection activeCell="G18" sqref="G18"/>
    </sheetView>
  </sheetViews>
  <sheetFormatPr baseColWidth="10" defaultRowHeight="15" x14ac:dyDescent="0.2"/>
  <sheetData>
    <row r="1" spans="1:13" x14ac:dyDescent="0.2">
      <c r="A1" s="10" t="s">
        <v>199</v>
      </c>
      <c r="B1" s="11"/>
      <c r="C1" s="11"/>
      <c r="D1" s="11"/>
      <c r="E1" s="11"/>
      <c r="F1" s="11"/>
      <c r="G1" s="11"/>
      <c r="H1" s="11"/>
      <c r="I1" s="11"/>
      <c r="J1" s="11"/>
    </row>
    <row r="2" spans="1:13" x14ac:dyDescent="0.2">
      <c r="A2" s="10"/>
      <c r="B2" s="11"/>
      <c r="C2" s="11"/>
      <c r="D2" s="11"/>
      <c r="E2" s="11"/>
      <c r="F2" s="11"/>
      <c r="G2" s="11"/>
      <c r="H2" s="11"/>
      <c r="I2" s="11"/>
      <c r="J2" s="11"/>
    </row>
    <row r="3" spans="1:13" x14ac:dyDescent="0.2">
      <c r="A3" s="10" t="s">
        <v>200</v>
      </c>
      <c r="B3" s="11"/>
      <c r="C3" s="11"/>
      <c r="D3" s="11"/>
      <c r="E3" s="11"/>
      <c r="F3" s="11"/>
      <c r="G3" s="11"/>
      <c r="H3" s="11"/>
      <c r="I3" s="11"/>
      <c r="J3" s="11"/>
    </row>
    <row r="4" spans="1:13" x14ac:dyDescent="0.2">
      <c r="A4" s="10"/>
      <c r="B4" s="11"/>
      <c r="C4" s="11"/>
      <c r="D4" s="11"/>
      <c r="E4" s="11"/>
      <c r="F4" s="11"/>
      <c r="G4" s="11"/>
      <c r="H4" s="11"/>
      <c r="I4" s="11"/>
      <c r="J4" s="11"/>
    </row>
    <row r="5" spans="1:13" x14ac:dyDescent="0.2">
      <c r="A5" s="12" t="s">
        <v>201</v>
      </c>
      <c r="B5" s="11"/>
      <c r="C5" s="11"/>
      <c r="D5" s="11"/>
      <c r="E5" s="11"/>
      <c r="F5" s="11"/>
      <c r="G5" s="11"/>
      <c r="H5" s="11"/>
      <c r="I5" s="11"/>
      <c r="J5" s="11"/>
    </row>
    <row r="6" spans="1:13" x14ac:dyDescent="0.2">
      <c r="A6" s="10"/>
      <c r="B6" s="11"/>
      <c r="C6" s="11"/>
      <c r="D6" s="11"/>
      <c r="E6" s="11"/>
      <c r="F6" s="11"/>
      <c r="G6" s="11"/>
      <c r="H6" s="11"/>
      <c r="I6" s="11"/>
      <c r="J6" s="11"/>
    </row>
    <row r="7" spans="1:13" x14ac:dyDescent="0.2">
      <c r="A7" s="10" t="s">
        <v>202</v>
      </c>
      <c r="B7" s="11"/>
      <c r="C7" s="11"/>
      <c r="D7" s="11"/>
      <c r="E7" s="11"/>
      <c r="F7" s="11"/>
      <c r="G7" s="11"/>
      <c r="H7" s="11"/>
      <c r="I7" s="11"/>
      <c r="J7" s="11"/>
    </row>
    <row r="8" spans="1:13" x14ac:dyDescent="0.2">
      <c r="A8" s="10"/>
      <c r="B8" s="11"/>
      <c r="C8" s="11"/>
      <c r="D8" s="11"/>
      <c r="E8" s="11"/>
      <c r="F8" s="11"/>
      <c r="G8" s="11"/>
      <c r="H8" s="11"/>
      <c r="I8" s="11"/>
      <c r="J8" s="11"/>
    </row>
    <row r="9" spans="1:13" x14ac:dyDescent="0.2">
      <c r="A9" s="10" t="s">
        <v>203</v>
      </c>
      <c r="B9" s="11"/>
      <c r="C9" s="11"/>
      <c r="D9" s="11"/>
      <c r="E9" s="11"/>
      <c r="F9" s="11"/>
      <c r="G9" s="11"/>
      <c r="H9" s="11"/>
      <c r="I9" s="11"/>
      <c r="J9" s="11"/>
    </row>
    <row r="10" spans="1:13" x14ac:dyDescent="0.2">
      <c r="A10" s="10"/>
      <c r="B10" s="11"/>
      <c r="C10" s="11"/>
      <c r="D10" s="11"/>
      <c r="E10" s="11"/>
      <c r="F10" s="11"/>
      <c r="G10" s="11"/>
      <c r="H10" s="11"/>
      <c r="I10" s="11"/>
      <c r="J10" s="11"/>
    </row>
    <row r="11" spans="1:13" x14ac:dyDescent="0.2">
      <c r="A11" s="10"/>
      <c r="B11" s="11"/>
      <c r="C11" s="11"/>
      <c r="D11" s="11"/>
      <c r="E11" s="11"/>
      <c r="F11" s="11"/>
      <c r="G11" s="11"/>
      <c r="H11" s="11"/>
      <c r="I11" s="11"/>
      <c r="J11" s="11"/>
    </row>
    <row r="12" spans="1:13" ht="16" x14ac:dyDescent="0.2">
      <c r="A12" s="13" t="s">
        <v>215</v>
      </c>
      <c r="B12" s="13">
        <v>2016</v>
      </c>
      <c r="C12" s="13">
        <v>2018</v>
      </c>
      <c r="D12" s="13" t="s">
        <v>204</v>
      </c>
      <c r="E12" s="11"/>
      <c r="F12" s="11"/>
      <c r="G12" s="11"/>
      <c r="H12" t="s">
        <v>316</v>
      </c>
      <c r="I12" t="s">
        <v>317</v>
      </c>
      <c r="J12" t="s">
        <v>318</v>
      </c>
      <c r="K12" t="s">
        <v>319</v>
      </c>
      <c r="L12" t="s">
        <v>320</v>
      </c>
      <c r="M12" t="s">
        <v>162</v>
      </c>
    </row>
    <row r="13" spans="1:13" ht="16" x14ac:dyDescent="0.2">
      <c r="A13" s="13" t="s">
        <v>205</v>
      </c>
      <c r="B13" s="14">
        <v>102856</v>
      </c>
      <c r="C13" s="14">
        <v>195162</v>
      </c>
      <c r="D13" s="15">
        <v>0.9</v>
      </c>
      <c r="E13" s="11"/>
      <c r="F13" s="11"/>
      <c r="G13" s="11"/>
      <c r="H13" t="s">
        <v>321</v>
      </c>
      <c r="I13">
        <v>1616</v>
      </c>
      <c r="J13">
        <v>15452</v>
      </c>
      <c r="K13">
        <v>434</v>
      </c>
      <c r="L13">
        <v>0</v>
      </c>
      <c r="M13">
        <f>SUM(I13:L13)</f>
        <v>17502</v>
      </c>
    </row>
    <row r="14" spans="1:13" ht="16" x14ac:dyDescent="0.2">
      <c r="A14" s="13" t="s">
        <v>2</v>
      </c>
      <c r="B14" s="14">
        <v>1809</v>
      </c>
      <c r="C14" s="14">
        <v>4322</v>
      </c>
      <c r="D14" s="15">
        <v>1.39</v>
      </c>
      <c r="E14" s="11"/>
      <c r="F14" s="11"/>
      <c r="G14" s="11"/>
      <c r="H14" t="s">
        <v>322</v>
      </c>
      <c r="I14">
        <v>3069</v>
      </c>
      <c r="J14">
        <v>27114</v>
      </c>
      <c r="K14">
        <v>918</v>
      </c>
      <c r="L14">
        <v>0</v>
      </c>
      <c r="M14">
        <f t="shared" ref="M14:M29" si="0">SUM(I14:L14)</f>
        <v>31101</v>
      </c>
    </row>
    <row r="15" spans="1:13" ht="16" x14ac:dyDescent="0.2">
      <c r="A15" s="13" t="s">
        <v>19</v>
      </c>
      <c r="B15" s="14">
        <v>2714</v>
      </c>
      <c r="C15" s="14">
        <v>7648</v>
      </c>
      <c r="D15" s="15">
        <v>1.82</v>
      </c>
      <c r="E15" s="11"/>
      <c r="F15" s="11"/>
      <c r="G15" s="11"/>
      <c r="H15" t="s">
        <v>323</v>
      </c>
      <c r="I15">
        <v>3846</v>
      </c>
      <c r="J15">
        <v>39235</v>
      </c>
      <c r="K15">
        <v>911</v>
      </c>
      <c r="L15">
        <v>0</v>
      </c>
      <c r="M15">
        <f t="shared" si="0"/>
        <v>43992</v>
      </c>
    </row>
    <row r="16" spans="1:13" ht="16" x14ac:dyDescent="0.2">
      <c r="A16" s="13" t="s">
        <v>27</v>
      </c>
      <c r="B16" s="14">
        <v>10258</v>
      </c>
      <c r="C16" s="14">
        <v>33782</v>
      </c>
      <c r="D16" s="15">
        <v>2.29</v>
      </c>
      <c r="E16" s="11"/>
      <c r="F16" s="11"/>
      <c r="G16" s="11"/>
      <c r="H16" t="s">
        <v>324</v>
      </c>
      <c r="I16">
        <v>4724</v>
      </c>
      <c r="J16">
        <v>49153</v>
      </c>
      <c r="K16">
        <v>1232</v>
      </c>
      <c r="L16">
        <v>0</v>
      </c>
      <c r="M16">
        <f t="shared" si="0"/>
        <v>55109</v>
      </c>
    </row>
    <row r="17" spans="1:13" ht="16" x14ac:dyDescent="0.2">
      <c r="A17" s="13" t="s">
        <v>31</v>
      </c>
      <c r="B17" s="14">
        <v>6904</v>
      </c>
      <c r="C17" s="14">
        <v>7487</v>
      </c>
      <c r="D17" s="15">
        <v>0.08</v>
      </c>
      <c r="E17" s="11"/>
      <c r="F17" s="11"/>
      <c r="G17" s="11"/>
      <c r="H17" t="s">
        <v>325</v>
      </c>
      <c r="I17">
        <v>4690</v>
      </c>
      <c r="J17">
        <v>51684</v>
      </c>
      <c r="K17">
        <v>1490</v>
      </c>
      <c r="L17">
        <v>0</v>
      </c>
      <c r="M17">
        <f t="shared" si="0"/>
        <v>57864</v>
      </c>
    </row>
    <row r="18" spans="1:13" ht="16" x14ac:dyDescent="0.2">
      <c r="A18" s="13" t="s">
        <v>55</v>
      </c>
      <c r="B18" s="16">
        <v>780</v>
      </c>
      <c r="C18" s="14">
        <v>2601</v>
      </c>
      <c r="D18" s="15">
        <v>2.33</v>
      </c>
      <c r="E18" s="11"/>
      <c r="F18" s="11"/>
      <c r="G18" s="11"/>
      <c r="H18" t="s">
        <v>326</v>
      </c>
      <c r="I18">
        <v>3965</v>
      </c>
      <c r="J18">
        <v>45152</v>
      </c>
      <c r="K18">
        <v>1562</v>
      </c>
      <c r="L18">
        <v>0</v>
      </c>
      <c r="M18">
        <f t="shared" si="0"/>
        <v>50679</v>
      </c>
    </row>
    <row r="19" spans="1:13" ht="16" x14ac:dyDescent="0.2">
      <c r="A19" s="13" t="s">
        <v>62</v>
      </c>
      <c r="B19" s="14">
        <v>3943</v>
      </c>
      <c r="C19" s="14">
        <v>11159</v>
      </c>
      <c r="D19" s="15">
        <v>1.83</v>
      </c>
      <c r="E19" s="11"/>
      <c r="F19" s="11"/>
      <c r="G19" s="11"/>
      <c r="H19" t="s">
        <v>327</v>
      </c>
      <c r="I19">
        <v>4471</v>
      </c>
      <c r="J19">
        <v>51778</v>
      </c>
      <c r="K19">
        <v>1955</v>
      </c>
      <c r="L19">
        <v>0</v>
      </c>
      <c r="M19">
        <f t="shared" si="0"/>
        <v>58204</v>
      </c>
    </row>
    <row r="20" spans="1:13" ht="16" x14ac:dyDescent="0.2">
      <c r="A20" s="13" t="s">
        <v>72</v>
      </c>
      <c r="B20" s="14">
        <v>2727</v>
      </c>
      <c r="C20" s="14">
        <v>4671</v>
      </c>
      <c r="D20" s="15">
        <v>0.71</v>
      </c>
      <c r="E20" s="11"/>
      <c r="F20" s="11"/>
      <c r="G20" s="11"/>
      <c r="H20" t="s">
        <v>328</v>
      </c>
      <c r="I20">
        <v>5520</v>
      </c>
      <c r="J20">
        <v>62910</v>
      </c>
      <c r="K20">
        <v>3047</v>
      </c>
      <c r="L20">
        <v>0</v>
      </c>
      <c r="M20">
        <f t="shared" si="0"/>
        <v>71477</v>
      </c>
    </row>
    <row r="21" spans="1:13" ht="16" x14ac:dyDescent="0.2">
      <c r="A21" s="13" t="s">
        <v>69</v>
      </c>
      <c r="B21" s="16">
        <v>439</v>
      </c>
      <c r="C21" s="14">
        <v>1775</v>
      </c>
      <c r="D21" s="15">
        <v>3.04</v>
      </c>
      <c r="E21" s="11"/>
      <c r="F21" s="11"/>
      <c r="G21" s="11"/>
      <c r="H21" t="s">
        <v>329</v>
      </c>
      <c r="I21">
        <v>8353</v>
      </c>
      <c r="J21">
        <v>82727</v>
      </c>
      <c r="K21">
        <v>4767</v>
      </c>
      <c r="L21">
        <v>0</v>
      </c>
      <c r="M21">
        <f t="shared" si="0"/>
        <v>95847</v>
      </c>
    </row>
    <row r="22" spans="1:13" ht="16" x14ac:dyDescent="0.2">
      <c r="A22" s="13" t="s">
        <v>82</v>
      </c>
      <c r="B22" s="14">
        <v>1437</v>
      </c>
      <c r="C22" s="14">
        <v>3872</v>
      </c>
      <c r="D22" s="15">
        <v>1.69</v>
      </c>
      <c r="E22" s="11"/>
      <c r="F22" s="11"/>
      <c r="G22" s="11"/>
      <c r="H22" t="s">
        <v>330</v>
      </c>
      <c r="I22">
        <v>11874</v>
      </c>
      <c r="J22">
        <v>92457</v>
      </c>
      <c r="K22">
        <v>6272</v>
      </c>
      <c r="L22">
        <v>0</v>
      </c>
      <c r="M22">
        <f t="shared" si="0"/>
        <v>110603</v>
      </c>
    </row>
    <row r="23" spans="1:13" ht="16" x14ac:dyDescent="0.2">
      <c r="A23" s="13" t="s">
        <v>206</v>
      </c>
      <c r="B23" s="14">
        <v>5651</v>
      </c>
      <c r="C23" s="14">
        <v>15478</v>
      </c>
      <c r="D23" s="15">
        <v>1.74</v>
      </c>
      <c r="E23" s="11"/>
      <c r="F23" s="11"/>
      <c r="G23" s="11"/>
      <c r="H23" t="s">
        <v>331</v>
      </c>
      <c r="I23">
        <v>14772</v>
      </c>
      <c r="J23">
        <v>91022</v>
      </c>
      <c r="K23">
        <v>6265</v>
      </c>
      <c r="L23">
        <v>0</v>
      </c>
      <c r="M23">
        <f t="shared" si="0"/>
        <v>112059</v>
      </c>
    </row>
    <row r="24" spans="1:13" x14ac:dyDescent="0.2">
      <c r="A24" s="10"/>
      <c r="B24" s="11"/>
      <c r="C24" s="11"/>
      <c r="D24" s="11"/>
      <c r="E24" s="11"/>
      <c r="F24" s="11"/>
      <c r="G24" s="11"/>
      <c r="H24" t="s">
        <v>332</v>
      </c>
      <c r="I24">
        <v>13032</v>
      </c>
      <c r="J24">
        <v>71753</v>
      </c>
      <c r="K24">
        <v>5146</v>
      </c>
      <c r="L24">
        <v>0</v>
      </c>
      <c r="M24">
        <f t="shared" si="0"/>
        <v>89931</v>
      </c>
    </row>
    <row r="25" spans="1:13" x14ac:dyDescent="0.2">
      <c r="A25" s="10"/>
      <c r="B25" s="11"/>
      <c r="C25" s="11"/>
      <c r="D25" s="11"/>
      <c r="E25" s="11"/>
      <c r="F25" s="11"/>
      <c r="G25" s="11"/>
      <c r="H25" t="s">
        <v>333</v>
      </c>
      <c r="I25">
        <v>9318</v>
      </c>
      <c r="J25">
        <v>50026</v>
      </c>
      <c r="K25">
        <v>3697</v>
      </c>
      <c r="L25">
        <v>0</v>
      </c>
      <c r="M25">
        <f t="shared" si="0"/>
        <v>63041</v>
      </c>
    </row>
    <row r="26" spans="1:13" x14ac:dyDescent="0.2">
      <c r="A26" s="10"/>
      <c r="B26" s="11"/>
      <c r="C26" s="11"/>
      <c r="D26" s="11"/>
      <c r="E26" s="11"/>
      <c r="F26" s="11"/>
      <c r="G26" s="11"/>
      <c r="H26" t="s">
        <v>334</v>
      </c>
      <c r="I26">
        <v>6424</v>
      </c>
      <c r="J26">
        <v>30215</v>
      </c>
      <c r="K26">
        <v>2169</v>
      </c>
      <c r="L26">
        <v>0</v>
      </c>
      <c r="M26">
        <f t="shared" si="0"/>
        <v>38808</v>
      </c>
    </row>
    <row r="27" spans="1:13" ht="16" x14ac:dyDescent="0.2">
      <c r="A27" s="13" t="s">
        <v>215</v>
      </c>
      <c r="B27" s="13">
        <v>2016</v>
      </c>
      <c r="C27" s="13">
        <v>2018</v>
      </c>
      <c r="D27" s="13" t="s">
        <v>204</v>
      </c>
      <c r="E27" s="11"/>
      <c r="F27" s="11"/>
      <c r="G27" s="11"/>
      <c r="H27" t="s">
        <v>335</v>
      </c>
      <c r="I27">
        <v>7292</v>
      </c>
      <c r="J27">
        <v>19779</v>
      </c>
      <c r="K27">
        <v>1358</v>
      </c>
      <c r="L27">
        <v>0</v>
      </c>
      <c r="M27">
        <f t="shared" si="0"/>
        <v>28429</v>
      </c>
    </row>
    <row r="28" spans="1:13" ht="16" x14ac:dyDescent="0.2">
      <c r="A28" s="13" t="s">
        <v>207</v>
      </c>
      <c r="B28" s="14">
        <v>29455</v>
      </c>
      <c r="C28" s="14">
        <v>86909</v>
      </c>
      <c r="D28" s="17">
        <v>1.95</v>
      </c>
      <c r="E28" s="11"/>
      <c r="F28" s="11"/>
      <c r="G28" s="11"/>
      <c r="H28" t="s">
        <v>320</v>
      </c>
      <c r="I28">
        <v>20</v>
      </c>
      <c r="J28">
        <v>429</v>
      </c>
      <c r="K28">
        <v>140</v>
      </c>
      <c r="L28">
        <v>0</v>
      </c>
      <c r="M28">
        <f t="shared" si="0"/>
        <v>589</v>
      </c>
    </row>
    <row r="29" spans="1:13" ht="16" x14ac:dyDescent="0.2">
      <c r="A29" s="13" t="s">
        <v>2</v>
      </c>
      <c r="B29" s="14">
        <v>1079</v>
      </c>
      <c r="C29" s="14">
        <v>2959</v>
      </c>
      <c r="D29" s="17">
        <v>1.74</v>
      </c>
      <c r="E29" s="11"/>
      <c r="F29" s="11"/>
      <c r="G29" s="11"/>
      <c r="I29">
        <f>SUM(I13:I28)</f>
        <v>102986</v>
      </c>
      <c r="J29">
        <f t="shared" ref="J29:L29" si="1">SUM(J13:J28)</f>
        <v>780886</v>
      </c>
      <c r="K29">
        <f t="shared" si="1"/>
        <v>41363</v>
      </c>
      <c r="L29">
        <f t="shared" si="1"/>
        <v>0</v>
      </c>
      <c r="M29">
        <f t="shared" si="0"/>
        <v>925235</v>
      </c>
    </row>
    <row r="30" spans="1:13" ht="16" x14ac:dyDescent="0.2">
      <c r="A30" s="13" t="s">
        <v>19</v>
      </c>
      <c r="B30" s="14">
        <v>1168</v>
      </c>
      <c r="C30" s="14">
        <v>4733</v>
      </c>
      <c r="D30" s="17">
        <v>3.05</v>
      </c>
      <c r="E30" s="11"/>
      <c r="F30" s="11"/>
      <c r="G30" s="11"/>
      <c r="H30" s="11"/>
      <c r="I30" s="11"/>
      <c r="J30" s="11"/>
    </row>
    <row r="31" spans="1:13" ht="16" x14ac:dyDescent="0.2">
      <c r="A31" s="13" t="s">
        <v>27</v>
      </c>
      <c r="B31" s="14">
        <v>5770</v>
      </c>
      <c r="C31" s="14">
        <v>23065</v>
      </c>
      <c r="D31" s="17">
        <v>3</v>
      </c>
      <c r="E31" s="11"/>
      <c r="F31" s="11"/>
      <c r="G31" s="11"/>
      <c r="H31" s="11"/>
      <c r="I31" s="11"/>
      <c r="J31" s="11"/>
    </row>
    <row r="32" spans="1:13" ht="16" x14ac:dyDescent="0.2">
      <c r="A32" s="13" t="s">
        <v>31</v>
      </c>
      <c r="B32" s="14">
        <v>1713</v>
      </c>
      <c r="C32" s="14">
        <v>2990</v>
      </c>
      <c r="D32" s="17">
        <v>0.75</v>
      </c>
      <c r="E32" s="11"/>
      <c r="F32" s="11"/>
      <c r="G32" s="11"/>
      <c r="H32" s="11"/>
      <c r="I32" s="11"/>
      <c r="J32" s="11"/>
    </row>
    <row r="33" spans="1:10" ht="16" x14ac:dyDescent="0.2">
      <c r="A33" s="13" t="s">
        <v>55</v>
      </c>
      <c r="B33" s="16">
        <v>441</v>
      </c>
      <c r="C33" s="14">
        <v>2003</v>
      </c>
      <c r="D33" s="17">
        <v>3.54</v>
      </c>
      <c r="E33" s="11"/>
      <c r="F33" s="11"/>
      <c r="G33" s="11"/>
      <c r="H33" s="11"/>
      <c r="I33" s="11"/>
      <c r="J33" s="11"/>
    </row>
    <row r="34" spans="1:10" ht="16" x14ac:dyDescent="0.2">
      <c r="A34" s="13" t="s">
        <v>62</v>
      </c>
      <c r="B34" s="14">
        <v>1886</v>
      </c>
      <c r="C34" s="14">
        <v>7473</v>
      </c>
      <c r="D34" s="17">
        <v>2.96</v>
      </c>
      <c r="E34" s="11"/>
      <c r="F34" s="11"/>
      <c r="G34" s="11"/>
      <c r="H34" s="11"/>
      <c r="I34" s="11"/>
      <c r="J34" s="11"/>
    </row>
    <row r="35" spans="1:10" ht="16" x14ac:dyDescent="0.2">
      <c r="A35" s="13" t="s">
        <v>72</v>
      </c>
      <c r="B35" s="16">
        <v>782</v>
      </c>
      <c r="C35" s="14">
        <v>2323</v>
      </c>
      <c r="D35" s="17">
        <v>1.97</v>
      </c>
      <c r="E35" s="11"/>
      <c r="F35" s="11"/>
      <c r="G35" s="11"/>
      <c r="H35" s="11"/>
      <c r="I35" s="11"/>
      <c r="J35" s="11"/>
    </row>
    <row r="36" spans="1:10" ht="16" x14ac:dyDescent="0.2">
      <c r="A36" s="13" t="s">
        <v>69</v>
      </c>
      <c r="B36" s="16">
        <v>127</v>
      </c>
      <c r="C36" s="14">
        <v>1210</v>
      </c>
      <c r="D36" s="17">
        <v>8.5299999999999994</v>
      </c>
      <c r="E36" s="11"/>
      <c r="F36" s="11"/>
      <c r="G36" s="11"/>
      <c r="H36" s="11"/>
      <c r="I36" s="11"/>
      <c r="J36" s="11"/>
    </row>
    <row r="37" spans="1:10" ht="16" x14ac:dyDescent="0.2">
      <c r="A37" s="13" t="s">
        <v>82</v>
      </c>
      <c r="B37" s="16">
        <v>456</v>
      </c>
      <c r="C37" s="14">
        <v>2672</v>
      </c>
      <c r="D37" s="17">
        <v>4.8600000000000003</v>
      </c>
      <c r="E37" s="11"/>
      <c r="F37" s="11"/>
      <c r="G37" s="11"/>
      <c r="H37" s="11"/>
      <c r="I37" s="11"/>
      <c r="J37" s="11"/>
    </row>
    <row r="38" spans="1:10" ht="16" x14ac:dyDescent="0.2">
      <c r="A38" s="13" t="s">
        <v>206</v>
      </c>
      <c r="B38" s="14">
        <v>3542</v>
      </c>
      <c r="C38" s="14">
        <v>9664</v>
      </c>
      <c r="D38" s="17">
        <v>1.73</v>
      </c>
      <c r="E38" s="11"/>
      <c r="F38" s="11"/>
      <c r="G38" s="11"/>
      <c r="H38" s="11"/>
      <c r="I38" s="11"/>
      <c r="J38" s="11"/>
    </row>
    <row r="39" spans="1:10" x14ac:dyDescent="0.2">
      <c r="A39" s="11"/>
      <c r="B39" s="11"/>
      <c r="C39" s="11"/>
      <c r="D39" s="11"/>
      <c r="E39" s="11"/>
      <c r="F39" s="11"/>
      <c r="G39" s="11"/>
      <c r="H39" s="11"/>
      <c r="I39" s="11"/>
      <c r="J39" s="11"/>
    </row>
  </sheetData>
  <hyperlinks>
    <hyperlink ref="A5" r:id="rId1" xr:uid="{00000000-0004-0000-0400-000000000000}"/>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workbookViewId="0">
      <selection activeCell="D1" sqref="A1:D1"/>
    </sheetView>
  </sheetViews>
  <sheetFormatPr baseColWidth="10" defaultColWidth="8.83203125" defaultRowHeight="15" x14ac:dyDescent="0.2"/>
  <cols>
    <col min="1" max="1" width="18.1640625" bestFit="1" customWidth="1"/>
    <col min="2" max="2" width="31.5" bestFit="1" customWidth="1"/>
    <col min="3" max="3" width="25.1640625" bestFit="1" customWidth="1"/>
    <col min="8" max="8" width="24.5" bestFit="1" customWidth="1"/>
    <col min="9" max="9" width="13.33203125" bestFit="1" customWidth="1"/>
  </cols>
  <sheetData>
    <row r="1" spans="1:11" x14ac:dyDescent="0.2">
      <c r="A1" t="s">
        <v>0</v>
      </c>
      <c r="B1" t="s">
        <v>89</v>
      </c>
      <c r="C1" t="s">
        <v>88</v>
      </c>
      <c r="D1" t="s">
        <v>90</v>
      </c>
      <c r="H1" t="s">
        <v>96</v>
      </c>
      <c r="I1" t="s">
        <v>89</v>
      </c>
    </row>
    <row r="2" spans="1:11" x14ac:dyDescent="0.2">
      <c r="A2" t="s">
        <v>16</v>
      </c>
      <c r="B2" s="9">
        <v>1902</v>
      </c>
      <c r="C2">
        <v>3568</v>
      </c>
      <c r="D2" s="1">
        <f t="shared" ref="D2:D33" si="0">B2/C2</f>
        <v>0.53307174887892372</v>
      </c>
      <c r="H2" t="s">
        <v>92</v>
      </c>
      <c r="I2" s="6">
        <v>13432</v>
      </c>
      <c r="J2" s="1">
        <f>I2/$I$8</f>
        <v>6.7228236660210119E-2</v>
      </c>
      <c r="K2" s="1">
        <v>0.10077229793625946</v>
      </c>
    </row>
    <row r="3" spans="1:11" x14ac:dyDescent="0.2">
      <c r="A3" t="s">
        <v>39</v>
      </c>
      <c r="B3" s="9">
        <v>1262</v>
      </c>
      <c r="C3">
        <v>2395</v>
      </c>
      <c r="D3" s="1">
        <f t="shared" si="0"/>
        <v>0.52693110647181629</v>
      </c>
      <c r="H3" t="s">
        <v>93</v>
      </c>
      <c r="I3" s="6">
        <v>49440</v>
      </c>
      <c r="J3" s="1">
        <f>I3/$I$8</f>
        <v>0.24745116293037434</v>
      </c>
      <c r="K3" s="1">
        <v>0.24702296325531803</v>
      </c>
    </row>
    <row r="4" spans="1:11" x14ac:dyDescent="0.2">
      <c r="A4" t="s">
        <v>35</v>
      </c>
      <c r="B4" s="9">
        <v>1273</v>
      </c>
      <c r="C4">
        <v>2673</v>
      </c>
      <c r="D4" s="1">
        <f t="shared" si="0"/>
        <v>0.47624392068836513</v>
      </c>
      <c r="H4" t="s">
        <v>91</v>
      </c>
      <c r="I4" s="6">
        <v>77890</v>
      </c>
      <c r="J4" s="1">
        <f>I4/$I$8</f>
        <v>0.38984569337877945</v>
      </c>
      <c r="K4" s="1">
        <v>0.32653399673972378</v>
      </c>
    </row>
    <row r="5" spans="1:11" x14ac:dyDescent="0.2">
      <c r="A5" t="s">
        <v>26</v>
      </c>
      <c r="B5" s="9">
        <v>1564</v>
      </c>
      <c r="C5">
        <v>3757</v>
      </c>
      <c r="D5" s="1">
        <f t="shared" si="0"/>
        <v>0.41628959276018102</v>
      </c>
      <c r="H5" t="s">
        <v>95</v>
      </c>
      <c r="I5" s="6">
        <v>15223</v>
      </c>
      <c r="J5" s="1">
        <f>I5/$I$8</f>
        <v>7.6192335220248555E-2</v>
      </c>
      <c r="K5" s="1">
        <v>9.2757140069625654E-2</v>
      </c>
    </row>
    <row r="6" spans="1:11" x14ac:dyDescent="0.2">
      <c r="A6" t="s">
        <v>44</v>
      </c>
      <c r="B6" s="9">
        <v>2142</v>
      </c>
      <c r="C6">
        <v>5158</v>
      </c>
      <c r="D6" s="1">
        <f t="shared" si="0"/>
        <v>0.41527723924001553</v>
      </c>
      <c r="H6" t="s">
        <v>94</v>
      </c>
      <c r="I6" s="6">
        <v>43812</v>
      </c>
      <c r="J6" s="1">
        <f>I6/$I$8</f>
        <v>0.21928257181038754</v>
      </c>
      <c r="K6" s="1">
        <v>0.23291360199907307</v>
      </c>
    </row>
    <row r="7" spans="1:11" x14ac:dyDescent="0.2">
      <c r="A7" t="s">
        <v>63</v>
      </c>
      <c r="B7" s="9">
        <v>821</v>
      </c>
      <c r="C7">
        <v>2110</v>
      </c>
      <c r="D7" s="1">
        <f t="shared" si="0"/>
        <v>0.38909952606635073</v>
      </c>
      <c r="I7" s="6"/>
    </row>
    <row r="8" spans="1:11" x14ac:dyDescent="0.2">
      <c r="A8" t="s">
        <v>78</v>
      </c>
      <c r="B8" s="9">
        <v>734</v>
      </c>
      <c r="C8">
        <v>1988</v>
      </c>
      <c r="D8" s="1">
        <f t="shared" si="0"/>
        <v>0.36921529175050299</v>
      </c>
      <c r="H8" t="s">
        <v>121</v>
      </c>
      <c r="I8" s="6">
        <f>SUM(I2:I6)</f>
        <v>199797</v>
      </c>
    </row>
    <row r="9" spans="1:11" x14ac:dyDescent="0.2">
      <c r="A9" t="s">
        <v>6</v>
      </c>
      <c r="B9" s="9">
        <v>1021</v>
      </c>
      <c r="C9">
        <v>3045</v>
      </c>
      <c r="D9" s="1">
        <f t="shared" si="0"/>
        <v>0.33530377668308703</v>
      </c>
      <c r="I9" s="6"/>
    </row>
    <row r="10" spans="1:11" x14ac:dyDescent="0.2">
      <c r="A10" t="s">
        <v>11</v>
      </c>
      <c r="B10" s="9">
        <v>5244</v>
      </c>
      <c r="C10">
        <v>18174</v>
      </c>
      <c r="D10" s="1">
        <f t="shared" si="0"/>
        <v>0.28854407395179926</v>
      </c>
    </row>
    <row r="11" spans="1:11" x14ac:dyDescent="0.2">
      <c r="A11" t="s">
        <v>83</v>
      </c>
      <c r="B11" s="9">
        <v>1606</v>
      </c>
      <c r="C11">
        <v>5793</v>
      </c>
      <c r="D11" s="1">
        <f t="shared" si="0"/>
        <v>0.27723114103228036</v>
      </c>
    </row>
    <row r="12" spans="1:11" x14ac:dyDescent="0.2">
      <c r="A12" t="s">
        <v>31</v>
      </c>
      <c r="B12" s="9">
        <v>7057</v>
      </c>
      <c r="C12">
        <v>26339</v>
      </c>
      <c r="D12" s="1">
        <f t="shared" si="0"/>
        <v>0.26792968601693307</v>
      </c>
    </row>
    <row r="13" spans="1:11" x14ac:dyDescent="0.2">
      <c r="A13" t="s">
        <v>51</v>
      </c>
      <c r="B13" s="9">
        <v>1330</v>
      </c>
      <c r="C13">
        <v>4991</v>
      </c>
      <c r="D13" s="1">
        <f t="shared" si="0"/>
        <v>0.26647966339410939</v>
      </c>
      <c r="I13" t="s">
        <v>143</v>
      </c>
    </row>
    <row r="14" spans="1:11" x14ac:dyDescent="0.2">
      <c r="A14" t="s">
        <v>36</v>
      </c>
      <c r="B14" s="9">
        <v>1835</v>
      </c>
      <c r="C14">
        <v>7011</v>
      </c>
      <c r="D14" s="1">
        <f t="shared" si="0"/>
        <v>0.26173156468406789</v>
      </c>
      <c r="H14" t="s">
        <v>92</v>
      </c>
      <c r="I14" s="6">
        <v>295924</v>
      </c>
      <c r="J14" s="1">
        <f>I14/$I$20</f>
        <v>0.10077229793625946</v>
      </c>
    </row>
    <row r="15" spans="1:11" x14ac:dyDescent="0.2">
      <c r="A15" t="s">
        <v>54</v>
      </c>
      <c r="B15" s="9">
        <v>885</v>
      </c>
      <c r="C15">
        <v>3502</v>
      </c>
      <c r="D15" s="1">
        <f t="shared" si="0"/>
        <v>0.25271273557966878</v>
      </c>
      <c r="H15" t="s">
        <v>93</v>
      </c>
      <c r="I15" s="6">
        <v>725398</v>
      </c>
      <c r="J15" s="1">
        <f t="shared" ref="J15:J18" si="1">I15/$I$20</f>
        <v>0.24702296325531803</v>
      </c>
    </row>
    <row r="16" spans="1:11" x14ac:dyDescent="0.2">
      <c r="A16" t="s">
        <v>76</v>
      </c>
      <c r="B16" s="9">
        <v>1327</v>
      </c>
      <c r="C16">
        <v>5454</v>
      </c>
      <c r="D16" s="1">
        <f t="shared" si="0"/>
        <v>0.2433076640997433</v>
      </c>
      <c r="H16" t="s">
        <v>91</v>
      </c>
      <c r="I16" s="6">
        <v>958887</v>
      </c>
      <c r="J16" s="1">
        <f t="shared" si="1"/>
        <v>0.32653399673972378</v>
      </c>
    </row>
    <row r="17" spans="1:10" x14ac:dyDescent="0.2">
      <c r="A17" t="s">
        <v>67</v>
      </c>
      <c r="B17" s="9">
        <v>1242</v>
      </c>
      <c r="C17">
        <v>5116</v>
      </c>
      <c r="D17" s="1">
        <f t="shared" si="0"/>
        <v>0.24276778733385457</v>
      </c>
      <c r="H17" t="s">
        <v>95</v>
      </c>
      <c r="I17" s="6">
        <v>272387</v>
      </c>
      <c r="J17" s="1">
        <f t="shared" si="1"/>
        <v>9.2757140069625654E-2</v>
      </c>
    </row>
    <row r="18" spans="1:10" x14ac:dyDescent="0.2">
      <c r="A18" t="s">
        <v>75</v>
      </c>
      <c r="B18" s="9">
        <v>1271</v>
      </c>
      <c r="C18">
        <v>5505</v>
      </c>
      <c r="D18" s="1">
        <f t="shared" si="0"/>
        <v>0.23088101725703905</v>
      </c>
      <c r="H18" t="s">
        <v>94</v>
      </c>
      <c r="I18" s="6">
        <v>683965</v>
      </c>
      <c r="J18" s="1">
        <f t="shared" si="1"/>
        <v>0.23291360199907307</v>
      </c>
    </row>
    <row r="19" spans="1:10" x14ac:dyDescent="0.2">
      <c r="A19" t="s">
        <v>43</v>
      </c>
      <c r="B19" s="9">
        <v>552</v>
      </c>
      <c r="C19">
        <v>2462</v>
      </c>
      <c r="D19" s="1">
        <f t="shared" si="0"/>
        <v>0.22420796100731114</v>
      </c>
      <c r="I19" s="6"/>
    </row>
    <row r="20" spans="1:10" x14ac:dyDescent="0.2">
      <c r="A20" t="s">
        <v>27</v>
      </c>
      <c r="B20" s="9">
        <v>162773</v>
      </c>
      <c r="C20">
        <v>737219</v>
      </c>
      <c r="D20" s="1">
        <f t="shared" si="0"/>
        <v>0.22079327852374939</v>
      </c>
      <c r="I20" s="6">
        <f>SUM(I14:I18)</f>
        <v>2936561</v>
      </c>
    </row>
    <row r="21" spans="1:10" x14ac:dyDescent="0.2">
      <c r="A21" t="s">
        <v>49</v>
      </c>
      <c r="B21" s="9">
        <v>3721</v>
      </c>
      <c r="C21">
        <v>18755</v>
      </c>
      <c r="D21" s="1">
        <f t="shared" si="0"/>
        <v>0.19840042655291923</v>
      </c>
    </row>
    <row r="22" spans="1:10" x14ac:dyDescent="0.2">
      <c r="A22" t="s">
        <v>60</v>
      </c>
      <c r="B22" s="9">
        <v>3176</v>
      </c>
      <c r="C22">
        <v>16171</v>
      </c>
      <c r="D22" s="1">
        <f t="shared" si="0"/>
        <v>0.19640096468987694</v>
      </c>
    </row>
    <row r="23" spans="1:10" x14ac:dyDescent="0.2">
      <c r="A23" t="s">
        <v>19</v>
      </c>
      <c r="B23" s="9">
        <v>47194</v>
      </c>
      <c r="C23">
        <v>250928</v>
      </c>
      <c r="D23" s="1">
        <f t="shared" si="0"/>
        <v>0.1880778550022317</v>
      </c>
    </row>
    <row r="24" spans="1:10" x14ac:dyDescent="0.2">
      <c r="A24" t="s">
        <v>82</v>
      </c>
      <c r="B24" s="9">
        <v>28811</v>
      </c>
      <c r="C24">
        <v>156319</v>
      </c>
      <c r="D24" s="1">
        <f t="shared" si="0"/>
        <v>0.18430900914156309</v>
      </c>
    </row>
    <row r="25" spans="1:10" x14ac:dyDescent="0.2">
      <c r="A25" t="s">
        <v>1</v>
      </c>
      <c r="B25" s="9">
        <v>1820</v>
      </c>
      <c r="C25">
        <v>10010</v>
      </c>
      <c r="D25" s="1">
        <f t="shared" si="0"/>
        <v>0.18181818181818182</v>
      </c>
    </row>
    <row r="26" spans="1:10" x14ac:dyDescent="0.2">
      <c r="A26" t="s">
        <v>7</v>
      </c>
      <c r="B26" s="9">
        <v>6215</v>
      </c>
      <c r="C26">
        <v>34276</v>
      </c>
      <c r="D26" s="1">
        <f t="shared" si="0"/>
        <v>0.18132220795892171</v>
      </c>
    </row>
    <row r="27" spans="1:10" x14ac:dyDescent="0.2">
      <c r="A27" t="s">
        <v>4</v>
      </c>
      <c r="B27" s="9">
        <v>4118</v>
      </c>
      <c r="C27">
        <v>23488</v>
      </c>
      <c r="D27" s="1">
        <f t="shared" si="0"/>
        <v>0.17532356948228883</v>
      </c>
    </row>
    <row r="28" spans="1:10" x14ac:dyDescent="0.2">
      <c r="A28" t="s">
        <v>29</v>
      </c>
      <c r="B28" s="9">
        <v>2171</v>
      </c>
      <c r="C28">
        <v>12430</v>
      </c>
      <c r="D28" s="1">
        <f t="shared" si="0"/>
        <v>0.1746580852775543</v>
      </c>
    </row>
    <row r="29" spans="1:10" x14ac:dyDescent="0.2">
      <c r="A29" t="s">
        <v>18</v>
      </c>
      <c r="B29" s="9">
        <v>6672</v>
      </c>
      <c r="C29">
        <v>38621</v>
      </c>
      <c r="D29" s="1">
        <f t="shared" si="0"/>
        <v>0.17275575464125734</v>
      </c>
    </row>
    <row r="30" spans="1:10" x14ac:dyDescent="0.2">
      <c r="A30" t="s">
        <v>62</v>
      </c>
      <c r="B30" s="9">
        <v>50944</v>
      </c>
      <c r="C30">
        <v>297151</v>
      </c>
      <c r="D30" s="1">
        <f t="shared" si="0"/>
        <v>0.17144145569087771</v>
      </c>
    </row>
    <row r="31" spans="1:10" x14ac:dyDescent="0.2">
      <c r="A31" t="s">
        <v>68</v>
      </c>
      <c r="B31" s="9">
        <v>1338</v>
      </c>
      <c r="C31">
        <v>8363</v>
      </c>
      <c r="D31" s="1">
        <f t="shared" si="0"/>
        <v>0.15999043405476504</v>
      </c>
    </row>
    <row r="32" spans="1:10" x14ac:dyDescent="0.2">
      <c r="A32" t="s">
        <v>55</v>
      </c>
      <c r="B32" s="9">
        <v>13795</v>
      </c>
      <c r="C32">
        <v>87672</v>
      </c>
      <c r="D32" s="1">
        <f t="shared" si="0"/>
        <v>0.15734784195638288</v>
      </c>
    </row>
    <row r="33" spans="1:4" x14ac:dyDescent="0.2">
      <c r="A33" t="s">
        <v>3</v>
      </c>
      <c r="B33" s="9">
        <v>2847</v>
      </c>
      <c r="C33">
        <v>18334</v>
      </c>
      <c r="D33" s="1">
        <f t="shared" si="0"/>
        <v>0.1552852623540962</v>
      </c>
    </row>
    <row r="34" spans="1:4" x14ac:dyDescent="0.2">
      <c r="A34" t="s">
        <v>9</v>
      </c>
      <c r="B34" s="9">
        <v>3107</v>
      </c>
      <c r="C34">
        <v>20108</v>
      </c>
      <c r="D34" s="1">
        <f t="shared" ref="D34:D65" si="2">B34/C34</f>
        <v>0.1545156156753531</v>
      </c>
    </row>
    <row r="35" spans="1:4" x14ac:dyDescent="0.2">
      <c r="A35" t="s">
        <v>8</v>
      </c>
      <c r="B35" s="9">
        <v>2275</v>
      </c>
      <c r="C35">
        <v>14743</v>
      </c>
      <c r="D35" s="1">
        <f t="shared" si="2"/>
        <v>0.15431052024689684</v>
      </c>
    </row>
    <row r="36" spans="1:4" x14ac:dyDescent="0.2">
      <c r="A36" t="s">
        <v>42</v>
      </c>
      <c r="B36" s="9">
        <v>2038</v>
      </c>
      <c r="C36">
        <v>13220</v>
      </c>
      <c r="D36" s="1">
        <f t="shared" si="2"/>
        <v>0.15416036308623299</v>
      </c>
    </row>
    <row r="37" spans="1:4" x14ac:dyDescent="0.2">
      <c r="A37" t="s">
        <v>10</v>
      </c>
      <c r="B37" s="9">
        <v>9099</v>
      </c>
      <c r="C37">
        <v>60798</v>
      </c>
      <c r="D37" s="1">
        <f t="shared" si="2"/>
        <v>0.14965952827395637</v>
      </c>
    </row>
    <row r="38" spans="1:4" x14ac:dyDescent="0.2">
      <c r="A38" t="s">
        <v>2</v>
      </c>
      <c r="B38" s="9">
        <v>27985</v>
      </c>
      <c r="C38">
        <v>202759</v>
      </c>
      <c r="D38" s="1">
        <f t="shared" si="2"/>
        <v>0.13802100030084977</v>
      </c>
    </row>
    <row r="39" spans="1:4" x14ac:dyDescent="0.2">
      <c r="A39" t="s">
        <v>14</v>
      </c>
      <c r="B39" s="9">
        <v>4299</v>
      </c>
      <c r="C39">
        <v>31149</v>
      </c>
      <c r="D39" s="1">
        <f t="shared" si="2"/>
        <v>0.13801406144659539</v>
      </c>
    </row>
    <row r="40" spans="1:4" x14ac:dyDescent="0.2">
      <c r="A40" t="s">
        <v>38</v>
      </c>
      <c r="B40" s="9">
        <v>958</v>
      </c>
      <c r="C40">
        <v>7091</v>
      </c>
      <c r="D40" s="1">
        <f t="shared" si="2"/>
        <v>0.13510083204061488</v>
      </c>
    </row>
    <row r="41" spans="1:4" x14ac:dyDescent="0.2">
      <c r="A41" t="s">
        <v>21</v>
      </c>
      <c r="B41" s="9">
        <v>3197</v>
      </c>
      <c r="C41">
        <v>23867</v>
      </c>
      <c r="D41" s="1">
        <f t="shared" si="2"/>
        <v>0.13395064314744207</v>
      </c>
    </row>
    <row r="42" spans="1:4" x14ac:dyDescent="0.2">
      <c r="A42" t="s">
        <v>61</v>
      </c>
      <c r="B42" s="9">
        <v>886</v>
      </c>
      <c r="C42">
        <v>6783</v>
      </c>
      <c r="D42" s="1">
        <f t="shared" si="2"/>
        <v>0.13062066932035973</v>
      </c>
    </row>
    <row r="43" spans="1:4" x14ac:dyDescent="0.2">
      <c r="A43" t="s">
        <v>66</v>
      </c>
      <c r="B43" s="9">
        <v>4546</v>
      </c>
      <c r="C43">
        <v>34850</v>
      </c>
      <c r="D43" s="1">
        <f t="shared" si="2"/>
        <v>0.13044476327116211</v>
      </c>
    </row>
    <row r="44" spans="1:4" x14ac:dyDescent="0.2">
      <c r="A44" t="s">
        <v>34</v>
      </c>
      <c r="B44" s="9">
        <v>3050</v>
      </c>
      <c r="C44">
        <v>23382</v>
      </c>
      <c r="D44" s="1">
        <f t="shared" si="2"/>
        <v>0.13044222051150459</v>
      </c>
    </row>
    <row r="45" spans="1:4" x14ac:dyDescent="0.2">
      <c r="A45" t="s">
        <v>57</v>
      </c>
      <c r="B45" s="9">
        <v>924</v>
      </c>
      <c r="C45">
        <v>7216</v>
      </c>
      <c r="D45" s="1">
        <f t="shared" si="2"/>
        <v>0.12804878048780488</v>
      </c>
    </row>
    <row r="46" spans="1:4" x14ac:dyDescent="0.2">
      <c r="A46" t="s">
        <v>24</v>
      </c>
      <c r="B46" s="9">
        <v>2219</v>
      </c>
      <c r="C46">
        <v>17622</v>
      </c>
      <c r="D46" s="1">
        <f t="shared" si="2"/>
        <v>0.12592214277607536</v>
      </c>
    </row>
    <row r="47" spans="1:4" x14ac:dyDescent="0.2">
      <c r="A47" t="s">
        <v>15</v>
      </c>
      <c r="B47" s="9">
        <v>545</v>
      </c>
      <c r="C47">
        <v>4513</v>
      </c>
      <c r="D47" s="1">
        <f t="shared" si="2"/>
        <v>0.12076224241081321</v>
      </c>
    </row>
    <row r="48" spans="1:4" x14ac:dyDescent="0.2">
      <c r="A48" t="s">
        <v>70</v>
      </c>
      <c r="B48" s="9">
        <v>6151</v>
      </c>
      <c r="C48">
        <v>52716</v>
      </c>
      <c r="D48" s="1">
        <f t="shared" si="2"/>
        <v>0.11668184232491084</v>
      </c>
    </row>
    <row r="49" spans="1:4" x14ac:dyDescent="0.2">
      <c r="A49" t="s">
        <v>37</v>
      </c>
      <c r="B49" s="9">
        <v>484</v>
      </c>
      <c r="C49">
        <v>4195</v>
      </c>
      <c r="D49" s="1">
        <f t="shared" si="2"/>
        <v>0.11537544696066745</v>
      </c>
    </row>
    <row r="50" spans="1:4" x14ac:dyDescent="0.2">
      <c r="A50" t="s">
        <v>53</v>
      </c>
      <c r="B50" s="9">
        <v>1074</v>
      </c>
      <c r="C50">
        <v>9311</v>
      </c>
      <c r="D50" s="1">
        <f t="shared" si="2"/>
        <v>0.11534743851358609</v>
      </c>
    </row>
    <row r="51" spans="1:4" x14ac:dyDescent="0.2">
      <c r="A51" t="s">
        <v>73</v>
      </c>
      <c r="B51" s="9">
        <v>9660</v>
      </c>
      <c r="C51">
        <v>83843</v>
      </c>
      <c r="D51" s="1">
        <f t="shared" si="2"/>
        <v>0.11521534296244171</v>
      </c>
    </row>
    <row r="52" spans="1:4" x14ac:dyDescent="0.2">
      <c r="A52" t="s">
        <v>56</v>
      </c>
      <c r="B52" s="9">
        <v>3901</v>
      </c>
      <c r="C52">
        <v>35077</v>
      </c>
      <c r="D52" s="1">
        <f t="shared" si="2"/>
        <v>0.11121247541123813</v>
      </c>
    </row>
    <row r="53" spans="1:4" x14ac:dyDescent="0.2">
      <c r="A53" t="s">
        <v>87</v>
      </c>
      <c r="B53" s="9">
        <v>646</v>
      </c>
      <c r="C53">
        <v>5851</v>
      </c>
      <c r="D53" s="1">
        <f t="shared" si="2"/>
        <v>0.11040847718338745</v>
      </c>
    </row>
    <row r="54" spans="1:4" x14ac:dyDescent="0.2">
      <c r="A54" t="s">
        <v>13</v>
      </c>
      <c r="B54" s="9">
        <v>3540</v>
      </c>
      <c r="C54">
        <v>32251</v>
      </c>
      <c r="D54" s="1">
        <f t="shared" si="2"/>
        <v>0.10976403832439305</v>
      </c>
    </row>
    <row r="55" spans="1:4" x14ac:dyDescent="0.2">
      <c r="A55" t="s">
        <v>25</v>
      </c>
      <c r="B55" s="9">
        <v>3063</v>
      </c>
      <c r="C55">
        <v>27948</v>
      </c>
      <c r="D55" s="1">
        <f t="shared" si="2"/>
        <v>0.10959639330184628</v>
      </c>
    </row>
    <row r="56" spans="1:4" x14ac:dyDescent="0.2">
      <c r="A56" t="s">
        <v>69</v>
      </c>
      <c r="B56" s="9">
        <v>8733</v>
      </c>
      <c r="C56">
        <v>80477</v>
      </c>
      <c r="D56" s="1">
        <f t="shared" si="2"/>
        <v>0.10851547647153845</v>
      </c>
    </row>
    <row r="57" spans="1:4" x14ac:dyDescent="0.2">
      <c r="A57" t="s">
        <v>74</v>
      </c>
      <c r="B57" s="9">
        <v>2220</v>
      </c>
      <c r="C57">
        <v>20626</v>
      </c>
      <c r="D57" s="1">
        <f t="shared" si="2"/>
        <v>0.10763114515659847</v>
      </c>
    </row>
    <row r="58" spans="1:4" x14ac:dyDescent="0.2">
      <c r="A58" t="s">
        <v>86</v>
      </c>
      <c r="B58" s="9">
        <v>7958</v>
      </c>
      <c r="C58">
        <v>74546</v>
      </c>
      <c r="D58" s="1">
        <f t="shared" si="2"/>
        <v>0.10675287741797011</v>
      </c>
    </row>
    <row r="59" spans="1:4" x14ac:dyDescent="0.2">
      <c r="A59" t="s">
        <v>48</v>
      </c>
      <c r="B59" s="9">
        <v>1503</v>
      </c>
      <c r="C59">
        <v>14155</v>
      </c>
      <c r="D59" s="1">
        <f t="shared" si="2"/>
        <v>0.10618156128576475</v>
      </c>
    </row>
    <row r="60" spans="1:4" x14ac:dyDescent="0.2">
      <c r="A60" t="s">
        <v>58</v>
      </c>
      <c r="B60" s="9">
        <v>1621</v>
      </c>
      <c r="C60">
        <v>15368</v>
      </c>
      <c r="D60" s="1">
        <f t="shared" si="2"/>
        <v>0.10547891723060905</v>
      </c>
    </row>
    <row r="61" spans="1:4" x14ac:dyDescent="0.2">
      <c r="A61" t="s">
        <v>80</v>
      </c>
      <c r="B61" s="9">
        <v>776</v>
      </c>
      <c r="C61">
        <v>7373</v>
      </c>
      <c r="D61" s="1">
        <f t="shared" si="2"/>
        <v>0.10524888105248881</v>
      </c>
    </row>
    <row r="62" spans="1:4" x14ac:dyDescent="0.2">
      <c r="A62" t="s">
        <v>50</v>
      </c>
      <c r="B62" s="9">
        <v>2055</v>
      </c>
      <c r="C62">
        <v>19636</v>
      </c>
      <c r="D62" s="1">
        <f t="shared" si="2"/>
        <v>0.10465471582807089</v>
      </c>
    </row>
    <row r="63" spans="1:4" x14ac:dyDescent="0.2">
      <c r="A63" t="s">
        <v>52</v>
      </c>
      <c r="B63" s="9">
        <v>2008</v>
      </c>
      <c r="C63">
        <v>19287</v>
      </c>
      <c r="D63" s="1">
        <f t="shared" si="2"/>
        <v>0.10411157774666874</v>
      </c>
    </row>
    <row r="64" spans="1:4" x14ac:dyDescent="0.2">
      <c r="A64" t="s">
        <v>30</v>
      </c>
      <c r="B64" s="9">
        <v>2331</v>
      </c>
      <c r="C64">
        <v>22497</v>
      </c>
      <c r="D64" s="1">
        <f t="shared" si="2"/>
        <v>0.10361381517535671</v>
      </c>
    </row>
    <row r="65" spans="1:4" x14ac:dyDescent="0.2">
      <c r="A65" t="s">
        <v>79</v>
      </c>
      <c r="B65" s="9">
        <v>1340</v>
      </c>
      <c r="C65">
        <v>13053</v>
      </c>
      <c r="D65" s="1">
        <f t="shared" si="2"/>
        <v>0.10265839270665747</v>
      </c>
    </row>
    <row r="66" spans="1:4" x14ac:dyDescent="0.2">
      <c r="A66" t="s">
        <v>72</v>
      </c>
      <c r="B66" s="9">
        <v>12313</v>
      </c>
      <c r="C66">
        <v>120068</v>
      </c>
      <c r="D66" s="1">
        <f t="shared" ref="D66:D88" si="3">B66/C66</f>
        <v>0.1025502215411267</v>
      </c>
    </row>
    <row r="67" spans="1:4" x14ac:dyDescent="0.2">
      <c r="A67" t="s">
        <v>33</v>
      </c>
      <c r="B67" s="9">
        <v>918</v>
      </c>
      <c r="C67">
        <v>9132</v>
      </c>
      <c r="D67" s="1">
        <f t="shared" si="3"/>
        <v>0.10052562417871222</v>
      </c>
    </row>
    <row r="68" spans="1:4" x14ac:dyDescent="0.2">
      <c r="A68" t="s">
        <v>45</v>
      </c>
      <c r="B68" s="9">
        <v>1128</v>
      </c>
      <c r="C68">
        <v>11613</v>
      </c>
      <c r="D68" s="1">
        <f t="shared" si="3"/>
        <v>9.7132523895634204E-2</v>
      </c>
    </row>
    <row r="69" spans="1:4" x14ac:dyDescent="0.2">
      <c r="A69" t="s">
        <v>47</v>
      </c>
      <c r="B69" s="9">
        <v>1259</v>
      </c>
      <c r="C69">
        <v>13306</v>
      </c>
      <c r="D69" s="1">
        <f t="shared" si="3"/>
        <v>9.4618968886216751E-2</v>
      </c>
    </row>
    <row r="70" spans="1:4" x14ac:dyDescent="0.2">
      <c r="A70" t="s">
        <v>59</v>
      </c>
      <c r="B70" s="9">
        <v>490</v>
      </c>
      <c r="C70">
        <v>5264</v>
      </c>
      <c r="D70" s="1">
        <f t="shared" si="3"/>
        <v>9.3085106382978719E-2</v>
      </c>
    </row>
    <row r="71" spans="1:4" x14ac:dyDescent="0.2">
      <c r="A71" t="s">
        <v>46</v>
      </c>
      <c r="B71" s="9">
        <v>1828</v>
      </c>
      <c r="C71">
        <v>20233</v>
      </c>
      <c r="D71" s="1">
        <f t="shared" si="3"/>
        <v>9.0347452182078777E-2</v>
      </c>
    </row>
    <row r="72" spans="1:4" x14ac:dyDescent="0.2">
      <c r="A72" t="s">
        <v>5</v>
      </c>
      <c r="B72" s="9">
        <v>1925</v>
      </c>
      <c r="C72">
        <v>21520</v>
      </c>
      <c r="D72" s="1">
        <f t="shared" si="3"/>
        <v>8.9451672862453535E-2</v>
      </c>
    </row>
    <row r="73" spans="1:4" x14ac:dyDescent="0.2">
      <c r="A73" t="s">
        <v>12</v>
      </c>
      <c r="B73" s="9">
        <v>585</v>
      </c>
      <c r="C73">
        <v>6757</v>
      </c>
      <c r="D73" s="1">
        <f t="shared" si="3"/>
        <v>8.6576883232203639E-2</v>
      </c>
    </row>
    <row r="74" spans="1:4" x14ac:dyDescent="0.2">
      <c r="A74" t="s">
        <v>17</v>
      </c>
      <c r="B74" s="9">
        <v>536</v>
      </c>
      <c r="C74">
        <v>6194</v>
      </c>
      <c r="D74" s="1">
        <f t="shared" si="3"/>
        <v>8.653535679690022E-2</v>
      </c>
    </row>
    <row r="75" spans="1:4" x14ac:dyDescent="0.2">
      <c r="A75" t="s">
        <v>40</v>
      </c>
      <c r="B75" s="9">
        <v>1395</v>
      </c>
      <c r="C75">
        <v>16274</v>
      </c>
      <c r="D75" s="1">
        <f t="shared" si="3"/>
        <v>8.5719552660685761E-2</v>
      </c>
    </row>
    <row r="76" spans="1:4" x14ac:dyDescent="0.2">
      <c r="A76" t="s">
        <v>28</v>
      </c>
      <c r="B76" s="9">
        <v>1011</v>
      </c>
      <c r="C76">
        <v>11853</v>
      </c>
      <c r="D76" s="1">
        <f t="shared" si="3"/>
        <v>8.5294862060237911E-2</v>
      </c>
    </row>
    <row r="77" spans="1:4" x14ac:dyDescent="0.2">
      <c r="A77" t="s">
        <v>81</v>
      </c>
      <c r="B77" s="9">
        <v>858</v>
      </c>
      <c r="C77">
        <v>10391</v>
      </c>
      <c r="D77" s="1">
        <f t="shared" si="3"/>
        <v>8.2571456067750945E-2</v>
      </c>
    </row>
    <row r="78" spans="1:4" x14ac:dyDescent="0.2">
      <c r="A78" t="s">
        <v>84</v>
      </c>
      <c r="B78" s="9">
        <v>272</v>
      </c>
      <c r="C78">
        <v>3501</v>
      </c>
      <c r="D78" s="1">
        <f t="shared" si="3"/>
        <v>7.7692087974864321E-2</v>
      </c>
    </row>
    <row r="79" spans="1:4" x14ac:dyDescent="0.2">
      <c r="A79" t="s">
        <v>32</v>
      </c>
      <c r="B79" s="9">
        <v>453</v>
      </c>
      <c r="C79">
        <v>5845</v>
      </c>
      <c r="D79" s="1">
        <f t="shared" si="3"/>
        <v>7.7502138579982893E-2</v>
      </c>
    </row>
    <row r="80" spans="1:4" x14ac:dyDescent="0.2">
      <c r="A80" t="s">
        <v>85</v>
      </c>
      <c r="B80" s="9">
        <v>2058</v>
      </c>
      <c r="C80">
        <v>27258</v>
      </c>
      <c r="D80" s="1">
        <f t="shared" si="3"/>
        <v>7.5500770416024654E-2</v>
      </c>
    </row>
    <row r="81" spans="1:4" x14ac:dyDescent="0.2">
      <c r="A81" t="s">
        <v>22</v>
      </c>
      <c r="B81" s="9">
        <v>594</v>
      </c>
      <c r="C81">
        <v>8147</v>
      </c>
      <c r="D81" s="1">
        <f t="shared" si="3"/>
        <v>7.2910273720387872E-2</v>
      </c>
    </row>
    <row r="82" spans="1:4" x14ac:dyDescent="0.2">
      <c r="A82" t="s">
        <v>23</v>
      </c>
      <c r="B82" s="9">
        <v>875</v>
      </c>
      <c r="C82">
        <v>12008</v>
      </c>
      <c r="D82" s="1">
        <f t="shared" si="3"/>
        <v>7.2868087941372423E-2</v>
      </c>
    </row>
    <row r="83" spans="1:4" x14ac:dyDescent="0.2">
      <c r="A83" t="s">
        <v>64</v>
      </c>
      <c r="B83" s="9">
        <v>667</v>
      </c>
      <c r="C83">
        <v>9249</v>
      </c>
      <c r="D83" s="1">
        <f t="shared" si="3"/>
        <v>7.2115904422099683E-2</v>
      </c>
    </row>
    <row r="84" spans="1:4" x14ac:dyDescent="0.2">
      <c r="A84" t="s">
        <v>20</v>
      </c>
      <c r="B84" s="9">
        <v>826</v>
      </c>
      <c r="C84">
        <v>11536</v>
      </c>
      <c r="D84" s="1">
        <f t="shared" si="3"/>
        <v>7.1601941747572811E-2</v>
      </c>
    </row>
    <row r="85" spans="1:4" x14ac:dyDescent="0.2">
      <c r="A85" t="s">
        <v>77</v>
      </c>
      <c r="B85" s="9">
        <v>895</v>
      </c>
      <c r="C85">
        <v>12809</v>
      </c>
      <c r="D85" s="1">
        <f t="shared" si="3"/>
        <v>6.9872745725661642E-2</v>
      </c>
    </row>
    <row r="86" spans="1:4" x14ac:dyDescent="0.2">
      <c r="A86" t="s">
        <v>65</v>
      </c>
      <c r="B86" s="9">
        <v>534</v>
      </c>
      <c r="C86">
        <v>8370</v>
      </c>
      <c r="D86" s="1">
        <f t="shared" si="3"/>
        <v>6.3799283154121866E-2</v>
      </c>
    </row>
    <row r="87" spans="1:4" x14ac:dyDescent="0.2">
      <c r="A87" t="s">
        <v>41</v>
      </c>
      <c r="B87" s="9">
        <v>202</v>
      </c>
      <c r="C87">
        <v>3362</v>
      </c>
      <c r="D87" s="1">
        <f t="shared" si="3"/>
        <v>6.0083283759666865E-2</v>
      </c>
    </row>
    <row r="88" spans="1:4" x14ac:dyDescent="0.2">
      <c r="A88" t="s">
        <v>71</v>
      </c>
      <c r="B88" s="9">
        <v>487</v>
      </c>
      <c r="C88">
        <v>8397</v>
      </c>
      <c r="D88" s="1">
        <f t="shared" si="3"/>
        <v>5.799690365606764E-2</v>
      </c>
    </row>
  </sheetData>
  <sortState ref="A2:D88">
    <sortCondition descending="1" ref="D1"/>
  </sortState>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7"/>
  <sheetViews>
    <sheetView workbookViewId="0">
      <selection activeCell="D3" sqref="A3:D3"/>
    </sheetView>
  </sheetViews>
  <sheetFormatPr baseColWidth="10" defaultColWidth="8.83203125" defaultRowHeight="15" x14ac:dyDescent="0.2"/>
  <cols>
    <col min="1" max="1" width="16.5" bestFit="1" customWidth="1"/>
    <col min="2" max="2" width="11.5" bestFit="1" customWidth="1"/>
  </cols>
  <sheetData>
    <row r="1" spans="1:7" x14ac:dyDescent="0.2">
      <c r="A1" t="s">
        <v>103</v>
      </c>
    </row>
    <row r="3" spans="1:7" x14ac:dyDescent="0.2">
      <c r="A3" s="5" t="s">
        <v>110</v>
      </c>
      <c r="B3" s="5" t="s">
        <v>106</v>
      </c>
      <c r="C3" s="5" t="s">
        <v>107</v>
      </c>
      <c r="D3" s="5" t="s">
        <v>128</v>
      </c>
    </row>
    <row r="4" spans="1:7" x14ac:dyDescent="0.2">
      <c r="A4" t="s">
        <v>102</v>
      </c>
      <c r="B4" s="6">
        <v>6384</v>
      </c>
      <c r="C4" t="s">
        <v>104</v>
      </c>
      <c r="D4" s="1">
        <f>B4/$B$27</f>
        <v>3.1952431718193966E-2</v>
      </c>
      <c r="E4" t="s">
        <v>108</v>
      </c>
    </row>
    <row r="5" spans="1:7" x14ac:dyDescent="0.2">
      <c r="A5">
        <v>0</v>
      </c>
      <c r="B5" s="6">
        <v>15244</v>
      </c>
      <c r="C5">
        <v>39</v>
      </c>
      <c r="D5" s="1">
        <f t="shared" ref="D5:D10" si="0">B5/$B$27</f>
        <v>7.629744190353209E-2</v>
      </c>
      <c r="E5" t="s">
        <v>109</v>
      </c>
    </row>
    <row r="6" spans="1:7" x14ac:dyDescent="0.2">
      <c r="A6">
        <v>1</v>
      </c>
      <c r="B6" s="6">
        <v>12467</v>
      </c>
      <c r="C6">
        <v>44</v>
      </c>
      <c r="D6" s="1">
        <f t="shared" si="0"/>
        <v>6.2398334309323962E-2</v>
      </c>
    </row>
    <row r="7" spans="1:7" x14ac:dyDescent="0.2">
      <c r="A7">
        <v>2</v>
      </c>
      <c r="B7" s="6">
        <v>13366</v>
      </c>
      <c r="C7">
        <v>50</v>
      </c>
      <c r="D7" s="1">
        <f t="shared" si="0"/>
        <v>6.6897901369890433E-2</v>
      </c>
      <c r="G7" t="s">
        <v>170</v>
      </c>
    </row>
    <row r="8" spans="1:7" x14ac:dyDescent="0.2">
      <c r="A8">
        <v>3</v>
      </c>
      <c r="B8" s="6">
        <v>17511</v>
      </c>
      <c r="C8">
        <v>56</v>
      </c>
      <c r="D8" s="1">
        <f t="shared" si="0"/>
        <v>8.7643958617997272E-2</v>
      </c>
    </row>
    <row r="9" spans="1:7" x14ac:dyDescent="0.2">
      <c r="A9">
        <v>4</v>
      </c>
      <c r="B9" s="6">
        <v>29745</v>
      </c>
      <c r="C9">
        <v>64</v>
      </c>
      <c r="D9" s="1">
        <f t="shared" si="0"/>
        <v>0.14887610925088965</v>
      </c>
    </row>
    <row r="10" spans="1:7" x14ac:dyDescent="0.2">
      <c r="A10">
        <v>5</v>
      </c>
      <c r="B10" s="6">
        <v>105080</v>
      </c>
      <c r="C10">
        <v>72</v>
      </c>
      <c r="D10" s="1">
        <f t="shared" si="0"/>
        <v>0.52593382283017265</v>
      </c>
    </row>
    <row r="13" spans="1:7" x14ac:dyDescent="0.2">
      <c r="A13" t="s">
        <v>111</v>
      </c>
      <c r="G13" t="s">
        <v>127</v>
      </c>
    </row>
    <row r="14" spans="1:7" x14ac:dyDescent="0.2">
      <c r="A14">
        <v>63</v>
      </c>
      <c r="G14">
        <v>51</v>
      </c>
    </row>
    <row r="16" spans="1:7" x14ac:dyDescent="0.2">
      <c r="G16" t="s">
        <v>124</v>
      </c>
    </row>
    <row r="17" spans="1:9" x14ac:dyDescent="0.2">
      <c r="A17" t="s">
        <v>112</v>
      </c>
      <c r="B17" t="s">
        <v>122</v>
      </c>
      <c r="C17" t="s">
        <v>123</v>
      </c>
      <c r="G17" t="s">
        <v>125</v>
      </c>
      <c r="H17" t="s">
        <v>105</v>
      </c>
      <c r="I17" t="s">
        <v>126</v>
      </c>
    </row>
    <row r="18" spans="1:9" x14ac:dyDescent="0.2">
      <c r="A18" t="s">
        <v>120</v>
      </c>
      <c r="B18" s="6">
        <v>9033</v>
      </c>
      <c r="C18" s="1">
        <f>B18/$B$27</f>
        <v>4.5210889052388174E-2</v>
      </c>
      <c r="D18" s="1">
        <v>7.7353006860348988E-2</v>
      </c>
      <c r="G18" t="s">
        <v>120</v>
      </c>
      <c r="H18">
        <v>246615</v>
      </c>
      <c r="I18" s="1">
        <f>H18/$H$26</f>
        <v>7.7353006860348988E-2</v>
      </c>
    </row>
    <row r="19" spans="1:9" x14ac:dyDescent="0.2">
      <c r="A19" t="s">
        <v>113</v>
      </c>
      <c r="B19" s="6">
        <v>11894</v>
      </c>
      <c r="C19" s="1">
        <f t="shared" ref="C19:C25" si="1">B19/$B$27</f>
        <v>5.9530423379730427E-2</v>
      </c>
      <c r="D19" s="1">
        <v>0.1609308896372095</v>
      </c>
      <c r="G19" t="s">
        <v>113</v>
      </c>
      <c r="H19">
        <v>513076</v>
      </c>
      <c r="I19" s="1">
        <f t="shared" ref="I19:I24" si="2">H19/$H$26</f>
        <v>0.1609308896372095</v>
      </c>
    </row>
    <row r="20" spans="1:9" x14ac:dyDescent="0.2">
      <c r="A20" t="s">
        <v>114</v>
      </c>
      <c r="B20" s="6">
        <v>12328</v>
      </c>
      <c r="C20" s="1">
        <f t="shared" si="1"/>
        <v>6.1702628167590104E-2</v>
      </c>
      <c r="D20" s="1">
        <v>0.15668488816175768</v>
      </c>
      <c r="G20" t="s">
        <v>114</v>
      </c>
      <c r="H20">
        <v>499539</v>
      </c>
      <c r="I20" s="1">
        <f t="shared" si="2"/>
        <v>0.15668488816175768</v>
      </c>
    </row>
    <row r="21" spans="1:9" x14ac:dyDescent="0.2">
      <c r="A21" t="s">
        <v>115</v>
      </c>
      <c r="B21" s="6">
        <v>19164</v>
      </c>
      <c r="C21" s="1">
        <f t="shared" si="1"/>
        <v>9.5917356116458199E-2</v>
      </c>
      <c r="D21" s="1">
        <v>0.1773449771907197</v>
      </c>
      <c r="G21" t="s">
        <v>115</v>
      </c>
      <c r="H21">
        <v>565407</v>
      </c>
      <c r="I21" s="1">
        <f t="shared" si="2"/>
        <v>0.1773449771907197</v>
      </c>
    </row>
    <row r="22" spans="1:9" x14ac:dyDescent="0.2">
      <c r="A22" t="s">
        <v>116</v>
      </c>
      <c r="B22" s="6">
        <v>40775</v>
      </c>
      <c r="C22" s="1">
        <f t="shared" si="1"/>
        <v>0.20408214337552616</v>
      </c>
      <c r="D22" s="1">
        <v>0.19414392430028957</v>
      </c>
      <c r="G22" t="s">
        <v>116</v>
      </c>
      <c r="H22">
        <v>618965</v>
      </c>
      <c r="I22" s="1">
        <f t="shared" si="2"/>
        <v>0.19414392430028957</v>
      </c>
    </row>
    <row r="23" spans="1:9" x14ac:dyDescent="0.2">
      <c r="A23" t="s">
        <v>117</v>
      </c>
      <c r="B23" s="6">
        <v>53826</v>
      </c>
      <c r="C23" s="1">
        <f t="shared" si="1"/>
        <v>0.2694034444961636</v>
      </c>
      <c r="D23" s="1">
        <v>0.13301555497563497</v>
      </c>
      <c r="G23" t="s">
        <v>117</v>
      </c>
      <c r="H23">
        <v>424077</v>
      </c>
      <c r="I23" s="1">
        <f t="shared" si="2"/>
        <v>0.13301555497563497</v>
      </c>
    </row>
    <row r="24" spans="1:9" x14ac:dyDescent="0.2">
      <c r="A24" t="s">
        <v>118</v>
      </c>
      <c r="B24" s="6">
        <v>46393</v>
      </c>
      <c r="C24" s="1">
        <f t="shared" si="1"/>
        <v>0.23220068369394936</v>
      </c>
      <c r="D24" s="1">
        <v>0.10052675887403957</v>
      </c>
      <c r="G24" t="s">
        <v>118</v>
      </c>
      <c r="H24">
        <v>320497</v>
      </c>
      <c r="I24" s="1">
        <f t="shared" si="2"/>
        <v>0.10052675887403957</v>
      </c>
    </row>
    <row r="25" spans="1:9" x14ac:dyDescent="0.2">
      <c r="A25" t="s">
        <v>119</v>
      </c>
      <c r="B25" s="6">
        <v>6384</v>
      </c>
      <c r="C25" s="1">
        <f t="shared" si="1"/>
        <v>3.1952431718193966E-2</v>
      </c>
    </row>
    <row r="26" spans="1:9" x14ac:dyDescent="0.2">
      <c r="G26" t="s">
        <v>121</v>
      </c>
      <c r="H26">
        <f>SUM(H18:H24)</f>
        <v>3188176</v>
      </c>
    </row>
    <row r="27" spans="1:9" x14ac:dyDescent="0.2">
      <c r="A27" t="s">
        <v>121</v>
      </c>
      <c r="B27" s="7">
        <f>SUM(B18:B25)</f>
        <v>199797</v>
      </c>
    </row>
    <row r="29" spans="1:9" x14ac:dyDescent="0.2">
      <c r="A29" t="s">
        <v>151</v>
      </c>
    </row>
    <row r="30" spans="1:9" x14ac:dyDescent="0.2">
      <c r="G30">
        <v>14949</v>
      </c>
      <c r="H30" t="s">
        <v>171</v>
      </c>
    </row>
    <row r="31" spans="1:9" x14ac:dyDescent="0.2">
      <c r="G31" s="6">
        <v>6384</v>
      </c>
      <c r="H31" t="s">
        <v>172</v>
      </c>
    </row>
    <row r="32" spans="1:9" x14ac:dyDescent="0.2">
      <c r="A32">
        <v>1902</v>
      </c>
      <c r="B32">
        <v>2</v>
      </c>
    </row>
    <row r="33" spans="1:8" x14ac:dyDescent="0.2">
      <c r="A33">
        <v>1903</v>
      </c>
      <c r="B33">
        <v>1</v>
      </c>
      <c r="G33" s="1">
        <f>SUM(G30:G31)/B27</f>
        <v>0.10677337497560023</v>
      </c>
    </row>
    <row r="34" spans="1:8" x14ac:dyDescent="0.2">
      <c r="A34">
        <v>1906</v>
      </c>
      <c r="B34">
        <v>3</v>
      </c>
    </row>
    <row r="35" spans="1:8" x14ac:dyDescent="0.2">
      <c r="A35">
        <v>1908</v>
      </c>
      <c r="B35">
        <v>1</v>
      </c>
    </row>
    <row r="36" spans="1:8" x14ac:dyDescent="0.2">
      <c r="A36">
        <v>1919</v>
      </c>
      <c r="B36">
        <v>1</v>
      </c>
    </row>
    <row r="37" spans="1:8" x14ac:dyDescent="0.2">
      <c r="A37">
        <v>1920</v>
      </c>
      <c r="B37">
        <v>1</v>
      </c>
    </row>
    <row r="38" spans="1:8" x14ac:dyDescent="0.2">
      <c r="A38">
        <v>1930</v>
      </c>
      <c r="B38">
        <v>1</v>
      </c>
    </row>
    <row r="39" spans="1:8" x14ac:dyDescent="0.2">
      <c r="A39">
        <v>1932</v>
      </c>
      <c r="B39">
        <v>1</v>
      </c>
      <c r="G39" t="s">
        <v>158</v>
      </c>
    </row>
    <row r="40" spans="1:8" x14ac:dyDescent="0.2">
      <c r="A40">
        <v>1934</v>
      </c>
      <c r="B40">
        <v>1</v>
      </c>
    </row>
    <row r="41" spans="1:8" x14ac:dyDescent="0.2">
      <c r="A41">
        <v>1936</v>
      </c>
      <c r="B41">
        <v>2</v>
      </c>
      <c r="G41" s="8">
        <v>42370</v>
      </c>
      <c r="H41">
        <v>1114</v>
      </c>
    </row>
    <row r="42" spans="1:8" x14ac:dyDescent="0.2">
      <c r="A42">
        <v>1938</v>
      </c>
      <c r="B42">
        <v>1</v>
      </c>
      <c r="G42" s="8">
        <v>42401</v>
      </c>
      <c r="H42">
        <v>1997</v>
      </c>
    </row>
    <row r="43" spans="1:8" x14ac:dyDescent="0.2">
      <c r="A43">
        <v>1940</v>
      </c>
      <c r="B43">
        <v>1</v>
      </c>
      <c r="G43" s="8">
        <v>42430</v>
      </c>
      <c r="H43">
        <v>1748</v>
      </c>
    </row>
    <row r="44" spans="1:8" x14ac:dyDescent="0.2">
      <c r="A44">
        <v>1941</v>
      </c>
      <c r="B44">
        <v>2</v>
      </c>
      <c r="G44" s="8">
        <v>42461</v>
      </c>
      <c r="H44">
        <v>1088</v>
      </c>
    </row>
    <row r="45" spans="1:8" x14ac:dyDescent="0.2">
      <c r="A45">
        <v>1942</v>
      </c>
      <c r="B45">
        <v>2</v>
      </c>
      <c r="G45" s="8">
        <v>42491</v>
      </c>
      <c r="H45">
        <v>1493</v>
      </c>
    </row>
    <row r="46" spans="1:8" x14ac:dyDescent="0.2">
      <c r="A46">
        <v>1944</v>
      </c>
      <c r="B46">
        <v>10</v>
      </c>
      <c r="G46" s="8">
        <v>42522</v>
      </c>
      <c r="H46">
        <v>2789</v>
      </c>
    </row>
    <row r="47" spans="1:8" x14ac:dyDescent="0.2">
      <c r="A47">
        <v>1945</v>
      </c>
      <c r="B47">
        <v>2</v>
      </c>
      <c r="G47" s="8">
        <v>42552</v>
      </c>
      <c r="H47">
        <v>1855</v>
      </c>
    </row>
    <row r="48" spans="1:8" x14ac:dyDescent="0.2">
      <c r="A48">
        <v>1946</v>
      </c>
      <c r="B48">
        <v>14</v>
      </c>
      <c r="G48" s="8">
        <v>42583</v>
      </c>
      <c r="H48">
        <v>5219</v>
      </c>
    </row>
    <row r="49" spans="1:9" x14ac:dyDescent="0.2">
      <c r="A49">
        <v>1947</v>
      </c>
      <c r="B49">
        <v>4</v>
      </c>
      <c r="G49" s="8">
        <v>42614</v>
      </c>
      <c r="H49">
        <v>8010</v>
      </c>
    </row>
    <row r="50" spans="1:9" x14ac:dyDescent="0.2">
      <c r="A50">
        <v>1948</v>
      </c>
      <c r="B50">
        <v>39</v>
      </c>
      <c r="G50" s="8">
        <v>42644</v>
      </c>
      <c r="H50">
        <v>6384</v>
      </c>
    </row>
    <row r="51" spans="1:9" x14ac:dyDescent="0.2">
      <c r="A51">
        <v>1949</v>
      </c>
      <c r="B51">
        <v>2</v>
      </c>
    </row>
    <row r="52" spans="1:9" x14ac:dyDescent="0.2">
      <c r="A52">
        <v>1950</v>
      </c>
      <c r="B52">
        <v>21</v>
      </c>
    </row>
    <row r="53" spans="1:9" x14ac:dyDescent="0.2">
      <c r="A53">
        <v>1951</v>
      </c>
      <c r="B53">
        <v>16</v>
      </c>
    </row>
    <row r="54" spans="1:9" x14ac:dyDescent="0.2">
      <c r="A54">
        <v>1952</v>
      </c>
      <c r="B54">
        <v>119</v>
      </c>
    </row>
    <row r="55" spans="1:9" x14ac:dyDescent="0.2">
      <c r="A55">
        <v>1953</v>
      </c>
      <c r="B55">
        <v>11</v>
      </c>
    </row>
    <row r="56" spans="1:9" x14ac:dyDescent="0.2">
      <c r="A56">
        <v>1954</v>
      </c>
      <c r="B56">
        <v>32</v>
      </c>
    </row>
    <row r="57" spans="1:9" x14ac:dyDescent="0.2">
      <c r="A57">
        <v>1955</v>
      </c>
      <c r="B57">
        <v>27</v>
      </c>
    </row>
    <row r="58" spans="1:9" x14ac:dyDescent="0.2">
      <c r="A58">
        <v>1956</v>
      </c>
      <c r="B58">
        <v>198</v>
      </c>
    </row>
    <row r="59" spans="1:9" x14ac:dyDescent="0.2">
      <c r="A59">
        <v>1957</v>
      </c>
      <c r="B59">
        <v>18</v>
      </c>
    </row>
    <row r="60" spans="1:9" x14ac:dyDescent="0.2">
      <c r="A60">
        <v>1958</v>
      </c>
      <c r="B60">
        <v>111</v>
      </c>
    </row>
    <row r="61" spans="1:9" x14ac:dyDescent="0.2">
      <c r="A61">
        <v>1959</v>
      </c>
      <c r="B61">
        <v>43</v>
      </c>
      <c r="G61" t="s">
        <v>157</v>
      </c>
      <c r="H61">
        <v>49525</v>
      </c>
      <c r="I61" s="1">
        <f>H61/$H$69</f>
        <v>0.24787659474366483</v>
      </c>
    </row>
    <row r="62" spans="1:9" x14ac:dyDescent="0.2">
      <c r="A62">
        <v>1960</v>
      </c>
      <c r="B62">
        <v>309</v>
      </c>
      <c r="G62" t="s">
        <v>156</v>
      </c>
      <c r="H62">
        <v>14085</v>
      </c>
      <c r="I62" s="1">
        <f t="shared" ref="I62:I67" si="3">H62/$H$69</f>
        <v>7.0496554002312348E-2</v>
      </c>
    </row>
    <row r="63" spans="1:9" x14ac:dyDescent="0.2">
      <c r="A63">
        <v>1961</v>
      </c>
      <c r="B63">
        <v>37</v>
      </c>
      <c r="G63" t="s">
        <v>155</v>
      </c>
      <c r="H63">
        <v>18376</v>
      </c>
      <c r="I63" s="1">
        <f t="shared" si="3"/>
        <v>9.1973352953247545E-2</v>
      </c>
    </row>
    <row r="64" spans="1:9" x14ac:dyDescent="0.2">
      <c r="A64">
        <v>1962</v>
      </c>
      <c r="B64">
        <v>155</v>
      </c>
      <c r="G64" t="s">
        <v>154</v>
      </c>
      <c r="H64">
        <v>21850</v>
      </c>
      <c r="I64" s="1">
        <f t="shared" si="3"/>
        <v>0.10936100141643769</v>
      </c>
    </row>
    <row r="65" spans="1:12" x14ac:dyDescent="0.2">
      <c r="A65">
        <v>1963</v>
      </c>
      <c r="B65">
        <v>69</v>
      </c>
      <c r="G65" t="s">
        <v>153</v>
      </c>
      <c r="H65">
        <v>27716</v>
      </c>
      <c r="I65" s="1">
        <f t="shared" si="3"/>
        <v>0.13872080161363784</v>
      </c>
    </row>
    <row r="66" spans="1:12" x14ac:dyDescent="0.2">
      <c r="A66">
        <v>1964</v>
      </c>
      <c r="B66">
        <v>372</v>
      </c>
      <c r="G66" t="s">
        <v>152</v>
      </c>
      <c r="H66">
        <v>36548</v>
      </c>
      <c r="I66" s="1">
        <f t="shared" si="3"/>
        <v>0.18292566955459791</v>
      </c>
    </row>
    <row r="67" spans="1:12" x14ac:dyDescent="0.2">
      <c r="A67">
        <v>1965</v>
      </c>
      <c r="B67">
        <v>77</v>
      </c>
      <c r="G67">
        <v>2016</v>
      </c>
      <c r="H67">
        <v>31697</v>
      </c>
      <c r="I67" s="1">
        <f t="shared" si="3"/>
        <v>0.15864602571610184</v>
      </c>
    </row>
    <row r="68" spans="1:12" x14ac:dyDescent="0.2">
      <c r="A68">
        <v>1966</v>
      </c>
      <c r="B68">
        <v>299</v>
      </c>
    </row>
    <row r="69" spans="1:12" x14ac:dyDescent="0.2">
      <c r="A69">
        <v>1967</v>
      </c>
      <c r="B69">
        <v>79</v>
      </c>
      <c r="H69">
        <f>SUM(H61:H67)</f>
        <v>199797</v>
      </c>
    </row>
    <row r="70" spans="1:12" x14ac:dyDescent="0.2">
      <c r="A70">
        <v>1968</v>
      </c>
      <c r="B70">
        <v>594</v>
      </c>
    </row>
    <row r="71" spans="1:12" x14ac:dyDescent="0.2">
      <c r="A71">
        <v>1969</v>
      </c>
      <c r="B71">
        <v>89</v>
      </c>
    </row>
    <row r="72" spans="1:12" x14ac:dyDescent="0.2">
      <c r="A72">
        <v>1970</v>
      </c>
      <c r="B72">
        <v>321</v>
      </c>
    </row>
    <row r="73" spans="1:12" x14ac:dyDescent="0.2">
      <c r="A73">
        <v>1971</v>
      </c>
      <c r="B73">
        <v>198</v>
      </c>
      <c r="F73" t="s">
        <v>165</v>
      </c>
    </row>
    <row r="74" spans="1:12" x14ac:dyDescent="0.2">
      <c r="A74">
        <v>1972</v>
      </c>
      <c r="B74">
        <v>802</v>
      </c>
    </row>
    <row r="75" spans="1:12" x14ac:dyDescent="0.2">
      <c r="A75">
        <v>1973</v>
      </c>
      <c r="B75">
        <v>492</v>
      </c>
      <c r="F75" t="s">
        <v>163</v>
      </c>
      <c r="G75" t="s">
        <v>112</v>
      </c>
      <c r="H75" t="s">
        <v>166</v>
      </c>
    </row>
    <row r="76" spans="1:12" x14ac:dyDescent="0.2">
      <c r="A76">
        <v>1974</v>
      </c>
      <c r="B76">
        <v>2427</v>
      </c>
      <c r="F76" t="s">
        <v>164</v>
      </c>
      <c r="G76" t="s">
        <v>119</v>
      </c>
      <c r="H76">
        <v>6384</v>
      </c>
    </row>
    <row r="77" spans="1:12" x14ac:dyDescent="0.2">
      <c r="A77">
        <v>1975</v>
      </c>
      <c r="B77">
        <v>842</v>
      </c>
      <c r="F77">
        <v>2016</v>
      </c>
      <c r="G77" t="s">
        <v>120</v>
      </c>
      <c r="H77">
        <v>3675</v>
      </c>
    </row>
    <row r="78" spans="1:12" x14ac:dyDescent="0.2">
      <c r="A78">
        <v>1976</v>
      </c>
      <c r="B78">
        <v>2050</v>
      </c>
      <c r="F78">
        <v>2016</v>
      </c>
      <c r="G78" t="s">
        <v>113</v>
      </c>
      <c r="H78">
        <v>1360</v>
      </c>
      <c r="J78" s="1">
        <f>K78/K82</f>
        <v>3.1952431718193966E-2</v>
      </c>
      <c r="K78">
        <v>6384</v>
      </c>
      <c r="L78" t="s">
        <v>169</v>
      </c>
    </row>
    <row r="79" spans="1:12" x14ac:dyDescent="0.2">
      <c r="A79">
        <v>1977</v>
      </c>
      <c r="B79">
        <v>368</v>
      </c>
      <c r="F79">
        <v>2016</v>
      </c>
      <c r="G79" t="s">
        <v>114</v>
      </c>
      <c r="H79">
        <v>668</v>
      </c>
      <c r="J79" s="1">
        <f>K79/K82</f>
        <v>3.1857335195223151E-2</v>
      </c>
      <c r="K79">
        <v>6365</v>
      </c>
      <c r="L79" t="s">
        <v>167</v>
      </c>
    </row>
    <row r="80" spans="1:12" x14ac:dyDescent="0.2">
      <c r="A80">
        <v>1978</v>
      </c>
      <c r="B80">
        <v>1655</v>
      </c>
      <c r="F80">
        <v>2016</v>
      </c>
      <c r="G80" t="s">
        <v>115</v>
      </c>
      <c r="H80">
        <v>522</v>
      </c>
      <c r="J80" s="1">
        <f>K80/K82</f>
        <v>2.3168516043784441E-2</v>
      </c>
      <c r="K80">
        <v>4629</v>
      </c>
      <c r="L80" t="s">
        <v>168</v>
      </c>
    </row>
    <row r="81" spans="1:11" x14ac:dyDescent="0.2">
      <c r="A81">
        <v>1979</v>
      </c>
      <c r="B81">
        <v>348</v>
      </c>
      <c r="F81">
        <v>2016</v>
      </c>
      <c r="G81" t="s">
        <v>116</v>
      </c>
      <c r="H81">
        <v>716</v>
      </c>
    </row>
    <row r="82" spans="1:11" x14ac:dyDescent="0.2">
      <c r="A82">
        <v>1980</v>
      </c>
      <c r="B82">
        <v>2044</v>
      </c>
      <c r="F82">
        <v>2016</v>
      </c>
      <c r="G82" t="s">
        <v>117</v>
      </c>
      <c r="H82">
        <v>722</v>
      </c>
      <c r="K82">
        <v>199797</v>
      </c>
    </row>
    <row r="83" spans="1:11" x14ac:dyDescent="0.2">
      <c r="A83">
        <v>1981</v>
      </c>
      <c r="B83">
        <v>274</v>
      </c>
      <c r="F83">
        <v>2016</v>
      </c>
      <c r="G83" t="s">
        <v>118</v>
      </c>
      <c r="H83">
        <v>641</v>
      </c>
    </row>
    <row r="84" spans="1:11" x14ac:dyDescent="0.2">
      <c r="A84">
        <v>1982</v>
      </c>
      <c r="B84">
        <v>1466</v>
      </c>
      <c r="F84">
        <v>2015</v>
      </c>
      <c r="G84" t="s">
        <v>120</v>
      </c>
      <c r="H84">
        <v>977</v>
      </c>
    </row>
    <row r="85" spans="1:11" x14ac:dyDescent="0.2">
      <c r="A85">
        <v>1983</v>
      </c>
      <c r="B85">
        <v>367</v>
      </c>
      <c r="F85">
        <v>2015</v>
      </c>
      <c r="G85" t="s">
        <v>113</v>
      </c>
      <c r="H85">
        <v>385</v>
      </c>
    </row>
    <row r="86" spans="1:11" x14ac:dyDescent="0.2">
      <c r="A86">
        <v>1984</v>
      </c>
      <c r="B86">
        <v>2952</v>
      </c>
      <c r="F86">
        <v>2015</v>
      </c>
      <c r="G86" t="s">
        <v>114</v>
      </c>
      <c r="H86">
        <v>243</v>
      </c>
    </row>
    <row r="87" spans="1:11" x14ac:dyDescent="0.2">
      <c r="A87">
        <v>1985</v>
      </c>
      <c r="B87">
        <v>477</v>
      </c>
      <c r="F87">
        <v>2015</v>
      </c>
      <c r="G87" t="s">
        <v>115</v>
      </c>
      <c r="H87">
        <v>174</v>
      </c>
    </row>
    <row r="88" spans="1:11" x14ac:dyDescent="0.2">
      <c r="A88">
        <v>1986</v>
      </c>
      <c r="B88">
        <v>1939</v>
      </c>
      <c r="F88">
        <v>2015</v>
      </c>
      <c r="G88" t="s">
        <v>116</v>
      </c>
      <c r="H88">
        <v>247</v>
      </c>
    </row>
    <row r="89" spans="1:11" x14ac:dyDescent="0.2">
      <c r="A89">
        <v>1987</v>
      </c>
      <c r="B89">
        <v>789</v>
      </c>
      <c r="F89">
        <v>2015</v>
      </c>
      <c r="G89" t="s">
        <v>117</v>
      </c>
      <c r="H89">
        <v>242</v>
      </c>
    </row>
    <row r="90" spans="1:11" x14ac:dyDescent="0.2">
      <c r="A90">
        <v>1988</v>
      </c>
      <c r="B90">
        <v>5429</v>
      </c>
      <c r="F90">
        <v>2015</v>
      </c>
      <c r="G90" t="s">
        <v>118</v>
      </c>
      <c r="H90">
        <v>189</v>
      </c>
    </row>
    <row r="91" spans="1:11" x14ac:dyDescent="0.2">
      <c r="A91">
        <v>1989</v>
      </c>
      <c r="B91">
        <v>3172</v>
      </c>
      <c r="F91">
        <v>2014</v>
      </c>
      <c r="G91" t="s">
        <v>120</v>
      </c>
      <c r="H91">
        <v>1463</v>
      </c>
    </row>
    <row r="92" spans="1:11" x14ac:dyDescent="0.2">
      <c r="A92">
        <v>1990</v>
      </c>
      <c r="B92">
        <v>2952</v>
      </c>
      <c r="F92">
        <v>2014</v>
      </c>
      <c r="G92" t="s">
        <v>113</v>
      </c>
      <c r="H92">
        <v>345</v>
      </c>
    </row>
    <row r="93" spans="1:11" x14ac:dyDescent="0.2">
      <c r="A93">
        <v>1991</v>
      </c>
      <c r="B93">
        <v>1114</v>
      </c>
      <c r="F93">
        <v>2014</v>
      </c>
      <c r="G93" t="s">
        <v>114</v>
      </c>
      <c r="H93">
        <v>230</v>
      </c>
    </row>
    <row r="94" spans="1:11" x14ac:dyDescent="0.2">
      <c r="A94">
        <v>1992</v>
      </c>
      <c r="B94">
        <v>3849</v>
      </c>
      <c r="F94">
        <v>2014</v>
      </c>
      <c r="G94" t="s">
        <v>115</v>
      </c>
      <c r="H94">
        <v>251</v>
      </c>
    </row>
    <row r="95" spans="1:11" x14ac:dyDescent="0.2">
      <c r="A95">
        <v>1993</v>
      </c>
      <c r="B95">
        <v>1265</v>
      </c>
      <c r="F95">
        <v>2014</v>
      </c>
      <c r="G95" t="s">
        <v>116</v>
      </c>
      <c r="H95">
        <v>376</v>
      </c>
    </row>
    <row r="96" spans="1:11" x14ac:dyDescent="0.2">
      <c r="A96">
        <v>1994</v>
      </c>
      <c r="B96">
        <v>3482</v>
      </c>
      <c r="F96">
        <v>2014</v>
      </c>
      <c r="G96" t="s">
        <v>117</v>
      </c>
      <c r="H96">
        <v>470</v>
      </c>
    </row>
    <row r="97" spans="1:8" x14ac:dyDescent="0.2">
      <c r="A97">
        <v>1995</v>
      </c>
      <c r="B97">
        <v>1316</v>
      </c>
      <c r="F97">
        <v>2014</v>
      </c>
      <c r="G97" t="s">
        <v>118</v>
      </c>
      <c r="H97">
        <v>308</v>
      </c>
    </row>
    <row r="98" spans="1:8" x14ac:dyDescent="0.2">
      <c r="A98">
        <v>1996</v>
      </c>
      <c r="B98">
        <v>4368</v>
      </c>
      <c r="F98">
        <v>2013</v>
      </c>
      <c r="G98" t="s">
        <v>120</v>
      </c>
      <c r="H98">
        <v>250</v>
      </c>
    </row>
    <row r="99" spans="1:8" x14ac:dyDescent="0.2">
      <c r="A99">
        <v>1997</v>
      </c>
      <c r="B99">
        <v>1589</v>
      </c>
      <c r="F99">
        <v>2013</v>
      </c>
      <c r="G99" t="s">
        <v>113</v>
      </c>
      <c r="H99">
        <v>59</v>
      </c>
    </row>
    <row r="100" spans="1:8" x14ac:dyDescent="0.2">
      <c r="A100">
        <v>1998</v>
      </c>
      <c r="B100">
        <v>5019</v>
      </c>
      <c r="F100">
        <v>2013</v>
      </c>
      <c r="G100" t="s">
        <v>114</v>
      </c>
      <c r="H100">
        <v>57</v>
      </c>
    </row>
    <row r="101" spans="1:8" x14ac:dyDescent="0.2">
      <c r="A101">
        <v>1999</v>
      </c>
      <c r="B101">
        <v>1799</v>
      </c>
      <c r="F101">
        <v>2013</v>
      </c>
      <c r="G101" t="s">
        <v>115</v>
      </c>
      <c r="H101">
        <v>73</v>
      </c>
    </row>
    <row r="102" spans="1:8" x14ac:dyDescent="0.2">
      <c r="A102">
        <v>2000</v>
      </c>
      <c r="B102">
        <v>5678</v>
      </c>
      <c r="F102">
        <v>2013</v>
      </c>
      <c r="G102" t="s">
        <v>116</v>
      </c>
      <c r="H102">
        <v>93</v>
      </c>
    </row>
    <row r="103" spans="1:8" x14ac:dyDescent="0.2">
      <c r="A103">
        <v>2001</v>
      </c>
      <c r="B103">
        <v>2035</v>
      </c>
      <c r="F103">
        <v>2013</v>
      </c>
      <c r="G103" t="s">
        <v>117</v>
      </c>
      <c r="H103">
        <v>139</v>
      </c>
    </row>
    <row r="104" spans="1:8" x14ac:dyDescent="0.2">
      <c r="A104">
        <v>2002</v>
      </c>
      <c r="B104">
        <v>5616</v>
      </c>
      <c r="F104">
        <v>2013</v>
      </c>
      <c r="G104" t="s">
        <v>118</v>
      </c>
      <c r="H104">
        <v>74</v>
      </c>
    </row>
    <row r="105" spans="1:8" x14ac:dyDescent="0.2">
      <c r="A105">
        <v>2003</v>
      </c>
      <c r="B105">
        <v>1754</v>
      </c>
      <c r="F105">
        <v>2012</v>
      </c>
      <c r="G105" t="s">
        <v>120</v>
      </c>
      <c r="H105">
        <v>73</v>
      </c>
    </row>
    <row r="106" spans="1:8" x14ac:dyDescent="0.2">
      <c r="A106">
        <v>2004</v>
      </c>
      <c r="B106">
        <v>8971</v>
      </c>
      <c r="F106">
        <v>2012</v>
      </c>
      <c r="G106" t="s">
        <v>113</v>
      </c>
      <c r="H106">
        <v>39</v>
      </c>
    </row>
    <row r="107" spans="1:8" x14ac:dyDescent="0.2">
      <c r="A107">
        <v>2005</v>
      </c>
      <c r="B107">
        <v>2031</v>
      </c>
      <c r="F107">
        <v>2012</v>
      </c>
      <c r="G107" t="s">
        <v>114</v>
      </c>
      <c r="H107">
        <v>15</v>
      </c>
    </row>
    <row r="108" spans="1:8" x14ac:dyDescent="0.2">
      <c r="A108">
        <v>2006</v>
      </c>
      <c r="B108">
        <v>7040</v>
      </c>
      <c r="F108">
        <v>2012</v>
      </c>
      <c r="G108" t="s">
        <v>115</v>
      </c>
      <c r="H108">
        <v>10</v>
      </c>
    </row>
    <row r="109" spans="1:8" x14ac:dyDescent="0.2">
      <c r="A109">
        <v>2007</v>
      </c>
      <c r="B109">
        <v>3163</v>
      </c>
      <c r="F109">
        <v>2012</v>
      </c>
      <c r="G109" t="s">
        <v>116</v>
      </c>
      <c r="H109">
        <v>14</v>
      </c>
    </row>
    <row r="110" spans="1:8" x14ac:dyDescent="0.2">
      <c r="A110">
        <v>2008</v>
      </c>
      <c r="B110">
        <v>9616</v>
      </c>
      <c r="F110">
        <v>2012</v>
      </c>
      <c r="G110" t="s">
        <v>117</v>
      </c>
      <c r="H110">
        <v>24</v>
      </c>
    </row>
    <row r="111" spans="1:8" x14ac:dyDescent="0.2">
      <c r="A111">
        <v>2009</v>
      </c>
      <c r="B111">
        <v>2370</v>
      </c>
      <c r="F111">
        <v>2012</v>
      </c>
      <c r="G111" t="s">
        <v>118</v>
      </c>
      <c r="H111">
        <v>21</v>
      </c>
    </row>
    <row r="112" spans="1:8" x14ac:dyDescent="0.2">
      <c r="A112">
        <v>2010</v>
      </c>
      <c r="B112">
        <v>7377</v>
      </c>
      <c r="F112">
        <v>2011</v>
      </c>
      <c r="G112" t="s">
        <v>120</v>
      </c>
      <c r="H112">
        <v>7</v>
      </c>
    </row>
    <row r="113" spans="1:8" x14ac:dyDescent="0.2">
      <c r="A113">
        <v>2011</v>
      </c>
      <c r="B113">
        <v>3463</v>
      </c>
      <c r="F113">
        <v>2011</v>
      </c>
      <c r="G113" t="s">
        <v>113</v>
      </c>
      <c r="H113">
        <v>2</v>
      </c>
    </row>
    <row r="114" spans="1:8" x14ac:dyDescent="0.2">
      <c r="A114">
        <v>2012</v>
      </c>
      <c r="B114">
        <v>14506</v>
      </c>
      <c r="F114">
        <v>2011</v>
      </c>
      <c r="G114" t="s">
        <v>114</v>
      </c>
      <c r="H114">
        <v>5</v>
      </c>
    </row>
    <row r="115" spans="1:8" x14ac:dyDescent="0.2">
      <c r="A115">
        <v>2013</v>
      </c>
      <c r="B115">
        <v>5761</v>
      </c>
      <c r="F115">
        <v>2011</v>
      </c>
      <c r="G115" t="s">
        <v>115</v>
      </c>
      <c r="H115">
        <v>2</v>
      </c>
    </row>
    <row r="116" spans="1:8" x14ac:dyDescent="0.2">
      <c r="A116">
        <v>2014</v>
      </c>
      <c r="B116">
        <v>16824</v>
      </c>
      <c r="F116">
        <v>2011</v>
      </c>
      <c r="G116" t="s">
        <v>117</v>
      </c>
      <c r="H116">
        <v>6</v>
      </c>
    </row>
    <row r="117" spans="1:8" x14ac:dyDescent="0.2">
      <c r="A117">
        <v>2015</v>
      </c>
      <c r="B117">
        <v>13963</v>
      </c>
      <c r="F117">
        <v>2010</v>
      </c>
      <c r="G117" t="s">
        <v>120</v>
      </c>
      <c r="H117">
        <v>12</v>
      </c>
    </row>
    <row r="118" spans="1:8" x14ac:dyDescent="0.2">
      <c r="A118">
        <v>2016</v>
      </c>
      <c r="B118">
        <v>25313</v>
      </c>
      <c r="F118">
        <v>2010</v>
      </c>
      <c r="G118" t="s">
        <v>113</v>
      </c>
      <c r="H118">
        <v>13</v>
      </c>
    </row>
    <row r="119" spans="1:8" x14ac:dyDescent="0.2">
      <c r="F119">
        <v>2010</v>
      </c>
      <c r="G119" t="s">
        <v>114</v>
      </c>
      <c r="H119">
        <v>2</v>
      </c>
    </row>
    <row r="120" spans="1:8" x14ac:dyDescent="0.2">
      <c r="F120">
        <v>2010</v>
      </c>
      <c r="G120" t="s">
        <v>115</v>
      </c>
      <c r="H120">
        <v>7</v>
      </c>
    </row>
    <row r="121" spans="1:8" x14ac:dyDescent="0.2">
      <c r="F121">
        <v>2010</v>
      </c>
      <c r="G121" t="s">
        <v>116</v>
      </c>
      <c r="H121">
        <v>8</v>
      </c>
    </row>
    <row r="122" spans="1:8" x14ac:dyDescent="0.2">
      <c r="F122">
        <v>2010</v>
      </c>
      <c r="G122" t="s">
        <v>117</v>
      </c>
      <c r="H122">
        <v>7</v>
      </c>
    </row>
    <row r="123" spans="1:8" x14ac:dyDescent="0.2">
      <c r="F123">
        <v>2010</v>
      </c>
      <c r="G123" t="s">
        <v>118</v>
      </c>
      <c r="H123">
        <v>2</v>
      </c>
    </row>
    <row r="124" spans="1:8" x14ac:dyDescent="0.2">
      <c r="F124">
        <v>2009</v>
      </c>
      <c r="G124" t="s">
        <v>113</v>
      </c>
      <c r="H124">
        <v>7</v>
      </c>
    </row>
    <row r="125" spans="1:8" x14ac:dyDescent="0.2">
      <c r="F125">
        <v>2009</v>
      </c>
      <c r="G125" t="s">
        <v>114</v>
      </c>
      <c r="H125">
        <v>1</v>
      </c>
    </row>
    <row r="126" spans="1:8" x14ac:dyDescent="0.2">
      <c r="F126">
        <v>2009</v>
      </c>
      <c r="G126" t="s">
        <v>116</v>
      </c>
      <c r="H126">
        <v>1</v>
      </c>
    </row>
    <row r="127" spans="1:8" x14ac:dyDescent="0.2">
      <c r="F127">
        <v>2009</v>
      </c>
      <c r="G127" t="s">
        <v>117</v>
      </c>
      <c r="H127">
        <v>3</v>
      </c>
    </row>
    <row r="128" spans="1:8" x14ac:dyDescent="0.2">
      <c r="F128">
        <v>2009</v>
      </c>
      <c r="G128" t="s">
        <v>118</v>
      </c>
      <c r="H128">
        <v>2</v>
      </c>
    </row>
    <row r="129" spans="6:8" x14ac:dyDescent="0.2">
      <c r="F129">
        <v>2008</v>
      </c>
      <c r="G129" t="s">
        <v>113</v>
      </c>
      <c r="H129">
        <v>3</v>
      </c>
    </row>
    <row r="130" spans="6:8" x14ac:dyDescent="0.2">
      <c r="F130">
        <v>2008</v>
      </c>
      <c r="G130" t="s">
        <v>116</v>
      </c>
      <c r="H130">
        <v>1</v>
      </c>
    </row>
    <row r="131" spans="6:8" x14ac:dyDescent="0.2">
      <c r="F131">
        <v>2007</v>
      </c>
      <c r="G131" t="s">
        <v>113</v>
      </c>
      <c r="H131">
        <v>1</v>
      </c>
    </row>
    <row r="132" spans="6:8" x14ac:dyDescent="0.2">
      <c r="F132">
        <v>2006</v>
      </c>
      <c r="G132" t="s">
        <v>113</v>
      </c>
      <c r="H132">
        <v>1</v>
      </c>
    </row>
    <row r="133" spans="6:8" x14ac:dyDescent="0.2">
      <c r="F133">
        <v>2006</v>
      </c>
      <c r="G133" t="s">
        <v>115</v>
      </c>
      <c r="H133">
        <v>1</v>
      </c>
    </row>
    <row r="134" spans="6:8" x14ac:dyDescent="0.2">
      <c r="F134">
        <v>2006</v>
      </c>
      <c r="G134" t="s">
        <v>117</v>
      </c>
      <c r="H134">
        <v>2</v>
      </c>
    </row>
    <row r="135" spans="6:8" x14ac:dyDescent="0.2">
      <c r="F135">
        <v>2006</v>
      </c>
      <c r="G135" t="s">
        <v>118</v>
      </c>
      <c r="H135">
        <v>1</v>
      </c>
    </row>
    <row r="136" spans="6:8" x14ac:dyDescent="0.2">
      <c r="F136">
        <v>2005</v>
      </c>
      <c r="G136" t="s">
        <v>115</v>
      </c>
      <c r="H136">
        <v>1</v>
      </c>
    </row>
    <row r="137" spans="6:8" x14ac:dyDescent="0.2">
      <c r="F137">
        <v>2004</v>
      </c>
      <c r="G137" t="s">
        <v>116</v>
      </c>
      <c r="H137">
        <v>1</v>
      </c>
    </row>
  </sheetData>
  <sortState ref="F76:H137">
    <sortCondition descending="1" ref="F76:F137"/>
    <sortCondition ref="G76:G137"/>
  </sortState>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41"/>
  <sheetViews>
    <sheetView tabSelected="1" workbookViewId="0">
      <selection activeCell="R34" sqref="R34"/>
    </sheetView>
  </sheetViews>
  <sheetFormatPr baseColWidth="10" defaultColWidth="8.83203125" defaultRowHeight="15" x14ac:dyDescent="0.2"/>
  <cols>
    <col min="3" max="3" width="10.6640625" bestFit="1" customWidth="1"/>
    <col min="6" max="6" width="13.6640625" bestFit="1" customWidth="1"/>
    <col min="9" max="9" width="14.6640625" bestFit="1" customWidth="1"/>
  </cols>
  <sheetData>
    <row r="2" spans="1:10" x14ac:dyDescent="0.2">
      <c r="A2" t="s">
        <v>97</v>
      </c>
      <c r="B2" t="s">
        <v>98</v>
      </c>
      <c r="C2" t="s">
        <v>100</v>
      </c>
      <c r="D2" t="s">
        <v>99</v>
      </c>
      <c r="E2" t="s">
        <v>101</v>
      </c>
      <c r="F2" t="s">
        <v>150</v>
      </c>
    </row>
    <row r="3" spans="1:10" x14ac:dyDescent="0.2">
      <c r="A3">
        <v>9</v>
      </c>
      <c r="B3">
        <v>6</v>
      </c>
      <c r="C3" s="2">
        <f>DATEVALUE(A3&amp;"/"&amp;B3&amp;"/2016")</f>
        <v>42619</v>
      </c>
      <c r="D3">
        <v>3</v>
      </c>
      <c r="E3">
        <f>WEEKNUM(C3)</f>
        <v>37</v>
      </c>
      <c r="F3" t="s">
        <v>145</v>
      </c>
    </row>
    <row r="4" spans="1:10" x14ac:dyDescent="0.2">
      <c r="A4">
        <v>9</v>
      </c>
      <c r="B4">
        <v>12</v>
      </c>
      <c r="C4" s="2">
        <f t="shared" ref="C4:C41" si="0">DATEVALUE(A4&amp;"/"&amp;B4&amp;"/2016")</f>
        <v>42625</v>
      </c>
      <c r="D4">
        <v>9</v>
      </c>
      <c r="E4">
        <f t="shared" ref="E4:E41" si="1">WEEKNUM(C4)</f>
        <v>38</v>
      </c>
      <c r="F4" t="s">
        <v>145</v>
      </c>
    </row>
    <row r="5" spans="1:10" x14ac:dyDescent="0.2">
      <c r="A5">
        <v>9</v>
      </c>
      <c r="B5">
        <v>13</v>
      </c>
      <c r="C5" s="2">
        <f t="shared" si="0"/>
        <v>42626</v>
      </c>
      <c r="D5">
        <v>16</v>
      </c>
      <c r="E5">
        <f t="shared" si="1"/>
        <v>38</v>
      </c>
      <c r="F5" t="s">
        <v>145</v>
      </c>
    </row>
    <row r="6" spans="1:10" x14ac:dyDescent="0.2">
      <c r="A6">
        <v>9</v>
      </c>
      <c r="B6">
        <v>14</v>
      </c>
      <c r="C6" s="2">
        <f t="shared" si="0"/>
        <v>42627</v>
      </c>
      <c r="D6">
        <v>32</v>
      </c>
      <c r="E6">
        <f t="shared" si="1"/>
        <v>38</v>
      </c>
      <c r="F6" t="s">
        <v>145</v>
      </c>
    </row>
    <row r="7" spans="1:10" x14ac:dyDescent="0.2">
      <c r="A7">
        <v>9</v>
      </c>
      <c r="B7">
        <v>15</v>
      </c>
      <c r="C7" s="2">
        <f t="shared" si="0"/>
        <v>42628</v>
      </c>
      <c r="D7">
        <v>33</v>
      </c>
      <c r="E7">
        <f t="shared" si="1"/>
        <v>38</v>
      </c>
      <c r="F7" t="s">
        <v>145</v>
      </c>
    </row>
    <row r="8" spans="1:10" x14ac:dyDescent="0.2">
      <c r="A8">
        <v>9</v>
      </c>
      <c r="B8">
        <v>16</v>
      </c>
      <c r="C8" s="2">
        <f t="shared" si="0"/>
        <v>42629</v>
      </c>
      <c r="D8">
        <v>11</v>
      </c>
      <c r="E8">
        <f t="shared" si="1"/>
        <v>38</v>
      </c>
      <c r="F8" t="s">
        <v>145</v>
      </c>
      <c r="I8" s="3" t="s">
        <v>145</v>
      </c>
      <c r="J8" s="4">
        <v>1425</v>
      </c>
    </row>
    <row r="9" spans="1:10" x14ac:dyDescent="0.2">
      <c r="A9">
        <v>9</v>
      </c>
      <c r="B9">
        <v>19</v>
      </c>
      <c r="C9" s="2">
        <f t="shared" si="0"/>
        <v>42632</v>
      </c>
      <c r="D9">
        <v>56</v>
      </c>
      <c r="E9">
        <f t="shared" si="1"/>
        <v>39</v>
      </c>
      <c r="F9" t="s">
        <v>145</v>
      </c>
      <c r="I9" s="3" t="s">
        <v>146</v>
      </c>
      <c r="J9" s="4">
        <v>19693</v>
      </c>
    </row>
    <row r="10" spans="1:10" x14ac:dyDescent="0.2">
      <c r="A10">
        <v>9</v>
      </c>
      <c r="B10">
        <v>20</v>
      </c>
      <c r="C10" s="2">
        <f t="shared" si="0"/>
        <v>42633</v>
      </c>
      <c r="D10">
        <v>67</v>
      </c>
      <c r="E10">
        <f t="shared" si="1"/>
        <v>39</v>
      </c>
      <c r="F10" t="s">
        <v>145</v>
      </c>
      <c r="I10" s="3" t="s">
        <v>147</v>
      </c>
      <c r="J10" s="4">
        <v>35324</v>
      </c>
    </row>
    <row r="11" spans="1:10" x14ac:dyDescent="0.2">
      <c r="A11">
        <v>9</v>
      </c>
      <c r="B11">
        <v>21</v>
      </c>
      <c r="C11" s="2">
        <f t="shared" si="0"/>
        <v>42634</v>
      </c>
      <c r="D11">
        <v>59</v>
      </c>
      <c r="E11">
        <f t="shared" si="1"/>
        <v>39</v>
      </c>
      <c r="F11" t="s">
        <v>145</v>
      </c>
      <c r="I11" s="3" t="s">
        <v>148</v>
      </c>
      <c r="J11" s="4">
        <v>45298</v>
      </c>
    </row>
    <row r="12" spans="1:10" x14ac:dyDescent="0.2">
      <c r="A12">
        <v>9</v>
      </c>
      <c r="B12">
        <v>22</v>
      </c>
      <c r="C12" s="2">
        <f t="shared" si="0"/>
        <v>42635</v>
      </c>
      <c r="D12">
        <v>94</v>
      </c>
      <c r="E12">
        <f t="shared" si="1"/>
        <v>39</v>
      </c>
      <c r="F12" t="s">
        <v>145</v>
      </c>
      <c r="I12" s="3" t="s">
        <v>149</v>
      </c>
      <c r="J12" s="4">
        <v>98057</v>
      </c>
    </row>
    <row r="13" spans="1:10" x14ac:dyDescent="0.2">
      <c r="A13">
        <v>9</v>
      </c>
      <c r="B13">
        <v>23</v>
      </c>
      <c r="C13" s="2">
        <f t="shared" si="0"/>
        <v>42636</v>
      </c>
      <c r="D13">
        <v>1045</v>
      </c>
      <c r="E13">
        <f t="shared" si="1"/>
        <v>39</v>
      </c>
      <c r="F13" t="s">
        <v>145</v>
      </c>
    </row>
    <row r="14" spans="1:10" x14ac:dyDescent="0.2">
      <c r="A14">
        <v>9</v>
      </c>
      <c r="B14">
        <v>26</v>
      </c>
      <c r="C14" s="2">
        <f t="shared" si="0"/>
        <v>42639</v>
      </c>
      <c r="D14">
        <v>2067</v>
      </c>
      <c r="E14">
        <f t="shared" si="1"/>
        <v>40</v>
      </c>
      <c r="F14" t="s">
        <v>146</v>
      </c>
    </row>
    <row r="15" spans="1:10" x14ac:dyDescent="0.2">
      <c r="A15">
        <v>9</v>
      </c>
      <c r="B15">
        <v>27</v>
      </c>
      <c r="C15" s="2">
        <f t="shared" si="0"/>
        <v>42640</v>
      </c>
      <c r="D15">
        <v>4081</v>
      </c>
      <c r="E15">
        <f t="shared" si="1"/>
        <v>40</v>
      </c>
      <c r="F15" t="s">
        <v>146</v>
      </c>
    </row>
    <row r="16" spans="1:10" x14ac:dyDescent="0.2">
      <c r="A16">
        <v>9</v>
      </c>
      <c r="B16">
        <v>28</v>
      </c>
      <c r="C16" s="2">
        <f t="shared" si="0"/>
        <v>42641</v>
      </c>
      <c r="D16">
        <v>4375</v>
      </c>
      <c r="E16">
        <f t="shared" si="1"/>
        <v>40</v>
      </c>
      <c r="F16" t="s">
        <v>146</v>
      </c>
    </row>
    <row r="17" spans="1:16" x14ac:dyDescent="0.2">
      <c r="A17">
        <v>9</v>
      </c>
      <c r="B17">
        <v>29</v>
      </c>
      <c r="C17" s="2">
        <f t="shared" si="0"/>
        <v>42642</v>
      </c>
      <c r="D17">
        <v>3645</v>
      </c>
      <c r="E17">
        <f t="shared" si="1"/>
        <v>40</v>
      </c>
      <c r="F17" t="s">
        <v>146</v>
      </c>
    </row>
    <row r="18" spans="1:16" x14ac:dyDescent="0.2">
      <c r="A18">
        <v>9</v>
      </c>
      <c r="B18">
        <v>30</v>
      </c>
      <c r="C18" s="2">
        <f t="shared" si="0"/>
        <v>42643</v>
      </c>
      <c r="D18">
        <v>5525</v>
      </c>
      <c r="E18">
        <f t="shared" si="1"/>
        <v>40</v>
      </c>
      <c r="F18" t="s">
        <v>146</v>
      </c>
    </row>
    <row r="19" spans="1:16" x14ac:dyDescent="0.2">
      <c r="A19">
        <v>10</v>
      </c>
      <c r="B19">
        <v>2</v>
      </c>
      <c r="C19" s="2">
        <f t="shared" si="0"/>
        <v>42645</v>
      </c>
      <c r="D19">
        <v>3421</v>
      </c>
      <c r="E19">
        <f t="shared" si="1"/>
        <v>41</v>
      </c>
      <c r="F19" t="s">
        <v>147</v>
      </c>
    </row>
    <row r="20" spans="1:16" x14ac:dyDescent="0.2">
      <c r="A20">
        <v>10</v>
      </c>
      <c r="B20">
        <v>3</v>
      </c>
      <c r="C20" s="2">
        <f t="shared" si="0"/>
        <v>42646</v>
      </c>
      <c r="D20">
        <v>7248</v>
      </c>
      <c r="E20">
        <f t="shared" si="1"/>
        <v>41</v>
      </c>
      <c r="F20" t="s">
        <v>147</v>
      </c>
    </row>
    <row r="21" spans="1:16" x14ac:dyDescent="0.2">
      <c r="A21">
        <v>10</v>
      </c>
      <c r="B21">
        <v>4</v>
      </c>
      <c r="C21" s="2">
        <f t="shared" si="0"/>
        <v>42647</v>
      </c>
      <c r="D21">
        <v>5896</v>
      </c>
      <c r="E21">
        <f t="shared" si="1"/>
        <v>41</v>
      </c>
      <c r="F21" t="s">
        <v>147</v>
      </c>
    </row>
    <row r="22" spans="1:16" x14ac:dyDescent="0.2">
      <c r="A22">
        <v>10</v>
      </c>
      <c r="B22">
        <v>5</v>
      </c>
      <c r="C22" s="2">
        <f t="shared" si="0"/>
        <v>42648</v>
      </c>
      <c r="D22">
        <v>5309</v>
      </c>
      <c r="E22">
        <f t="shared" si="1"/>
        <v>41</v>
      </c>
      <c r="F22" t="s">
        <v>147</v>
      </c>
    </row>
    <row r="23" spans="1:16" x14ac:dyDescent="0.2">
      <c r="A23">
        <v>10</v>
      </c>
      <c r="B23">
        <v>6</v>
      </c>
      <c r="C23" s="2">
        <f t="shared" si="0"/>
        <v>42649</v>
      </c>
      <c r="D23">
        <v>5899</v>
      </c>
      <c r="E23">
        <f t="shared" si="1"/>
        <v>41</v>
      </c>
      <c r="F23" t="s">
        <v>147</v>
      </c>
    </row>
    <row r="24" spans="1:16" x14ac:dyDescent="0.2">
      <c r="A24">
        <v>10</v>
      </c>
      <c r="B24">
        <v>7</v>
      </c>
      <c r="C24" s="2">
        <f t="shared" si="0"/>
        <v>42650</v>
      </c>
      <c r="D24">
        <v>7509</v>
      </c>
      <c r="E24">
        <f t="shared" si="1"/>
        <v>41</v>
      </c>
      <c r="F24" t="s">
        <v>147</v>
      </c>
    </row>
    <row r="25" spans="1:16" x14ac:dyDescent="0.2">
      <c r="A25">
        <v>10</v>
      </c>
      <c r="B25">
        <v>8</v>
      </c>
      <c r="C25" s="2">
        <f t="shared" si="0"/>
        <v>42651</v>
      </c>
      <c r="D25">
        <v>42</v>
      </c>
      <c r="E25">
        <f t="shared" si="1"/>
        <v>41</v>
      </c>
      <c r="F25" t="s">
        <v>147</v>
      </c>
    </row>
    <row r="26" spans="1:16" x14ac:dyDescent="0.2">
      <c r="A26">
        <v>10</v>
      </c>
      <c r="B26">
        <v>9</v>
      </c>
      <c r="C26" s="2">
        <f t="shared" si="0"/>
        <v>42652</v>
      </c>
      <c r="D26">
        <v>3710</v>
      </c>
      <c r="E26">
        <f t="shared" si="1"/>
        <v>42</v>
      </c>
      <c r="F26" t="s">
        <v>148</v>
      </c>
    </row>
    <row r="27" spans="1:16" x14ac:dyDescent="0.2">
      <c r="A27">
        <v>10</v>
      </c>
      <c r="B27">
        <v>10</v>
      </c>
      <c r="C27" s="2">
        <f t="shared" si="0"/>
        <v>42653</v>
      </c>
      <c r="D27">
        <v>4939</v>
      </c>
      <c r="E27">
        <f t="shared" si="1"/>
        <v>42</v>
      </c>
      <c r="F27" t="s">
        <v>148</v>
      </c>
    </row>
    <row r="28" spans="1:16" x14ac:dyDescent="0.2">
      <c r="A28">
        <v>10</v>
      </c>
      <c r="B28">
        <v>11</v>
      </c>
      <c r="C28" s="2">
        <f t="shared" si="0"/>
        <v>42654</v>
      </c>
      <c r="D28">
        <v>6576</v>
      </c>
      <c r="E28">
        <f t="shared" si="1"/>
        <v>42</v>
      </c>
      <c r="F28" t="s">
        <v>148</v>
      </c>
    </row>
    <row r="29" spans="1:16" x14ac:dyDescent="0.2">
      <c r="A29">
        <v>10</v>
      </c>
      <c r="B29">
        <v>12</v>
      </c>
      <c r="C29" s="2">
        <f t="shared" si="0"/>
        <v>42655</v>
      </c>
      <c r="D29">
        <v>11034</v>
      </c>
      <c r="E29">
        <f t="shared" si="1"/>
        <v>42</v>
      </c>
      <c r="F29" t="s">
        <v>148</v>
      </c>
    </row>
    <row r="30" spans="1:16" x14ac:dyDescent="0.2">
      <c r="A30">
        <v>10</v>
      </c>
      <c r="B30">
        <v>13</v>
      </c>
      <c r="C30" s="2">
        <f t="shared" si="0"/>
        <v>42656</v>
      </c>
      <c r="D30">
        <v>8336</v>
      </c>
      <c r="E30">
        <f t="shared" si="1"/>
        <v>42</v>
      </c>
      <c r="F30" t="s">
        <v>148</v>
      </c>
    </row>
    <row r="31" spans="1:16" x14ac:dyDescent="0.2">
      <c r="A31">
        <v>10</v>
      </c>
      <c r="B31">
        <v>14</v>
      </c>
      <c r="C31" s="2">
        <f t="shared" si="0"/>
        <v>42657</v>
      </c>
      <c r="D31">
        <v>10473</v>
      </c>
      <c r="E31">
        <f t="shared" si="1"/>
        <v>42</v>
      </c>
      <c r="F31" t="s">
        <v>148</v>
      </c>
    </row>
    <row r="32" spans="1:16" x14ac:dyDescent="0.2">
      <c r="A32">
        <v>10</v>
      </c>
      <c r="B32">
        <v>15</v>
      </c>
      <c r="C32" s="2">
        <f t="shared" si="0"/>
        <v>42658</v>
      </c>
      <c r="D32">
        <v>230</v>
      </c>
      <c r="E32">
        <f t="shared" si="1"/>
        <v>42</v>
      </c>
      <c r="F32" t="s">
        <v>148</v>
      </c>
      <c r="O32" t="s">
        <v>348</v>
      </c>
      <c r="P32">
        <v>1425</v>
      </c>
    </row>
    <row r="33" spans="1:16" x14ac:dyDescent="0.2">
      <c r="A33">
        <v>10</v>
      </c>
      <c r="B33">
        <v>16</v>
      </c>
      <c r="C33" s="2">
        <f t="shared" si="0"/>
        <v>42659</v>
      </c>
      <c r="D33">
        <v>6044</v>
      </c>
      <c r="E33">
        <f t="shared" si="1"/>
        <v>43</v>
      </c>
      <c r="F33" t="s">
        <v>149</v>
      </c>
      <c r="O33" t="s">
        <v>349</v>
      </c>
      <c r="P33">
        <v>19693</v>
      </c>
    </row>
    <row r="34" spans="1:16" x14ac:dyDescent="0.2">
      <c r="A34">
        <v>10</v>
      </c>
      <c r="B34">
        <v>17</v>
      </c>
      <c r="C34" s="2">
        <f t="shared" si="0"/>
        <v>42660</v>
      </c>
      <c r="D34">
        <v>13023</v>
      </c>
      <c r="E34">
        <f t="shared" si="1"/>
        <v>43</v>
      </c>
      <c r="F34" t="s">
        <v>149</v>
      </c>
      <c r="I34" t="s">
        <v>265</v>
      </c>
      <c r="J34">
        <v>7573</v>
      </c>
      <c r="O34" t="s">
        <v>350</v>
      </c>
      <c r="P34">
        <v>35324</v>
      </c>
    </row>
    <row r="35" spans="1:16" x14ac:dyDescent="0.2">
      <c r="A35">
        <v>10</v>
      </c>
      <c r="B35">
        <v>18</v>
      </c>
      <c r="C35" s="2">
        <f t="shared" si="0"/>
        <v>42661</v>
      </c>
      <c r="D35">
        <v>12254</v>
      </c>
      <c r="E35">
        <f t="shared" si="1"/>
        <v>43</v>
      </c>
      <c r="F35" t="s">
        <v>149</v>
      </c>
      <c r="I35" t="s">
        <v>259</v>
      </c>
      <c r="J35">
        <v>30110</v>
      </c>
      <c r="O35" t="s">
        <v>351</v>
      </c>
      <c r="P35">
        <v>45298</v>
      </c>
    </row>
    <row r="36" spans="1:16" x14ac:dyDescent="0.2">
      <c r="A36">
        <v>10</v>
      </c>
      <c r="B36">
        <v>19</v>
      </c>
      <c r="C36" s="2">
        <f t="shared" si="0"/>
        <v>42662</v>
      </c>
      <c r="D36">
        <v>12203</v>
      </c>
      <c r="E36">
        <f t="shared" si="1"/>
        <v>43</v>
      </c>
      <c r="F36" t="s">
        <v>149</v>
      </c>
      <c r="I36" t="s">
        <v>260</v>
      </c>
      <c r="J36">
        <v>27408</v>
      </c>
      <c r="O36" t="s">
        <v>352</v>
      </c>
      <c r="P36">
        <v>98057</v>
      </c>
    </row>
    <row r="37" spans="1:16" x14ac:dyDescent="0.2">
      <c r="A37">
        <v>10</v>
      </c>
      <c r="B37">
        <v>20</v>
      </c>
      <c r="C37" s="2">
        <f t="shared" si="0"/>
        <v>42663</v>
      </c>
      <c r="D37">
        <v>12247</v>
      </c>
      <c r="E37">
        <f t="shared" si="1"/>
        <v>43</v>
      </c>
      <c r="F37" t="s">
        <v>149</v>
      </c>
      <c r="I37" t="s">
        <v>261</v>
      </c>
      <c r="J37">
        <v>42693</v>
      </c>
      <c r="O37" t="s">
        <v>353</v>
      </c>
      <c r="P37">
        <v>124844</v>
      </c>
    </row>
    <row r="38" spans="1:16" x14ac:dyDescent="0.2">
      <c r="A38">
        <v>10</v>
      </c>
      <c r="B38">
        <v>21</v>
      </c>
      <c r="C38" s="2">
        <f t="shared" si="0"/>
        <v>42664</v>
      </c>
      <c r="D38">
        <v>15909</v>
      </c>
      <c r="E38">
        <f t="shared" si="1"/>
        <v>43</v>
      </c>
      <c r="F38" t="s">
        <v>149</v>
      </c>
      <c r="I38" t="s">
        <v>262</v>
      </c>
      <c r="J38">
        <v>67073</v>
      </c>
      <c r="O38" t="s">
        <v>354</v>
      </c>
      <c r="P38">
        <v>206871</v>
      </c>
    </row>
    <row r="39" spans="1:16" x14ac:dyDescent="0.2">
      <c r="A39">
        <v>10</v>
      </c>
      <c r="B39">
        <v>22</v>
      </c>
      <c r="C39" s="2">
        <f t="shared" si="0"/>
        <v>42665</v>
      </c>
      <c r="D39">
        <v>1437</v>
      </c>
      <c r="E39">
        <f t="shared" si="1"/>
        <v>43</v>
      </c>
      <c r="F39" t="s">
        <v>149</v>
      </c>
      <c r="I39" t="s">
        <v>263</v>
      </c>
      <c r="J39">
        <v>24940</v>
      </c>
    </row>
    <row r="40" spans="1:16" x14ac:dyDescent="0.2">
      <c r="A40">
        <v>10</v>
      </c>
      <c r="B40">
        <v>23</v>
      </c>
      <c r="C40" s="2">
        <f t="shared" si="0"/>
        <v>42666</v>
      </c>
      <c r="D40">
        <v>6580</v>
      </c>
      <c r="E40">
        <f t="shared" si="1"/>
        <v>44</v>
      </c>
      <c r="F40" t="s">
        <v>149</v>
      </c>
      <c r="I40" t="s">
        <v>264</v>
      </c>
    </row>
    <row r="41" spans="1:16" x14ac:dyDescent="0.2">
      <c r="A41">
        <v>10</v>
      </c>
      <c r="B41">
        <v>24</v>
      </c>
      <c r="C41" s="2">
        <f t="shared" si="0"/>
        <v>42667</v>
      </c>
      <c r="D41">
        <v>18360</v>
      </c>
      <c r="E41">
        <f t="shared" si="1"/>
        <v>44</v>
      </c>
      <c r="F41" t="s">
        <v>149</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election activeCell="C3" sqref="A3:C3"/>
    </sheetView>
  </sheetViews>
  <sheetFormatPr baseColWidth="10" defaultColWidth="8.83203125" defaultRowHeight="15" x14ac:dyDescent="0.2"/>
  <cols>
    <col min="3" max="3" width="9.5" bestFit="1" customWidth="1"/>
  </cols>
  <sheetData>
    <row r="1" spans="1:3" x14ac:dyDescent="0.2">
      <c r="A1" t="s">
        <v>144</v>
      </c>
    </row>
    <row r="3" spans="1:3" x14ac:dyDescent="0.2">
      <c r="A3" s="5" t="s">
        <v>138</v>
      </c>
      <c r="B3" s="5" t="s">
        <v>139</v>
      </c>
      <c r="C3" s="5" t="s">
        <v>128</v>
      </c>
    </row>
    <row r="4" spans="1:3" x14ac:dyDescent="0.2">
      <c r="A4" t="s">
        <v>129</v>
      </c>
      <c r="B4">
        <v>18001</v>
      </c>
      <c r="C4" s="1">
        <f>B4/$B$14</f>
        <v>9.0096447894613033E-2</v>
      </c>
    </row>
    <row r="5" spans="1:3" x14ac:dyDescent="0.2">
      <c r="A5" t="s">
        <v>130</v>
      </c>
      <c r="B5">
        <v>11354</v>
      </c>
      <c r="C5" s="1">
        <f t="shared" ref="C5:C12" si="0">B5/$B$14</f>
        <v>5.6827680095296727E-2</v>
      </c>
    </row>
    <row r="6" spans="1:3" x14ac:dyDescent="0.2">
      <c r="A6" t="s">
        <v>131</v>
      </c>
      <c r="B6">
        <v>25526</v>
      </c>
      <c r="C6" s="1">
        <f t="shared" si="0"/>
        <v>0.12775967607121227</v>
      </c>
    </row>
    <row r="7" spans="1:3" x14ac:dyDescent="0.2">
      <c r="A7" t="s">
        <v>132</v>
      </c>
      <c r="B7">
        <v>58761</v>
      </c>
      <c r="C7" s="1">
        <f t="shared" si="0"/>
        <v>0.29410351506779381</v>
      </c>
    </row>
    <row r="8" spans="1:3" x14ac:dyDescent="0.2">
      <c r="A8" t="s">
        <v>133</v>
      </c>
      <c r="B8">
        <v>18403</v>
      </c>
      <c r="C8" s="1">
        <f t="shared" si="0"/>
        <v>9.210849011746923E-2</v>
      </c>
    </row>
    <row r="9" spans="1:3" x14ac:dyDescent="0.2">
      <c r="A9" t="s">
        <v>134</v>
      </c>
      <c r="B9">
        <v>12800</v>
      </c>
      <c r="C9" s="1">
        <f t="shared" si="0"/>
        <v>6.4065026001391412E-2</v>
      </c>
    </row>
    <row r="10" spans="1:3" x14ac:dyDescent="0.2">
      <c r="A10" t="s">
        <v>135</v>
      </c>
      <c r="B10">
        <v>26713</v>
      </c>
      <c r="C10" s="1">
        <f t="shared" si="0"/>
        <v>0.13370070621681007</v>
      </c>
    </row>
    <row r="11" spans="1:3" x14ac:dyDescent="0.2">
      <c r="A11" t="s">
        <v>136</v>
      </c>
      <c r="B11">
        <v>27068</v>
      </c>
      <c r="C11" s="1">
        <f t="shared" si="0"/>
        <v>0.13547750967231739</v>
      </c>
    </row>
    <row r="12" spans="1:3" x14ac:dyDescent="0.2">
      <c r="A12" t="s">
        <v>137</v>
      </c>
      <c r="B12">
        <v>1171</v>
      </c>
      <c r="C12" s="1">
        <f t="shared" si="0"/>
        <v>5.8609488630960421E-3</v>
      </c>
    </row>
    <row r="14" spans="1:3" x14ac:dyDescent="0.2">
      <c r="A14" t="s">
        <v>121</v>
      </c>
      <c r="B14">
        <f>SUM(B4:B12)</f>
        <v>199797</v>
      </c>
    </row>
    <row r="17" spans="1:4" x14ac:dyDescent="0.2">
      <c r="A17" t="s">
        <v>141</v>
      </c>
      <c r="B17">
        <f>SUM(B4:B7)</f>
        <v>113642</v>
      </c>
      <c r="C17" s="1">
        <f>B17/B14</f>
        <v>0.56878731912891589</v>
      </c>
    </row>
    <row r="18" spans="1:4" x14ac:dyDescent="0.2">
      <c r="A18" t="s">
        <v>140</v>
      </c>
      <c r="B18">
        <f>SUM(B8:B11)</f>
        <v>84984</v>
      </c>
      <c r="C18" s="1">
        <f>B18/B14</f>
        <v>0.42535173200798809</v>
      </c>
    </row>
    <row r="21" spans="1:4" x14ac:dyDescent="0.2">
      <c r="A21" t="s">
        <v>142</v>
      </c>
    </row>
    <row r="23" spans="1:4" x14ac:dyDescent="0.2">
      <c r="A23" t="s">
        <v>159</v>
      </c>
    </row>
    <row r="25" spans="1:4" x14ac:dyDescent="0.2">
      <c r="B25" t="s">
        <v>160</v>
      </c>
      <c r="C25" t="s">
        <v>161</v>
      </c>
    </row>
    <row r="26" spans="1:4" x14ac:dyDescent="0.2">
      <c r="A26" t="s">
        <v>129</v>
      </c>
      <c r="B26">
        <v>246396</v>
      </c>
      <c r="C26" s="6">
        <v>299</v>
      </c>
      <c r="D26" s="1">
        <f t="shared" ref="D26:D34" si="1">B26/$B$36</f>
        <v>8.4120898442167649E-2</v>
      </c>
    </row>
    <row r="27" spans="1:4" x14ac:dyDescent="0.2">
      <c r="A27" t="s">
        <v>130</v>
      </c>
      <c r="B27">
        <v>158522</v>
      </c>
      <c r="C27" s="6">
        <v>200</v>
      </c>
      <c r="D27" s="1">
        <f t="shared" si="1"/>
        <v>5.4120249772111967E-2</v>
      </c>
    </row>
    <row r="28" spans="1:4" x14ac:dyDescent="0.2">
      <c r="A28" t="s">
        <v>131</v>
      </c>
      <c r="B28">
        <v>350110</v>
      </c>
      <c r="C28" s="6">
        <v>414</v>
      </c>
      <c r="D28" s="1">
        <f t="shared" si="1"/>
        <v>0.11952940694486645</v>
      </c>
    </row>
    <row r="29" spans="1:4" x14ac:dyDescent="0.2">
      <c r="A29" t="s">
        <v>132</v>
      </c>
      <c r="B29">
        <v>841976</v>
      </c>
      <c r="C29" s="6">
        <v>821</v>
      </c>
      <c r="D29" s="1">
        <f t="shared" si="1"/>
        <v>0.28745506252837932</v>
      </c>
    </row>
    <row r="30" spans="1:4" x14ac:dyDescent="0.2">
      <c r="A30" t="s">
        <v>133</v>
      </c>
      <c r="B30">
        <v>254454</v>
      </c>
      <c r="C30" s="6">
        <v>323</v>
      </c>
      <c r="D30" s="1">
        <f t="shared" si="1"/>
        <v>8.6871942288849369E-2</v>
      </c>
    </row>
    <row r="31" spans="1:4" x14ac:dyDescent="0.2">
      <c r="A31" t="s">
        <v>134</v>
      </c>
      <c r="B31">
        <v>183600</v>
      </c>
      <c r="C31" s="6">
        <v>260</v>
      </c>
      <c r="D31" s="1">
        <f t="shared" si="1"/>
        <v>6.2682011696545317E-2</v>
      </c>
    </row>
    <row r="32" spans="1:4" x14ac:dyDescent="0.2">
      <c r="A32" t="s">
        <v>135</v>
      </c>
      <c r="B32">
        <v>418437</v>
      </c>
      <c r="C32" s="6">
        <v>616</v>
      </c>
      <c r="D32" s="1">
        <f t="shared" si="1"/>
        <v>0.14285660636311184</v>
      </c>
    </row>
    <row r="33" spans="1:4" x14ac:dyDescent="0.2">
      <c r="A33" t="s">
        <v>136</v>
      </c>
      <c r="B33">
        <v>459999</v>
      </c>
      <c r="C33" s="6">
        <v>1079</v>
      </c>
      <c r="D33" s="1">
        <f t="shared" si="1"/>
        <v>0.15704609312853568</v>
      </c>
    </row>
    <row r="34" spans="1:4" x14ac:dyDescent="0.2">
      <c r="A34" t="s">
        <v>137</v>
      </c>
      <c r="B34">
        <v>15576</v>
      </c>
      <c r="C34" s="6">
        <v>45</v>
      </c>
      <c r="D34" s="1">
        <f t="shared" si="1"/>
        <v>5.3177288354324071E-3</v>
      </c>
    </row>
    <row r="36" spans="1:4" x14ac:dyDescent="0.2">
      <c r="A36" t="s">
        <v>162</v>
      </c>
      <c r="B36">
        <f>SUM(B26:B34)</f>
        <v>2929070</v>
      </c>
      <c r="C36">
        <f>SUM(C26:C34)</f>
        <v>4057</v>
      </c>
    </row>
  </sheetData>
  <sortState ref="A26:D34">
    <sortCondition ref="A26:A34"/>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9946-208A-0648-99C3-FA34EBA2C5C8}">
  <dimension ref="A1:D1"/>
  <sheetViews>
    <sheetView workbookViewId="0">
      <selection activeCell="A2" sqref="A2"/>
    </sheetView>
  </sheetViews>
  <sheetFormatPr baseColWidth="10" defaultRowHeight="15" x14ac:dyDescent="0.2"/>
  <sheetData>
    <row r="1" spans="1:4" x14ac:dyDescent="0.2">
      <c r="A1" t="s">
        <v>304</v>
      </c>
      <c r="B1" t="s">
        <v>305</v>
      </c>
      <c r="C1" t="s">
        <v>306</v>
      </c>
      <c r="D1"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3" sqref="B23"/>
    </sheetView>
  </sheetViews>
  <sheetFormatPr baseColWidth="10" defaultRowHeight="15" x14ac:dyDescent="0.2"/>
  <cols>
    <col min="2" max="2" width="38.1640625" bestFit="1" customWidth="1"/>
  </cols>
  <sheetData>
    <row r="1" spans="1:3" x14ac:dyDescent="0.2">
      <c r="A1" t="s">
        <v>174</v>
      </c>
    </row>
    <row r="6" spans="1:3" s="5" customFormat="1" x14ac:dyDescent="0.2">
      <c r="A6" s="5" t="s">
        <v>173</v>
      </c>
      <c r="B6" s="5" t="s">
        <v>175</v>
      </c>
      <c r="C6" s="5" t="s">
        <v>176</v>
      </c>
    </row>
    <row r="7" spans="1:3" x14ac:dyDescent="0.2">
      <c r="A7" t="s">
        <v>266</v>
      </c>
      <c r="B7" t="s">
        <v>273</v>
      </c>
      <c r="C7" t="s">
        <v>213</v>
      </c>
    </row>
    <row r="8" spans="1:3" x14ac:dyDescent="0.2">
      <c r="A8" t="s">
        <v>267</v>
      </c>
      <c r="B8" t="s">
        <v>272</v>
      </c>
      <c r="C8" t="s">
        <v>213</v>
      </c>
    </row>
    <row r="9" spans="1:3" x14ac:dyDescent="0.2">
      <c r="A9" t="s">
        <v>268</v>
      </c>
      <c r="B9" t="s">
        <v>269</v>
      </c>
      <c r="C9" t="s">
        <v>213</v>
      </c>
    </row>
    <row r="10" spans="1:3" x14ac:dyDescent="0.2">
      <c r="A10" t="s">
        <v>212</v>
      </c>
      <c r="B10" t="s">
        <v>214</v>
      </c>
      <c r="C10" t="s">
        <v>213</v>
      </c>
    </row>
    <row r="11" spans="1:3" x14ac:dyDescent="0.2">
      <c r="A11" t="s">
        <v>208</v>
      </c>
      <c r="B11" t="s">
        <v>180</v>
      </c>
      <c r="C11" t="s">
        <v>181</v>
      </c>
    </row>
    <row r="12" spans="1:3" x14ac:dyDescent="0.2">
      <c r="A12" t="s">
        <v>209</v>
      </c>
      <c r="B12" t="s">
        <v>179</v>
      </c>
      <c r="C12" t="s">
        <v>181</v>
      </c>
    </row>
    <row r="13" spans="1:3" x14ac:dyDescent="0.2">
      <c r="A13" t="s">
        <v>210</v>
      </c>
      <c r="B13" t="s">
        <v>178</v>
      </c>
      <c r="C13" t="s">
        <v>181</v>
      </c>
    </row>
    <row r="14" spans="1:3" x14ac:dyDescent="0.2">
      <c r="A14" t="s">
        <v>211</v>
      </c>
      <c r="B14" t="s">
        <v>177</v>
      </c>
      <c r="C14" t="s">
        <v>181</v>
      </c>
    </row>
    <row r="15" spans="1:3" x14ac:dyDescent="0.2">
      <c r="A15" t="s">
        <v>270</v>
      </c>
      <c r="B15" t="s">
        <v>271</v>
      </c>
      <c r="C15"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78"/>
  <sheetViews>
    <sheetView workbookViewId="0">
      <selection activeCell="B8" sqref="B8"/>
    </sheetView>
  </sheetViews>
  <sheetFormatPr baseColWidth="10" defaultRowHeight="15" x14ac:dyDescent="0.2"/>
  <cols>
    <col min="1" max="1" width="26.83203125" bestFit="1" customWidth="1"/>
    <col min="9" max="9" width="14.33203125" bestFit="1" customWidth="1"/>
  </cols>
  <sheetData>
    <row r="2" spans="1:2" s="5" customFormat="1" x14ac:dyDescent="0.2">
      <c r="A2" s="5" t="s">
        <v>266</v>
      </c>
      <c r="B2"/>
    </row>
    <row r="3" spans="1:2" x14ac:dyDescent="0.2">
      <c r="A3" t="s">
        <v>311</v>
      </c>
      <c r="B3" t="s">
        <v>314</v>
      </c>
    </row>
    <row r="4" spans="1:2" x14ac:dyDescent="0.2">
      <c r="A4" t="s">
        <v>306</v>
      </c>
      <c r="B4" t="s">
        <v>309</v>
      </c>
    </row>
    <row r="5" spans="1:2" x14ac:dyDescent="0.2">
      <c r="A5" t="s">
        <v>307</v>
      </c>
      <c r="B5" t="s">
        <v>310</v>
      </c>
    </row>
    <row r="6" spans="1:2" x14ac:dyDescent="0.2">
      <c r="A6" t="s">
        <v>312</v>
      </c>
      <c r="B6" t="s">
        <v>279</v>
      </c>
    </row>
    <row r="7" spans="1:2" x14ac:dyDescent="0.2">
      <c r="A7" t="s">
        <v>313</v>
      </c>
      <c r="B7" t="s">
        <v>315</v>
      </c>
    </row>
    <row r="9" spans="1:2" x14ac:dyDescent="0.2">
      <c r="A9" s="5" t="s">
        <v>267</v>
      </c>
    </row>
    <row r="10" spans="1:2" x14ac:dyDescent="0.2">
      <c r="A10" t="s">
        <v>224</v>
      </c>
      <c r="B10" t="s">
        <v>278</v>
      </c>
    </row>
    <row r="11" spans="1:2" x14ac:dyDescent="0.2">
      <c r="A11" t="s">
        <v>223</v>
      </c>
      <c r="B11" t="s">
        <v>279</v>
      </c>
    </row>
    <row r="12" spans="1:2" x14ac:dyDescent="0.2">
      <c r="A12" t="s">
        <v>230</v>
      </c>
      <c r="B12" t="s">
        <v>280</v>
      </c>
    </row>
    <row r="13" spans="1:2" x14ac:dyDescent="0.2">
      <c r="A13" t="s">
        <v>228</v>
      </c>
      <c r="B13" t="s">
        <v>281</v>
      </c>
    </row>
    <row r="14" spans="1:2" x14ac:dyDescent="0.2">
      <c r="A14" t="s">
        <v>229</v>
      </c>
      <c r="B14" t="s">
        <v>282</v>
      </c>
    </row>
    <row r="15" spans="1:2" x14ac:dyDescent="0.2">
      <c r="A15" t="s">
        <v>227</v>
      </c>
      <c r="B15" t="s">
        <v>283</v>
      </c>
    </row>
    <row r="16" spans="1:2" x14ac:dyDescent="0.2">
      <c r="A16" t="s">
        <v>225</v>
      </c>
      <c r="B16" t="s">
        <v>284</v>
      </c>
    </row>
    <row r="17" spans="1:2" x14ac:dyDescent="0.2">
      <c r="A17" t="s">
        <v>226</v>
      </c>
      <c r="B17" t="s">
        <v>285</v>
      </c>
    </row>
    <row r="18" spans="1:2" x14ac:dyDescent="0.2">
      <c r="A18" t="s">
        <v>231</v>
      </c>
      <c r="B18" t="s">
        <v>286</v>
      </c>
    </row>
    <row r="19" spans="1:2" x14ac:dyDescent="0.2">
      <c r="A19" t="s">
        <v>232</v>
      </c>
      <c r="B19" t="s">
        <v>287</v>
      </c>
    </row>
    <row r="20" spans="1:2" x14ac:dyDescent="0.2">
      <c r="A20" t="s">
        <v>235</v>
      </c>
      <c r="B20" t="s">
        <v>288</v>
      </c>
    </row>
    <row r="21" spans="1:2" x14ac:dyDescent="0.2">
      <c r="A21" t="s">
        <v>236</v>
      </c>
      <c r="B21" t="s">
        <v>289</v>
      </c>
    </row>
    <row r="22" spans="1:2" x14ac:dyDescent="0.2">
      <c r="A22" t="s">
        <v>237</v>
      </c>
      <c r="B22" t="s">
        <v>290</v>
      </c>
    </row>
    <row r="23" spans="1:2" x14ac:dyDescent="0.2">
      <c r="A23" t="s">
        <v>233</v>
      </c>
      <c r="B23" t="s">
        <v>291</v>
      </c>
    </row>
    <row r="24" spans="1:2" x14ac:dyDescent="0.2">
      <c r="A24" t="s">
        <v>234</v>
      </c>
      <c r="B24" t="s">
        <v>292</v>
      </c>
    </row>
    <row r="25" spans="1:2" x14ac:dyDescent="0.2">
      <c r="A25" t="s">
        <v>238</v>
      </c>
      <c r="B25" t="s">
        <v>293</v>
      </c>
    </row>
    <row r="26" spans="1:2" x14ac:dyDescent="0.2">
      <c r="A26" t="s">
        <v>239</v>
      </c>
      <c r="B26" t="s">
        <v>294</v>
      </c>
    </row>
    <row r="27" spans="1:2" x14ac:dyDescent="0.2">
      <c r="A27" t="s">
        <v>240</v>
      </c>
      <c r="B27" s="22" t="s">
        <v>295</v>
      </c>
    </row>
    <row r="28" spans="1:2" x14ac:dyDescent="0.2">
      <c r="A28" t="s">
        <v>241</v>
      </c>
      <c r="B28" s="22" t="s">
        <v>296</v>
      </c>
    </row>
    <row r="29" spans="1:2" x14ac:dyDescent="0.2">
      <c r="A29" t="s">
        <v>245</v>
      </c>
      <c r="B29" s="22" t="s">
        <v>297</v>
      </c>
    </row>
    <row r="30" spans="1:2" x14ac:dyDescent="0.2">
      <c r="A30" t="s">
        <v>244</v>
      </c>
      <c r="B30" s="22" t="s">
        <v>298</v>
      </c>
    </row>
    <row r="31" spans="1:2" x14ac:dyDescent="0.2">
      <c r="A31" t="s">
        <v>246</v>
      </c>
      <c r="B31" s="22" t="s">
        <v>299</v>
      </c>
    </row>
    <row r="32" spans="1:2" x14ac:dyDescent="0.2">
      <c r="A32" t="s">
        <v>242</v>
      </c>
      <c r="B32" s="22" t="s">
        <v>300</v>
      </c>
    </row>
    <row r="33" spans="1:2" x14ac:dyDescent="0.2">
      <c r="A33" t="s">
        <v>243</v>
      </c>
      <c r="B33" s="22" t="s">
        <v>301</v>
      </c>
    </row>
    <row r="34" spans="1:2" x14ac:dyDescent="0.2">
      <c r="A34" t="s">
        <v>247</v>
      </c>
      <c r="B34" s="22" t="s">
        <v>302</v>
      </c>
    </row>
    <row r="35" spans="1:2" x14ac:dyDescent="0.2">
      <c r="A35" t="s">
        <v>248</v>
      </c>
      <c r="B35" s="22" t="s">
        <v>303</v>
      </c>
    </row>
    <row r="37" spans="1:2" x14ac:dyDescent="0.2">
      <c r="A37" s="5" t="s">
        <v>268</v>
      </c>
    </row>
    <row r="38" spans="1:2" x14ac:dyDescent="0.2">
      <c r="A38" t="s">
        <v>215</v>
      </c>
      <c r="B38" t="s">
        <v>274</v>
      </c>
    </row>
    <row r="39" spans="1:2" x14ac:dyDescent="0.2">
      <c r="A39" t="s">
        <v>253</v>
      </c>
      <c r="B39" t="s">
        <v>275</v>
      </c>
    </row>
    <row r="40" spans="1:2" x14ac:dyDescent="0.2">
      <c r="A40" t="s">
        <v>255</v>
      </c>
      <c r="B40" t="s">
        <v>277</v>
      </c>
    </row>
    <row r="41" spans="1:2" x14ac:dyDescent="0.2">
      <c r="A41" t="s">
        <v>254</v>
      </c>
      <c r="B41" t="s">
        <v>276</v>
      </c>
    </row>
    <row r="43" spans="1:2" x14ac:dyDescent="0.2">
      <c r="A43" s="5" t="s">
        <v>212</v>
      </c>
      <c r="B43" s="5"/>
    </row>
    <row r="44" spans="1:2" ht="16" x14ac:dyDescent="0.2">
      <c r="A44" s="16" t="s">
        <v>215</v>
      </c>
      <c r="B44" t="s">
        <v>216</v>
      </c>
    </row>
    <row r="45" spans="1:2" ht="16" x14ac:dyDescent="0.2">
      <c r="A45" s="18">
        <v>2016</v>
      </c>
      <c r="B45" t="s">
        <v>217</v>
      </c>
    </row>
    <row r="46" spans="1:2" ht="16" x14ac:dyDescent="0.2">
      <c r="A46" s="18">
        <v>2018</v>
      </c>
      <c r="B46" t="s">
        <v>218</v>
      </c>
    </row>
    <row r="47" spans="1:2" ht="16" x14ac:dyDescent="0.2">
      <c r="A47" s="16" t="s">
        <v>204</v>
      </c>
      <c r="B47" t="s">
        <v>219</v>
      </c>
    </row>
    <row r="49" spans="1:2" x14ac:dyDescent="0.2">
      <c r="A49" s="5" t="s">
        <v>208</v>
      </c>
      <c r="B49" s="5"/>
    </row>
    <row r="50" spans="1:2" x14ac:dyDescent="0.2">
      <c r="A50" t="s">
        <v>0</v>
      </c>
      <c r="B50" t="s">
        <v>182</v>
      </c>
    </row>
    <row r="51" spans="1:2" x14ac:dyDescent="0.2">
      <c r="A51" t="s">
        <v>89</v>
      </c>
      <c r="B51" t="s">
        <v>183</v>
      </c>
    </row>
    <row r="52" spans="1:2" x14ac:dyDescent="0.2">
      <c r="A52" t="s">
        <v>88</v>
      </c>
      <c r="B52" t="s">
        <v>184</v>
      </c>
    </row>
    <row r="53" spans="1:2" x14ac:dyDescent="0.2">
      <c r="A53" t="s">
        <v>90</v>
      </c>
      <c r="B53" t="s">
        <v>185</v>
      </c>
    </row>
    <row r="55" spans="1:2" x14ac:dyDescent="0.2">
      <c r="A55" s="5" t="s">
        <v>209</v>
      </c>
    </row>
    <row r="56" spans="1:2" x14ac:dyDescent="0.2">
      <c r="A56" t="s">
        <v>110</v>
      </c>
      <c r="B56" t="s">
        <v>186</v>
      </c>
    </row>
    <row r="57" spans="1:2" x14ac:dyDescent="0.2">
      <c r="A57" t="s">
        <v>106</v>
      </c>
      <c r="B57" t="s">
        <v>187</v>
      </c>
    </row>
    <row r="58" spans="1:2" x14ac:dyDescent="0.2">
      <c r="A58" t="s">
        <v>107</v>
      </c>
      <c r="B58" t="s">
        <v>188</v>
      </c>
    </row>
    <row r="59" spans="1:2" x14ac:dyDescent="0.2">
      <c r="A59" t="s">
        <v>128</v>
      </c>
      <c r="B59" t="s">
        <v>189</v>
      </c>
    </row>
    <row r="61" spans="1:2" x14ac:dyDescent="0.2">
      <c r="A61" s="5" t="s">
        <v>210</v>
      </c>
    </row>
    <row r="62" spans="1:2" x14ac:dyDescent="0.2">
      <c r="A62" t="s">
        <v>97</v>
      </c>
      <c r="B62" t="s">
        <v>190</v>
      </c>
    </row>
    <row r="63" spans="1:2" x14ac:dyDescent="0.2">
      <c r="A63" t="s">
        <v>98</v>
      </c>
      <c r="B63" t="s">
        <v>191</v>
      </c>
    </row>
    <row r="64" spans="1:2" x14ac:dyDescent="0.2">
      <c r="A64" t="s">
        <v>100</v>
      </c>
      <c r="B64" t="s">
        <v>192</v>
      </c>
    </row>
    <row r="65" spans="1:2" x14ac:dyDescent="0.2">
      <c r="A65" t="s">
        <v>99</v>
      </c>
      <c r="B65" t="s">
        <v>193</v>
      </c>
    </row>
    <row r="66" spans="1:2" x14ac:dyDescent="0.2">
      <c r="A66" t="s">
        <v>101</v>
      </c>
      <c r="B66" t="s">
        <v>194</v>
      </c>
    </row>
    <row r="67" spans="1:2" x14ac:dyDescent="0.2">
      <c r="A67" t="s">
        <v>150</v>
      </c>
      <c r="B67" t="s">
        <v>195</v>
      </c>
    </row>
    <row r="69" spans="1:2" x14ac:dyDescent="0.2">
      <c r="A69" s="5" t="s">
        <v>211</v>
      </c>
    </row>
    <row r="70" spans="1:2" x14ac:dyDescent="0.2">
      <c r="A70" t="s">
        <v>138</v>
      </c>
      <c r="B70" t="s">
        <v>196</v>
      </c>
    </row>
    <row r="71" spans="1:2" x14ac:dyDescent="0.2">
      <c r="A71" t="s">
        <v>139</v>
      </c>
      <c r="B71" t="s">
        <v>198</v>
      </c>
    </row>
    <row r="72" spans="1:2" x14ac:dyDescent="0.2">
      <c r="A72" t="s">
        <v>128</v>
      </c>
      <c r="B72" t="s">
        <v>197</v>
      </c>
    </row>
    <row r="74" spans="1:2" x14ac:dyDescent="0.2">
      <c r="A74" s="5" t="s">
        <v>270</v>
      </c>
    </row>
    <row r="75" spans="1:2" x14ac:dyDescent="0.2">
      <c r="A75" t="s">
        <v>304</v>
      </c>
      <c r="B75" t="s">
        <v>100</v>
      </c>
    </row>
    <row r="76" spans="1:2" x14ac:dyDescent="0.2">
      <c r="A76" t="s">
        <v>305</v>
      </c>
      <c r="B76" t="s">
        <v>308</v>
      </c>
    </row>
    <row r="77" spans="1:2" x14ac:dyDescent="0.2">
      <c r="A77" t="s">
        <v>306</v>
      </c>
      <c r="B77" t="s">
        <v>309</v>
      </c>
    </row>
    <row r="78" spans="1:2" x14ac:dyDescent="0.2">
      <c r="A78" t="s">
        <v>307</v>
      </c>
      <c r="B78" t="s">
        <v>310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2018age</vt:lpstr>
      <vt:lpstr>2018counties</vt:lpstr>
      <vt:lpstr>2018regions</vt:lpstr>
      <vt:lpstr>2018primary</vt:lpstr>
      <vt:lpstr>2016where</vt:lpstr>
      <vt:lpstr>2016who</vt:lpstr>
      <vt:lpstr>2016when</vt:lpstr>
      <vt:lpstr>2016lean</vt:lpstr>
      <vt:lpstr>2014weekly</vt:lpstr>
      <vt:lpstr>source</vt:lpstr>
      <vt:lpstr>layout</vt:lpstr>
    </vt:vector>
  </TitlesOfParts>
  <Company>StarTribune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Jeffrey Hargarten</cp:lastModifiedBy>
  <dcterms:created xsi:type="dcterms:W3CDTF">2016-10-26T14:14:17Z</dcterms:created>
  <dcterms:modified xsi:type="dcterms:W3CDTF">2018-10-02T16:33:48Z</dcterms:modified>
</cp:coreProperties>
</file>