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lections/20181021-mnleg/build/data/"/>
    </mc:Choice>
  </mc:AlternateContent>
  <xr:revisionPtr revIDLastSave="0" documentId="13_ncr:1_{B1DA15B4-59F0-9E4A-9B0C-7514E76A7E7F}" xr6:coauthVersionLast="37" xr6:coauthVersionMax="37" xr10:uidLastSave="{00000000-0000-0000-0000-000000000000}"/>
  <bookViews>
    <workbookView xWindow="4080" yWindow="1080" windowWidth="30380" windowHeight="17980" activeTab="2" xr2:uid="{00000000-000D-0000-FFFF-FFFF00000000}"/>
  </bookViews>
  <sheets>
    <sheet name="mnleg" sheetId="31" r:id="rId1"/>
    <sheet name="cpvi" sheetId="33" r:id="rId2"/>
    <sheet name="axis" sheetId="34" r:id="rId3"/>
    <sheet name="leans" sheetId="37" r:id="rId4"/>
    <sheet name="source" sheetId="2" r:id="rId5"/>
    <sheet name="layout" sheetId="4" r:id="rId6"/>
  </sheet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5" i="34" l="1"/>
  <c r="Q120" i="34"/>
  <c r="Q124" i="34"/>
  <c r="Q126" i="34"/>
  <c r="Q130" i="34"/>
  <c r="Q118" i="34"/>
  <c r="Q123" i="34"/>
  <c r="Q122" i="34"/>
  <c r="Q121" i="34"/>
  <c r="Q128" i="34"/>
  <c r="Q133" i="34"/>
  <c r="Q119" i="34"/>
  <c r="Q131" i="34"/>
  <c r="Q134" i="34"/>
  <c r="Q38" i="34"/>
  <c r="Q127" i="34"/>
  <c r="Q135" i="34"/>
  <c r="Q129" i="34"/>
  <c r="Q15" i="34"/>
  <c r="Q14" i="34"/>
  <c r="Q81" i="34"/>
  <c r="Q93" i="34"/>
  <c r="Q91" i="34"/>
  <c r="Q132" i="34"/>
  <c r="Q6" i="34"/>
  <c r="Q12" i="34"/>
  <c r="Q56" i="34"/>
  <c r="Q83" i="34"/>
  <c r="Q92" i="34"/>
  <c r="Q100" i="34"/>
  <c r="Q13" i="34"/>
  <c r="Q22" i="34"/>
  <c r="Q104" i="34"/>
  <c r="Q7" i="34"/>
  <c r="Q39" i="34"/>
  <c r="Q82" i="34"/>
  <c r="Q87" i="34"/>
  <c r="Q9" i="34"/>
  <c r="Q52" i="34"/>
  <c r="Q101" i="34"/>
  <c r="Q8" i="34"/>
  <c r="Q55" i="34"/>
  <c r="Q90" i="34"/>
  <c r="Q105" i="34"/>
  <c r="Q85" i="34"/>
  <c r="Q106" i="34"/>
  <c r="Q73" i="34"/>
  <c r="Q102" i="34"/>
  <c r="Q41" i="34"/>
  <c r="Q89" i="34"/>
  <c r="Q51" i="34"/>
  <c r="Q74" i="34"/>
  <c r="Q86" i="34"/>
  <c r="Q99" i="34"/>
  <c r="Q103" i="34"/>
  <c r="Q108" i="34"/>
  <c r="Q29" i="34"/>
  <c r="Q98" i="34"/>
  <c r="Q10" i="34"/>
  <c r="Q84" i="34"/>
  <c r="Q96" i="34"/>
  <c r="Q49" i="34"/>
  <c r="Q113" i="34"/>
  <c r="Q114" i="34"/>
  <c r="Q11" i="34"/>
  <c r="Q20" i="34"/>
  <c r="Q65" i="34"/>
  <c r="Q34" i="34"/>
  <c r="Q75" i="34"/>
  <c r="Q88" i="34"/>
  <c r="Q35" i="34"/>
  <c r="Q115" i="34"/>
  <c r="Q4" i="34"/>
  <c r="Q23" i="34"/>
  <c r="Q24" i="34"/>
  <c r="Q28" i="34"/>
  <c r="Q48" i="34"/>
  <c r="Q72" i="34"/>
  <c r="Q77" i="34"/>
  <c r="Q112" i="34"/>
  <c r="Q5" i="34"/>
  <c r="Q54" i="34"/>
  <c r="Q69" i="34"/>
  <c r="Q79" i="34"/>
  <c r="Q107" i="34"/>
  <c r="Q110" i="34"/>
  <c r="Q21" i="34"/>
  <c r="Q42" i="34"/>
  <c r="Q57" i="34"/>
  <c r="Q109" i="34"/>
  <c r="Q17" i="34"/>
  <c r="Q40" i="34"/>
  <c r="Q50" i="34"/>
  <c r="Q67" i="34"/>
  <c r="Q3" i="34"/>
  <c r="Q30" i="34"/>
  <c r="Q53" i="34"/>
  <c r="Q64" i="34"/>
  <c r="Q76" i="34"/>
  <c r="Q78" i="34"/>
  <c r="Q116" i="34"/>
  <c r="Q59" i="34"/>
  <c r="Q97" i="34"/>
  <c r="Q43" i="34"/>
  <c r="Q71" i="34"/>
  <c r="Q19" i="34"/>
  <c r="Q26" i="34"/>
  <c r="Q32" i="34"/>
  <c r="Q37" i="34"/>
  <c r="Q46" i="34"/>
  <c r="Q70" i="34"/>
  <c r="Q117" i="34"/>
  <c r="Q16" i="34"/>
  <c r="Q18" i="34"/>
  <c r="Q31" i="34"/>
  <c r="Q63" i="34"/>
  <c r="Q27" i="34"/>
  <c r="Q45" i="34"/>
  <c r="Q66" i="34"/>
  <c r="Q44" i="34"/>
  <c r="Q58" i="34"/>
  <c r="Q61" i="34"/>
  <c r="Q62" i="34"/>
  <c r="Q68" i="34"/>
  <c r="Q60" i="34"/>
  <c r="Q94" i="34"/>
  <c r="Q111" i="34"/>
  <c r="Q2" i="34"/>
  <c r="Q33" i="34"/>
  <c r="Q36" i="34"/>
  <c r="Q95" i="34"/>
  <c r="Q25" i="34"/>
  <c r="Q47" i="34"/>
  <c r="Q80" i="34"/>
  <c r="E145" i="33" l="1"/>
  <c r="B145" i="33"/>
  <c r="H145" i="33" s="1"/>
  <c r="E144" i="33"/>
  <c r="B144" i="33"/>
  <c r="H144" i="33" s="1"/>
  <c r="H143" i="33"/>
  <c r="E143" i="33"/>
  <c r="B143" i="33"/>
  <c r="E142" i="33"/>
  <c r="B142" i="33"/>
  <c r="H142" i="33" s="1"/>
  <c r="E141" i="33"/>
  <c r="B141" i="33"/>
  <c r="H141" i="33" s="1"/>
  <c r="H140" i="33"/>
  <c r="E140" i="33"/>
  <c r="B140" i="33"/>
  <c r="E139" i="33"/>
  <c r="B139" i="33"/>
  <c r="H139" i="33" s="1"/>
  <c r="E138" i="33"/>
  <c r="B138" i="33"/>
  <c r="H138" i="33" s="1"/>
  <c r="E137" i="33"/>
  <c r="B137" i="33"/>
  <c r="E136" i="33"/>
  <c r="B136" i="33"/>
  <c r="H136" i="33" s="1"/>
  <c r="H135" i="33"/>
  <c r="E135" i="33"/>
  <c r="B135" i="33"/>
  <c r="E134" i="33"/>
  <c r="B134" i="33"/>
  <c r="H134" i="33" s="1"/>
  <c r="E133" i="33"/>
  <c r="B133" i="33"/>
  <c r="H133" i="33" s="1"/>
  <c r="H132" i="33"/>
  <c r="E132" i="33"/>
  <c r="B132" i="33"/>
  <c r="E131" i="33"/>
  <c r="B131" i="33"/>
  <c r="H131" i="33" s="1"/>
  <c r="E130" i="33"/>
  <c r="B130" i="33"/>
  <c r="H130" i="33" s="1"/>
  <c r="E129" i="33"/>
  <c r="B129" i="33"/>
  <c r="E128" i="33"/>
  <c r="B128" i="33"/>
  <c r="H128" i="33" s="1"/>
  <c r="E127" i="33"/>
  <c r="H127" i="33" s="1"/>
  <c r="B127" i="33"/>
  <c r="E126" i="33"/>
  <c r="B126" i="33"/>
  <c r="H126" i="33" s="1"/>
  <c r="E125" i="33"/>
  <c r="B125" i="33"/>
  <c r="H125" i="33" s="1"/>
  <c r="H124" i="33"/>
  <c r="E124" i="33"/>
  <c r="B124" i="33"/>
  <c r="E123" i="33"/>
  <c r="B123" i="33"/>
  <c r="H123" i="33" s="1"/>
  <c r="E122" i="33"/>
  <c r="B122" i="33"/>
  <c r="H122" i="33" s="1"/>
  <c r="E121" i="33"/>
  <c r="B121" i="33"/>
  <c r="E120" i="33"/>
  <c r="B120" i="33"/>
  <c r="H120" i="33" s="1"/>
  <c r="E119" i="33"/>
  <c r="H119" i="33" s="1"/>
  <c r="B119" i="33"/>
  <c r="E118" i="33"/>
  <c r="B118" i="33"/>
  <c r="H118" i="33" s="1"/>
  <c r="E117" i="33"/>
  <c r="B117" i="33"/>
  <c r="H117" i="33" s="1"/>
  <c r="H116" i="33"/>
  <c r="E116" i="33"/>
  <c r="B116" i="33"/>
  <c r="E115" i="33"/>
  <c r="B115" i="33"/>
  <c r="H115" i="33" s="1"/>
  <c r="E114" i="33"/>
  <c r="B114" i="33"/>
  <c r="H114" i="33" s="1"/>
  <c r="E113" i="33"/>
  <c r="B113" i="33"/>
  <c r="E112" i="33"/>
  <c r="B112" i="33"/>
  <c r="H112" i="33" s="1"/>
  <c r="H111" i="33"/>
  <c r="E111" i="33"/>
  <c r="B111" i="33"/>
  <c r="E110" i="33"/>
  <c r="B110" i="33"/>
  <c r="H110" i="33" s="1"/>
  <c r="E109" i="33"/>
  <c r="B109" i="33"/>
  <c r="H109" i="33" s="1"/>
  <c r="H108" i="33"/>
  <c r="E108" i="33"/>
  <c r="B108" i="33"/>
  <c r="E107" i="33"/>
  <c r="B107" i="33"/>
  <c r="H107" i="33" s="1"/>
  <c r="E106" i="33"/>
  <c r="B106" i="33"/>
  <c r="H106" i="33" s="1"/>
  <c r="E105" i="33"/>
  <c r="B105" i="33"/>
  <c r="E104" i="33"/>
  <c r="B104" i="33"/>
  <c r="H104" i="33" s="1"/>
  <c r="H103" i="33"/>
  <c r="E103" i="33"/>
  <c r="B103" i="33"/>
  <c r="E102" i="33"/>
  <c r="B102" i="33"/>
  <c r="H102" i="33" s="1"/>
  <c r="E101" i="33"/>
  <c r="B101" i="33"/>
  <c r="H101" i="33" s="1"/>
  <c r="H100" i="33"/>
  <c r="E100" i="33"/>
  <c r="B100" i="33"/>
  <c r="E99" i="33"/>
  <c r="B99" i="33"/>
  <c r="H99" i="33" s="1"/>
  <c r="E98" i="33"/>
  <c r="B98" i="33"/>
  <c r="H98" i="33" s="1"/>
  <c r="E97" i="33"/>
  <c r="B97" i="33"/>
  <c r="E96" i="33"/>
  <c r="B96" i="33"/>
  <c r="H96" i="33" s="1"/>
  <c r="H95" i="33"/>
  <c r="E95" i="33"/>
  <c r="B95" i="33"/>
  <c r="E94" i="33"/>
  <c r="B94" i="33"/>
  <c r="H94" i="33" s="1"/>
  <c r="E93" i="33"/>
  <c r="B93" i="33"/>
  <c r="H93" i="33" s="1"/>
  <c r="H92" i="33"/>
  <c r="E92" i="33"/>
  <c r="B92" i="33"/>
  <c r="E91" i="33"/>
  <c r="B91" i="33"/>
  <c r="H91" i="33" s="1"/>
  <c r="E90" i="33"/>
  <c r="B90" i="33"/>
  <c r="H90" i="33" s="1"/>
  <c r="E89" i="33"/>
  <c r="B89" i="33"/>
  <c r="E88" i="33"/>
  <c r="B88" i="33"/>
  <c r="H88" i="33" s="1"/>
  <c r="E87" i="33"/>
  <c r="H87" i="33" s="1"/>
  <c r="B87" i="33"/>
  <c r="E86" i="33"/>
  <c r="B86" i="33"/>
  <c r="H86" i="33" s="1"/>
  <c r="E85" i="33"/>
  <c r="B85" i="33"/>
  <c r="H85" i="33" s="1"/>
  <c r="H84" i="33"/>
  <c r="E84" i="33"/>
  <c r="B84" i="33"/>
  <c r="E83" i="33"/>
  <c r="B83" i="33"/>
  <c r="H83" i="33" s="1"/>
  <c r="E82" i="33"/>
  <c r="B82" i="33"/>
  <c r="H82" i="33" s="1"/>
  <c r="E81" i="33"/>
  <c r="B81" i="33"/>
  <c r="E80" i="33"/>
  <c r="B80" i="33"/>
  <c r="H80" i="33" s="1"/>
  <c r="E79" i="33"/>
  <c r="H79" i="33" s="1"/>
  <c r="B79" i="33"/>
  <c r="E78" i="33"/>
  <c r="B78" i="33"/>
  <c r="H78" i="33" s="1"/>
  <c r="E77" i="33"/>
  <c r="B77" i="33"/>
  <c r="H77" i="33" s="1"/>
  <c r="H76" i="33"/>
  <c r="E76" i="33"/>
  <c r="B76" i="33"/>
  <c r="E75" i="33"/>
  <c r="B75" i="33"/>
  <c r="H75" i="33" s="1"/>
  <c r="E74" i="33"/>
  <c r="B74" i="33"/>
  <c r="H74" i="33" s="1"/>
  <c r="E73" i="33"/>
  <c r="B73" i="33"/>
  <c r="E72" i="33"/>
  <c r="B72" i="33"/>
  <c r="H72" i="33" s="1"/>
  <c r="E71" i="33"/>
  <c r="H71" i="33" s="1"/>
  <c r="B71" i="33"/>
  <c r="E70" i="33"/>
  <c r="B70" i="33"/>
  <c r="H70" i="33" s="1"/>
  <c r="E69" i="33"/>
  <c r="B69" i="33"/>
  <c r="H69" i="33" s="1"/>
  <c r="H68" i="33"/>
  <c r="E68" i="33"/>
  <c r="B68" i="33"/>
  <c r="E67" i="33"/>
  <c r="B67" i="33"/>
  <c r="H67" i="33" s="1"/>
  <c r="E66" i="33"/>
  <c r="B66" i="33"/>
  <c r="H66" i="33" s="1"/>
  <c r="E65" i="33"/>
  <c r="B65" i="33"/>
  <c r="E64" i="33"/>
  <c r="B64" i="33"/>
  <c r="H64" i="33" s="1"/>
  <c r="E63" i="33"/>
  <c r="H63" i="33" s="1"/>
  <c r="B63" i="33"/>
  <c r="E62" i="33"/>
  <c r="B62" i="33"/>
  <c r="H62" i="33" s="1"/>
  <c r="E61" i="33"/>
  <c r="B61" i="33"/>
  <c r="H61" i="33" s="1"/>
  <c r="H60" i="33"/>
  <c r="E60" i="33"/>
  <c r="B60" i="33"/>
  <c r="E59" i="33"/>
  <c r="B59" i="33"/>
  <c r="H59" i="33" s="1"/>
  <c r="E58" i="33"/>
  <c r="B58" i="33"/>
  <c r="H58" i="33" s="1"/>
  <c r="E57" i="33"/>
  <c r="B57" i="33"/>
  <c r="E56" i="33"/>
  <c r="B56" i="33"/>
  <c r="H56" i="33" s="1"/>
  <c r="E55" i="33"/>
  <c r="H55" i="33" s="1"/>
  <c r="B55" i="33"/>
  <c r="E54" i="33"/>
  <c r="B54" i="33"/>
  <c r="H54" i="33" s="1"/>
  <c r="E53" i="33"/>
  <c r="B53" i="33"/>
  <c r="H53" i="33" s="1"/>
  <c r="H52" i="33"/>
  <c r="E52" i="33"/>
  <c r="B52" i="33"/>
  <c r="E51" i="33"/>
  <c r="B51" i="33"/>
  <c r="H51" i="33" s="1"/>
  <c r="E50" i="33"/>
  <c r="B50" i="33"/>
  <c r="H50" i="33" s="1"/>
  <c r="H49" i="33"/>
  <c r="E49" i="33"/>
  <c r="B49" i="33"/>
  <c r="E48" i="33"/>
  <c r="B48" i="33"/>
  <c r="H48" i="33" s="1"/>
  <c r="E47" i="33"/>
  <c r="H47" i="33" s="1"/>
  <c r="B47" i="33"/>
  <c r="E46" i="33"/>
  <c r="B46" i="33"/>
  <c r="H46" i="33" s="1"/>
  <c r="E45" i="33"/>
  <c r="B45" i="33"/>
  <c r="H45" i="33" s="1"/>
  <c r="H44" i="33"/>
  <c r="E44" i="33"/>
  <c r="B44" i="33"/>
  <c r="E43" i="33"/>
  <c r="B43" i="33"/>
  <c r="H43" i="33" s="1"/>
  <c r="E42" i="33"/>
  <c r="B42" i="33"/>
  <c r="H42" i="33" s="1"/>
  <c r="H41" i="33"/>
  <c r="E41" i="33"/>
  <c r="B41" i="33"/>
  <c r="E40" i="33"/>
  <c r="B40" i="33"/>
  <c r="H40" i="33" s="1"/>
  <c r="H39" i="33"/>
  <c r="E39" i="33"/>
  <c r="B39" i="33"/>
  <c r="E38" i="33"/>
  <c r="B38" i="33"/>
  <c r="H38" i="33" s="1"/>
  <c r="E37" i="33"/>
  <c r="B37" i="33"/>
  <c r="H37" i="33" s="1"/>
  <c r="H36" i="33"/>
  <c r="E36" i="33"/>
  <c r="B36" i="33"/>
  <c r="E35" i="33"/>
  <c r="B35" i="33"/>
  <c r="H35" i="33" s="1"/>
  <c r="E34" i="33"/>
  <c r="B34" i="33"/>
  <c r="H34" i="33" s="1"/>
  <c r="H33" i="33"/>
  <c r="E33" i="33"/>
  <c r="B33" i="33"/>
  <c r="E32" i="33"/>
  <c r="B32" i="33"/>
  <c r="H32" i="33" s="1"/>
  <c r="E31" i="33"/>
  <c r="H31" i="33" s="1"/>
  <c r="B31" i="33"/>
  <c r="E30" i="33"/>
  <c r="B30" i="33"/>
  <c r="H30" i="33" s="1"/>
  <c r="E29" i="33"/>
  <c r="B29" i="33"/>
  <c r="H29" i="33" s="1"/>
  <c r="H28" i="33"/>
  <c r="E28" i="33"/>
  <c r="B28" i="33"/>
  <c r="E27" i="33"/>
  <c r="B27" i="33"/>
  <c r="H27" i="33" s="1"/>
  <c r="E26" i="33"/>
  <c r="B26" i="33"/>
  <c r="H26" i="33" s="1"/>
  <c r="H25" i="33"/>
  <c r="E25" i="33"/>
  <c r="B25" i="33"/>
  <c r="E24" i="33"/>
  <c r="B24" i="33"/>
  <c r="H24" i="33" s="1"/>
  <c r="H23" i="33"/>
  <c r="E23" i="33"/>
  <c r="B23" i="33"/>
  <c r="E22" i="33"/>
  <c r="B22" i="33"/>
  <c r="H22" i="33" s="1"/>
  <c r="E21" i="33"/>
  <c r="B21" i="33"/>
  <c r="H21" i="33" s="1"/>
  <c r="H20" i="33"/>
  <c r="E20" i="33"/>
  <c r="B20" i="33"/>
  <c r="E19" i="33"/>
  <c r="B19" i="33"/>
  <c r="H19" i="33" s="1"/>
  <c r="E18" i="33"/>
  <c r="B18" i="33"/>
  <c r="H18" i="33" s="1"/>
  <c r="H17" i="33"/>
  <c r="E17" i="33"/>
  <c r="B17" i="33"/>
  <c r="E16" i="33"/>
  <c r="B16" i="33"/>
  <c r="H16" i="33" s="1"/>
  <c r="E15" i="33"/>
  <c r="H15" i="33" s="1"/>
  <c r="B15" i="33"/>
  <c r="E14" i="33"/>
  <c r="B14" i="33"/>
  <c r="H14" i="33" s="1"/>
  <c r="E13" i="33"/>
  <c r="B13" i="33"/>
  <c r="H13" i="33" s="1"/>
  <c r="H12" i="33"/>
  <c r="E12" i="33"/>
  <c r="B12" i="33"/>
  <c r="C7" i="33"/>
  <c r="H57" i="33" s="1"/>
  <c r="B7" i="33"/>
  <c r="H137" i="33" s="1"/>
  <c r="H65" i="33" l="1"/>
  <c r="H73" i="33"/>
  <c r="H81" i="33"/>
  <c r="H89" i="33"/>
  <c r="H97" i="33"/>
  <c r="H105" i="33"/>
  <c r="H113" i="33"/>
  <c r="H121" i="33"/>
  <c r="H129" i="33"/>
  <c r="AV79" i="31" l="1"/>
  <c r="AY79" i="31"/>
  <c r="BB79" i="31"/>
  <c r="BE79" i="31"/>
  <c r="BH79" i="31"/>
  <c r="BK79" i="31"/>
  <c r="BN79" i="31"/>
  <c r="AK79" i="31"/>
  <c r="AV113" i="31"/>
  <c r="AY113" i="31"/>
  <c r="BB113" i="31"/>
  <c r="BE113" i="31"/>
  <c r="BH113" i="31"/>
  <c r="BK113" i="31"/>
  <c r="BN113" i="31"/>
  <c r="AK113" i="31"/>
  <c r="AV75" i="31"/>
  <c r="AY75" i="31"/>
  <c r="BB75" i="31"/>
  <c r="BE75" i="31"/>
  <c r="BH75" i="31"/>
  <c r="BK75" i="31"/>
  <c r="BN75" i="31"/>
  <c r="AK75" i="31"/>
  <c r="AV98" i="31"/>
  <c r="AY98" i="31"/>
  <c r="BB98" i="31"/>
  <c r="BE98" i="31"/>
  <c r="BH98" i="31"/>
  <c r="BK98" i="31"/>
  <c r="BN98" i="31"/>
  <c r="AK98" i="31"/>
  <c r="AV107" i="31"/>
  <c r="AY107" i="31"/>
  <c r="AJ107" i="31" s="1"/>
  <c r="BB107" i="31"/>
  <c r="BE107" i="31"/>
  <c r="BH107" i="31"/>
  <c r="BK107" i="31"/>
  <c r="BN107" i="31"/>
  <c r="AK107" i="31"/>
  <c r="AV53" i="31"/>
  <c r="AY53" i="31"/>
  <c r="BB53" i="31"/>
  <c r="BE53" i="31"/>
  <c r="BH53" i="31"/>
  <c r="BK53" i="31"/>
  <c r="BN53" i="31"/>
  <c r="AK53" i="31"/>
  <c r="AV19" i="31"/>
  <c r="AY19" i="31"/>
  <c r="BB19" i="31"/>
  <c r="BE19" i="31"/>
  <c r="BH19" i="31"/>
  <c r="BK19" i="31"/>
  <c r="BN19" i="31"/>
  <c r="BQ19" i="31"/>
  <c r="AK19" i="31"/>
  <c r="AV18" i="31"/>
  <c r="AY18" i="31"/>
  <c r="BB18" i="31"/>
  <c r="BE18" i="31"/>
  <c r="BH18" i="31"/>
  <c r="BK18" i="31"/>
  <c r="BN18" i="31"/>
  <c r="BQ18" i="31"/>
  <c r="AK18" i="31"/>
  <c r="AV65" i="31"/>
  <c r="AY65" i="31"/>
  <c r="BB65" i="31"/>
  <c r="BE65" i="31"/>
  <c r="BH65" i="31"/>
  <c r="BK65" i="31"/>
  <c r="BN65" i="31"/>
  <c r="AK65" i="31"/>
  <c r="AV57" i="31"/>
  <c r="AY57" i="31"/>
  <c r="BB57" i="31"/>
  <c r="BE57" i="31"/>
  <c r="BH57" i="31"/>
  <c r="BK57" i="31"/>
  <c r="BN57" i="31"/>
  <c r="AK57" i="31"/>
  <c r="AV24" i="31"/>
  <c r="AY24" i="31"/>
  <c r="BB24" i="31"/>
  <c r="BE24" i="31"/>
  <c r="BH24" i="31"/>
  <c r="BK24" i="31"/>
  <c r="BN24" i="31"/>
  <c r="BQ24" i="31"/>
  <c r="AK24" i="31"/>
  <c r="AV48" i="31"/>
  <c r="AY48" i="31"/>
  <c r="BB48" i="31"/>
  <c r="BE48" i="31"/>
  <c r="BH48" i="31"/>
  <c r="BK48" i="31"/>
  <c r="BN48" i="31"/>
  <c r="BQ48" i="31"/>
  <c r="AK48" i="31"/>
  <c r="AV64" i="31"/>
  <c r="AY64" i="31"/>
  <c r="BB64" i="31"/>
  <c r="BE64" i="31"/>
  <c r="BH64" i="31"/>
  <c r="BK64" i="31"/>
  <c r="BN64" i="31"/>
  <c r="AK64" i="31"/>
  <c r="AV28" i="31"/>
  <c r="AY28" i="31"/>
  <c r="BB28" i="31"/>
  <c r="BE28" i="31"/>
  <c r="BH28" i="31"/>
  <c r="BK28" i="31"/>
  <c r="BN28" i="31"/>
  <c r="BQ28" i="31"/>
  <c r="AK28" i="31"/>
  <c r="AV30" i="31"/>
  <c r="AY30" i="31"/>
  <c r="BB30" i="31"/>
  <c r="BE30" i="31"/>
  <c r="BH30" i="31"/>
  <c r="BK30" i="31"/>
  <c r="BN30" i="31"/>
  <c r="BQ30" i="31"/>
  <c r="AK30" i="31"/>
  <c r="AV42" i="31"/>
  <c r="AY42" i="31"/>
  <c r="BB42" i="31"/>
  <c r="BE42" i="31"/>
  <c r="BH42" i="31"/>
  <c r="BK42" i="31"/>
  <c r="BN42" i="31"/>
  <c r="BQ42" i="31"/>
  <c r="AK42" i="31"/>
  <c r="AV2" i="31"/>
  <c r="AY2" i="31"/>
  <c r="BB2" i="31"/>
  <c r="BE2" i="31"/>
  <c r="BH2" i="31"/>
  <c r="BK2" i="31"/>
  <c r="BN2" i="31"/>
  <c r="BQ2" i="31"/>
  <c r="AK2" i="31"/>
  <c r="AV115" i="31"/>
  <c r="AY115" i="31"/>
  <c r="BB115" i="31"/>
  <c r="BE115" i="31"/>
  <c r="BH115" i="31"/>
  <c r="BK115" i="31"/>
  <c r="BN115" i="31"/>
  <c r="AK115" i="31"/>
  <c r="AV88" i="31"/>
  <c r="AY88" i="31"/>
  <c r="BB88" i="31"/>
  <c r="BE88" i="31"/>
  <c r="BH88" i="31"/>
  <c r="BK88" i="31"/>
  <c r="BN88" i="31"/>
  <c r="AK88" i="31"/>
  <c r="AV112" i="31"/>
  <c r="AY112" i="31"/>
  <c r="BB112" i="31"/>
  <c r="BE112" i="31"/>
  <c r="BH112" i="31"/>
  <c r="BK112" i="31"/>
  <c r="BN112" i="31"/>
  <c r="AK112" i="31"/>
  <c r="AV77" i="31"/>
  <c r="AY77" i="31"/>
  <c r="AJ77" i="31" s="1"/>
  <c r="BB77" i="31"/>
  <c r="BE77" i="31"/>
  <c r="BH77" i="31"/>
  <c r="BK77" i="31"/>
  <c r="BN77" i="31"/>
  <c r="AK77" i="31"/>
  <c r="AV78" i="31"/>
  <c r="AY78" i="31"/>
  <c r="BB78" i="31"/>
  <c r="BE78" i="31"/>
  <c r="BH78" i="31"/>
  <c r="BK78" i="31"/>
  <c r="BN78" i="31"/>
  <c r="AK78" i="31"/>
  <c r="AV117" i="31"/>
  <c r="AY117" i="31"/>
  <c r="BB117" i="31"/>
  <c r="BE117" i="31"/>
  <c r="BH117" i="31"/>
  <c r="BK117" i="31"/>
  <c r="BN117" i="31"/>
  <c r="AK117" i="31"/>
  <c r="AV76" i="31"/>
  <c r="AY76" i="31"/>
  <c r="BB76" i="31"/>
  <c r="BE76" i="31"/>
  <c r="BH76" i="31"/>
  <c r="BK76" i="31"/>
  <c r="BN76" i="31"/>
  <c r="AK76" i="31"/>
  <c r="AV110" i="31"/>
  <c r="AY110" i="31"/>
  <c r="BB110" i="31"/>
  <c r="BE110" i="31"/>
  <c r="BH110" i="31"/>
  <c r="BK110" i="31"/>
  <c r="BN110" i="31"/>
  <c r="AK110" i="31"/>
  <c r="AV116" i="31"/>
  <c r="AY116" i="31"/>
  <c r="BB116" i="31"/>
  <c r="BE116" i="31"/>
  <c r="BH116" i="31"/>
  <c r="BK116" i="31"/>
  <c r="BN116" i="31"/>
  <c r="AK116" i="31"/>
  <c r="AV109" i="31"/>
  <c r="AY109" i="31"/>
  <c r="AJ109" i="31" s="1"/>
  <c r="BB109" i="31"/>
  <c r="BE109" i="31"/>
  <c r="BH109" i="31"/>
  <c r="BK109" i="31"/>
  <c r="BN109" i="31"/>
  <c r="AK109" i="31"/>
  <c r="AV32" i="31"/>
  <c r="AY32" i="31"/>
  <c r="AJ32" i="31" s="1"/>
  <c r="BB32" i="31"/>
  <c r="BE32" i="31"/>
  <c r="BH32" i="31"/>
  <c r="BK32" i="31"/>
  <c r="BN32" i="31"/>
  <c r="BQ32" i="31"/>
  <c r="AK32" i="31"/>
  <c r="AV40" i="31"/>
  <c r="AY40" i="31"/>
  <c r="BB40" i="31"/>
  <c r="BE40" i="31"/>
  <c r="BH40" i="31"/>
  <c r="BK40" i="31"/>
  <c r="BN40" i="31"/>
  <c r="BQ40" i="31"/>
  <c r="AK40" i="31"/>
  <c r="AV60" i="31"/>
  <c r="AY60" i="31"/>
  <c r="BB60" i="31"/>
  <c r="BE60" i="31"/>
  <c r="BH60" i="31"/>
  <c r="BK60" i="31"/>
  <c r="BN60" i="31"/>
  <c r="AK60" i="31"/>
  <c r="AV61" i="31"/>
  <c r="AY61" i="31"/>
  <c r="BB61" i="31"/>
  <c r="BE61" i="31"/>
  <c r="BH61" i="31"/>
  <c r="BK61" i="31"/>
  <c r="BN61" i="31"/>
  <c r="AK61" i="31"/>
  <c r="AV16" i="31"/>
  <c r="AY16" i="31"/>
  <c r="BB16" i="31"/>
  <c r="BE16" i="31"/>
  <c r="BH16" i="31"/>
  <c r="BK16" i="31"/>
  <c r="BN16" i="31"/>
  <c r="BQ16" i="31"/>
  <c r="AK16" i="31"/>
  <c r="AV111" i="31"/>
  <c r="AY111" i="31"/>
  <c r="BB111" i="31"/>
  <c r="BE111" i="31"/>
  <c r="BH111" i="31"/>
  <c r="BK111" i="31"/>
  <c r="BN111" i="31"/>
  <c r="AK111" i="31"/>
  <c r="AV63" i="31"/>
  <c r="AY63" i="31"/>
  <c r="BB63" i="31"/>
  <c r="BE63" i="31"/>
  <c r="BH63" i="31"/>
  <c r="BK63" i="31"/>
  <c r="BN63" i="31"/>
  <c r="AK63" i="31"/>
  <c r="AV70" i="31"/>
  <c r="AY70" i="31"/>
  <c r="BB70" i="31"/>
  <c r="BE70" i="31"/>
  <c r="BH70" i="31"/>
  <c r="BK70" i="31"/>
  <c r="BN70" i="31"/>
  <c r="AK70" i="31"/>
  <c r="AV31" i="31"/>
  <c r="AY31" i="31"/>
  <c r="BB31" i="31"/>
  <c r="BE31" i="31"/>
  <c r="BH31" i="31"/>
  <c r="BK31" i="31"/>
  <c r="BN31" i="31"/>
  <c r="BQ31" i="31"/>
  <c r="AK31" i="31"/>
  <c r="AV44" i="31"/>
  <c r="AY44" i="31"/>
  <c r="BB44" i="31"/>
  <c r="BE44" i="31"/>
  <c r="BH44" i="31"/>
  <c r="BK44" i="31"/>
  <c r="BN44" i="31"/>
  <c r="BQ44" i="31"/>
  <c r="AK44" i="31"/>
  <c r="AV69" i="31"/>
  <c r="AY69" i="31"/>
  <c r="BB69" i="31"/>
  <c r="BE69" i="31"/>
  <c r="BH69" i="31"/>
  <c r="BK69" i="31"/>
  <c r="BN69" i="31"/>
  <c r="AK69" i="31"/>
  <c r="AV59" i="31"/>
  <c r="AY59" i="31"/>
  <c r="BB59" i="31"/>
  <c r="BE59" i="31"/>
  <c r="BH59" i="31"/>
  <c r="BK59" i="31"/>
  <c r="BN59" i="31"/>
  <c r="AK59" i="31"/>
  <c r="AV62" i="31"/>
  <c r="AY62" i="31"/>
  <c r="BB62" i="31"/>
  <c r="BE62" i="31"/>
  <c r="BH62" i="31"/>
  <c r="BK62" i="31"/>
  <c r="BN62" i="31"/>
  <c r="AK62" i="31"/>
  <c r="AV45" i="31"/>
  <c r="AY45" i="31"/>
  <c r="BB45" i="31"/>
  <c r="BE45" i="31"/>
  <c r="BH45" i="31"/>
  <c r="BK45" i="31"/>
  <c r="BN45" i="31"/>
  <c r="BQ45" i="31"/>
  <c r="AK45" i="31"/>
  <c r="AV46" i="31"/>
  <c r="AY46" i="31"/>
  <c r="BB46" i="31"/>
  <c r="BE46" i="31"/>
  <c r="BH46" i="31"/>
  <c r="BK46" i="31"/>
  <c r="BN46" i="31"/>
  <c r="BQ46" i="31"/>
  <c r="AK46" i="31"/>
  <c r="AV71" i="31"/>
  <c r="AY71" i="31"/>
  <c r="BB71" i="31"/>
  <c r="BE71" i="31"/>
  <c r="BH71" i="31"/>
  <c r="BK71" i="31"/>
  <c r="BN71" i="31"/>
  <c r="AK71" i="31"/>
  <c r="AV97" i="31"/>
  <c r="AY97" i="31"/>
  <c r="BB97" i="31"/>
  <c r="BE97" i="31"/>
  <c r="BH97" i="31"/>
  <c r="BK97" i="31"/>
  <c r="BN97" i="31"/>
  <c r="AK97" i="31"/>
  <c r="AV43" i="31"/>
  <c r="AY43" i="31"/>
  <c r="BB43" i="31"/>
  <c r="BE43" i="31"/>
  <c r="BH43" i="31"/>
  <c r="BK43" i="31"/>
  <c r="BN43" i="31"/>
  <c r="BQ43" i="31"/>
  <c r="AK43" i="31"/>
  <c r="AV67" i="31"/>
  <c r="AY67" i="31"/>
  <c r="BB67" i="31"/>
  <c r="BE67" i="31"/>
  <c r="BH67" i="31"/>
  <c r="BK67" i="31"/>
  <c r="BN67" i="31"/>
  <c r="AK67" i="31"/>
  <c r="AV27" i="31"/>
  <c r="AY27" i="31"/>
  <c r="BB27" i="31"/>
  <c r="BE27" i="31"/>
  <c r="BH27" i="31"/>
  <c r="BK27" i="31"/>
  <c r="BN27" i="31"/>
  <c r="BQ27" i="31"/>
  <c r="AK27" i="31"/>
  <c r="AV94" i="31"/>
  <c r="AY94" i="31"/>
  <c r="BB94" i="31"/>
  <c r="BE94" i="31"/>
  <c r="BH94" i="31"/>
  <c r="BK94" i="31"/>
  <c r="BN94" i="31"/>
  <c r="AK94" i="31"/>
  <c r="AV58" i="31"/>
  <c r="AY58" i="31"/>
  <c r="BB58" i="31"/>
  <c r="BE58" i="31"/>
  <c r="BH58" i="31"/>
  <c r="BK58" i="31"/>
  <c r="BN58" i="31"/>
  <c r="AK58" i="31"/>
  <c r="AV50" i="31"/>
  <c r="AY50" i="31"/>
  <c r="BB50" i="31"/>
  <c r="BE50" i="31"/>
  <c r="BH50" i="31"/>
  <c r="BK50" i="31"/>
  <c r="BN50" i="31"/>
  <c r="BQ50" i="31"/>
  <c r="AK50" i="31"/>
  <c r="AV17" i="31"/>
  <c r="AY17" i="31"/>
  <c r="BB17" i="31"/>
  <c r="BE17" i="31"/>
  <c r="BH17" i="31"/>
  <c r="BK17" i="31"/>
  <c r="BN17" i="31"/>
  <c r="BQ17" i="31"/>
  <c r="AK17" i="31"/>
  <c r="AV36" i="31"/>
  <c r="AY36" i="31"/>
  <c r="BB36" i="31"/>
  <c r="BE36" i="31"/>
  <c r="BH36" i="31"/>
  <c r="BK36" i="31"/>
  <c r="BN36" i="31"/>
  <c r="BQ36" i="31"/>
  <c r="AK36" i="31"/>
  <c r="AV37" i="31"/>
  <c r="AY37" i="31"/>
  <c r="BB37" i="31"/>
  <c r="BE37" i="31"/>
  <c r="BH37" i="31"/>
  <c r="BK37" i="31"/>
  <c r="BN37" i="31"/>
  <c r="BQ37" i="31"/>
  <c r="AK37" i="31"/>
  <c r="AV66" i="31"/>
  <c r="AY66" i="31"/>
  <c r="BB66" i="31"/>
  <c r="BE66" i="31"/>
  <c r="BH66" i="31"/>
  <c r="BK66" i="31"/>
  <c r="BN66" i="31"/>
  <c r="AK66" i="31"/>
  <c r="AV47" i="31"/>
  <c r="AY47" i="31"/>
  <c r="BB47" i="31"/>
  <c r="BE47" i="31"/>
  <c r="BH47" i="31"/>
  <c r="BK47" i="31"/>
  <c r="BN47" i="31"/>
  <c r="BQ47" i="31"/>
  <c r="AK47" i="31"/>
  <c r="AV33" i="31"/>
  <c r="AY33" i="31"/>
  <c r="BB33" i="31"/>
  <c r="BE33" i="31"/>
  <c r="BH33" i="31"/>
  <c r="BK33" i="31"/>
  <c r="BN33" i="31"/>
  <c r="BQ33" i="31"/>
  <c r="AK33" i="31"/>
  <c r="AV68" i="31"/>
  <c r="AY68" i="31"/>
  <c r="BB68" i="31"/>
  <c r="BE68" i="31"/>
  <c r="BH68" i="31"/>
  <c r="BK68" i="31"/>
  <c r="BN68" i="31"/>
  <c r="AK68" i="31"/>
  <c r="AV95" i="31"/>
  <c r="AY95" i="31"/>
  <c r="BB95" i="31"/>
  <c r="BE95" i="31"/>
  <c r="BH95" i="31"/>
  <c r="BK95" i="31"/>
  <c r="BN95" i="31"/>
  <c r="AK95" i="31"/>
  <c r="AV25" i="31"/>
  <c r="AY25" i="31"/>
  <c r="BB25" i="31"/>
  <c r="BE25" i="31"/>
  <c r="BH25" i="31"/>
  <c r="BK25" i="31"/>
  <c r="BN25" i="31"/>
  <c r="BQ25" i="31"/>
  <c r="AK25" i="31"/>
  <c r="AV7" i="31"/>
  <c r="AY7" i="31"/>
  <c r="BB7" i="31"/>
  <c r="BE7" i="31"/>
  <c r="BH7" i="31"/>
  <c r="BK7" i="31"/>
  <c r="BN7" i="31"/>
  <c r="BQ7" i="31"/>
  <c r="AK7" i="31"/>
  <c r="AV9" i="31"/>
  <c r="AY9" i="31"/>
  <c r="BB9" i="31"/>
  <c r="BE9" i="31"/>
  <c r="BH9" i="31"/>
  <c r="BK9" i="31"/>
  <c r="BN9" i="31"/>
  <c r="BQ9" i="31"/>
  <c r="AK9" i="31"/>
  <c r="AV12" i="31"/>
  <c r="AY12" i="31"/>
  <c r="BB12" i="31"/>
  <c r="BE12" i="31"/>
  <c r="BH12" i="31"/>
  <c r="BK12" i="31"/>
  <c r="BN12" i="31"/>
  <c r="BQ12" i="31"/>
  <c r="AK12" i="31"/>
  <c r="AV13" i="31"/>
  <c r="AY13" i="31"/>
  <c r="BB13" i="31"/>
  <c r="BE13" i="31"/>
  <c r="BH13" i="31"/>
  <c r="BK13" i="31"/>
  <c r="BN13" i="31"/>
  <c r="BQ13" i="31"/>
  <c r="AK13" i="31"/>
  <c r="AV14" i="31"/>
  <c r="AY14" i="31"/>
  <c r="BB14" i="31"/>
  <c r="BE14" i="31"/>
  <c r="BH14" i="31"/>
  <c r="BK14" i="31"/>
  <c r="BN14" i="31"/>
  <c r="BQ14" i="31"/>
  <c r="AK14" i="31"/>
  <c r="AV15" i="31"/>
  <c r="AY15" i="31"/>
  <c r="BB15" i="31"/>
  <c r="BE15" i="31"/>
  <c r="BH15" i="31"/>
  <c r="BK15" i="31"/>
  <c r="BN15" i="31"/>
  <c r="BQ15" i="31"/>
  <c r="AK15" i="31"/>
  <c r="AV22" i="31"/>
  <c r="AY22" i="31"/>
  <c r="BB22" i="31"/>
  <c r="BE22" i="31"/>
  <c r="BH22" i="31"/>
  <c r="BK22" i="31"/>
  <c r="BN22" i="31"/>
  <c r="BQ22" i="31"/>
  <c r="AK22" i="31"/>
  <c r="AV38" i="31"/>
  <c r="AY38" i="31"/>
  <c r="BB38" i="31"/>
  <c r="BE38" i="31"/>
  <c r="BH38" i="31"/>
  <c r="BK38" i="31"/>
  <c r="BN38" i="31"/>
  <c r="BQ38" i="31"/>
  <c r="AK38" i="31"/>
  <c r="AV39" i="31"/>
  <c r="AY39" i="31"/>
  <c r="BB39" i="31"/>
  <c r="BE39" i="31"/>
  <c r="BH39" i="31"/>
  <c r="BK39" i="31"/>
  <c r="BN39" i="31"/>
  <c r="BQ39" i="31"/>
  <c r="AK39" i="31"/>
  <c r="AV52" i="31"/>
  <c r="AY52" i="31"/>
  <c r="BB52" i="31"/>
  <c r="BE52" i="31"/>
  <c r="BH52" i="31"/>
  <c r="BK52" i="31"/>
  <c r="BN52" i="31"/>
  <c r="AK52" i="31"/>
  <c r="AV55" i="31"/>
  <c r="AY55" i="31"/>
  <c r="BB55" i="31"/>
  <c r="BE55" i="31"/>
  <c r="BH55" i="31"/>
  <c r="BK55" i="31"/>
  <c r="BN55" i="31"/>
  <c r="AK55" i="31"/>
  <c r="AV56" i="31"/>
  <c r="AY56" i="31"/>
  <c r="BB56" i="31"/>
  <c r="BE56" i="31"/>
  <c r="BH56" i="31"/>
  <c r="BK56" i="31"/>
  <c r="BN56" i="31"/>
  <c r="AK56" i="31"/>
  <c r="AV74" i="31"/>
  <c r="AY74" i="31"/>
  <c r="BB74" i="31"/>
  <c r="BE74" i="31"/>
  <c r="BH74" i="31"/>
  <c r="BK74" i="31"/>
  <c r="BN74" i="31"/>
  <c r="AK74" i="31"/>
  <c r="AV80" i="31"/>
  <c r="AY80" i="31"/>
  <c r="BB80" i="31"/>
  <c r="BE80" i="31"/>
  <c r="BH80" i="31"/>
  <c r="BK80" i="31"/>
  <c r="BN80" i="31"/>
  <c r="AK80" i="31"/>
  <c r="AV81" i="31"/>
  <c r="AY81" i="31"/>
  <c r="BB81" i="31"/>
  <c r="BE81" i="31"/>
  <c r="BH81" i="31"/>
  <c r="BK81" i="31"/>
  <c r="BN81" i="31"/>
  <c r="AK81" i="31"/>
  <c r="AV82" i="31"/>
  <c r="AY82" i="31"/>
  <c r="BB82" i="31"/>
  <c r="BE82" i="31"/>
  <c r="BH82" i="31"/>
  <c r="BK82" i="31"/>
  <c r="BN82" i="31"/>
  <c r="AK82" i="31"/>
  <c r="AV83" i="31"/>
  <c r="AY83" i="31"/>
  <c r="BB83" i="31"/>
  <c r="BE83" i="31"/>
  <c r="BH83" i="31"/>
  <c r="BK83" i="31"/>
  <c r="BN83" i="31"/>
  <c r="AK83" i="31"/>
  <c r="AV85" i="31"/>
  <c r="AY85" i="31"/>
  <c r="BB85" i="31"/>
  <c r="BE85" i="31"/>
  <c r="BH85" i="31"/>
  <c r="BK85" i="31"/>
  <c r="BN85" i="31"/>
  <c r="AK85" i="31"/>
  <c r="AV86" i="31"/>
  <c r="AY86" i="31"/>
  <c r="BB86" i="31"/>
  <c r="BE86" i="31"/>
  <c r="BH86" i="31"/>
  <c r="BK86" i="31"/>
  <c r="BN86" i="31"/>
  <c r="AK86" i="31"/>
  <c r="AV87" i="31"/>
  <c r="AY87" i="31"/>
  <c r="BB87" i="31"/>
  <c r="BE87" i="31"/>
  <c r="BH87" i="31"/>
  <c r="BK87" i="31"/>
  <c r="BN87" i="31"/>
  <c r="AK87" i="31"/>
  <c r="AV90" i="31"/>
  <c r="AY90" i="31"/>
  <c r="BB90" i="31"/>
  <c r="BE90" i="31"/>
  <c r="BH90" i="31"/>
  <c r="BK90" i="31"/>
  <c r="BN90" i="31"/>
  <c r="AK90" i="31"/>
  <c r="AV91" i="31"/>
  <c r="AY91" i="31"/>
  <c r="BB91" i="31"/>
  <c r="BE91" i="31"/>
  <c r="BH91" i="31"/>
  <c r="BK91" i="31"/>
  <c r="BN91" i="31"/>
  <c r="AK91" i="31"/>
  <c r="AV92" i="31"/>
  <c r="AY92" i="31"/>
  <c r="BB92" i="31"/>
  <c r="BE92" i="31"/>
  <c r="BH92" i="31"/>
  <c r="BK92" i="31"/>
  <c r="BN92" i="31"/>
  <c r="AK92" i="31"/>
  <c r="AV93" i="31"/>
  <c r="AY93" i="31"/>
  <c r="BB93" i="31"/>
  <c r="BE93" i="31"/>
  <c r="BH93" i="31"/>
  <c r="BK93" i="31"/>
  <c r="BN93" i="31"/>
  <c r="AK93" i="31"/>
  <c r="AV100" i="31"/>
  <c r="AY100" i="31"/>
  <c r="BB100" i="31"/>
  <c r="BE100" i="31"/>
  <c r="BH100" i="31"/>
  <c r="BK100" i="31"/>
  <c r="BN100" i="31"/>
  <c r="AK100" i="31"/>
  <c r="AV104" i="31"/>
  <c r="AY104" i="31"/>
  <c r="BB104" i="31"/>
  <c r="BE104" i="31"/>
  <c r="BH104" i="31"/>
  <c r="BK104" i="31"/>
  <c r="BN104" i="31"/>
  <c r="AK104" i="31"/>
  <c r="AV106" i="31"/>
  <c r="AY106" i="31"/>
  <c r="BB106" i="31"/>
  <c r="BE106" i="31"/>
  <c r="BH106" i="31"/>
  <c r="BK106" i="31"/>
  <c r="BN106" i="31"/>
  <c r="AK106" i="31"/>
  <c r="AV118" i="31"/>
  <c r="AY118" i="31"/>
  <c r="BB118" i="31"/>
  <c r="BE118" i="31"/>
  <c r="BH118" i="31"/>
  <c r="BK118" i="31"/>
  <c r="BN118" i="31"/>
  <c r="AK118" i="31"/>
  <c r="AV119" i="31"/>
  <c r="AY119" i="31"/>
  <c r="BB119" i="31"/>
  <c r="BE119" i="31"/>
  <c r="BH119" i="31"/>
  <c r="BK119" i="31"/>
  <c r="BN119" i="31"/>
  <c r="AK119" i="31"/>
  <c r="AV120" i="31"/>
  <c r="AY120" i="31"/>
  <c r="BB120" i="31"/>
  <c r="BE120" i="31"/>
  <c r="BH120" i="31"/>
  <c r="BK120" i="31"/>
  <c r="BN120" i="31"/>
  <c r="AK120" i="31"/>
  <c r="AV121" i="31"/>
  <c r="AY121" i="31"/>
  <c r="BB121" i="31"/>
  <c r="BE121" i="31"/>
  <c r="BH121" i="31"/>
  <c r="BK121" i="31"/>
  <c r="BN121" i="31"/>
  <c r="AK121" i="31"/>
  <c r="AV122" i="31"/>
  <c r="AY122" i="31"/>
  <c r="BB122" i="31"/>
  <c r="BE122" i="31"/>
  <c r="BH122" i="31"/>
  <c r="BK122" i="31"/>
  <c r="BN122" i="31"/>
  <c r="AK122" i="31"/>
  <c r="AV123" i="31"/>
  <c r="AY123" i="31"/>
  <c r="BB123" i="31"/>
  <c r="BE123" i="31"/>
  <c r="BH123" i="31"/>
  <c r="BK123" i="31"/>
  <c r="BN123" i="31"/>
  <c r="AK123" i="31"/>
  <c r="AV124" i="31"/>
  <c r="AY124" i="31"/>
  <c r="BB124" i="31"/>
  <c r="BE124" i="31"/>
  <c r="BH124" i="31"/>
  <c r="BK124" i="31"/>
  <c r="BN124" i="31"/>
  <c r="AK124" i="31"/>
  <c r="AV125" i="31"/>
  <c r="AY125" i="31"/>
  <c r="BB125" i="31"/>
  <c r="BE125" i="31"/>
  <c r="BH125" i="31"/>
  <c r="BK125" i="31"/>
  <c r="BN125" i="31"/>
  <c r="AK125" i="31"/>
  <c r="AV126" i="31"/>
  <c r="AY126" i="31"/>
  <c r="BB126" i="31"/>
  <c r="BE126" i="31"/>
  <c r="BH126" i="31"/>
  <c r="BK126" i="31"/>
  <c r="BN126" i="31"/>
  <c r="AK126" i="31"/>
  <c r="AV127" i="31"/>
  <c r="AY127" i="31"/>
  <c r="BB127" i="31"/>
  <c r="BE127" i="31"/>
  <c r="BH127" i="31"/>
  <c r="BK127" i="31"/>
  <c r="BN127" i="31"/>
  <c r="AK127" i="31"/>
  <c r="AV128" i="31"/>
  <c r="AY128" i="31"/>
  <c r="BB128" i="31"/>
  <c r="BE128" i="31"/>
  <c r="BH128" i="31"/>
  <c r="BK128" i="31"/>
  <c r="BN128" i="31"/>
  <c r="AK128" i="31"/>
  <c r="AV129" i="31"/>
  <c r="AY129" i="31"/>
  <c r="BB129" i="31"/>
  <c r="BE129" i="31"/>
  <c r="BH129" i="31"/>
  <c r="BK129" i="31"/>
  <c r="BN129" i="31"/>
  <c r="AK129" i="31"/>
  <c r="AV130" i="31"/>
  <c r="AY130" i="31"/>
  <c r="BB130" i="31"/>
  <c r="BE130" i="31"/>
  <c r="BH130" i="31"/>
  <c r="BK130" i="31"/>
  <c r="BN130" i="31"/>
  <c r="AK130" i="31"/>
  <c r="AV131" i="31"/>
  <c r="AY131" i="31"/>
  <c r="BB131" i="31"/>
  <c r="BE131" i="31"/>
  <c r="BH131" i="31"/>
  <c r="BK131" i="31"/>
  <c r="BN131" i="31"/>
  <c r="AK131" i="31"/>
  <c r="AV132" i="31"/>
  <c r="AY132" i="31"/>
  <c r="BB132" i="31"/>
  <c r="BE132" i="31"/>
  <c r="BH132" i="31"/>
  <c r="BK132" i="31"/>
  <c r="BN132" i="31"/>
  <c r="AK132" i="31"/>
  <c r="AV133" i="31"/>
  <c r="AY133" i="31"/>
  <c r="BB133" i="31"/>
  <c r="BE133" i="31"/>
  <c r="BH133" i="31"/>
  <c r="BK133" i="31"/>
  <c r="BN133" i="31"/>
  <c r="AK133" i="31"/>
  <c r="AV134" i="31"/>
  <c r="AY134" i="31"/>
  <c r="BB134" i="31"/>
  <c r="BE134" i="31"/>
  <c r="BH134" i="31"/>
  <c r="BK134" i="31"/>
  <c r="BN134" i="31"/>
  <c r="AK134" i="31"/>
  <c r="AV135" i="31"/>
  <c r="AY135" i="31"/>
  <c r="BB135" i="31"/>
  <c r="BE135" i="31"/>
  <c r="BH135" i="31"/>
  <c r="BK135" i="31"/>
  <c r="BN135" i="31"/>
  <c r="AK135" i="31"/>
  <c r="AV41" i="31"/>
  <c r="AY41" i="31"/>
  <c r="BB41" i="31"/>
  <c r="BE41" i="31"/>
  <c r="BH41" i="31"/>
  <c r="BK41" i="31"/>
  <c r="BN41" i="31"/>
  <c r="BQ41" i="31"/>
  <c r="AK41" i="31"/>
  <c r="AV51" i="31"/>
  <c r="AY51" i="31"/>
  <c r="BB51" i="31"/>
  <c r="BE51" i="31"/>
  <c r="BH51" i="31"/>
  <c r="BK51" i="31"/>
  <c r="BN51" i="31"/>
  <c r="AK51" i="31"/>
  <c r="AV73" i="31"/>
  <c r="AY73" i="31"/>
  <c r="BB73" i="31"/>
  <c r="BE73" i="31"/>
  <c r="BH73" i="31"/>
  <c r="BK73" i="31"/>
  <c r="BN73" i="31"/>
  <c r="AK73" i="31"/>
  <c r="AV101" i="31"/>
  <c r="AY101" i="31"/>
  <c r="BB101" i="31"/>
  <c r="BE101" i="31"/>
  <c r="BH101" i="31"/>
  <c r="BK101" i="31"/>
  <c r="BN101" i="31"/>
  <c r="AK101" i="31"/>
  <c r="AV3" i="31"/>
  <c r="AY3" i="31"/>
  <c r="BB3" i="31"/>
  <c r="BE3" i="31"/>
  <c r="BH3" i="31"/>
  <c r="BK3" i="31"/>
  <c r="BN3" i="31"/>
  <c r="BQ3" i="31"/>
  <c r="AK3" i="31"/>
  <c r="AV4" i="31"/>
  <c r="AY4" i="31"/>
  <c r="BB4" i="31"/>
  <c r="BE4" i="31"/>
  <c r="BH4" i="31"/>
  <c r="BK4" i="31"/>
  <c r="BN4" i="31"/>
  <c r="BQ4" i="31"/>
  <c r="AK4" i="31"/>
  <c r="AV5" i="31"/>
  <c r="AY5" i="31"/>
  <c r="BB5" i="31"/>
  <c r="BE5" i="31"/>
  <c r="BH5" i="31"/>
  <c r="BK5" i="31"/>
  <c r="BN5" i="31"/>
  <c r="BQ5" i="31"/>
  <c r="AK5" i="31"/>
  <c r="AV8" i="31"/>
  <c r="AY8" i="31"/>
  <c r="BB8" i="31"/>
  <c r="BE8" i="31"/>
  <c r="BH8" i="31"/>
  <c r="BK8" i="31"/>
  <c r="BN8" i="31"/>
  <c r="BQ8" i="31"/>
  <c r="AK8" i="31"/>
  <c r="AV10" i="31"/>
  <c r="AY10" i="31"/>
  <c r="BB10" i="31"/>
  <c r="BE10" i="31"/>
  <c r="BH10" i="31"/>
  <c r="BK10" i="31"/>
  <c r="BN10" i="31"/>
  <c r="BQ10" i="31"/>
  <c r="AK10" i="31"/>
  <c r="AV11" i="31"/>
  <c r="AY11" i="31"/>
  <c r="BB11" i="31"/>
  <c r="BE11" i="31"/>
  <c r="BH11" i="31"/>
  <c r="BK11" i="31"/>
  <c r="BN11" i="31"/>
  <c r="BQ11" i="31"/>
  <c r="AK11" i="31"/>
  <c r="AV20" i="31"/>
  <c r="AY20" i="31"/>
  <c r="BB20" i="31"/>
  <c r="BE20" i="31"/>
  <c r="BH20" i="31"/>
  <c r="BK20" i="31"/>
  <c r="BN20" i="31"/>
  <c r="BQ20" i="31"/>
  <c r="AK20" i="31"/>
  <c r="AV21" i="31"/>
  <c r="AY21" i="31"/>
  <c r="BB21" i="31"/>
  <c r="BE21" i="31"/>
  <c r="BH21" i="31"/>
  <c r="BK21" i="31"/>
  <c r="BN21" i="31"/>
  <c r="BQ21" i="31"/>
  <c r="AK21" i="31"/>
  <c r="AV23" i="31"/>
  <c r="AY23" i="31"/>
  <c r="BB23" i="31"/>
  <c r="BE23" i="31"/>
  <c r="BH23" i="31"/>
  <c r="BK23" i="31"/>
  <c r="BN23" i="31"/>
  <c r="BQ23" i="31"/>
  <c r="AK23" i="31"/>
  <c r="AV26" i="31"/>
  <c r="AY26" i="31"/>
  <c r="BB26" i="31"/>
  <c r="BE26" i="31"/>
  <c r="BH26" i="31"/>
  <c r="BK26" i="31"/>
  <c r="BN26" i="31"/>
  <c r="BQ26" i="31"/>
  <c r="AK26" i="31"/>
  <c r="AV29" i="31"/>
  <c r="AY29" i="31"/>
  <c r="BB29" i="31"/>
  <c r="BE29" i="31"/>
  <c r="BH29" i="31"/>
  <c r="BK29" i="31"/>
  <c r="BN29" i="31"/>
  <c r="BQ29" i="31"/>
  <c r="AK29" i="31"/>
  <c r="AV34" i="31"/>
  <c r="AY34" i="31"/>
  <c r="BB34" i="31"/>
  <c r="BE34" i="31"/>
  <c r="BH34" i="31"/>
  <c r="BK34" i="31"/>
  <c r="BN34" i="31"/>
  <c r="BQ34" i="31"/>
  <c r="AK34" i="31"/>
  <c r="AV35" i="31"/>
  <c r="AY35" i="31"/>
  <c r="BB35" i="31"/>
  <c r="BE35" i="31"/>
  <c r="BH35" i="31"/>
  <c r="BK35" i="31"/>
  <c r="BN35" i="31"/>
  <c r="BQ35" i="31"/>
  <c r="AK35" i="31"/>
  <c r="AV49" i="31"/>
  <c r="AY49" i="31"/>
  <c r="BB49" i="31"/>
  <c r="BE49" i="31"/>
  <c r="BH49" i="31"/>
  <c r="BK49" i="31"/>
  <c r="BN49" i="31"/>
  <c r="BQ49" i="31"/>
  <c r="AK49" i="31"/>
  <c r="AV54" i="31"/>
  <c r="AY54" i="31"/>
  <c r="BB54" i="31"/>
  <c r="BE54" i="31"/>
  <c r="BH54" i="31"/>
  <c r="BK54" i="31"/>
  <c r="BN54" i="31"/>
  <c r="AK54" i="31"/>
  <c r="AV72" i="31"/>
  <c r="AY72" i="31"/>
  <c r="BB72" i="31"/>
  <c r="BE72" i="31"/>
  <c r="BH72" i="31"/>
  <c r="BK72" i="31"/>
  <c r="BN72" i="31"/>
  <c r="AK72" i="31"/>
  <c r="AV84" i="31"/>
  <c r="AY84" i="31"/>
  <c r="BB84" i="31"/>
  <c r="BE84" i="31"/>
  <c r="BH84" i="31"/>
  <c r="BK84" i="31"/>
  <c r="BN84" i="31"/>
  <c r="AK84" i="31"/>
  <c r="AV89" i="31"/>
  <c r="AY89" i="31"/>
  <c r="BB89" i="31"/>
  <c r="BE89" i="31"/>
  <c r="BH89" i="31"/>
  <c r="BK89" i="31"/>
  <c r="BN89" i="31"/>
  <c r="AK89" i="31"/>
  <c r="AV96" i="31"/>
  <c r="AY96" i="31"/>
  <c r="BB96" i="31"/>
  <c r="BE96" i="31"/>
  <c r="BH96" i="31"/>
  <c r="BK96" i="31"/>
  <c r="BN96" i="31"/>
  <c r="AK96" i="31"/>
  <c r="AV99" i="31"/>
  <c r="AY99" i="31"/>
  <c r="BB99" i="31"/>
  <c r="BE99" i="31"/>
  <c r="BH99" i="31"/>
  <c r="BK99" i="31"/>
  <c r="BN99" i="31"/>
  <c r="AK99" i="31"/>
  <c r="AV102" i="31"/>
  <c r="AY102" i="31"/>
  <c r="BB102" i="31"/>
  <c r="BE102" i="31"/>
  <c r="BH102" i="31"/>
  <c r="BK102" i="31"/>
  <c r="BN102" i="31"/>
  <c r="AK102" i="31"/>
  <c r="AV103" i="31"/>
  <c r="AY103" i="31"/>
  <c r="BB103" i="31"/>
  <c r="BE103" i="31"/>
  <c r="BH103" i="31"/>
  <c r="BK103" i="31"/>
  <c r="BN103" i="31"/>
  <c r="AK103" i="31"/>
  <c r="AV105" i="31"/>
  <c r="AY105" i="31"/>
  <c r="BB105" i="31"/>
  <c r="BE105" i="31"/>
  <c r="BH105" i="31"/>
  <c r="BK105" i="31"/>
  <c r="BN105" i="31"/>
  <c r="AK105" i="31"/>
  <c r="AV108" i="31"/>
  <c r="AY108" i="31"/>
  <c r="BB108" i="31"/>
  <c r="BE108" i="31"/>
  <c r="BH108" i="31"/>
  <c r="BK108" i="31"/>
  <c r="BN108" i="31"/>
  <c r="AK108" i="31"/>
  <c r="AV114" i="31"/>
  <c r="AY114" i="31"/>
  <c r="BB114" i="31"/>
  <c r="BE114" i="31"/>
  <c r="BH114" i="31"/>
  <c r="BK114" i="31"/>
  <c r="BN114" i="31"/>
  <c r="AK114" i="31"/>
  <c r="AV6" i="31"/>
  <c r="AY6" i="31"/>
  <c r="BB6" i="31"/>
  <c r="BE6" i="31"/>
  <c r="BH6" i="31"/>
  <c r="BK6" i="31"/>
  <c r="BN6" i="31"/>
  <c r="BQ6" i="31"/>
  <c r="AK6" i="31"/>
  <c r="BT135" i="31"/>
  <c r="Q135" i="31"/>
  <c r="P135" i="31"/>
  <c r="BT134" i="31"/>
  <c r="Q134" i="31"/>
  <c r="P134" i="31"/>
  <c r="BT133" i="31"/>
  <c r="Q133" i="31"/>
  <c r="P133" i="31"/>
  <c r="BT132" i="31"/>
  <c r="Q132" i="31"/>
  <c r="P132" i="31"/>
  <c r="BT131" i="31"/>
  <c r="Q131" i="31"/>
  <c r="P131" i="31"/>
  <c r="BT130" i="31"/>
  <c r="Q130" i="31"/>
  <c r="P130" i="31"/>
  <c r="BT129" i="31"/>
  <c r="Q129" i="31"/>
  <c r="P129" i="31"/>
  <c r="BT128" i="31"/>
  <c r="Q128" i="31"/>
  <c r="P128" i="31"/>
  <c r="BT127" i="31"/>
  <c r="Q127" i="31"/>
  <c r="P127" i="31"/>
  <c r="BT126" i="31"/>
  <c r="Q126" i="31"/>
  <c r="P126" i="31"/>
  <c r="BT125" i="31"/>
  <c r="Q125" i="31"/>
  <c r="P125" i="31"/>
  <c r="BT124" i="31"/>
  <c r="Q124" i="31"/>
  <c r="P124" i="31"/>
  <c r="BT123" i="31"/>
  <c r="Q123" i="31"/>
  <c r="P123" i="31"/>
  <c r="BT122" i="31"/>
  <c r="Q122" i="31"/>
  <c r="P122" i="31"/>
  <c r="BT121" i="31"/>
  <c r="Q121" i="31"/>
  <c r="P121" i="31"/>
  <c r="BT120" i="31"/>
  <c r="Q120" i="31"/>
  <c r="P120" i="31"/>
  <c r="BT119" i="31"/>
  <c r="Q119" i="31"/>
  <c r="P119" i="31"/>
  <c r="BT118" i="31"/>
  <c r="Q118" i="31"/>
  <c r="P118" i="31"/>
  <c r="BT117" i="31"/>
  <c r="Q117" i="31"/>
  <c r="P117" i="31"/>
  <c r="BT116" i="31"/>
  <c r="Q116" i="31"/>
  <c r="P116" i="31"/>
  <c r="BT115" i="31"/>
  <c r="Q115" i="31"/>
  <c r="P115" i="31"/>
  <c r="BT114" i="31"/>
  <c r="Q114" i="31"/>
  <c r="P114" i="31"/>
  <c r="BT113" i="31"/>
  <c r="Q113" i="31"/>
  <c r="P113" i="31"/>
  <c r="BT112" i="31"/>
  <c r="Q112" i="31"/>
  <c r="P112" i="31"/>
  <c r="BT111" i="31"/>
  <c r="Q111" i="31"/>
  <c r="P111" i="31"/>
  <c r="BT110" i="31"/>
  <c r="Q110" i="31"/>
  <c r="P110" i="31"/>
  <c r="BT109" i="31"/>
  <c r="Q109" i="31"/>
  <c r="P109" i="31"/>
  <c r="BT108" i="31"/>
  <c r="Q108" i="31"/>
  <c r="P108" i="31"/>
  <c r="BT107" i="31"/>
  <c r="Q107" i="31"/>
  <c r="P107" i="31"/>
  <c r="BT106" i="31"/>
  <c r="Q106" i="31"/>
  <c r="P106" i="31"/>
  <c r="BT105" i="31"/>
  <c r="Q105" i="31"/>
  <c r="P105" i="31"/>
  <c r="BT104" i="31"/>
  <c r="Q104" i="31"/>
  <c r="P104" i="31"/>
  <c r="BT103" i="31"/>
  <c r="Q103" i="31"/>
  <c r="P103" i="31"/>
  <c r="BT102" i="31"/>
  <c r="Q102" i="31"/>
  <c r="P102" i="31"/>
  <c r="BT101" i="31"/>
  <c r="Q101" i="31"/>
  <c r="P101" i="31"/>
  <c r="BT100" i="31"/>
  <c r="Q100" i="31"/>
  <c r="P100" i="31"/>
  <c r="BT99" i="31"/>
  <c r="Q99" i="31"/>
  <c r="P99" i="31"/>
  <c r="BT98" i="31"/>
  <c r="Q98" i="31"/>
  <c r="P98" i="31"/>
  <c r="BT97" i="31"/>
  <c r="Q97" i="31"/>
  <c r="P97" i="31"/>
  <c r="BT96" i="31"/>
  <c r="Q96" i="31"/>
  <c r="P96" i="31"/>
  <c r="BT95" i="31"/>
  <c r="Q95" i="31"/>
  <c r="P95" i="31"/>
  <c r="BT94" i="31"/>
  <c r="Q94" i="31"/>
  <c r="P94" i="31"/>
  <c r="BT93" i="31"/>
  <c r="Q93" i="31"/>
  <c r="P93" i="31"/>
  <c r="BT92" i="31"/>
  <c r="Q92" i="31"/>
  <c r="P92" i="31"/>
  <c r="BT91" i="31"/>
  <c r="Q91" i="31"/>
  <c r="P91" i="31"/>
  <c r="BT90" i="31"/>
  <c r="Q90" i="31"/>
  <c r="P90" i="31"/>
  <c r="BT89" i="31"/>
  <c r="Q89" i="31"/>
  <c r="P89" i="31"/>
  <c r="BT88" i="31"/>
  <c r="Q88" i="31"/>
  <c r="P88" i="31"/>
  <c r="BT87" i="31"/>
  <c r="Q87" i="31"/>
  <c r="P87" i="31"/>
  <c r="BT86" i="31"/>
  <c r="Q86" i="31"/>
  <c r="P86" i="31"/>
  <c r="BT85" i="31"/>
  <c r="Q85" i="31"/>
  <c r="P85" i="31"/>
  <c r="BT84" i="31"/>
  <c r="Q84" i="31"/>
  <c r="P84" i="31"/>
  <c r="BT83" i="31"/>
  <c r="Q83" i="31"/>
  <c r="P83" i="31"/>
  <c r="BT82" i="31"/>
  <c r="Q82" i="31"/>
  <c r="P82" i="31"/>
  <c r="BT81" i="31"/>
  <c r="Q81" i="31"/>
  <c r="P81" i="31"/>
  <c r="BT80" i="31"/>
  <c r="Q80" i="31"/>
  <c r="P80" i="31"/>
  <c r="BT79" i="31"/>
  <c r="Q79" i="31"/>
  <c r="P79" i="31"/>
  <c r="BT78" i="31"/>
  <c r="Q78" i="31"/>
  <c r="P78" i="31"/>
  <c r="BT77" i="31"/>
  <c r="Q77" i="31"/>
  <c r="P77" i="31"/>
  <c r="BT76" i="31"/>
  <c r="Q76" i="31"/>
  <c r="P76" i="31"/>
  <c r="BT75" i="31"/>
  <c r="Q75" i="31"/>
  <c r="P75" i="31"/>
  <c r="BT74" i="31"/>
  <c r="Q74" i="31"/>
  <c r="P74" i="31"/>
  <c r="BT73" i="31"/>
  <c r="Q73" i="31"/>
  <c r="P73" i="31"/>
  <c r="BT72" i="31"/>
  <c r="Q72" i="31"/>
  <c r="P72" i="31"/>
  <c r="BT71" i="31"/>
  <c r="Q71" i="31"/>
  <c r="P71" i="31"/>
  <c r="BT70" i="31"/>
  <c r="Q70" i="31"/>
  <c r="P70" i="31"/>
  <c r="BT69" i="31"/>
  <c r="Q69" i="31"/>
  <c r="P69" i="31"/>
  <c r="BT68" i="31"/>
  <c r="Q68" i="31"/>
  <c r="P68" i="31"/>
  <c r="BT67" i="31"/>
  <c r="Q67" i="31"/>
  <c r="P67" i="31"/>
  <c r="BT66" i="31"/>
  <c r="Q66" i="31"/>
  <c r="P66" i="31"/>
  <c r="BT65" i="31"/>
  <c r="Q65" i="31"/>
  <c r="P65" i="31"/>
  <c r="BT64" i="31"/>
  <c r="Q64" i="31"/>
  <c r="P64" i="31"/>
  <c r="BT63" i="31"/>
  <c r="Q63" i="31"/>
  <c r="P63" i="31"/>
  <c r="BT62" i="31"/>
  <c r="Q62" i="31"/>
  <c r="P62" i="31"/>
  <c r="BT61" i="31"/>
  <c r="Q61" i="31"/>
  <c r="P61" i="31"/>
  <c r="BT60" i="31"/>
  <c r="Q60" i="31"/>
  <c r="P60" i="31"/>
  <c r="BT59" i="31"/>
  <c r="Q59" i="31"/>
  <c r="P59" i="31"/>
  <c r="BT58" i="31"/>
  <c r="Q58" i="31"/>
  <c r="P58" i="31"/>
  <c r="BT57" i="31"/>
  <c r="Q57" i="31"/>
  <c r="P57" i="31"/>
  <c r="BT56" i="31"/>
  <c r="Q56" i="31"/>
  <c r="P56" i="31"/>
  <c r="BT55" i="31"/>
  <c r="Q55" i="31"/>
  <c r="P55" i="31"/>
  <c r="BT54" i="31"/>
  <c r="Q54" i="31"/>
  <c r="P54" i="31"/>
  <c r="BT53" i="31"/>
  <c r="Q53" i="31"/>
  <c r="P53" i="31"/>
  <c r="BT52" i="31"/>
  <c r="Q52" i="31"/>
  <c r="P52" i="31"/>
  <c r="BT51" i="31"/>
  <c r="Q51" i="31"/>
  <c r="P51" i="31"/>
  <c r="BT50" i="31"/>
  <c r="Q50" i="31"/>
  <c r="P50" i="31"/>
  <c r="BT49" i="31"/>
  <c r="Q49" i="31"/>
  <c r="P49" i="31"/>
  <c r="BT48" i="31"/>
  <c r="Q48" i="31"/>
  <c r="P48" i="31"/>
  <c r="BT47" i="31"/>
  <c r="Q47" i="31"/>
  <c r="P47" i="31"/>
  <c r="BT46" i="31"/>
  <c r="Q46" i="31"/>
  <c r="P46" i="31"/>
  <c r="BT45" i="31"/>
  <c r="Q45" i="31"/>
  <c r="P45" i="31"/>
  <c r="BT44" i="31"/>
  <c r="Q44" i="31"/>
  <c r="P44" i="31"/>
  <c r="BT43" i="31"/>
  <c r="Q43" i="31"/>
  <c r="P43" i="31"/>
  <c r="BT42" i="31"/>
  <c r="Q42" i="31"/>
  <c r="P42" i="31"/>
  <c r="BT41" i="31"/>
  <c r="Q41" i="31"/>
  <c r="P41" i="31"/>
  <c r="BT40" i="31"/>
  <c r="Q40" i="31"/>
  <c r="P40" i="31"/>
  <c r="BT39" i="31"/>
  <c r="Q39" i="31"/>
  <c r="P39" i="31"/>
  <c r="BT38" i="31"/>
  <c r="Q38" i="31"/>
  <c r="P38" i="31"/>
  <c r="BT37" i="31"/>
  <c r="Q37" i="31"/>
  <c r="P37" i="31"/>
  <c r="BT36" i="31"/>
  <c r="Q36" i="31"/>
  <c r="P36" i="31"/>
  <c r="BT35" i="31"/>
  <c r="Q35" i="31"/>
  <c r="P35" i="31"/>
  <c r="BT34" i="31"/>
  <c r="Q34" i="31"/>
  <c r="P34" i="31"/>
  <c r="BT33" i="31"/>
  <c r="Q33" i="31"/>
  <c r="P33" i="31"/>
  <c r="BT32" i="31"/>
  <c r="Q32" i="31"/>
  <c r="P32" i="31"/>
  <c r="BT31" i="31"/>
  <c r="Q31" i="31"/>
  <c r="P31" i="31"/>
  <c r="BT30" i="31"/>
  <c r="Q30" i="31"/>
  <c r="P30" i="31"/>
  <c r="BT29" i="31"/>
  <c r="Q29" i="31"/>
  <c r="P29" i="31"/>
  <c r="BT28" i="31"/>
  <c r="Q28" i="31"/>
  <c r="P28" i="31"/>
  <c r="BT27" i="31"/>
  <c r="Q27" i="31"/>
  <c r="P27" i="31"/>
  <c r="BT26" i="31"/>
  <c r="Q26" i="31"/>
  <c r="P26" i="31"/>
  <c r="BT25" i="31"/>
  <c r="Q25" i="31"/>
  <c r="P25" i="31"/>
  <c r="BT24" i="31"/>
  <c r="Q24" i="31"/>
  <c r="P24" i="31"/>
  <c r="BT23" i="31"/>
  <c r="Q23" i="31"/>
  <c r="P23" i="31"/>
  <c r="BT22" i="31"/>
  <c r="Q22" i="31"/>
  <c r="P22" i="31"/>
  <c r="BT21" i="31"/>
  <c r="Q21" i="31"/>
  <c r="P21" i="31"/>
  <c r="BT20" i="31"/>
  <c r="Q20" i="31"/>
  <c r="P20" i="31"/>
  <c r="BT19" i="31"/>
  <c r="Q19" i="31"/>
  <c r="P19" i="31"/>
  <c r="BT18" i="31"/>
  <c r="Q18" i="31"/>
  <c r="P18" i="31"/>
  <c r="BT17" i="31"/>
  <c r="Q17" i="31"/>
  <c r="P17" i="31"/>
  <c r="BT16" i="31"/>
  <c r="Q16" i="31"/>
  <c r="P16" i="31"/>
  <c r="BT15" i="31"/>
  <c r="Q15" i="31"/>
  <c r="P15" i="31"/>
  <c r="BT14" i="31"/>
  <c r="Q14" i="31"/>
  <c r="P14" i="31"/>
  <c r="BT13" i="31"/>
  <c r="Q13" i="31"/>
  <c r="P13" i="31"/>
  <c r="BT12" i="31"/>
  <c r="Q12" i="31"/>
  <c r="P12" i="31"/>
  <c r="BT11" i="31"/>
  <c r="Q11" i="31"/>
  <c r="P11" i="31"/>
  <c r="BT10" i="31"/>
  <c r="Q10" i="31"/>
  <c r="P10" i="31"/>
  <c r="BT9" i="31"/>
  <c r="Q9" i="31"/>
  <c r="P9" i="31"/>
  <c r="BT8" i="31"/>
  <c r="Q8" i="31"/>
  <c r="P8" i="31"/>
  <c r="BT7" i="31"/>
  <c r="Q7" i="31"/>
  <c r="P7" i="31"/>
  <c r="BT6" i="31"/>
  <c r="Q6" i="31"/>
  <c r="P6" i="31"/>
  <c r="BT5" i="31"/>
  <c r="Q5" i="31"/>
  <c r="P5" i="31"/>
  <c r="BT4" i="31"/>
  <c r="Q4" i="31"/>
  <c r="P4" i="31"/>
  <c r="BT3" i="31"/>
  <c r="Q3" i="31"/>
  <c r="P3" i="31"/>
  <c r="BT2" i="31"/>
  <c r="Q2" i="31"/>
  <c r="P2" i="31"/>
  <c r="AJ7" i="31" l="1"/>
  <c r="O13" i="31"/>
  <c r="O29" i="31"/>
  <c r="O69" i="31"/>
  <c r="O37" i="31"/>
  <c r="O61" i="31"/>
  <c r="O85" i="31"/>
  <c r="O45" i="31"/>
  <c r="O5" i="31"/>
  <c r="O21" i="31"/>
  <c r="O53" i="31"/>
  <c r="O77" i="31"/>
  <c r="O2" i="31"/>
  <c r="O18" i="31"/>
  <c r="O26" i="31"/>
  <c r="O34" i="31"/>
  <c r="O42" i="31"/>
  <c r="O50" i="31"/>
  <c r="O58" i="31"/>
  <c r="O66" i="31"/>
  <c r="O74" i="31"/>
  <c r="O82" i="31"/>
  <c r="O90" i="31"/>
  <c r="O98" i="31"/>
  <c r="O106" i="31"/>
  <c r="O114" i="31"/>
  <c r="O122" i="31"/>
  <c r="AJ23" i="31"/>
  <c r="O9" i="31"/>
  <c r="O17" i="31"/>
  <c r="O25" i="31"/>
  <c r="O33" i="31"/>
  <c r="O41" i="31"/>
  <c r="O49" i="31"/>
  <c r="O57" i="31"/>
  <c r="O65" i="31"/>
  <c r="O73" i="31"/>
  <c r="O81" i="31"/>
  <c r="O89" i="31"/>
  <c r="O97" i="31"/>
  <c r="O105" i="31"/>
  <c r="O113" i="31"/>
  <c r="O121" i="31"/>
  <c r="AJ126" i="31"/>
  <c r="AJ29" i="31"/>
  <c r="AJ62" i="31"/>
  <c r="O4" i="31"/>
  <c r="O12" i="31"/>
  <c r="O20" i="31"/>
  <c r="O28" i="31"/>
  <c r="O36" i="31"/>
  <c r="O44" i="31"/>
  <c r="O129" i="31"/>
  <c r="AJ114" i="31"/>
  <c r="AJ47" i="31"/>
  <c r="AJ51" i="31"/>
  <c r="AJ63" i="31"/>
  <c r="AJ111" i="31"/>
  <c r="AJ16" i="31"/>
  <c r="O10" i="31"/>
  <c r="O130" i="31"/>
  <c r="AJ99" i="31"/>
  <c r="AJ87" i="31"/>
  <c r="AJ86" i="31"/>
  <c r="AJ85" i="31"/>
  <c r="AJ82" i="31"/>
  <c r="AJ81" i="31"/>
  <c r="AJ52" i="31"/>
  <c r="AJ39" i="31"/>
  <c r="AJ30" i="31"/>
  <c r="AJ57" i="31"/>
  <c r="AJ65" i="31"/>
  <c r="AJ67" i="31"/>
  <c r="AJ43" i="31"/>
  <c r="O134" i="31"/>
  <c r="O3" i="31"/>
  <c r="O6" i="31"/>
  <c r="O11" i="31"/>
  <c r="O14" i="31"/>
  <c r="O19" i="31"/>
  <c r="O22" i="31"/>
  <c r="O27" i="31"/>
  <c r="O30" i="31"/>
  <c r="O35" i="31"/>
  <c r="O38" i="31"/>
  <c r="O43" i="31"/>
  <c r="O46" i="31"/>
  <c r="O51" i="31"/>
  <c r="O54" i="31"/>
  <c r="O59" i="31"/>
  <c r="O62" i="31"/>
  <c r="O67" i="31"/>
  <c r="O70" i="31"/>
  <c r="O75" i="31"/>
  <c r="O78" i="31"/>
  <c r="O83" i="31"/>
  <c r="O86" i="31"/>
  <c r="O91" i="31"/>
  <c r="O94" i="31"/>
  <c r="O99" i="31"/>
  <c r="O102" i="31"/>
  <c r="O107" i="31"/>
  <c r="O110" i="31"/>
  <c r="O115" i="31"/>
  <c r="O118" i="31"/>
  <c r="O123" i="31"/>
  <c r="O126" i="31"/>
  <c r="O131" i="31"/>
  <c r="AJ3" i="31"/>
  <c r="AJ119" i="31"/>
  <c r="AJ100" i="31"/>
  <c r="AJ36" i="31"/>
  <c r="AJ73" i="31"/>
  <c r="AJ133" i="31"/>
  <c r="AJ130" i="31"/>
  <c r="AJ123" i="31"/>
  <c r="AJ74" i="31"/>
  <c r="AJ97" i="31"/>
  <c r="AJ19" i="31"/>
  <c r="O52" i="31"/>
  <c r="O60" i="31"/>
  <c r="O68" i="31"/>
  <c r="O76" i="31"/>
  <c r="O84" i="31"/>
  <c r="O92" i="31"/>
  <c r="O100" i="31"/>
  <c r="O108" i="31"/>
  <c r="O116" i="31"/>
  <c r="O124" i="31"/>
  <c r="O132" i="31"/>
  <c r="AJ35" i="31"/>
  <c r="AJ125" i="31"/>
  <c r="AJ124" i="31"/>
  <c r="AJ122" i="31"/>
  <c r="AJ121" i="31"/>
  <c r="AJ106" i="31"/>
  <c r="AJ93" i="31"/>
  <c r="AJ83" i="31"/>
  <c r="AJ14" i="31"/>
  <c r="AJ66" i="31"/>
  <c r="AJ15" i="31"/>
  <c r="O135" i="31"/>
  <c r="AJ6" i="31"/>
  <c r="AJ10" i="31"/>
  <c r="AJ5" i="31"/>
  <c r="AJ59" i="31"/>
  <c r="AJ69" i="31"/>
  <c r="AJ112" i="31"/>
  <c r="AJ88" i="31"/>
  <c r="O7" i="31"/>
  <c r="O23" i="31"/>
  <c r="O39" i="31"/>
  <c r="O55" i="31"/>
  <c r="O71" i="31"/>
  <c r="O87" i="31"/>
  <c r="O103" i="31"/>
  <c r="O119" i="31"/>
  <c r="O127" i="31"/>
  <c r="AJ50" i="31"/>
  <c r="AJ58" i="31"/>
  <c r="AJ60" i="31"/>
  <c r="AJ18" i="31"/>
  <c r="AJ53" i="31"/>
  <c r="O15" i="31"/>
  <c r="O31" i="31"/>
  <c r="O47" i="31"/>
  <c r="O63" i="31"/>
  <c r="O79" i="31"/>
  <c r="O95" i="31"/>
  <c r="O111" i="31"/>
  <c r="O8" i="31"/>
  <c r="O16" i="31"/>
  <c r="O24" i="31"/>
  <c r="O32" i="31"/>
  <c r="O40" i="31"/>
  <c r="O48" i="31"/>
  <c r="O56" i="31"/>
  <c r="O64" i="31"/>
  <c r="O72" i="31"/>
  <c r="O80" i="31"/>
  <c r="O88" i="31"/>
  <c r="O93" i="31"/>
  <c r="O96" i="31"/>
  <c r="O101" i="31"/>
  <c r="O104" i="31"/>
  <c r="O109" i="31"/>
  <c r="O112" i="31"/>
  <c r="O117" i="31"/>
  <c r="O120" i="31"/>
  <c r="O125" i="31"/>
  <c r="O128" i="31"/>
  <c r="O133" i="31"/>
  <c r="AJ108" i="31"/>
  <c r="AJ84" i="31"/>
  <c r="AJ20" i="31"/>
  <c r="AJ134" i="31"/>
  <c r="AJ25" i="31"/>
  <c r="AJ70" i="31"/>
  <c r="AJ2" i="31"/>
  <c r="AJ48" i="31"/>
  <c r="AJ98" i="31"/>
  <c r="AJ96" i="31"/>
  <c r="AJ89" i="31"/>
  <c r="AJ72" i="31"/>
  <c r="AJ54" i="31"/>
  <c r="AJ135" i="31"/>
  <c r="AJ131" i="31"/>
  <c r="AJ118" i="31"/>
  <c r="AJ55" i="31"/>
  <c r="AJ117" i="31"/>
  <c r="AJ24" i="31"/>
  <c r="AJ49" i="31"/>
  <c r="AJ41" i="31"/>
  <c r="AJ120" i="31"/>
  <c r="AJ80" i="31"/>
  <c r="AJ13" i="31"/>
  <c r="AJ37" i="31"/>
  <c r="AJ71" i="31"/>
  <c r="AJ61" i="31"/>
  <c r="AJ79" i="31"/>
  <c r="AJ8" i="31"/>
  <c r="AJ4" i="31"/>
  <c r="AJ33" i="31"/>
  <c r="AJ76" i="31"/>
  <c r="AJ64" i="31"/>
  <c r="AJ113" i="31"/>
  <c r="AJ102" i="31"/>
  <c r="AJ132" i="31"/>
  <c r="AJ127" i="31"/>
  <c r="AJ104" i="31"/>
  <c r="AJ90" i="31"/>
  <c r="AJ38" i="31"/>
  <c r="AJ12" i="31"/>
  <c r="AJ68" i="31"/>
  <c r="AJ27" i="31"/>
  <c r="AJ46" i="31"/>
  <c r="AJ31" i="31"/>
  <c r="AJ110" i="31"/>
  <c r="AJ28" i="31"/>
  <c r="AJ75" i="31"/>
  <c r="AJ21" i="31"/>
  <c r="AJ11" i="31"/>
  <c r="AJ128" i="31"/>
  <c r="AJ91" i="31"/>
  <c r="AJ95" i="31"/>
  <c r="AJ94" i="31"/>
  <c r="AJ44" i="31"/>
  <c r="AJ116" i="31"/>
  <c r="AJ42" i="31"/>
  <c r="AJ105" i="31"/>
  <c r="AJ103" i="31"/>
  <c r="AJ129" i="31"/>
  <c r="AJ92" i="31"/>
  <c r="AJ17" i="31"/>
  <c r="AJ78" i="31"/>
  <c r="AJ34" i="31"/>
  <c r="AJ26" i="31"/>
  <c r="AJ101" i="31"/>
  <c r="AJ56" i="31"/>
  <c r="AJ22" i="31"/>
  <c r="AJ9" i="31"/>
  <c r="AJ45" i="31"/>
  <c r="AJ40" i="31"/>
  <c r="AJ115" i="31"/>
</calcChain>
</file>

<file path=xl/sharedStrings.xml><?xml version="1.0" encoding="utf-8"?>
<sst xmlns="http://schemas.openxmlformats.org/spreadsheetml/2006/main" count="9200" uniqueCount="1308">
  <si>
    <t>08A</t>
  </si>
  <si>
    <t>35A</t>
  </si>
  <si>
    <t>43A</t>
  </si>
  <si>
    <t>20B</t>
  </si>
  <si>
    <t>04B</t>
  </si>
  <si>
    <t>12B</t>
  </si>
  <si>
    <t>15B</t>
  </si>
  <si>
    <t>18B</t>
  </si>
  <si>
    <t>18A</t>
  </si>
  <si>
    <t>32B</t>
  </si>
  <si>
    <t>27A</t>
  </si>
  <si>
    <t>29B</t>
  </si>
  <si>
    <t>40B</t>
  </si>
  <si>
    <t>41A</t>
  </si>
  <si>
    <t>40A</t>
  </si>
  <si>
    <t>47B</t>
  </si>
  <si>
    <t>46B</t>
  </si>
  <si>
    <t>47A</t>
  </si>
  <si>
    <t>48A</t>
  </si>
  <si>
    <t>42B</t>
  </si>
  <si>
    <t>33A</t>
  </si>
  <si>
    <t>46A</t>
  </si>
  <si>
    <t>43B</t>
  </si>
  <si>
    <t>42A</t>
  </si>
  <si>
    <t>63B</t>
  </si>
  <si>
    <t>45B</t>
  </si>
  <si>
    <t>03B</t>
  </si>
  <si>
    <t>08B</t>
  </si>
  <si>
    <t>50B</t>
  </si>
  <si>
    <t>49A</t>
  </si>
  <si>
    <t>50A</t>
  </si>
  <si>
    <t>53A</t>
  </si>
  <si>
    <t>51A</t>
  </si>
  <si>
    <t>48B</t>
  </si>
  <si>
    <t>51B</t>
  </si>
  <si>
    <t>52A</t>
  </si>
  <si>
    <t>49B</t>
  </si>
  <si>
    <t>02A</t>
  </si>
  <si>
    <t>09B</t>
  </si>
  <si>
    <t>11A</t>
  </si>
  <si>
    <t>02B</t>
  </si>
  <si>
    <t>04A</t>
  </si>
  <si>
    <t>17B</t>
  </si>
  <si>
    <t>14A</t>
  </si>
  <si>
    <t>16A</t>
  </si>
  <si>
    <t>13B</t>
  </si>
  <si>
    <t>13A</t>
  </si>
  <si>
    <t>26A</t>
  </si>
  <si>
    <t>26B</t>
  </si>
  <si>
    <t>23B</t>
  </si>
  <si>
    <t>24B</t>
  </si>
  <si>
    <t>24A</t>
  </si>
  <si>
    <t>22B</t>
  </si>
  <si>
    <t>23A</t>
  </si>
  <si>
    <t>17A</t>
  </si>
  <si>
    <t>15A</t>
  </si>
  <si>
    <t>01A</t>
  </si>
  <si>
    <t>25B</t>
  </si>
  <si>
    <t>09A</t>
  </si>
  <si>
    <t>06A</t>
  </si>
  <si>
    <t>22A</t>
  </si>
  <si>
    <t>12A</t>
  </si>
  <si>
    <t>36A</t>
  </si>
  <si>
    <t>38B</t>
  </si>
  <si>
    <t>38A</t>
  </si>
  <si>
    <t>41B</t>
  </si>
  <si>
    <t>36B</t>
  </si>
  <si>
    <t>37A</t>
  </si>
  <si>
    <t>37B</t>
  </si>
  <si>
    <t>29A</t>
  </si>
  <si>
    <t>39B</t>
  </si>
  <si>
    <t>39A</t>
  </si>
  <si>
    <t>25A</t>
  </si>
  <si>
    <t>28B</t>
  </si>
  <si>
    <t>31A</t>
  </si>
  <si>
    <t>10B</t>
  </si>
  <si>
    <t>11B</t>
  </si>
  <si>
    <t>10A</t>
  </si>
  <si>
    <t>31B</t>
  </si>
  <si>
    <t>30B</t>
  </si>
  <si>
    <t>30A</t>
  </si>
  <si>
    <t>34A</t>
  </si>
  <si>
    <t>44A</t>
  </si>
  <si>
    <t>34B</t>
  </si>
  <si>
    <t>33B</t>
  </si>
  <si>
    <t>59A</t>
  </si>
  <si>
    <t>59B</t>
  </si>
  <si>
    <t>60A</t>
  </si>
  <si>
    <t>61A</t>
  </si>
  <si>
    <t>62A</t>
  </si>
  <si>
    <t>58A</t>
  </si>
  <si>
    <t>58B</t>
  </si>
  <si>
    <t>61B</t>
  </si>
  <si>
    <t>62B</t>
  </si>
  <si>
    <t>60B</t>
  </si>
  <si>
    <t>63A</t>
  </si>
  <si>
    <t>45A</t>
  </si>
  <si>
    <t>54A</t>
  </si>
  <si>
    <t>44B</t>
  </si>
  <si>
    <t>03A</t>
  </si>
  <si>
    <t>67A</t>
  </si>
  <si>
    <t>67B</t>
  </si>
  <si>
    <t>55A</t>
  </si>
  <si>
    <t>21B</t>
  </si>
  <si>
    <t>21A</t>
  </si>
  <si>
    <t>20A</t>
  </si>
  <si>
    <t>01B</t>
  </si>
  <si>
    <t>27B</t>
  </si>
  <si>
    <t>56B</t>
  </si>
  <si>
    <t>56A</t>
  </si>
  <si>
    <t>57B</t>
  </si>
  <si>
    <t>14B</t>
  </si>
  <si>
    <t>52B</t>
  </si>
  <si>
    <t>53B</t>
  </si>
  <si>
    <t>54B</t>
  </si>
  <si>
    <t>55B</t>
  </si>
  <si>
    <t>57A</t>
  </si>
  <si>
    <t>66B</t>
  </si>
  <si>
    <t>65A</t>
  </si>
  <si>
    <t>65B</t>
  </si>
  <si>
    <t>64A</t>
  </si>
  <si>
    <t>64B</t>
  </si>
  <si>
    <t>66A</t>
  </si>
  <si>
    <t>32A</t>
  </si>
  <si>
    <t>05B</t>
  </si>
  <si>
    <t>06B</t>
  </si>
  <si>
    <t>05A</t>
  </si>
  <si>
    <t>07B</t>
  </si>
  <si>
    <t>07A</t>
  </si>
  <si>
    <t>35B</t>
  </si>
  <si>
    <t>19A</t>
  </si>
  <si>
    <t>19B</t>
  </si>
  <si>
    <t>16B</t>
  </si>
  <si>
    <t>28A</t>
  </si>
  <si>
    <t>Aitkin</t>
  </si>
  <si>
    <t>Andover</t>
  </si>
  <si>
    <t>Anoka</t>
  </si>
  <si>
    <t>Blaine</t>
  </si>
  <si>
    <t>Circle Pines</t>
  </si>
  <si>
    <t>Columbia Heights</t>
  </si>
  <si>
    <t>Coon Rapids</t>
  </si>
  <si>
    <t>Fridley</t>
  </si>
  <si>
    <t>Ramsey</t>
  </si>
  <si>
    <t>Bemidji</t>
  </si>
  <si>
    <t>Rice</t>
  </si>
  <si>
    <t>St. Cloud</t>
  </si>
  <si>
    <t>Sartell</t>
  </si>
  <si>
    <t>Mankato</t>
  </si>
  <si>
    <t>Vernon Center</t>
  </si>
  <si>
    <t>Hanska</t>
  </si>
  <si>
    <t>Carlton</t>
  </si>
  <si>
    <t>Wright</t>
  </si>
  <si>
    <t>Carver</t>
  </si>
  <si>
    <t>Chanhassen</t>
  </si>
  <si>
    <t>Chaska</t>
  </si>
  <si>
    <t>Waconia</t>
  </si>
  <si>
    <t>Lake Shore</t>
  </si>
  <si>
    <t>Lindstrom</t>
  </si>
  <si>
    <t>Dilworth</t>
  </si>
  <si>
    <t>Moorhead</t>
  </si>
  <si>
    <t>Mountain Lake</t>
  </si>
  <si>
    <t>Nisswa</t>
  </si>
  <si>
    <t>Apple Valley</t>
  </si>
  <si>
    <t>Eagan</t>
  </si>
  <si>
    <t>Farmington</t>
  </si>
  <si>
    <t>Hastings</t>
  </si>
  <si>
    <t>Inver Grove Heights</t>
  </si>
  <si>
    <t>Lakeville</t>
  </si>
  <si>
    <t>Northfield</t>
  </si>
  <si>
    <t>South St. Paul</t>
  </si>
  <si>
    <t>Alexandria</t>
  </si>
  <si>
    <t>Blue Earth</t>
  </si>
  <si>
    <t>Preston</t>
  </si>
  <si>
    <t>Albert Lea</t>
  </si>
  <si>
    <t>Freeborn</t>
  </si>
  <si>
    <t>Goodhue</t>
  </si>
  <si>
    <t>Red Wing</t>
  </si>
  <si>
    <t>Bloomington</t>
  </si>
  <si>
    <t>Brooklyn Center</t>
  </si>
  <si>
    <t>Brooklyn Park</t>
  </si>
  <si>
    <t>Champlin</t>
  </si>
  <si>
    <t>Crystal</t>
  </si>
  <si>
    <t>Dayton</t>
  </si>
  <si>
    <t>Eden Prairie</t>
  </si>
  <si>
    <t>Edina</t>
  </si>
  <si>
    <t>Golden Valley</t>
  </si>
  <si>
    <t>Greenfield</t>
  </si>
  <si>
    <t>Hopkins</t>
  </si>
  <si>
    <t>Maple Grove</t>
  </si>
  <si>
    <t>Minneapolis</t>
  </si>
  <si>
    <t>Minnetonka</t>
  </si>
  <si>
    <t>Plymouth</t>
  </si>
  <si>
    <t>Richfield</t>
  </si>
  <si>
    <t>Rogers</t>
  </si>
  <si>
    <t>Cambridge</t>
  </si>
  <si>
    <t>Isanti</t>
  </si>
  <si>
    <t>Kandiyohi</t>
  </si>
  <si>
    <t>Prinsburg</t>
  </si>
  <si>
    <t>Willmar</t>
  </si>
  <si>
    <t>International Falls</t>
  </si>
  <si>
    <t>Ghent</t>
  </si>
  <si>
    <t>Glencoe</t>
  </si>
  <si>
    <t>Fairmont</t>
  </si>
  <si>
    <t>Grove City</t>
  </si>
  <si>
    <t>Princeton</t>
  </si>
  <si>
    <t>Little Falls</t>
  </si>
  <si>
    <t>Austin</t>
  </si>
  <si>
    <t>Nicollet</t>
  </si>
  <si>
    <t>North Mankato</t>
  </si>
  <si>
    <t>Byron</t>
  </si>
  <si>
    <t>Rochester</t>
  </si>
  <si>
    <t>Fergus Falls</t>
  </si>
  <si>
    <t>Pine City</t>
  </si>
  <si>
    <t>Beltrami</t>
  </si>
  <si>
    <t>Crookston</t>
  </si>
  <si>
    <t>Fosston</t>
  </si>
  <si>
    <t>Starbuck</t>
  </si>
  <si>
    <t>Maplewood</t>
  </si>
  <si>
    <t>North St. Paul</t>
  </si>
  <si>
    <t>St. Paul</t>
  </si>
  <si>
    <t>Shoreview</t>
  </si>
  <si>
    <t>Renville</t>
  </si>
  <si>
    <t>Faribault</t>
  </si>
  <si>
    <t>Luverne</t>
  </si>
  <si>
    <t>Roseau</t>
  </si>
  <si>
    <t>Duluth</t>
  </si>
  <si>
    <t>Hermantown</t>
  </si>
  <si>
    <t>Hibbing</t>
  </si>
  <si>
    <t>Virginia</t>
  </si>
  <si>
    <t>Prior Lake</t>
  </si>
  <si>
    <t>Savage</t>
  </si>
  <si>
    <t>Shakopee</t>
  </si>
  <si>
    <t>Becker</t>
  </si>
  <si>
    <t>Elk River</t>
  </si>
  <si>
    <t>Rockville</t>
  </si>
  <si>
    <t>Browns Valley</t>
  </si>
  <si>
    <t>Mazeppa</t>
  </si>
  <si>
    <t>Wabasha</t>
  </si>
  <si>
    <t>Waseca</t>
  </si>
  <si>
    <t>Dellwood</t>
  </si>
  <si>
    <t>Forest Lake</t>
  </si>
  <si>
    <t>St. Paul Park</t>
  </si>
  <si>
    <t>Stillwater</t>
  </si>
  <si>
    <t>Woodbury</t>
  </si>
  <si>
    <t>Dakota</t>
  </si>
  <si>
    <t>Winona</t>
  </si>
  <si>
    <t>Delano</t>
  </si>
  <si>
    <t>Maple Lake</t>
  </si>
  <si>
    <t>Elko New Market</t>
  </si>
  <si>
    <t>Brown</t>
  </si>
  <si>
    <t>Chisago</t>
  </si>
  <si>
    <t>Clay</t>
  </si>
  <si>
    <t>Crow Wing</t>
  </si>
  <si>
    <t>Douglas</t>
  </si>
  <si>
    <t>Fillmore</t>
  </si>
  <si>
    <t>Hennepin</t>
  </si>
  <si>
    <t>Itasca</t>
  </si>
  <si>
    <t>Lyon</t>
  </si>
  <si>
    <t>Martin</t>
  </si>
  <si>
    <t>Meeker</t>
  </si>
  <si>
    <t>Mille Lacs</t>
  </si>
  <si>
    <t>Morrison</t>
  </si>
  <si>
    <t>Mower</t>
  </si>
  <si>
    <t>Nobles</t>
  </si>
  <si>
    <t>Olmsted</t>
  </si>
  <si>
    <t>Otter Tail</t>
  </si>
  <si>
    <t>Pine</t>
  </si>
  <si>
    <t>Polk</t>
  </si>
  <si>
    <t>Rock</t>
  </si>
  <si>
    <t>St. Louis</t>
  </si>
  <si>
    <t>Scott</t>
  </si>
  <si>
    <t>Sherburne</t>
  </si>
  <si>
    <t>Stearns</t>
  </si>
  <si>
    <t>Steele</t>
  </si>
  <si>
    <t>Stevens</t>
  </si>
  <si>
    <t>Todd</t>
  </si>
  <si>
    <t>Washington</t>
  </si>
  <si>
    <t>Watonwan</t>
  </si>
  <si>
    <t>McLeod</t>
  </si>
  <si>
    <t>no</t>
  </si>
  <si>
    <t>yes</t>
  </si>
  <si>
    <t>tab</t>
  </si>
  <si>
    <t>description</t>
  </si>
  <si>
    <t>source</t>
  </si>
  <si>
    <t>diff</t>
  </si>
  <si>
    <t>NC</t>
  </si>
  <si>
    <t>district</t>
  </si>
  <si>
    <t>D</t>
  </si>
  <si>
    <t>R</t>
  </si>
  <si>
    <t>party</t>
  </si>
  <si>
    <t>chamber</t>
  </si>
  <si>
    <t>candidate</t>
  </si>
  <si>
    <t>chatter</t>
  </si>
  <si>
    <t>lean</t>
  </si>
  <si>
    <t>HotDistrict</t>
  </si>
  <si>
    <t>tenure</t>
  </si>
  <si>
    <t>PCT2014</t>
  </si>
  <si>
    <t>incumbant</t>
  </si>
  <si>
    <t>photo</t>
  </si>
  <si>
    <t>from</t>
  </si>
  <si>
    <t>cpvi</t>
  </si>
  <si>
    <t>GOP_strength</t>
  </si>
  <si>
    <t>dfl_strength</t>
  </si>
  <si>
    <t>Diff-PctPoints</t>
  </si>
  <si>
    <t>nonconsecutive</t>
  </si>
  <si>
    <t>DFLPct</t>
  </si>
  <si>
    <t>GOPPct</t>
  </si>
  <si>
    <t>diff_old</t>
  </si>
  <si>
    <t>incumbant_old</t>
  </si>
  <si>
    <t>lean_old</t>
  </si>
  <si>
    <t>DFLvotes</t>
  </si>
  <si>
    <t>GOP votes</t>
  </si>
  <si>
    <t xml:space="preserve"> total_votes</t>
  </si>
  <si>
    <t>old_district</t>
  </si>
  <si>
    <t>year_elected</t>
  </si>
  <si>
    <t>dfl_held</t>
  </si>
  <si>
    <t>GOP_held</t>
  </si>
  <si>
    <t>lastsixleg</t>
  </si>
  <si>
    <t>WIN2002</t>
  </si>
  <si>
    <t>WIN2004</t>
  </si>
  <si>
    <t>WIN2006</t>
  </si>
  <si>
    <t>WIN2008</t>
  </si>
  <si>
    <t>WIN2010</t>
  </si>
  <si>
    <t>WIN2012</t>
  </si>
  <si>
    <t>WIN2014</t>
  </si>
  <si>
    <t>DFL2002</t>
  </si>
  <si>
    <t>GOP2002</t>
  </si>
  <si>
    <t>DFL2004</t>
  </si>
  <si>
    <t>GOP2004</t>
  </si>
  <si>
    <t>DFL2006</t>
  </si>
  <si>
    <t>GOP2006</t>
  </si>
  <si>
    <t>DFL2008</t>
  </si>
  <si>
    <t>GOP2008</t>
  </si>
  <si>
    <t>DFL2010</t>
  </si>
  <si>
    <t>GOP2010</t>
  </si>
  <si>
    <t>DFL2012</t>
  </si>
  <si>
    <t>GOP2012</t>
  </si>
  <si>
    <t>DFL2014</t>
  </si>
  <si>
    <t>GOP2014</t>
  </si>
  <si>
    <t>voter_amend</t>
  </si>
  <si>
    <t>voter_yes_pct</t>
  </si>
  <si>
    <t>voter_no_pct</t>
  </si>
  <si>
    <t>marriage_amend</t>
  </si>
  <si>
    <t>marriage_yes_pct</t>
  </si>
  <si>
    <t>marriage_no_pct</t>
  </si>
  <si>
    <t>region</t>
  </si>
  <si>
    <t>majority_county</t>
  </si>
  <si>
    <t>median_income</t>
  </si>
  <si>
    <t>population</t>
  </si>
  <si>
    <t>population_18</t>
  </si>
  <si>
    <t>F_H18_POP</t>
  </si>
  <si>
    <t>male_18_to_34</t>
  </si>
  <si>
    <t>male_18_to_34_pct</t>
  </si>
  <si>
    <t>male_35_to_49</t>
  </si>
  <si>
    <t>male_35_to_49_pct</t>
  </si>
  <si>
    <t>male_50_to_64</t>
  </si>
  <si>
    <t>male_50_to_64_pct</t>
  </si>
  <si>
    <t>male_65_over</t>
  </si>
  <si>
    <t>male_65_over_pct</t>
  </si>
  <si>
    <t>female_18_to_34</t>
  </si>
  <si>
    <t>female_18_to_34_pct</t>
  </si>
  <si>
    <t>female_35_to_49</t>
  </si>
  <si>
    <t>female_35_to_49_pct</t>
  </si>
  <si>
    <t>female_50_to_64</t>
  </si>
  <si>
    <t>female_50_to_64_pct</t>
  </si>
  <si>
    <t>female_65_over</t>
  </si>
  <si>
    <t>female_65_over_pct</t>
  </si>
  <si>
    <t>whites</t>
  </si>
  <si>
    <t>whites_pct</t>
  </si>
  <si>
    <t>whites_18</t>
  </si>
  <si>
    <t>whites_18_pct</t>
  </si>
  <si>
    <t>minority</t>
  </si>
  <si>
    <t>minority_pct</t>
  </si>
  <si>
    <t>minority_18</t>
  </si>
  <si>
    <t>minority_18_pct</t>
  </si>
  <si>
    <t>hispanics</t>
  </si>
  <si>
    <t>hispanics_pct</t>
  </si>
  <si>
    <t>hispanics_18</t>
  </si>
  <si>
    <t>hispanics_18_pct</t>
  </si>
  <si>
    <t>blacks</t>
  </si>
  <si>
    <t>blacks_pct</t>
  </si>
  <si>
    <t>blacks_18</t>
  </si>
  <si>
    <t>blacks_18_pct</t>
  </si>
  <si>
    <t>natives</t>
  </si>
  <si>
    <t>natives_pct</t>
  </si>
  <si>
    <t>natives_18</t>
  </si>
  <si>
    <t>natives_18_pct</t>
  </si>
  <si>
    <t>asians</t>
  </si>
  <si>
    <t>asians_pct</t>
  </si>
  <si>
    <t>asians_18</t>
  </si>
  <si>
    <t>asians_18_pct</t>
  </si>
  <si>
    <t>pacific</t>
  </si>
  <si>
    <t>pacific_pct</t>
  </si>
  <si>
    <t>pacific_18</t>
  </si>
  <si>
    <t>pacific_18_pct</t>
  </si>
  <si>
    <t>other</t>
  </si>
  <si>
    <t>other_pct</t>
  </si>
  <si>
    <t>other_18</t>
  </si>
  <si>
    <t>other_18_pct</t>
  </si>
  <si>
    <t>other2</t>
  </si>
  <si>
    <t>other2_pct</t>
  </si>
  <si>
    <t>other2_18</t>
  </si>
  <si>
    <t>other2_18_pct</t>
  </si>
  <si>
    <t>2004HouseWin</t>
  </si>
  <si>
    <t>2004Margin</t>
  </si>
  <si>
    <t>2006HouseWin</t>
  </si>
  <si>
    <t>2006Margin</t>
  </si>
  <si>
    <t>2008HouseWin</t>
  </si>
  <si>
    <t>2008Margin</t>
  </si>
  <si>
    <t>2010HouseWin</t>
  </si>
  <si>
    <t>2010Margin</t>
  </si>
  <si>
    <t>2012HouseWin</t>
  </si>
  <si>
    <t>2012Margin</t>
  </si>
  <si>
    <t>2004PresWin</t>
  </si>
  <si>
    <t>2004PresMargin</t>
  </si>
  <si>
    <t>2006GovWin</t>
  </si>
  <si>
    <t>2006GovMargin</t>
  </si>
  <si>
    <t>PresWin2008</t>
  </si>
  <si>
    <t>2008PresMargin</t>
  </si>
  <si>
    <t>2010GovWin</t>
  </si>
  <si>
    <t>2010GovMargin</t>
  </si>
  <si>
    <t>PresWin2012</t>
  </si>
  <si>
    <t>2012PresMargin</t>
  </si>
  <si>
    <t>house</t>
  </si>
  <si>
    <t>Dan Fabian</t>
  </si>
  <si>
    <t>GOP</t>
  </si>
  <si>
    <t>#</t>
  </si>
  <si>
    <t>GOP Lean</t>
  </si>
  <si>
    <t>Watching</t>
  </si>
  <si>
    <t>Safe</t>
  </si>
  <si>
    <t>RDDRRR</t>
  </si>
  <si>
    <t>DFL</t>
  </si>
  <si>
    <t>outstate</t>
  </si>
  <si>
    <t>&lt;span class='r3'&gt;John McCain (R)&lt;/span&gt;</t>
  </si>
  <si>
    <t>&lt;span class='r3'&gt;Mitt Romney (R)&lt;/span&gt;</t>
  </si>
  <si>
    <t>Debra Kiel</t>
  </si>
  <si>
    <t>Open</t>
  </si>
  <si>
    <t>Competitive</t>
  </si>
  <si>
    <t>DDDRRR</t>
  </si>
  <si>
    <t>&lt;span class='d3'&gt;Barack Obama (D)&lt;/span&gt;</t>
  </si>
  <si>
    <t>Dave Hancock</t>
  </si>
  <si>
    <t>Jerry Loud is a 10-year Navy veteran and a member of the Red Lake Band of Chippewa, where he has been working for a decade. He takes on the GOP’s Matt Grossell, a retired Clearwater County sheriff’s deputy, in this hotly contested open seat.</t>
  </si>
  <si>
    <t>DFL Lean</t>
  </si>
  <si>
    <t>2010, 2014†</t>
  </si>
  <si>
    <t>DDDRDR</t>
  </si>
  <si>
    <t>Steve Green</t>
  </si>
  <si>
    <t>Rob Ecklund</t>
  </si>
  <si>
    <t>Ecklund won a special election in December following the death of Rep. David Dill, DFL-Crane Lake.</t>
  </si>
  <si>
    <t>DFL Stronghold</t>
  </si>
  <si>
    <t>SPECIAL</t>
  </si>
  <si>
    <t>2015*</t>
  </si>
  <si>
    <t>DDDDDD</t>
  </si>
  <si>
    <t>Mary Murphy</t>
  </si>
  <si>
    <t>Ben Lien</t>
  </si>
  <si>
    <t>RRRRDD</t>
  </si>
  <si>
    <t>Paul Marquart</t>
  </si>
  <si>
    <t>Rep. Paul Marquart is a longtime incumbent DFLer, but this rural district went for Mitt Romney in 2012, and the GOP likes its candidate, County Commissioner and financial adviser Ben Grimsley.</t>
  </si>
  <si>
    <t>John Persell</t>
  </si>
  <si>
    <t>Tom Anzelc</t>
  </si>
  <si>
    <t>Rep. Tom Anzelc is in his fifth term representing this district on the edge of the Iron Range, but the GOP hopes that Sandy Layman, a former commissioner of the Iron Range Resources and Rehabilitation Board, as well as local skepticism of Hillary Clinton, can help it win this seat.</t>
  </si>
  <si>
    <t>x</t>
  </si>
  <si>
    <t>Balsam Township</t>
  </si>
  <si>
    <t>DDDRDD</t>
  </si>
  <si>
    <t>Carly Melin</t>
  </si>
  <si>
    <t>2011*</t>
  </si>
  <si>
    <t>Jason Metsa</t>
  </si>
  <si>
    <t>Jennifer Schultz</t>
  </si>
  <si>
    <t>Erik Simonson</t>
  </si>
  <si>
    <t>Bud Nornes</t>
  </si>
  <si>
    <t>GOP Stronghold</t>
  </si>
  <si>
    <t>RRRRRR</t>
  </si>
  <si>
    <t>Mary Franson</t>
  </si>
  <si>
    <t>Mark Anderson</t>
  </si>
  <si>
    <t>DDRRRR</t>
  </si>
  <si>
    <t>Ron Kresha</t>
  </si>
  <si>
    <t>RDRRRR</t>
  </si>
  <si>
    <t>Joshua Heintzeman</t>
  </si>
  <si>
    <t>Rep. Josh Heintzeman beat incumbent DFLer John Ward in the GOP wave of 2014 and will be challenged this year by Baxter City Council member Quinn Nystrom. It also is a district where voters showed huge support for Mitt Romney.</t>
  </si>
  <si>
    <t>Rematch</t>
  </si>
  <si>
    <t>RDDDDR</t>
  </si>
  <si>
    <t>Dale Lueck</t>
  </si>
  <si>
    <t>Rep. Dale Lueck is another from the GOP 2014 class, and he takes on Erin Wagner, a teacher in this lakes region district. It is a district where voters showed strong support for Mitt Romney.</t>
  </si>
  <si>
    <t>Mike Sundin</t>
  </si>
  <si>
    <t>Esko</t>
  </si>
  <si>
    <t>Jason Rarick</t>
  </si>
  <si>
    <t>Jeff Backer</t>
  </si>
  <si>
    <t>This rematch features GOP Rep. Jeff Backer in his first defense against former DFL legislator Jay McNamar, a retired teacher, in this rural western Minnesota district.</t>
  </si>
  <si>
    <t>Paul Anderson</t>
  </si>
  <si>
    <t>Jeff Howe</t>
  </si>
  <si>
    <t>DDDDRR</t>
  </si>
  <si>
    <t>Tim O'Driscoll</t>
  </si>
  <si>
    <t>Tama Theis</t>
  </si>
  <si>
    <t>2013*</t>
  </si>
  <si>
    <t>Jim Knoblach</t>
  </si>
  <si>
    <t>Another 2014 rematch, this one featuring GOP Rep. Jim Knoblach, chairman of the powerful Ways and Means Committee, against Zach Dorholt, who won in 2012 on the strength of a strong DFL turnout. This matchup was the state’s most expensive in 2014; expect similar spending this year.</t>
  </si>
  <si>
    <t>1994, 2014†</t>
  </si>
  <si>
    <t>Sondra Erickson</t>
  </si>
  <si>
    <t>1998*, 2010†</t>
  </si>
  <si>
    <t>RRDRRR</t>
  </si>
  <si>
    <t>Jim Newberger</t>
  </si>
  <si>
    <t>Chris Swedzinski</t>
  </si>
  <si>
    <t>Paul Torkelson</t>
  </si>
  <si>
    <t>Tim Miller</t>
  </si>
  <si>
    <t>This rematch of 2014 features GOP Rep. Tim Miller against former DFL legislator Andrew Falk in a far western Minnesota district that President Obama lost narrowly in 2012.</t>
  </si>
  <si>
    <t>DDDDDR</t>
  </si>
  <si>
    <t>Dave Baker</t>
  </si>
  <si>
    <t>GOP Rep. Dave Baker, who won in 2014 by 214 votes, must defend in a rematch with former DFL Rep. Mary Sawatzky. The district went for Mitt Romney in 2012.</t>
  </si>
  <si>
    <t>Dean Urdahl</t>
  </si>
  <si>
    <t>Glenn Gruenhagen</t>
  </si>
  <si>
    <t>Clark Johnson</t>
  </si>
  <si>
    <t>Jack Considine</t>
  </si>
  <si>
    <t>Bob Vogel</t>
  </si>
  <si>
    <t>metro</t>
  </si>
  <si>
    <t>David Bly</t>
  </si>
  <si>
    <t>2006, 2012†</t>
  </si>
  <si>
    <t>RDDDDD</t>
  </si>
  <si>
    <t>Tim Kelly</t>
  </si>
  <si>
    <t xml:space="preserve">This Red Wing district is open with the retirement of GOP Rep. Tim Kelly. President Obama won the district narrowly in 2012. This year’s contest will feature DFLer Lisa Bayley, a City Council member and former prosecutor, against Republican Barb Haley, who has worked in nonprofits and education. </t>
  </si>
  <si>
    <t>Steve Drazkowski</t>
  </si>
  <si>
    <t>2007*</t>
  </si>
  <si>
    <t>Joe Schomacker</t>
  </si>
  <si>
    <t>Rod Hamilton</t>
  </si>
  <si>
    <t>Bob Gunther</t>
  </si>
  <si>
    <t>1995*</t>
  </si>
  <si>
    <t>Tony Cornish</t>
  </si>
  <si>
    <t>John Petersburg</t>
  </si>
  <si>
    <t>RRDDRR</t>
  </si>
  <si>
    <t>Brian Daniels</t>
  </si>
  <si>
    <t>In 2014, Republican Rep. Brian Daniels narrowly beat DFLer Patti Fritz, who had won handily in 2012. Rematch time.</t>
  </si>
  <si>
    <t>RDDRDR</t>
  </si>
  <si>
    <t>Duane Quam</t>
  </si>
  <si>
    <t>Kim Norton</t>
  </si>
  <si>
    <t>This open seat in Rochester was once a GOP stronghold until Rep. Kim Norton made it a DFL mainstay. Her retirement gives the GOP hope that it can take it back, although President Obama won the district easily in 2012.</t>
  </si>
  <si>
    <t>RRDDDD</t>
  </si>
  <si>
    <t>Tina Liebling</t>
  </si>
  <si>
    <t>Nels Pierson</t>
  </si>
  <si>
    <t>Peggy Bennett</t>
  </si>
  <si>
    <t>GOP Rep. Peggy Bennett is a first-term incumbent and a well-known elementary school teacher, but the district had been DFL and went for President Obama by a wide margin in 2012. Gary Schindler, a Riverland Community College dean, will take on Bennett.</t>
  </si>
  <si>
    <t>RRDRDR</t>
  </si>
  <si>
    <t>Jeanne Poppe</t>
  </si>
  <si>
    <t>Gene Pelowski Jr.</t>
  </si>
  <si>
    <t>Greg Davids</t>
  </si>
  <si>
    <t>NC, SPECIAL</t>
  </si>
  <si>
    <t>1991*, 2008†</t>
  </si>
  <si>
    <t>Joe McDonald</t>
  </si>
  <si>
    <t>Marion O'Neill</t>
  </si>
  <si>
    <t>Nick Zerwas</t>
  </si>
  <si>
    <t>Eric Lucero</t>
  </si>
  <si>
    <t>Kurt Daudt</t>
  </si>
  <si>
    <t>Crown</t>
  </si>
  <si>
    <t>Tom Hackbarth</t>
  </si>
  <si>
    <t>Hackbarth lost his primary race to Cal Bahr on Aug. 9.</t>
  </si>
  <si>
    <t>Cedar</t>
  </si>
  <si>
    <t>1994, 1998†</t>
  </si>
  <si>
    <t>Brian Johnson</t>
  </si>
  <si>
    <t>Bob Barrett</t>
  </si>
  <si>
    <t>Jerry Hertaus</t>
  </si>
  <si>
    <t>Cindy Pugh</t>
  </si>
  <si>
    <t>Joyce Peppin</t>
  </si>
  <si>
    <t>Dennis Smith</t>
  </si>
  <si>
    <t>Abigail Whelan</t>
  </si>
  <si>
    <t>Peggy Scott</t>
  </si>
  <si>
    <t>Mark Uglem</t>
  </si>
  <si>
    <t>Melissa Hortman</t>
  </si>
  <si>
    <t>DFL Rep. Melissa Hortman faced a tough re-election fight in 2014, but the district is solidly DFL, especially in a presidential election year. She will again take on Peter Crema, an attorney and Brooklyn Park City Council member.</t>
  </si>
  <si>
    <t>Jerry Newton</t>
  </si>
  <si>
    <t>2008, 2012†</t>
  </si>
  <si>
    <t>Tim Sanders</t>
  </si>
  <si>
    <t xml:space="preserve">This Blaine seat is open because of the retirement of Rep. Tim Sanders. Despite a slight GOP lean, the DFL hopes to compete with its candidate Susan Witt, a retired teacher. Nolan West won’t have to go far to find campaign volunteers -- his day job is serving as a staff member for House Republicans.  </t>
  </si>
  <si>
    <t>Linda Runbeck</t>
  </si>
  <si>
    <t>1989*, 2010†</t>
  </si>
  <si>
    <t>Matt Dean</t>
  </si>
  <si>
    <t>Bob Dettmer</t>
  </si>
  <si>
    <t>Kathy Lohmer</t>
  </si>
  <si>
    <t>Michael V. Nelson</t>
  </si>
  <si>
    <t>Debra Hilstrom</t>
  </si>
  <si>
    <t>Connie Bernardy</t>
  </si>
  <si>
    <t>2000, 2012†</t>
  </si>
  <si>
    <t>Carolyn Laine</t>
  </si>
  <si>
    <t>Barb Yarusso</t>
  </si>
  <si>
    <t>DFL Rep. Barb Yarusso won by a little more than 200 votes in 2014 in this suburban district and will again face Randy Jessup, who owns UPS stores in the metro area.</t>
  </si>
  <si>
    <t>RDDRDD</t>
  </si>
  <si>
    <t>Jason Isaacson</t>
  </si>
  <si>
    <t>Rep. Jason Isaacson is running for Senate, so this Little Canada open seat will see GOP candidate and real estate professional Tracy Nelson take on Jamie Becker-Finn, an assistant county attorney who works on domestic violence cases.</t>
  </si>
  <si>
    <t>Peter Fischer</t>
  </si>
  <si>
    <t>Leon Lillie</t>
  </si>
  <si>
    <t>Sarah Anderson</t>
  </si>
  <si>
    <t>Jon Applebaum</t>
  </si>
  <si>
    <t>RRDRDD</t>
  </si>
  <si>
    <t>Lyndon R. Carlson</t>
  </si>
  <si>
    <t>Mike Freiberg</t>
  </si>
  <si>
    <t>Peggy Flanagan</t>
  </si>
  <si>
    <t>St. Louis Park</t>
  </si>
  <si>
    <t>Cheryl Youakim</t>
  </si>
  <si>
    <t>Jim Nash</t>
  </si>
  <si>
    <t>Joe Hoppe</t>
  </si>
  <si>
    <t>Yvonne Selcer</t>
  </si>
  <si>
    <t>The retirement of Rep. Yvonne Selcer has created an open seat that the DFL must defend, and it will turn to Laurie Pryor, a community volunteer and caregiver to her grandchildren. President Obama won this district, but Republicans think one of their two candidates can take this seat in the western suburbs.</t>
  </si>
  <si>
    <t>Jenifer Loon</t>
  </si>
  <si>
    <t>Ron Erhardt</t>
  </si>
  <si>
    <t>Another 2014 rematch. Rep. Ron Erhardt has served in the Legislature for decades, first with the GOP and now with the DFL. He takes on Dario Anselmo, a well-known businessman, in a district that was once a GOP stronghold but now leans DFL.</t>
  </si>
  <si>
    <t>1990, 2012†</t>
  </si>
  <si>
    <t>Paul Rosenthal</t>
  </si>
  <si>
    <t>Linda Slocum</t>
  </si>
  <si>
    <t>Chad Anderson</t>
  </si>
  <si>
    <t>This Bloomington district was a DFL stronghold until an upset in which GOP Rep. Chad Anderson beat City Council member Andrew Carlson in a special election to replace a retired legislator. The DFL is not likely to take back the majority without this seat.</t>
  </si>
  <si>
    <t>2016*</t>
  </si>
  <si>
    <t>Sandra Masin</t>
  </si>
  <si>
    <t>This is a DFL-leaning district, but DFL Rep. Sandra Masin won narrowly, by a bit more than 400 votes in 2014. She’ll defend against Brad Gerten, a retired veteran.</t>
  </si>
  <si>
    <t>Laurie Halverson</t>
  </si>
  <si>
    <t>Despite the DFL lean to this district, Rep. Laurie Halverson has won narrow victories, including a two-point win in 2014. She will take on Pat Hammond, a business consultant and musician.</t>
  </si>
  <si>
    <t>Rick Hansen</t>
  </si>
  <si>
    <t>Joe Atkins</t>
  </si>
  <si>
    <t>JoAnn Ward</t>
  </si>
  <si>
    <t>Kelly Fenton</t>
  </si>
  <si>
    <t>Dan Schoen</t>
  </si>
  <si>
    <t>Denny McNamara</t>
  </si>
  <si>
    <t>Rep. Denny McNamara’s retirement leaves an open seat for the Republicans to defend in a south metro district that President Obama won narrowly. Don Slaten is a Navy veteran and machinist and active in DFL politics. He will take on Tony Jurgens, an insurance agent recently named Cottage Grove’s volunteer of the year.</t>
  </si>
  <si>
    <t>Bob Loonan</t>
  </si>
  <si>
    <t>Tony Albright</t>
  </si>
  <si>
    <t>Drew Christensen</t>
  </si>
  <si>
    <t>Roz Peterson</t>
  </si>
  <si>
    <t>GOP Rep. Roz Peterson is a first-term incumbent who won handily in 2014 despite President Obama carrying this district in 2012. She will face Lindsey Port, a small business owner.</t>
  </si>
  <si>
    <t>RRRRDR</t>
  </si>
  <si>
    <t>Tara Mack</t>
  </si>
  <si>
    <t>The retirement of GOP Rep. Tara Mack leaves an open seat in a district trending toward the DFL, including an Obama win in 2012. Erin Maye Quade, who works for Democratic Rep. Keith Ellison, will take on Ali Jimenez-Hopper, a new mom.</t>
  </si>
  <si>
    <t>Anna Wills</t>
  </si>
  <si>
    <t>Jon Koznick</t>
  </si>
  <si>
    <t>Pat Garofalo</t>
  </si>
  <si>
    <t>Joe Mullery</t>
  </si>
  <si>
    <t>Mullery lost his primary race to Fue Lee on Aug. 9.</t>
  </si>
  <si>
    <t>Raymond Dehn</t>
  </si>
  <si>
    <t>Diane Loeffler</t>
  </si>
  <si>
    <t>Phyllis Kahn</t>
  </si>
  <si>
    <t>Kahn lost her primary race to Ilhan Omar on Aug. 8.</t>
  </si>
  <si>
    <t>Frank Hornstein</t>
  </si>
  <si>
    <t>Paul Thissen</t>
  </si>
  <si>
    <t>Karen Clark</t>
  </si>
  <si>
    <t>Susan Allen</t>
  </si>
  <si>
    <t>2012*</t>
  </si>
  <si>
    <t>Jim Davnie</t>
  </si>
  <si>
    <t>Jean Wagenius</t>
  </si>
  <si>
    <t>Erin Murphy</t>
  </si>
  <si>
    <t>Dave Pinto</t>
  </si>
  <si>
    <t>Rena Moran</t>
  </si>
  <si>
    <t>Carlos Mariani</t>
  </si>
  <si>
    <t>Alice Hausman</t>
  </si>
  <si>
    <t>1989*</t>
  </si>
  <si>
    <t>John Lesch</t>
  </si>
  <si>
    <t>Tim Mahoney</t>
  </si>
  <si>
    <t>Sheldon Johnson</t>
  </si>
  <si>
    <t>WIN2016</t>
  </si>
  <si>
    <t>last7leg</t>
  </si>
  <si>
    <t>RDDRRRR</t>
  </si>
  <si>
    <t>DDDRRRR</t>
  </si>
  <si>
    <t>DDDRDRR</t>
  </si>
  <si>
    <t>DDDDDDD</t>
  </si>
  <si>
    <t>RRRRDDD</t>
  </si>
  <si>
    <t>DDDDDDR</t>
  </si>
  <si>
    <t>DDDRDDR</t>
  </si>
  <si>
    <t>RRRRRRR</t>
  </si>
  <si>
    <t>DDRRRRR</t>
  </si>
  <si>
    <t>RDRRRRR</t>
  </si>
  <si>
    <t>RDDDDRR</t>
  </si>
  <si>
    <t>DDDDRRR</t>
  </si>
  <si>
    <t>RRDRRRR</t>
  </si>
  <si>
    <t>DDDDDRR</t>
  </si>
  <si>
    <t>RDDDDDD</t>
  </si>
  <si>
    <t>RRDDRRR</t>
  </si>
  <si>
    <t>RDDRDRR</t>
  </si>
  <si>
    <t>RRDDDDD</t>
  </si>
  <si>
    <t>RRDRDRR</t>
  </si>
  <si>
    <t>RDDRDDR</t>
  </si>
  <si>
    <t>RRDRDDD</t>
  </si>
  <si>
    <t>RDDRDDD</t>
  </si>
  <si>
    <t>RRRRDDR</t>
  </si>
  <si>
    <t>DDDDDRD</t>
  </si>
  <si>
    <t>RRRRDRR</t>
  </si>
  <si>
    <t>RRRRRRD</t>
  </si>
  <si>
    <t>SCORE</t>
  </si>
  <si>
    <t>DFL STRONG</t>
  </si>
  <si>
    <t>DFL LEAN</t>
  </si>
  <si>
    <t>GOP STRONG</t>
  </si>
  <si>
    <t>SWING</t>
  </si>
  <si>
    <t>GOP LEAN</t>
  </si>
  <si>
    <t>LEAN</t>
  </si>
  <si>
    <t>DFL2016</t>
  </si>
  <si>
    <t>GOP2016</t>
  </si>
  <si>
    <t>total_votes</t>
  </si>
  <si>
    <t>INDEX_SCORE</t>
  </si>
  <si>
    <t>M2002</t>
  </si>
  <si>
    <t>M2004</t>
  </si>
  <si>
    <t>M2006</t>
  </si>
  <si>
    <t>M2008</t>
  </si>
  <si>
    <t>M2012</t>
  </si>
  <si>
    <t>M2010</t>
  </si>
  <si>
    <t>M2014</t>
  </si>
  <si>
    <t>M2016</t>
  </si>
  <si>
    <t>TRUMP_MARGIN</t>
  </si>
  <si>
    <t>2016_clinton</t>
  </si>
  <si>
    <t>2016_trump</t>
  </si>
  <si>
    <t>Median household income</t>
  </si>
  <si>
    <t>cities</t>
  </si>
  <si>
    <t>area</t>
  </si>
  <si>
    <t>Minnesota Legislature CPVI analysis</t>
  </si>
  <si>
    <t>Minnesota Secretary of State, Cook Political Report, Star Tribune analysis</t>
  </si>
  <si>
    <t>mnleg</t>
  </si>
  <si>
    <t>District name</t>
  </si>
  <si>
    <t>Legislative chamber (house, senate)</t>
  </si>
  <si>
    <t>Candidate name</t>
  </si>
  <si>
    <t>Party affiliation</t>
  </si>
  <si>
    <t>Chatter text</t>
  </si>
  <si>
    <t>District lean</t>
  </si>
  <si>
    <t>Is it a hot district? (x)</t>
  </si>
  <si>
    <t>Number of terms current legislator has served</t>
  </si>
  <si>
    <t>Winner's 2014 vote percentage</t>
  </si>
  <si>
    <t>Are they an incumbant? (x)</t>
  </si>
  <si>
    <t>Photo URL</t>
  </si>
  <si>
    <t>Where candidate lives in the district</t>
  </si>
  <si>
    <t>Current Cook Partisan Voting Index for district</t>
  </si>
  <si>
    <t>Difference between GOP and DFL strength</t>
  </si>
  <si>
    <t>GOP strength index</t>
  </si>
  <si>
    <t>DFL strength index</t>
  </si>
  <si>
    <t>Difference in GOP and DFL strength percentage</t>
  </si>
  <si>
    <t>Did the legislator serve nonconsecutive terms?</t>
  </si>
  <si>
    <t>DFL vote percentage 2002-2014</t>
  </si>
  <si>
    <t>GOP vote percentage 2002-2014</t>
  </si>
  <si>
    <t>Number of DFL votes 2002-2014</t>
  </si>
  <si>
    <t>Number of GOP votes 2002-2014</t>
  </si>
  <si>
    <t>Total votes 2002-2014</t>
  </si>
  <si>
    <t>Old district name</t>
  </si>
  <si>
    <t>Year legislator was first elected</t>
  </si>
  <si>
    <t>Number of years seat was DFL held</t>
  </si>
  <si>
    <t>Number of years seat was GOP held</t>
  </si>
  <si>
    <t>Last six parties to control the seat</t>
  </si>
  <si>
    <t>2002 winning vote percentage</t>
  </si>
  <si>
    <t>2004 winning vote percentage</t>
  </si>
  <si>
    <t>2006 winning vote percentage</t>
  </si>
  <si>
    <t>2008 winning vote percentage</t>
  </si>
  <si>
    <t>2010 winning vote percentage</t>
  </si>
  <si>
    <t>2012 winning vote percentage</t>
  </si>
  <si>
    <t>2014 winning vote percentage</t>
  </si>
  <si>
    <t>DFL 2002 vote percentage</t>
  </si>
  <si>
    <t>GOP 2002 vote percentage</t>
  </si>
  <si>
    <t>DFL 2004 vote percentage</t>
  </si>
  <si>
    <t>GOP 2004 vote percentage</t>
  </si>
  <si>
    <t>DFL 2006 vote percentage</t>
  </si>
  <si>
    <t>GOP 2006 vote percentage</t>
  </si>
  <si>
    <t>DFL 2008 vote percentage</t>
  </si>
  <si>
    <t>GOP 2008 vote percentage</t>
  </si>
  <si>
    <t>DFL 2010 vote percentage</t>
  </si>
  <si>
    <t>GOP 2010 vote percentage</t>
  </si>
  <si>
    <t>DFL 2012 vote percentage</t>
  </si>
  <si>
    <t>GOP 2012 vote percentage</t>
  </si>
  <si>
    <t>DFL 2014 vote percentage</t>
  </si>
  <si>
    <t>GOP 2014 vote percentage</t>
  </si>
  <si>
    <t>Did this district vote for the Voter ID amendment?</t>
  </si>
  <si>
    <t>Voter ID amendment yes vote percentage</t>
  </si>
  <si>
    <t>Voter ID amendment no vote percentage</t>
  </si>
  <si>
    <t>Did this district vote for the same-sex marriage amendment?</t>
  </si>
  <si>
    <t>Same-sex marriage amendment yes percentage</t>
  </si>
  <si>
    <t>Same-sex marriage amendment no percentage</t>
  </si>
  <si>
    <t>District region</t>
  </si>
  <si>
    <t>County district mostly lives in</t>
  </si>
  <si>
    <t>Total population</t>
  </si>
  <si>
    <t>Total 18+ population</t>
  </si>
  <si>
    <t>Number of males aged 18 to 34</t>
  </si>
  <si>
    <t>Percent of males aged 18 to 34</t>
  </si>
  <si>
    <t>Number of males aged 35 to 49</t>
  </si>
  <si>
    <t>Percent of males aged 35 to 49</t>
  </si>
  <si>
    <t>Number of males aged 50 to 64</t>
  </si>
  <si>
    <t>Percent of males aged 50 to 64</t>
  </si>
  <si>
    <t>Number of males aged 65 or older</t>
  </si>
  <si>
    <t>Percent of males aged 65 or older</t>
  </si>
  <si>
    <t>Number of females aged 18 to 34</t>
  </si>
  <si>
    <t>Percent of females aged 18 to 34</t>
  </si>
  <si>
    <t>Number of females aged 35 to 49</t>
  </si>
  <si>
    <t>Percent of females aged 35 to 49</t>
  </si>
  <si>
    <t>Number of females aged 50 to 64</t>
  </si>
  <si>
    <t>Percent of females aged 50 to 64</t>
  </si>
  <si>
    <t>Number of females aged 65 or older</t>
  </si>
  <si>
    <t>Percent of females aged 65 or older</t>
  </si>
  <si>
    <t>Number of white residents</t>
  </si>
  <si>
    <t>Percent of white residents</t>
  </si>
  <si>
    <t>Number of white residents aged 18 or older</t>
  </si>
  <si>
    <t>Percent of white residents aged 18 or older</t>
  </si>
  <si>
    <t>Number of minority residents</t>
  </si>
  <si>
    <t>Percent of minority residents</t>
  </si>
  <si>
    <t>Number of minority residents aged 18 or older</t>
  </si>
  <si>
    <t>Percent of minority residents aged 18 or older</t>
  </si>
  <si>
    <t>Number of Hispanic residents</t>
  </si>
  <si>
    <t>Percent of Hispanic residents</t>
  </si>
  <si>
    <t>Number of Hispanic residents aged 18 or older</t>
  </si>
  <si>
    <t>Percent of Hispanic residents aged 18 or older</t>
  </si>
  <si>
    <t>Number of black residents</t>
  </si>
  <si>
    <t>Percent of black residents</t>
  </si>
  <si>
    <t>Number of black residents aged 18 or older</t>
  </si>
  <si>
    <t>Percent of black residents aged 18 or older</t>
  </si>
  <si>
    <t>Number of Native American residents</t>
  </si>
  <si>
    <t>Percent of Native American residents</t>
  </si>
  <si>
    <t>Number of Native American residents aged 18 or older</t>
  </si>
  <si>
    <t>Percent of Native American residents aged 18 or older</t>
  </si>
  <si>
    <t>Number of Asian residents</t>
  </si>
  <si>
    <t>Percent of Asian residents</t>
  </si>
  <si>
    <t>Number of Asian residents aged 18 or older</t>
  </si>
  <si>
    <t>Percent of Asian residents aged 18 or older</t>
  </si>
  <si>
    <t>Number of Pacific Islander residents</t>
  </si>
  <si>
    <t>Percent of Pacific Islander residents</t>
  </si>
  <si>
    <t>Number of Pacific Islander residents aged 18 or older</t>
  </si>
  <si>
    <t>Percent of Pacific Islander residents aged 18 or older</t>
  </si>
  <si>
    <t>Number of other residents</t>
  </si>
  <si>
    <t>Percent of other residents</t>
  </si>
  <si>
    <t>Number of other residents aged 18 or older</t>
  </si>
  <si>
    <t>Percent of other residents aged 18 or older</t>
  </si>
  <si>
    <t>Number of mixed race residents</t>
  </si>
  <si>
    <t>Percent of mixed race residents</t>
  </si>
  <si>
    <t>Number of mixed race residents aged 18 or older</t>
  </si>
  <si>
    <t>Percent of mixed race residents aged 18 or older</t>
  </si>
  <si>
    <t>Presidential winning percentage in 2012 election</t>
  </si>
  <si>
    <t>Presidential winning margin in 2012 election</t>
  </si>
  <si>
    <t>R+18</t>
  </si>
  <si>
    <t>R+14</t>
  </si>
  <si>
    <t>D+3</t>
  </si>
  <si>
    <t>D+15</t>
  </si>
  <si>
    <t>D+10</t>
  </si>
  <si>
    <t>R+13</t>
  </si>
  <si>
    <t>R+3</t>
  </si>
  <si>
    <t>R+10</t>
  </si>
  <si>
    <t>D+13</t>
  </si>
  <si>
    <t>D+12</t>
  </si>
  <si>
    <t>R+35</t>
  </si>
  <si>
    <t>R+21</t>
  </si>
  <si>
    <t>R+20</t>
  </si>
  <si>
    <t>R+17</t>
  </si>
  <si>
    <t>R+16</t>
  </si>
  <si>
    <t>R+36</t>
  </si>
  <si>
    <t>R+7</t>
  </si>
  <si>
    <t>R+19</t>
  </si>
  <si>
    <t>R+33</t>
  </si>
  <si>
    <t>D+2</t>
  </si>
  <si>
    <t>D+6</t>
  </si>
  <si>
    <t>R+15</t>
  </si>
  <si>
    <t>R+12</t>
  </si>
  <si>
    <t>D+9</t>
  </si>
  <si>
    <t>D+18</t>
  </si>
  <si>
    <t>D+7</t>
  </si>
  <si>
    <t>R+6</t>
  </si>
  <si>
    <t>R+5</t>
  </si>
  <si>
    <t>R+11</t>
  </si>
  <si>
    <t>D+4</t>
  </si>
  <si>
    <t>R+9</t>
  </si>
  <si>
    <t>D+42</t>
  </si>
  <si>
    <t>D+21</t>
  </si>
  <si>
    <t>D+30</t>
  </si>
  <si>
    <t>D+23</t>
  </si>
  <si>
    <t>D+33</t>
  </si>
  <si>
    <t>D+11</t>
  </si>
  <si>
    <t>D+8</t>
  </si>
  <si>
    <t>EVEN</t>
  </si>
  <si>
    <t>D+5</t>
  </si>
  <si>
    <t>cpvi_score</t>
  </si>
  <si>
    <t>Raw Cook Partisan Voting Index score</t>
  </si>
  <si>
    <t>D+48</t>
  </si>
  <si>
    <t>D+37</t>
  </si>
  <si>
    <t>D+32</t>
  </si>
  <si>
    <t>D+29</t>
  </si>
  <si>
    <t>D+28</t>
  </si>
  <si>
    <t>D+27</t>
  </si>
  <si>
    <t>D+26</t>
  </si>
  <si>
    <t>D+25</t>
  </si>
  <si>
    <t>D+24</t>
  </si>
  <si>
    <t>D+20</t>
  </si>
  <si>
    <t>D+19</t>
  </si>
  <si>
    <t>D+17</t>
  </si>
  <si>
    <t>D+1</t>
  </si>
  <si>
    <t>R+1</t>
  </si>
  <si>
    <t>R+4</t>
  </si>
  <si>
    <t>R+8</t>
  </si>
  <si>
    <t>R+31</t>
  </si>
  <si>
    <t>Partisan Voting Index (PVI) Calculator</t>
  </si>
  <si>
    <t>Box A (Two-Party National Vote)</t>
  </si>
  <si>
    <t>Democratic</t>
  </si>
  <si>
    <t>Republican</t>
  </si>
  <si>
    <t>First, enter the Democratic and Republican national popular vote for each election into Box A</t>
  </si>
  <si>
    <t>Election #1</t>
  </si>
  <si>
    <t>Next, enter the Democratic and Republican popular vote by state/county/town/etc. for each election into Box B</t>
  </si>
  <si>
    <t>Election #2</t>
  </si>
  <si>
    <t>Add as many rows as needed; the conditional formatting is automatically set to handle up to 5000 rows of data</t>
  </si>
  <si>
    <t>Total</t>
  </si>
  <si>
    <t>Box B (PVI)</t>
  </si>
  <si>
    <t>State/County/Town/Etc.</t>
  </si>
  <si>
    <t>PVI</t>
  </si>
  <si>
    <t>D Strong</t>
  </si>
  <si>
    <t>D Lean</t>
  </si>
  <si>
    <t>Tossup</t>
  </si>
  <si>
    <t>R Strong</t>
  </si>
  <si>
    <t>R Lean</t>
  </si>
  <si>
    <t>https://www.cookpolitical.com/index.php/ratings/house-race-ratings</t>
  </si>
  <si>
    <t>seatName</t>
  </si>
  <si>
    <t>seatNum</t>
  </si>
  <si>
    <t>statePostal</t>
  </si>
  <si>
    <t>stateName</t>
  </si>
  <si>
    <t>first</t>
  </si>
  <si>
    <t>last</t>
  </si>
  <si>
    <t>dem</t>
  </si>
  <si>
    <t>gop</t>
  </si>
  <si>
    <t>margin</t>
  </si>
  <si>
    <t>clinton</t>
  </si>
  <si>
    <t>trump</t>
  </si>
  <si>
    <t>score</t>
  </si>
  <si>
    <t>mnhouse</t>
  </si>
  <si>
    <t>MN</t>
  </si>
  <si>
    <t>Minnesota</t>
  </si>
  <si>
    <t>Dan</t>
  </si>
  <si>
    <t>Fabian</t>
  </si>
  <si>
    <t>Debra</t>
  </si>
  <si>
    <t>Kiel</t>
  </si>
  <si>
    <t>Matt</t>
  </si>
  <si>
    <t>Grossell</t>
  </si>
  <si>
    <t>Steve</t>
  </si>
  <si>
    <t>Green</t>
  </si>
  <si>
    <t>Rob</t>
  </si>
  <si>
    <t>Ecklund</t>
  </si>
  <si>
    <t>Mary</t>
  </si>
  <si>
    <t>Murphy</t>
  </si>
  <si>
    <t>Ben</t>
  </si>
  <si>
    <t>Lien</t>
  </si>
  <si>
    <t>Paul</t>
  </si>
  <si>
    <t>Marquart</t>
  </si>
  <si>
    <t>Bliss</t>
  </si>
  <si>
    <t>Sandy</t>
  </si>
  <si>
    <t>Layman</t>
  </si>
  <si>
    <t>Julie</t>
  </si>
  <si>
    <t>Sandstede</t>
  </si>
  <si>
    <t>Jason</t>
  </si>
  <si>
    <t>Jennifer</t>
  </si>
  <si>
    <t>Schultz</t>
  </si>
  <si>
    <t>Liz</t>
  </si>
  <si>
    <t>Olson</t>
  </si>
  <si>
    <t>Bud</t>
  </si>
  <si>
    <t>Nornes</t>
  </si>
  <si>
    <t>Franson</t>
  </si>
  <si>
    <t>John</t>
  </si>
  <si>
    <t>Poston</t>
  </si>
  <si>
    <t>Ron</t>
  </si>
  <si>
    <t>Kresha</t>
  </si>
  <si>
    <t>Josh</t>
  </si>
  <si>
    <t>Heintzeman</t>
  </si>
  <si>
    <t>Dale</t>
  </si>
  <si>
    <t>Lueck</t>
  </si>
  <si>
    <t>Mike</t>
  </si>
  <si>
    <t>Sundin</t>
  </si>
  <si>
    <t>Rarick</t>
  </si>
  <si>
    <t>Jeff</t>
  </si>
  <si>
    <t>Backer</t>
  </si>
  <si>
    <t>Anderson</t>
  </si>
  <si>
    <t>Tim</t>
  </si>
  <si>
    <t>O'Driscoll</t>
  </si>
  <si>
    <t>Tama</t>
  </si>
  <si>
    <t>Theis</t>
  </si>
  <si>
    <t>Jim</t>
  </si>
  <si>
    <t>Knoblach</t>
  </si>
  <si>
    <t>Sondra</t>
  </si>
  <si>
    <t>Erickson</t>
  </si>
  <si>
    <t>Chris</t>
  </si>
  <si>
    <t>Swedzinski</t>
  </si>
  <si>
    <t>Torkelson</t>
  </si>
  <si>
    <t>Miller</t>
  </si>
  <si>
    <t>Dave</t>
  </si>
  <si>
    <t>Baker</t>
  </si>
  <si>
    <t>Dean</t>
  </si>
  <si>
    <t>Urdahl</t>
  </si>
  <si>
    <t>Glenn</t>
  </si>
  <si>
    <t>Gruenhagen</t>
  </si>
  <si>
    <t>Johnson</t>
  </si>
  <si>
    <t>John (Jack)</t>
  </si>
  <si>
    <t>Considine Jr.</t>
  </si>
  <si>
    <t>Bob</t>
  </si>
  <si>
    <t>Vogel</t>
  </si>
  <si>
    <t>Barb</t>
  </si>
  <si>
    <t>Haley</t>
  </si>
  <si>
    <t>Drazkowski</t>
  </si>
  <si>
    <t>Joe</t>
  </si>
  <si>
    <t>Schomacker</t>
  </si>
  <si>
    <t>Rod</t>
  </si>
  <si>
    <t>Hamilton</t>
  </si>
  <si>
    <t>Gunther</t>
  </si>
  <si>
    <t>Jeremy</t>
  </si>
  <si>
    <t>Munson</t>
  </si>
  <si>
    <t>Petersburg</t>
  </si>
  <si>
    <t>Brian</t>
  </si>
  <si>
    <t>Daniels</t>
  </si>
  <si>
    <t>Duane</t>
  </si>
  <si>
    <t>Quam</t>
  </si>
  <si>
    <t>Sauke</t>
  </si>
  <si>
    <t>Tina</t>
  </si>
  <si>
    <t>Liebling</t>
  </si>
  <si>
    <t>Nels</t>
  </si>
  <si>
    <t>Pierson</t>
  </si>
  <si>
    <t>Peggy</t>
  </si>
  <si>
    <t>Bennett</t>
  </si>
  <si>
    <t>Jeanne</t>
  </si>
  <si>
    <t>Poppe</t>
  </si>
  <si>
    <t>Gene</t>
  </si>
  <si>
    <t>Pelowski Jr.</t>
  </si>
  <si>
    <t>Greg</t>
  </si>
  <si>
    <t>Davids</t>
  </si>
  <si>
    <t>McDonald</t>
  </si>
  <si>
    <t>Marion</t>
  </si>
  <si>
    <t>O'Neill</t>
  </si>
  <si>
    <t>Nick</t>
  </si>
  <si>
    <t>Zerwas</t>
  </si>
  <si>
    <t>Eric</t>
  </si>
  <si>
    <t>Lucero</t>
  </si>
  <si>
    <t>Kurt</t>
  </si>
  <si>
    <t>Daudt</t>
  </si>
  <si>
    <t>Cal</t>
  </si>
  <si>
    <t>Bahr</t>
  </si>
  <si>
    <t>Anne</t>
  </si>
  <si>
    <t>Neu</t>
  </si>
  <si>
    <t>Jerry</t>
  </si>
  <si>
    <t>Hertaus</t>
  </si>
  <si>
    <t>Cindy</t>
  </si>
  <si>
    <t>Pugh</t>
  </si>
  <si>
    <t>Dennis</t>
  </si>
  <si>
    <t>Smith</t>
  </si>
  <si>
    <t>Melissa</t>
  </si>
  <si>
    <t>Hortman</t>
  </si>
  <si>
    <t>Erin</t>
  </si>
  <si>
    <t>Koegel</t>
  </si>
  <si>
    <t>Nolan</t>
  </si>
  <si>
    <t>West</t>
  </si>
  <si>
    <t>Linda</t>
  </si>
  <si>
    <t>Runbeck</t>
  </si>
  <si>
    <t>Dettmer</t>
  </si>
  <si>
    <t>Kathy</t>
  </si>
  <si>
    <t>Lohmer</t>
  </si>
  <si>
    <t>Michael V.</t>
  </si>
  <si>
    <t>Nelson</t>
  </si>
  <si>
    <t>Connie</t>
  </si>
  <si>
    <t>Bernardy</t>
  </si>
  <si>
    <t>Kunesh-Podein</t>
  </si>
  <si>
    <t>Randy</t>
  </si>
  <si>
    <t>Jessup</t>
  </si>
  <si>
    <t>Jamie</t>
  </si>
  <si>
    <t>Becker-Finn</t>
  </si>
  <si>
    <t>Peter</t>
  </si>
  <si>
    <t>Fischer</t>
  </si>
  <si>
    <t>Leon</t>
  </si>
  <si>
    <t>Lillie</t>
  </si>
  <si>
    <t>Sarah</t>
  </si>
  <si>
    <t>Jon</t>
  </si>
  <si>
    <t>Lyndon</t>
  </si>
  <si>
    <t>Carlson Sr.</t>
  </si>
  <si>
    <t>Freiberg</t>
  </si>
  <si>
    <t>Cheryl</t>
  </si>
  <si>
    <t>Youakim</t>
  </si>
  <si>
    <t>Nash</t>
  </si>
  <si>
    <t>Laurie</t>
  </si>
  <si>
    <t>Pryor</t>
  </si>
  <si>
    <t>Jenifer</t>
  </si>
  <si>
    <t>Loon</t>
  </si>
  <si>
    <t>Dario</t>
  </si>
  <si>
    <t>Anselmo</t>
  </si>
  <si>
    <t>Andrew</t>
  </si>
  <si>
    <t>Carlson</t>
  </si>
  <si>
    <t>Sandra</t>
  </si>
  <si>
    <t>Masin</t>
  </si>
  <si>
    <t>Halverson</t>
  </si>
  <si>
    <t>Rick</t>
  </si>
  <si>
    <t>Hansen</t>
  </si>
  <si>
    <t>Regina</t>
  </si>
  <si>
    <t>Barr</t>
  </si>
  <si>
    <t>Kelly</t>
  </si>
  <si>
    <t>Fenton</t>
  </si>
  <si>
    <t>Keith</t>
  </si>
  <si>
    <t>Franke</t>
  </si>
  <si>
    <t>Tony</t>
  </si>
  <si>
    <t>Jurgens</t>
  </si>
  <si>
    <t>Albright</t>
  </si>
  <si>
    <t>Drew</t>
  </si>
  <si>
    <t>Christensen</t>
  </si>
  <si>
    <t>Roz</t>
  </si>
  <si>
    <t>Peterson</t>
  </si>
  <si>
    <t>Anna</t>
  </si>
  <si>
    <t>Wills</t>
  </si>
  <si>
    <t>Koznick</t>
  </si>
  <si>
    <t>Pat</t>
  </si>
  <si>
    <t>Garofalo</t>
  </si>
  <si>
    <t>Fue</t>
  </si>
  <si>
    <t>Lee</t>
  </si>
  <si>
    <t>Raymond</t>
  </si>
  <si>
    <t>Dehn</t>
  </si>
  <si>
    <t>Diane</t>
  </si>
  <si>
    <t>Loeffler</t>
  </si>
  <si>
    <t>Frank</t>
  </si>
  <si>
    <t>Hornstein</t>
  </si>
  <si>
    <t>Thissen</t>
  </si>
  <si>
    <t>Davnie</t>
  </si>
  <si>
    <t>Jean</t>
  </si>
  <si>
    <t>Wagenius</t>
  </si>
  <si>
    <t>Pinto</t>
  </si>
  <si>
    <t>Rena</t>
  </si>
  <si>
    <t>Moran</t>
  </si>
  <si>
    <t>Carlos</t>
  </si>
  <si>
    <t>Mariani</t>
  </si>
  <si>
    <t>Alice</t>
  </si>
  <si>
    <t>Hausman</t>
  </si>
  <si>
    <t>Lesch</t>
  </si>
  <si>
    <t>Mahoney</t>
  </si>
  <si>
    <t>total</t>
  </si>
  <si>
    <t>Solid</t>
  </si>
  <si>
    <t>Lean</t>
  </si>
  <si>
    <t>lean2</t>
  </si>
  <si>
    <t>R Competitive</t>
  </si>
  <si>
    <t>D Competitive</t>
  </si>
  <si>
    <t>opponent</t>
  </si>
  <si>
    <t>opponent_party</t>
  </si>
  <si>
    <t>special_status</t>
  </si>
  <si>
    <t>open</t>
  </si>
  <si>
    <t>uncontested</t>
  </si>
  <si>
    <t>watching</t>
  </si>
  <si>
    <t>null</t>
  </si>
  <si>
    <t>Y</t>
  </si>
  <si>
    <t>N</t>
  </si>
  <si>
    <t>fipped</t>
  </si>
  <si>
    <t>CPVI calculator for Minnesota legislative disticts</t>
  </si>
  <si>
    <t>DailyKos</t>
  </si>
  <si>
    <t>axis</t>
  </si>
  <si>
    <t>leans</t>
  </si>
  <si>
    <t>Race lean category</t>
  </si>
  <si>
    <t>Number of DFL seats</t>
  </si>
  <si>
    <t>Number of GOP seats</t>
  </si>
  <si>
    <t>Total seats</t>
  </si>
  <si>
    <t>Minnesota Legislature CPVI analysis, cleaned</t>
  </si>
  <si>
    <t>Race leans analysis</t>
  </si>
  <si>
    <t>Source: Minnesota Secretary of State, Cook Political Report</t>
  </si>
  <si>
    <t>rematch</t>
  </si>
  <si>
    <t>Stephen R. Moeller</t>
  </si>
  <si>
    <t>Brent Lindstrom</t>
  </si>
  <si>
    <t>Michael Northbird</t>
  </si>
  <si>
    <t>Karen Branden</t>
  </si>
  <si>
    <t>Randy Goutermont</t>
  </si>
  <si>
    <t>Keith MacDonald</t>
  </si>
  <si>
    <t>Jordan Idso</t>
  </si>
  <si>
    <t>Jason Peterson</t>
  </si>
  <si>
    <t>Pat Medure</t>
  </si>
  <si>
    <t>Guy Anderson</t>
  </si>
  <si>
    <t>Skeeter Tomczak</t>
  </si>
  <si>
    <t>Lislegard</t>
  </si>
  <si>
    <t>Dana Krivogorsky</t>
  </si>
  <si>
    <t>Caroline Burley</t>
  </si>
  <si>
    <t>Brittney Johnson</t>
  </si>
  <si>
    <t>Gail Kulp</t>
  </si>
  <si>
    <t>Alex Hering</t>
  </si>
  <si>
    <t>Stephen Browning</t>
  </si>
  <si>
    <t>Dale Menk</t>
  </si>
  <si>
    <t>Phil Yetzer</t>
  </si>
  <si>
    <t>Jeff A. Dotseth</t>
  </si>
  <si>
    <t>Tim Burkhardt</t>
  </si>
  <si>
    <t>Murray Smart</t>
  </si>
  <si>
    <t>Ben Schirmers</t>
  </si>
  <si>
    <t>Lisa</t>
  </si>
  <si>
    <t>Demuth</t>
  </si>
  <si>
    <t>Jim Read</t>
  </si>
  <si>
    <t>Heidi L. Everett</t>
  </si>
  <si>
    <t>Aric Putnam</t>
  </si>
  <si>
    <t>Dan Wolgamott</t>
  </si>
  <si>
    <t>Emy Minzel</t>
  </si>
  <si>
    <t>Karla Scapanski</t>
  </si>
  <si>
    <t>Mekeland</t>
  </si>
  <si>
    <t>Shane</t>
  </si>
  <si>
    <t>Tom Wyatt-Yerka</t>
  </si>
  <si>
    <t>Marinda "Mindy" Kimmel</t>
  </si>
  <si>
    <t>Lyle Koenen</t>
  </si>
  <si>
    <t>Anita Flowe</t>
  </si>
  <si>
    <t>Justin Vold</t>
  </si>
  <si>
    <t>Ashley Latzke</t>
  </si>
  <si>
    <t>Kim Spears</t>
  </si>
  <si>
    <t>Brand</t>
  </si>
  <si>
    <t>Joe Steck</t>
  </si>
  <si>
    <t>Barbara Dröher Kline</t>
  </si>
  <si>
    <t>Josh Gare</t>
  </si>
  <si>
    <t>Lippert</t>
  </si>
  <si>
    <t>Lori Ann Clark</t>
  </si>
  <si>
    <t>Jonathan Isenor</t>
  </si>
  <si>
    <t>Maxwell Kaufman</t>
  </si>
  <si>
    <t>Cheniqua Johnson</t>
  </si>
  <si>
    <t>Heather L. Klassen</t>
  </si>
  <si>
    <t>Jim Grabowska</t>
  </si>
  <si>
    <t>Joe Heegard</t>
  </si>
  <si>
    <t>Yvette Marthaler</t>
  </si>
  <si>
    <t>Jamie Mahlberg</t>
  </si>
  <si>
    <t>Kenneth L. Bush</t>
  </si>
  <si>
    <t>Paul F. Wilson</t>
  </si>
  <si>
    <t>Tyrel Clark</t>
  </si>
  <si>
    <t>Terry Gjersvik</t>
  </si>
  <si>
    <t>Christine Green</t>
  </si>
  <si>
    <t>Thomas Trehus</t>
  </si>
  <si>
    <t>Renée Cardarelle</t>
  </si>
  <si>
    <t>Sharon A. McGinty</t>
  </si>
  <si>
    <t>Sarah Hamlin</t>
  </si>
  <si>
    <t>Margaret Fernandez</t>
  </si>
  <si>
    <t>Brad Brown</t>
  </si>
  <si>
    <t>Sue Larson</t>
  </si>
  <si>
    <t>Renae Berg</t>
  </si>
  <si>
    <t>Jeff Peterson</t>
  </si>
  <si>
    <t>Norrie Thomas</t>
  </si>
  <si>
    <t>Kelly Morrison</t>
  </si>
  <si>
    <t xml:space="preserve">Dan Solon </t>
  </si>
  <si>
    <t>Kristin</t>
  </si>
  <si>
    <t>Robbins</t>
  </si>
  <si>
    <t>Kristin Bahner</t>
  </si>
  <si>
    <t>Bill Vikander</t>
  </si>
  <si>
    <t>Heinrich</t>
  </si>
  <si>
    <t>Kathryn Eckhardt</t>
  </si>
  <si>
    <t>Zack Stephenson</t>
  </si>
  <si>
    <t>Maresh</t>
  </si>
  <si>
    <t>Bill</t>
  </si>
  <si>
    <t>Jermain A Botsio</t>
  </si>
  <si>
    <t>Anthony Wilder</t>
  </si>
  <si>
    <t>Amir Joseph Malik</t>
  </si>
  <si>
    <t>Kevin Fogarty</t>
  </si>
  <si>
    <t>Ami Wazlawik</t>
  </si>
  <si>
    <t>Patti</t>
  </si>
  <si>
    <t>Ann Mozey</t>
  </si>
  <si>
    <t>Shelly Christensen</t>
  </si>
  <si>
    <t>David True</t>
  </si>
  <si>
    <t>Robert Marvin</t>
  </si>
  <si>
    <t>Samantha</t>
  </si>
  <si>
    <t>Vang</t>
  </si>
  <si>
    <t>Susan A. Erickson</t>
  </si>
  <si>
    <t>Kelly Moller</t>
  </si>
  <si>
    <t>Yele-Mis Yang</t>
  </si>
  <si>
    <t>Robert J. "Bob" Cardinal</t>
  </si>
  <si>
    <t>Rachael Bucholz</t>
  </si>
  <si>
    <t>Ginny Klevorn</t>
  </si>
  <si>
    <t>Gary Porter</t>
  </si>
  <si>
    <t>Patty</t>
  </si>
  <si>
    <t>Acomb</t>
  </si>
  <si>
    <t>Reid Johnson</t>
  </si>
  <si>
    <t>Steve Merriman</t>
  </si>
  <si>
    <t>Luke McCusker</t>
  </si>
  <si>
    <t>Ryan</t>
  </si>
  <si>
    <t>Winkler</t>
  </si>
  <si>
    <t>Melissa Moore</t>
  </si>
  <si>
    <t>Madalynn Gerold</t>
  </si>
  <si>
    <t>Donzel Leggett</t>
  </si>
  <si>
    <t>Boe</t>
  </si>
  <si>
    <t>Ellen Cousins</t>
  </si>
  <si>
    <t>Carlie Kotyza-Witthuhn</t>
  </si>
  <si>
    <t>Heather Edelson</t>
  </si>
  <si>
    <t>Matt Sikich</t>
  </si>
  <si>
    <t>Elkins</t>
  </si>
  <si>
    <t>Michael</t>
  </si>
  <si>
    <t>Howard</t>
  </si>
  <si>
    <t>Kirsten Johnson</t>
  </si>
  <si>
    <t>Jim Kiner</t>
  </si>
  <si>
    <t>Douglas D. Willetts</t>
  </si>
  <si>
    <t>Beth L. Arntson</t>
  </si>
  <si>
    <t>Ruth Richardson</t>
  </si>
  <si>
    <t>Andy Turonie</t>
  </si>
  <si>
    <t>Tou</t>
  </si>
  <si>
    <t>Xiong</t>
  </si>
  <si>
    <t>Steve Sandell</t>
  </si>
  <si>
    <t>Anne Claflin</t>
  </si>
  <si>
    <t>Tina Folch</t>
  </si>
  <si>
    <t>Brad Tabke</t>
  </si>
  <si>
    <t>Erik</t>
  </si>
  <si>
    <t>Mortensen</t>
  </si>
  <si>
    <t>Matt Christensen</t>
  </si>
  <si>
    <t>Hunter Cantrell</t>
  </si>
  <si>
    <t>Alice Mann</t>
  </si>
  <si>
    <t>John Huot</t>
  </si>
  <si>
    <t>Maggie Williams</t>
  </si>
  <si>
    <t>Marla Vagts</t>
  </si>
  <si>
    <t>Fred Statema</t>
  </si>
  <si>
    <t>Lacy Johnson</t>
  </si>
  <si>
    <t>Kelly Winsor</t>
  </si>
  <si>
    <t>Joseph Patiño</t>
  </si>
  <si>
    <t>Mohamud</t>
  </si>
  <si>
    <t>Noor</t>
  </si>
  <si>
    <t>Jeremy Hansen</t>
  </si>
  <si>
    <t>Scot D. Missling</t>
  </si>
  <si>
    <t>Bruce Lundeen</t>
  </si>
  <si>
    <t>Hodan</t>
  </si>
  <si>
    <t>Hassan</t>
  </si>
  <si>
    <t>Ronald W. Peterson</t>
  </si>
  <si>
    <t>Aisha</t>
  </si>
  <si>
    <t>Gomez</t>
  </si>
  <si>
    <t>Kyle Bragg</t>
  </si>
  <si>
    <t>Frank Pafko</t>
  </si>
  <si>
    <t>Patrick JD Griffin</t>
  </si>
  <si>
    <t>Kaohly</t>
  </si>
  <si>
    <t>Her</t>
  </si>
  <si>
    <t>Alex Pouliot</t>
  </si>
  <si>
    <t>Monique Giordan</t>
  </si>
  <si>
    <t>Margaret Mary Stokely</t>
  </si>
  <si>
    <t>Jon Heyer</t>
  </si>
  <si>
    <t>David E. Richard</t>
  </si>
  <si>
    <t>Fred Turk</t>
  </si>
  <si>
    <t>Jay</t>
  </si>
  <si>
    <t>none</t>
  </si>
  <si>
    <t>incumbent</t>
  </si>
  <si>
    <t>*</t>
  </si>
  <si>
    <t>Robert</t>
  </si>
  <si>
    <t>Bierman</t>
  </si>
  <si>
    <t>Matt Lundin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</si>
</sst>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\+#;\-#;&quot;On Forecast&quot;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89">
    <xf numFmtId="0" fontId="0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 applyProtection="1">
      <alignment horizontal="left"/>
      <protection locked="0"/>
    </xf>
    <xf numFmtId="0" fontId="4" fillId="0" borderId="0" xfId="0" applyFont="1"/>
    <xf numFmtId="0" fontId="8" fillId="0" borderId="0" xfId="0" applyFont="1" applyAlignment="1" applyProtection="1">
      <alignment horizontal="left" vertical="top"/>
      <protection locked="0"/>
    </xf>
    <xf numFmtId="0" fontId="9" fillId="0" borderId="0" xfId="0" applyFont="1"/>
    <xf numFmtId="0" fontId="10" fillId="0" borderId="0" xfId="0" applyFont="1"/>
    <xf numFmtId="0" fontId="3" fillId="0" borderId="0" xfId="1" applyFont="1" applyBorder="1" applyAlignment="1" applyProtection="1">
      <alignment horizontal="left" readingOrder="1"/>
      <protection locked="0"/>
    </xf>
    <xf numFmtId="0" fontId="1" fillId="0" borderId="0" xfId="2" applyFont="1" applyFill="1" applyBorder="1"/>
    <xf numFmtId="0" fontId="10" fillId="0" borderId="0" xfId="0" applyFont="1" applyBorder="1" applyAlignment="1">
      <alignment readingOrder="1"/>
    </xf>
    <xf numFmtId="0" fontId="3" fillId="0" borderId="0" xfId="1" applyFont="1" applyBorder="1" applyAlignment="1" applyProtection="1">
      <alignment horizontal="left" vertical="top" readingOrder="1"/>
      <protection locked="0"/>
    </xf>
    <xf numFmtId="49" fontId="10" fillId="0" borderId="0" xfId="0" applyNumberFormat="1" applyFont="1" applyBorder="1" applyAlignment="1">
      <alignment readingOrder="1"/>
    </xf>
    <xf numFmtId="164" fontId="2" fillId="0" borderId="0" xfId="0" applyNumberFormat="1" applyFont="1" applyFill="1" applyBorder="1" applyAlignment="1"/>
    <xf numFmtId="164" fontId="0" fillId="0" borderId="0" xfId="0" applyNumberForma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7" fillId="0" borderId="0" xfId="0" applyFont="1" applyAlignment="1" applyProtection="1">
      <alignment horizontal="left"/>
      <protection locked="0"/>
    </xf>
    <xf numFmtId="0" fontId="0" fillId="0" borderId="0" xfId="0" applyFill="1"/>
    <xf numFmtId="0" fontId="13" fillId="0" borderId="0" xfId="0" applyFont="1" applyFill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0" fontId="1" fillId="0" borderId="0" xfId="0" applyFont="1"/>
    <xf numFmtId="0" fontId="0" fillId="2" borderId="0" xfId="0" applyFill="1"/>
    <xf numFmtId="10" fontId="1" fillId="0" borderId="0" xfId="0" applyNumberFormat="1" applyFont="1" applyFill="1" applyAlignment="1"/>
    <xf numFmtId="4" fontId="1" fillId="0" borderId="0" xfId="0" applyNumberFormat="1" applyFont="1" applyFill="1" applyAlignment="1"/>
    <xf numFmtId="0" fontId="1" fillId="0" borderId="0" xfId="0" applyFont="1" applyFill="1"/>
    <xf numFmtId="0" fontId="13" fillId="0" borderId="0" xfId="0" applyFont="1" applyFill="1" applyAlignment="1">
      <alignment horizontal="right"/>
    </xf>
    <xf numFmtId="1" fontId="13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/>
    <xf numFmtId="0" fontId="6" fillId="0" borderId="0" xfId="0" applyFont="1" applyFill="1" applyAlignment="1"/>
    <xf numFmtId="4" fontId="1" fillId="0" borderId="0" xfId="0" applyNumberFormat="1" applyFont="1" applyFill="1"/>
    <xf numFmtId="0" fontId="6" fillId="0" borderId="0" xfId="0" applyFont="1" applyFill="1" applyAlignment="1">
      <alignment horizontal="right"/>
    </xf>
    <xf numFmtId="9" fontId="1" fillId="0" borderId="0" xfId="0" applyNumberFormat="1" applyFont="1" applyFill="1"/>
    <xf numFmtId="0" fontId="10" fillId="0" borderId="0" xfId="0" applyFont="1" applyFill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1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98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Normal" xfId="0" builtinId="0"/>
    <cellStyle name="Normal 2" xfId="1" xr:uid="{00000000-0005-0000-0000-0000DB030000}"/>
    <cellStyle name="Normal_2002_General_Results" xfId="2" xr:uid="{00000000-0005-0000-0000-0000DC030000}"/>
  </cellStyles>
  <dxfs count="4">
    <dxf>
      <font>
        <color rgb="FFFF0000"/>
      </font>
    </dxf>
    <dxf>
      <font>
        <color rgb="FF0070C0"/>
      </font>
    </dxf>
    <dxf>
      <font>
        <color theme="1"/>
      </font>
      <numFmt numFmtId="166" formatCode="&quot;EVEN&quot;"/>
    </dxf>
    <dxf>
      <font>
        <color theme="1"/>
      </font>
      <numFmt numFmtId="166" formatCode="&quot;EVEN&quot;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Z135"/>
  <sheetViews>
    <sheetView topLeftCell="S1" workbookViewId="0">
      <selection activeCell="AD33" sqref="AD33"/>
    </sheetView>
  </sheetViews>
  <sheetFormatPr baseColWidth="10" defaultRowHeight="13" x14ac:dyDescent="0.15"/>
  <cols>
    <col min="34" max="35" width="10.83203125" style="19"/>
    <col min="36" max="36" width="12.6640625" style="19" bestFit="1" customWidth="1"/>
    <col min="37" max="39" width="12.6640625" style="19" customWidth="1"/>
  </cols>
  <sheetData>
    <row r="1" spans="1:156" ht="16" x14ac:dyDescent="0.2">
      <c r="A1" s="22" t="s">
        <v>286</v>
      </c>
      <c r="B1" s="22" t="s">
        <v>290</v>
      </c>
      <c r="C1" s="22" t="s">
        <v>291</v>
      </c>
      <c r="D1" s="22" t="s">
        <v>289</v>
      </c>
      <c r="E1" s="22" t="s">
        <v>292</v>
      </c>
      <c r="F1" s="22" t="s">
        <v>293</v>
      </c>
      <c r="G1" s="22" t="s">
        <v>294</v>
      </c>
      <c r="H1" s="22" t="s">
        <v>295</v>
      </c>
      <c r="I1" s="22" t="s">
        <v>296</v>
      </c>
      <c r="J1" s="22" t="s">
        <v>297</v>
      </c>
      <c r="K1" s="22" t="s">
        <v>298</v>
      </c>
      <c r="L1" s="22" t="s">
        <v>299</v>
      </c>
      <c r="M1" s="25" t="s">
        <v>860</v>
      </c>
      <c r="N1" t="s">
        <v>300</v>
      </c>
      <c r="O1" s="22" t="s">
        <v>284</v>
      </c>
      <c r="P1" s="22" t="s">
        <v>301</v>
      </c>
      <c r="Q1" s="22" t="s">
        <v>302</v>
      </c>
      <c r="R1" s="27" t="s">
        <v>303</v>
      </c>
      <c r="S1" s="22" t="s">
        <v>304</v>
      </c>
      <c r="T1" s="28" t="s">
        <v>305</v>
      </c>
      <c r="U1" s="28" t="s">
        <v>306</v>
      </c>
      <c r="V1" s="22" t="s">
        <v>307</v>
      </c>
      <c r="W1" s="22" t="s">
        <v>308</v>
      </c>
      <c r="X1" s="22" t="s">
        <v>309</v>
      </c>
      <c r="Y1" s="22" t="s">
        <v>310</v>
      </c>
      <c r="Z1" s="22" t="s">
        <v>311</v>
      </c>
      <c r="AA1" s="22" t="s">
        <v>312</v>
      </c>
      <c r="AB1" s="22" t="s">
        <v>313</v>
      </c>
      <c r="AC1" s="22" t="s">
        <v>314</v>
      </c>
      <c r="AD1" s="22" t="s">
        <v>315</v>
      </c>
      <c r="AE1" s="22" t="s">
        <v>316</v>
      </c>
      <c r="AF1" s="20" t="s">
        <v>317</v>
      </c>
      <c r="AG1" s="20" t="s">
        <v>652</v>
      </c>
      <c r="AH1" s="20" t="s">
        <v>685</v>
      </c>
      <c r="AI1" s="20" t="s">
        <v>679</v>
      </c>
      <c r="AJ1" s="20" t="s">
        <v>689</v>
      </c>
      <c r="AK1" s="20" t="s">
        <v>698</v>
      </c>
      <c r="AL1" s="19" t="s">
        <v>699</v>
      </c>
      <c r="AM1" s="19" t="s">
        <v>700</v>
      </c>
      <c r="AN1" s="20" t="s">
        <v>318</v>
      </c>
      <c r="AO1" s="20" t="s">
        <v>319</v>
      </c>
      <c r="AP1" s="20" t="s">
        <v>320</v>
      </c>
      <c r="AQ1" s="20" t="s">
        <v>321</v>
      </c>
      <c r="AR1" s="20" t="s">
        <v>322</v>
      </c>
      <c r="AS1" s="20" t="s">
        <v>323</v>
      </c>
      <c r="AT1" s="20" t="s">
        <v>324</v>
      </c>
      <c r="AU1" s="20" t="s">
        <v>651</v>
      </c>
      <c r="AV1" s="20" t="s">
        <v>690</v>
      </c>
      <c r="AW1" s="20" t="s">
        <v>325</v>
      </c>
      <c r="AX1" s="20" t="s">
        <v>326</v>
      </c>
      <c r="AY1" s="20" t="s">
        <v>691</v>
      </c>
      <c r="AZ1" s="20" t="s">
        <v>327</v>
      </c>
      <c r="BA1" s="20" t="s">
        <v>328</v>
      </c>
      <c r="BB1" s="20" t="s">
        <v>692</v>
      </c>
      <c r="BC1" s="20" t="s">
        <v>329</v>
      </c>
      <c r="BD1" s="20" t="s">
        <v>330</v>
      </c>
      <c r="BE1" s="20" t="s">
        <v>693</v>
      </c>
      <c r="BF1" s="20" t="s">
        <v>331</v>
      </c>
      <c r="BG1" s="20" t="s">
        <v>332</v>
      </c>
      <c r="BH1" s="20" t="s">
        <v>695</v>
      </c>
      <c r="BI1" s="20" t="s">
        <v>333</v>
      </c>
      <c r="BJ1" s="20" t="s">
        <v>334</v>
      </c>
      <c r="BK1" s="20" t="s">
        <v>694</v>
      </c>
      <c r="BL1" s="20" t="s">
        <v>335</v>
      </c>
      <c r="BM1" s="20" t="s">
        <v>336</v>
      </c>
      <c r="BN1" s="20" t="s">
        <v>696</v>
      </c>
      <c r="BO1" s="20" t="s">
        <v>337</v>
      </c>
      <c r="BP1" s="20" t="s">
        <v>338</v>
      </c>
      <c r="BQ1" s="20" t="s">
        <v>697</v>
      </c>
      <c r="BR1" s="20" t="s">
        <v>686</v>
      </c>
      <c r="BS1" s="20" t="s">
        <v>687</v>
      </c>
      <c r="BT1" s="22" t="s">
        <v>339</v>
      </c>
      <c r="BU1" s="22" t="s">
        <v>340</v>
      </c>
      <c r="BV1" s="22" t="s">
        <v>341</v>
      </c>
      <c r="BW1" s="22" t="s">
        <v>342</v>
      </c>
      <c r="BX1" s="29" t="s">
        <v>343</v>
      </c>
      <c r="BY1" s="29" t="s">
        <v>344</v>
      </c>
      <c r="BZ1" s="22" t="s">
        <v>345</v>
      </c>
      <c r="CA1" s="21" t="s">
        <v>703</v>
      </c>
      <c r="CB1" s="22" t="s">
        <v>346</v>
      </c>
      <c r="CC1" s="29" t="s">
        <v>347</v>
      </c>
      <c r="CD1" s="22" t="s">
        <v>348</v>
      </c>
      <c r="CE1" s="22" t="s">
        <v>349</v>
      </c>
      <c r="CF1" s="22" t="s">
        <v>350</v>
      </c>
      <c r="CG1" s="22" t="s">
        <v>351</v>
      </c>
      <c r="CH1" s="22" t="s">
        <v>352</v>
      </c>
      <c r="CI1" s="22" t="s">
        <v>353</v>
      </c>
      <c r="CJ1" s="22" t="s">
        <v>354</v>
      </c>
      <c r="CK1" s="22" t="s">
        <v>355</v>
      </c>
      <c r="CL1" s="22" t="s">
        <v>356</v>
      </c>
      <c r="CM1" s="22" t="s">
        <v>357</v>
      </c>
      <c r="CN1" s="22" t="s">
        <v>358</v>
      </c>
      <c r="CO1" s="22" t="s">
        <v>359</v>
      </c>
      <c r="CP1" s="22" t="s">
        <v>360</v>
      </c>
      <c r="CQ1" s="22" t="s">
        <v>361</v>
      </c>
      <c r="CR1" s="22" t="s">
        <v>362</v>
      </c>
      <c r="CS1" s="22" t="s">
        <v>363</v>
      </c>
      <c r="CT1" s="22" t="s">
        <v>364</v>
      </c>
      <c r="CU1" s="22" t="s">
        <v>365</v>
      </c>
      <c r="CV1" s="22" t="s">
        <v>366</v>
      </c>
      <c r="CW1" s="22" t="s">
        <v>367</v>
      </c>
      <c r="CX1" s="22" t="s">
        <v>368</v>
      </c>
      <c r="CY1" s="22" t="s">
        <v>369</v>
      </c>
      <c r="CZ1" s="22" t="s">
        <v>370</v>
      </c>
      <c r="DA1" s="22" t="s">
        <v>371</v>
      </c>
      <c r="DB1" s="22" t="s">
        <v>372</v>
      </c>
      <c r="DC1" s="22" t="s">
        <v>373</v>
      </c>
      <c r="DD1" s="22" t="s">
        <v>374</v>
      </c>
      <c r="DE1" s="22" t="s">
        <v>375</v>
      </c>
      <c r="DF1" s="22" t="s">
        <v>376</v>
      </c>
      <c r="DG1" s="22" t="s">
        <v>377</v>
      </c>
      <c r="DH1" s="22" t="s">
        <v>378</v>
      </c>
      <c r="DI1" s="22" t="s">
        <v>379</v>
      </c>
      <c r="DJ1" s="22" t="s">
        <v>380</v>
      </c>
      <c r="DK1" s="22" t="s">
        <v>381</v>
      </c>
      <c r="DL1" s="22" t="s">
        <v>382</v>
      </c>
      <c r="DM1" s="22" t="s">
        <v>383</v>
      </c>
      <c r="DN1" s="22" t="s">
        <v>384</v>
      </c>
      <c r="DO1" s="22" t="s">
        <v>385</v>
      </c>
      <c r="DP1" s="22" t="s">
        <v>386</v>
      </c>
      <c r="DQ1" s="22" t="s">
        <v>387</v>
      </c>
      <c r="DR1" s="22" t="s">
        <v>388</v>
      </c>
      <c r="DS1" s="22" t="s">
        <v>389</v>
      </c>
      <c r="DT1" s="22" t="s">
        <v>390</v>
      </c>
      <c r="DU1" s="22" t="s">
        <v>391</v>
      </c>
      <c r="DV1" s="22" t="s">
        <v>392</v>
      </c>
      <c r="DW1" s="22" t="s">
        <v>393</v>
      </c>
      <c r="DX1" s="22" t="s">
        <v>394</v>
      </c>
      <c r="DY1" s="22" t="s">
        <v>395</v>
      </c>
      <c r="DZ1" s="22" t="s">
        <v>396</v>
      </c>
      <c r="EA1" s="22" t="s">
        <v>397</v>
      </c>
      <c r="EB1" s="22" t="s">
        <v>398</v>
      </c>
      <c r="EC1" s="22" t="s">
        <v>399</v>
      </c>
      <c r="ED1" s="22" t="s">
        <v>400</v>
      </c>
      <c r="EE1" s="22" t="s">
        <v>401</v>
      </c>
      <c r="EF1" s="22" t="s">
        <v>402</v>
      </c>
      <c r="EG1" s="22" t="s">
        <v>403</v>
      </c>
      <c r="EH1" s="22" t="s">
        <v>404</v>
      </c>
      <c r="EI1" s="22" t="s">
        <v>405</v>
      </c>
      <c r="EJ1" s="22" t="s">
        <v>406</v>
      </c>
      <c r="EK1" s="22" t="s">
        <v>407</v>
      </c>
      <c r="EL1" s="22" t="s">
        <v>408</v>
      </c>
      <c r="EM1" s="22" t="s">
        <v>409</v>
      </c>
      <c r="EN1" s="22" t="s">
        <v>410</v>
      </c>
      <c r="EO1" s="22" t="s">
        <v>411</v>
      </c>
      <c r="EP1" s="22" t="s">
        <v>412</v>
      </c>
      <c r="EQ1" s="22" t="s">
        <v>413</v>
      </c>
      <c r="ER1" s="22" t="s">
        <v>414</v>
      </c>
      <c r="ES1" s="22" t="s">
        <v>415</v>
      </c>
      <c r="ET1" s="22" t="s">
        <v>416</v>
      </c>
      <c r="EU1" s="22" t="s">
        <v>417</v>
      </c>
      <c r="EV1" s="22" t="s">
        <v>418</v>
      </c>
      <c r="EW1" s="22" t="s">
        <v>419</v>
      </c>
      <c r="EX1" s="22" t="s">
        <v>420</v>
      </c>
      <c r="EY1" s="22" t="s">
        <v>421</v>
      </c>
      <c r="EZ1" s="22" t="s">
        <v>422</v>
      </c>
    </row>
    <row r="2" spans="1:156" ht="16" x14ac:dyDescent="0.2">
      <c r="A2" s="22" t="s">
        <v>56</v>
      </c>
      <c r="B2" s="22" t="s">
        <v>423</v>
      </c>
      <c r="C2" s="22" t="s">
        <v>424</v>
      </c>
      <c r="D2" s="22" t="s">
        <v>425</v>
      </c>
      <c r="E2" s="22" t="s">
        <v>426</v>
      </c>
      <c r="F2" s="22" t="s">
        <v>896</v>
      </c>
      <c r="G2" s="29"/>
      <c r="H2" s="22">
        <v>3</v>
      </c>
      <c r="I2" s="22">
        <v>67.09</v>
      </c>
      <c r="J2" s="22" t="s">
        <v>428</v>
      </c>
      <c r="K2" s="37" t="s">
        <v>426</v>
      </c>
      <c r="L2" s="22" t="s">
        <v>224</v>
      </c>
      <c r="M2">
        <v>20</v>
      </c>
      <c r="N2" t="s">
        <v>832</v>
      </c>
      <c r="O2" s="22">
        <f t="shared" ref="O2:O33" si="0">P2-Q2</f>
        <v>148.67495750201306</v>
      </c>
      <c r="P2" s="29">
        <f t="shared" ref="P2:P37" si="1">IF(D2="RPM", IF(AE2=0, U2, U2*AE2)*H2, IF(AE2=0, U2, U2*AE2))</f>
        <v>231.42882705556053</v>
      </c>
      <c r="Q2" s="29">
        <f t="shared" ref="Q2:Q33" si="2">IF(D2="DFL", IF(AD2=0, T2, T2*AD2)*H2, IF(AD2=0, T2, T2*AD2))</f>
        <v>82.75386955354746</v>
      </c>
      <c r="R2" s="27">
        <v>0.16480271987116402</v>
      </c>
      <c r="S2" s="29"/>
      <c r="T2" s="28">
        <v>41.37693477677373</v>
      </c>
      <c r="U2" s="28">
        <v>57.857206763890133</v>
      </c>
      <c r="V2" s="22">
        <v>578.57206763890133</v>
      </c>
      <c r="W2" s="22" t="s">
        <v>429</v>
      </c>
      <c r="X2" s="22" t="s">
        <v>427</v>
      </c>
      <c r="Y2" s="29">
        <v>46247</v>
      </c>
      <c r="Z2" s="29">
        <v>64667</v>
      </c>
      <c r="AA2" s="29">
        <v>111770</v>
      </c>
      <c r="AB2" s="22" t="s">
        <v>56</v>
      </c>
      <c r="AC2" s="22">
        <v>2010</v>
      </c>
      <c r="AD2" s="22">
        <v>2</v>
      </c>
      <c r="AE2" s="22">
        <v>4</v>
      </c>
      <c r="AF2" s="20" t="s">
        <v>430</v>
      </c>
      <c r="AG2" s="19" t="s">
        <v>653</v>
      </c>
      <c r="AH2" s="19" t="s">
        <v>684</v>
      </c>
      <c r="AI2" s="19">
        <v>2</v>
      </c>
      <c r="AJ2" s="19">
        <f>(AI2 * ((AV2 + AY2 + BB2 + BE2 + BH2 + BK2 + BN2 + BQ2) + AK2) * -1)</f>
        <v>400.83400000000017</v>
      </c>
      <c r="AK2" s="19">
        <f t="shared" ref="AK2:AK33" si="3">AL2-AM2</f>
        <v>-36.899999999999991</v>
      </c>
      <c r="AL2" s="19">
        <v>27.7</v>
      </c>
      <c r="AM2" s="19">
        <v>64.599999999999994</v>
      </c>
      <c r="AN2" s="20" t="s">
        <v>425</v>
      </c>
      <c r="AO2" s="20" t="s">
        <v>425</v>
      </c>
      <c r="AP2" s="20" t="s">
        <v>431</v>
      </c>
      <c r="AQ2" s="20" t="s">
        <v>431</v>
      </c>
      <c r="AR2" s="22" t="s">
        <v>425</v>
      </c>
      <c r="AS2" s="20" t="s">
        <v>425</v>
      </c>
      <c r="AT2" s="20" t="s">
        <v>425</v>
      </c>
      <c r="AU2" s="19" t="s">
        <v>425</v>
      </c>
      <c r="AV2" s="19">
        <f t="shared" ref="AV2:AV33" si="4">AW2-AX2</f>
        <v>-32.197600000000108</v>
      </c>
      <c r="AW2" s="29">
        <v>33.891199999999898</v>
      </c>
      <c r="AX2" s="29">
        <v>66.088800000000006</v>
      </c>
      <c r="AY2" s="19">
        <f t="shared" ref="AY2:AY33" si="5">AZ2-BA2</f>
        <v>-23.9998</v>
      </c>
      <c r="AZ2" s="29">
        <v>37.988999999999898</v>
      </c>
      <c r="BA2" s="29">
        <v>61.988799999999898</v>
      </c>
      <c r="BB2" s="19">
        <f t="shared" ref="BB2:BB33" si="6">BC2-BD2</f>
        <v>8.0324999999999989</v>
      </c>
      <c r="BC2" s="29">
        <v>53.917299999999898</v>
      </c>
      <c r="BD2" s="29">
        <v>45.884799999999899</v>
      </c>
      <c r="BE2" s="19">
        <f t="shared" ref="BE2:BE33" si="7">BF2-BG2</f>
        <v>5.0405999999999977</v>
      </c>
      <c r="BF2" s="29">
        <v>50.267899999999997</v>
      </c>
      <c r="BG2" s="29">
        <v>45.2273</v>
      </c>
      <c r="BH2" s="19">
        <f t="shared" ref="BH2:BH33" si="8">BI2-BJ2</f>
        <v>-17.422699999999999</v>
      </c>
      <c r="BI2" s="29">
        <v>41.223599999999898</v>
      </c>
      <c r="BJ2" s="29">
        <v>58.646299999999897</v>
      </c>
      <c r="BK2" s="19">
        <f t="shared" ref="BK2:BK33" si="9">BL2-BM2</f>
        <v>-20.39</v>
      </c>
      <c r="BL2" s="30">
        <v>39.78</v>
      </c>
      <c r="BM2" s="30">
        <v>60.17</v>
      </c>
      <c r="BN2" s="19">
        <f t="shared" ref="BN2:BN33" si="10">BO2-BP2</f>
        <v>-34</v>
      </c>
      <c r="BO2" s="31">
        <v>33</v>
      </c>
      <c r="BP2" s="31">
        <v>67</v>
      </c>
      <c r="BQ2" s="19">
        <f t="shared" ref="BQ2:BQ33" si="11">BR2-BS2</f>
        <v>-48.58</v>
      </c>
      <c r="BR2" s="19">
        <v>25.66</v>
      </c>
      <c r="BS2" s="19">
        <v>74.239999999999995</v>
      </c>
      <c r="BT2" s="22" t="str">
        <f t="shared" ref="BT2:BT33" si="12">IF(BU2&gt;BV2,"yes","no")</f>
        <v>yes</v>
      </c>
      <c r="BU2" s="32">
        <v>0.49</v>
      </c>
      <c r="BV2" s="32">
        <v>0.48</v>
      </c>
      <c r="BW2" s="22" t="s">
        <v>280</v>
      </c>
      <c r="BX2" s="29">
        <v>67.36</v>
      </c>
      <c r="BY2" s="29">
        <v>32.64</v>
      </c>
      <c r="BZ2" s="22" t="s">
        <v>432</v>
      </c>
      <c r="CA2" s="21" t="s">
        <v>432</v>
      </c>
      <c r="CB2" s="22" t="s">
        <v>224</v>
      </c>
      <c r="CC2" s="29">
        <v>50148</v>
      </c>
      <c r="CD2" s="22">
        <v>39563</v>
      </c>
      <c r="CE2" s="22">
        <v>29990</v>
      </c>
      <c r="CF2" s="27">
        <v>0.75800000000000001</v>
      </c>
      <c r="CG2" s="22">
        <v>3703</v>
      </c>
      <c r="CH2" s="32">
        <v>0.12</v>
      </c>
      <c r="CI2" s="22">
        <v>2746</v>
      </c>
      <c r="CJ2" s="32">
        <v>0.09</v>
      </c>
      <c r="CK2" s="22">
        <v>4246</v>
      </c>
      <c r="CL2" s="32">
        <v>0.14000000000000001</v>
      </c>
      <c r="CM2" s="22">
        <v>2975</v>
      </c>
      <c r="CN2" s="27">
        <v>9.9199999999999997E-2</v>
      </c>
      <c r="CO2" s="22">
        <v>2321</v>
      </c>
      <c r="CP2" s="32">
        <v>0.08</v>
      </c>
      <c r="CQ2" s="22">
        <v>3789</v>
      </c>
      <c r="CR2" s="32">
        <v>0.13</v>
      </c>
      <c r="CS2" s="22">
        <v>4037</v>
      </c>
      <c r="CT2" s="32">
        <v>0.13</v>
      </c>
      <c r="CU2" s="22">
        <v>3835</v>
      </c>
      <c r="CV2" s="27">
        <v>0.12790000000000001</v>
      </c>
      <c r="CW2" s="22">
        <v>37155</v>
      </c>
      <c r="CX2" s="32">
        <v>0.94</v>
      </c>
      <c r="CY2" s="22">
        <v>28640</v>
      </c>
      <c r="CZ2" s="32">
        <v>0.95</v>
      </c>
      <c r="DA2" s="22">
        <v>2408</v>
      </c>
      <c r="DB2" s="32">
        <v>0.06</v>
      </c>
      <c r="DC2" s="22">
        <v>1350</v>
      </c>
      <c r="DD2" s="32">
        <v>0.05</v>
      </c>
      <c r="DE2" s="22">
        <v>811</v>
      </c>
      <c r="DF2" s="32">
        <v>0.02</v>
      </c>
      <c r="DG2" s="22">
        <v>435</v>
      </c>
      <c r="DH2" s="32">
        <v>0.01</v>
      </c>
      <c r="DI2" s="22">
        <v>338</v>
      </c>
      <c r="DJ2" s="32">
        <v>0.01</v>
      </c>
      <c r="DK2" s="22">
        <v>156</v>
      </c>
      <c r="DL2" s="32">
        <v>0.01</v>
      </c>
      <c r="DM2" s="22">
        <v>639</v>
      </c>
      <c r="DN2" s="32">
        <v>0.02</v>
      </c>
      <c r="DO2" s="22">
        <v>387</v>
      </c>
      <c r="DP2" s="32">
        <v>0.01</v>
      </c>
      <c r="DQ2" s="22">
        <v>560</v>
      </c>
      <c r="DR2" s="32">
        <v>0.01</v>
      </c>
      <c r="DS2" s="22">
        <v>341</v>
      </c>
      <c r="DT2" s="32">
        <v>0.01</v>
      </c>
      <c r="DU2" s="22">
        <v>8</v>
      </c>
      <c r="DV2" s="32">
        <v>0</v>
      </c>
      <c r="DW2" s="22">
        <v>5</v>
      </c>
      <c r="DX2" s="32">
        <v>0</v>
      </c>
      <c r="DY2" s="22">
        <v>13</v>
      </c>
      <c r="DZ2" s="32">
        <v>0</v>
      </c>
      <c r="EA2" s="22">
        <v>9</v>
      </c>
      <c r="EB2" s="32">
        <v>0</v>
      </c>
      <c r="EC2" s="22">
        <v>39</v>
      </c>
      <c r="ED2" s="32">
        <v>0</v>
      </c>
      <c r="EE2" s="22">
        <v>17</v>
      </c>
      <c r="EF2" s="32">
        <v>0</v>
      </c>
      <c r="EG2" s="22" t="s">
        <v>425</v>
      </c>
      <c r="EH2" s="22">
        <v>20.260000000000002</v>
      </c>
      <c r="EI2" s="22" t="s">
        <v>431</v>
      </c>
      <c r="EJ2" s="22">
        <v>8.39</v>
      </c>
      <c r="EK2" s="22" t="s">
        <v>431</v>
      </c>
      <c r="EL2" s="22">
        <v>7.28</v>
      </c>
      <c r="EM2" s="22" t="s">
        <v>425</v>
      </c>
      <c r="EN2" s="22">
        <v>15.13</v>
      </c>
      <c r="EO2" s="22" t="s">
        <v>425</v>
      </c>
      <c r="EP2" s="22">
        <v>20.38</v>
      </c>
      <c r="EQ2" s="22" t="s">
        <v>288</v>
      </c>
      <c r="ER2" s="22">
        <v>19.89</v>
      </c>
      <c r="ES2" s="22" t="s">
        <v>288</v>
      </c>
      <c r="ET2" s="22">
        <v>3.39</v>
      </c>
      <c r="EU2" s="33" t="s">
        <v>433</v>
      </c>
      <c r="EV2" s="22">
        <v>3.54</v>
      </c>
      <c r="EW2" s="22" t="s">
        <v>288</v>
      </c>
      <c r="EX2" s="22">
        <v>0.35</v>
      </c>
      <c r="EY2" s="22" t="s">
        <v>434</v>
      </c>
      <c r="EZ2" s="22">
        <v>11.35</v>
      </c>
    </row>
    <row r="3" spans="1:156" ht="16" x14ac:dyDescent="0.2">
      <c r="A3" s="22" t="s">
        <v>106</v>
      </c>
      <c r="B3" s="22" t="s">
        <v>423</v>
      </c>
      <c r="C3" s="22" t="s">
        <v>435</v>
      </c>
      <c r="D3" s="22" t="s">
        <v>425</v>
      </c>
      <c r="E3" s="22" t="s">
        <v>426</v>
      </c>
      <c r="F3" s="22" t="s">
        <v>896</v>
      </c>
      <c r="G3" s="22"/>
      <c r="H3" s="22">
        <v>3</v>
      </c>
      <c r="I3" s="22">
        <v>55.61</v>
      </c>
      <c r="J3" s="22" t="s">
        <v>428</v>
      </c>
      <c r="K3" s="37" t="s">
        <v>426</v>
      </c>
      <c r="L3" s="22" t="s">
        <v>214</v>
      </c>
      <c r="M3">
        <v>11</v>
      </c>
      <c r="N3" t="s">
        <v>848</v>
      </c>
      <c r="O3" s="22">
        <f t="shared" si="0"/>
        <v>-14.55606617647058</v>
      </c>
      <c r="P3" s="29">
        <f t="shared" si="1"/>
        <v>142.58823529411765</v>
      </c>
      <c r="Q3" s="29">
        <f t="shared" si="2"/>
        <v>157.14430147058823</v>
      </c>
      <c r="R3" s="27">
        <v>4.8520220588235297E-2</v>
      </c>
      <c r="S3" s="29"/>
      <c r="T3" s="28">
        <v>52.381433823529413</v>
      </c>
      <c r="U3" s="28">
        <v>47.529411764705884</v>
      </c>
      <c r="V3" s="22">
        <v>285.17647058823525</v>
      </c>
      <c r="W3" s="22" t="s">
        <v>436</v>
      </c>
      <c r="X3" s="22" t="s">
        <v>437</v>
      </c>
      <c r="Y3" s="29">
        <v>56991</v>
      </c>
      <c r="Z3" s="29">
        <v>51712</v>
      </c>
      <c r="AA3" s="29">
        <v>108800</v>
      </c>
      <c r="AB3" s="22" t="s">
        <v>106</v>
      </c>
      <c r="AC3" s="22">
        <v>2010</v>
      </c>
      <c r="AD3" s="22">
        <v>3</v>
      </c>
      <c r="AE3" s="22">
        <v>3</v>
      </c>
      <c r="AF3" s="20" t="s">
        <v>438</v>
      </c>
      <c r="AG3" s="19" t="s">
        <v>654</v>
      </c>
      <c r="AH3" s="19" t="s">
        <v>683</v>
      </c>
      <c r="AI3" s="19">
        <v>1</v>
      </c>
      <c r="AJ3" s="19">
        <f t="shared" ref="AJ3:AJ15" si="13">(AI3 * (AV3 + AY3 + BB3 + BE3 + BH3 + BK3 + BN3 + BQ3) + AK3)</f>
        <v>-29.096199999999889</v>
      </c>
      <c r="AK3" s="19">
        <f t="shared" si="3"/>
        <v>-29.740000000000002</v>
      </c>
      <c r="AL3" s="19">
        <v>31.25</v>
      </c>
      <c r="AM3" s="19">
        <v>60.99</v>
      </c>
      <c r="AN3" s="22" t="s">
        <v>431</v>
      </c>
      <c r="AO3" s="20" t="s">
        <v>431</v>
      </c>
      <c r="AP3" s="20" t="s">
        <v>431</v>
      </c>
      <c r="AQ3" s="20" t="s">
        <v>431</v>
      </c>
      <c r="AR3" s="22" t="s">
        <v>425</v>
      </c>
      <c r="AS3" s="20" t="s">
        <v>425</v>
      </c>
      <c r="AT3" s="20" t="s">
        <v>425</v>
      </c>
      <c r="AU3" s="19" t="s">
        <v>425</v>
      </c>
      <c r="AV3" s="19">
        <f t="shared" si="4"/>
        <v>9.4532999999998992</v>
      </c>
      <c r="AW3" s="29">
        <v>54.719999999999899</v>
      </c>
      <c r="AX3" s="29">
        <v>45.2667</v>
      </c>
      <c r="AY3" s="19">
        <f t="shared" si="5"/>
        <v>5.6864000000001056</v>
      </c>
      <c r="AZ3" s="29">
        <v>52.771700000000003</v>
      </c>
      <c r="BA3" s="29">
        <v>47.085299999999897</v>
      </c>
      <c r="BB3" s="19">
        <f t="shared" si="6"/>
        <v>14.307600000000001</v>
      </c>
      <c r="BC3" s="29">
        <v>57.112000000000002</v>
      </c>
      <c r="BD3" s="29">
        <v>42.804400000000001</v>
      </c>
      <c r="BE3" s="19">
        <f t="shared" si="7"/>
        <v>17.759500000000003</v>
      </c>
      <c r="BF3" s="29">
        <v>58.8307</v>
      </c>
      <c r="BG3" s="29">
        <v>41.071199999999997</v>
      </c>
      <c r="BH3" s="19">
        <f t="shared" si="8"/>
        <v>-1.0129999999998986</v>
      </c>
      <c r="BI3" s="29">
        <v>49.4664</v>
      </c>
      <c r="BJ3" s="29">
        <v>50.479399999999899</v>
      </c>
      <c r="BK3" s="19">
        <f t="shared" si="9"/>
        <v>-3.9499999999999957</v>
      </c>
      <c r="BL3" s="30">
        <v>47.95</v>
      </c>
      <c r="BM3" s="30">
        <v>51.9</v>
      </c>
      <c r="BN3" s="19">
        <f t="shared" si="10"/>
        <v>-12</v>
      </c>
      <c r="BO3" s="31">
        <v>44</v>
      </c>
      <c r="BP3" s="31">
        <v>56</v>
      </c>
      <c r="BQ3" s="19">
        <f t="shared" si="11"/>
        <v>-29.6</v>
      </c>
      <c r="BR3" s="19">
        <v>35.15</v>
      </c>
      <c r="BS3" s="19">
        <v>64.75</v>
      </c>
      <c r="BT3" s="22" t="str">
        <f t="shared" si="12"/>
        <v>yes</v>
      </c>
      <c r="BU3" s="32">
        <v>0.54</v>
      </c>
      <c r="BV3" s="32">
        <v>0.44</v>
      </c>
      <c r="BW3" s="22" t="s">
        <v>280</v>
      </c>
      <c r="BX3" s="29">
        <v>65.19</v>
      </c>
      <c r="BY3" s="29">
        <v>34.81</v>
      </c>
      <c r="BZ3" s="22" t="s">
        <v>432</v>
      </c>
      <c r="CA3" s="21" t="s">
        <v>432</v>
      </c>
      <c r="CB3" s="22" t="s">
        <v>267</v>
      </c>
      <c r="CC3" s="29">
        <v>51338</v>
      </c>
      <c r="CD3" s="22">
        <v>39676</v>
      </c>
      <c r="CE3" s="22">
        <v>30096</v>
      </c>
      <c r="CF3" s="27">
        <v>0.75849999999999995</v>
      </c>
      <c r="CG3" s="22">
        <v>4336</v>
      </c>
      <c r="CH3" s="32">
        <v>0.14000000000000001</v>
      </c>
      <c r="CI3" s="22">
        <v>2602</v>
      </c>
      <c r="CJ3" s="32">
        <v>0.09</v>
      </c>
      <c r="CK3" s="22">
        <v>4253</v>
      </c>
      <c r="CL3" s="32">
        <v>0.14000000000000001</v>
      </c>
      <c r="CM3" s="22">
        <v>2741</v>
      </c>
      <c r="CN3" s="27">
        <v>9.11E-2</v>
      </c>
      <c r="CO3" s="22">
        <v>2789</v>
      </c>
      <c r="CP3" s="32">
        <v>0.09</v>
      </c>
      <c r="CQ3" s="22">
        <v>3636</v>
      </c>
      <c r="CR3" s="32">
        <v>0.12</v>
      </c>
      <c r="CS3" s="22">
        <v>3893</v>
      </c>
      <c r="CT3" s="32">
        <v>0.13</v>
      </c>
      <c r="CU3" s="22">
        <v>3677</v>
      </c>
      <c r="CV3" s="27">
        <v>0.1222</v>
      </c>
      <c r="CW3" s="22">
        <v>36167</v>
      </c>
      <c r="CX3" s="32">
        <v>0.91</v>
      </c>
      <c r="CY3" s="22">
        <v>28051</v>
      </c>
      <c r="CZ3" s="32">
        <v>0.93</v>
      </c>
      <c r="DA3" s="22">
        <v>3509</v>
      </c>
      <c r="DB3" s="32">
        <v>0.09</v>
      </c>
      <c r="DC3" s="22">
        <v>2045</v>
      </c>
      <c r="DD3" s="32">
        <v>7.0000000000000007E-2</v>
      </c>
      <c r="DE3" s="22">
        <v>1912</v>
      </c>
      <c r="DF3" s="32">
        <v>0.05</v>
      </c>
      <c r="DG3" s="22">
        <v>1064</v>
      </c>
      <c r="DH3" s="32">
        <v>0.04</v>
      </c>
      <c r="DI3" s="22">
        <v>362</v>
      </c>
      <c r="DJ3" s="32">
        <v>0.01</v>
      </c>
      <c r="DK3" s="22">
        <v>190</v>
      </c>
      <c r="DL3" s="32">
        <v>0.01</v>
      </c>
      <c r="DM3" s="22">
        <v>853</v>
      </c>
      <c r="DN3" s="32">
        <v>0.02</v>
      </c>
      <c r="DO3" s="22">
        <v>537</v>
      </c>
      <c r="DP3" s="32">
        <v>0.02</v>
      </c>
      <c r="DQ3" s="22">
        <v>309</v>
      </c>
      <c r="DR3" s="32">
        <v>0.01</v>
      </c>
      <c r="DS3" s="22">
        <v>208</v>
      </c>
      <c r="DT3" s="32">
        <v>0.01</v>
      </c>
      <c r="DU3" s="22">
        <v>9</v>
      </c>
      <c r="DV3" s="32">
        <v>0</v>
      </c>
      <c r="DW3" s="22">
        <v>7</v>
      </c>
      <c r="DX3" s="32">
        <v>0</v>
      </c>
      <c r="DY3" s="22">
        <v>22</v>
      </c>
      <c r="DZ3" s="32">
        <v>0</v>
      </c>
      <c r="EA3" s="22">
        <v>14</v>
      </c>
      <c r="EB3" s="32">
        <v>0</v>
      </c>
      <c r="EC3" s="22">
        <v>42</v>
      </c>
      <c r="ED3" s="32">
        <v>0</v>
      </c>
      <c r="EE3" s="22">
        <v>25</v>
      </c>
      <c r="EF3" s="32">
        <v>0</v>
      </c>
      <c r="EG3" s="22" t="s">
        <v>431</v>
      </c>
      <c r="EH3" s="22">
        <v>6.86</v>
      </c>
      <c r="EI3" s="22" t="s">
        <v>431</v>
      </c>
      <c r="EJ3" s="22">
        <v>18.899999999999999</v>
      </c>
      <c r="EK3" s="22" t="s">
        <v>431</v>
      </c>
      <c r="EL3" s="22">
        <v>16.440000000000001</v>
      </c>
      <c r="EM3" s="22" t="s">
        <v>425</v>
      </c>
      <c r="EN3" s="22">
        <v>0.96</v>
      </c>
      <c r="EO3" s="22" t="s">
        <v>425</v>
      </c>
      <c r="EP3" s="22">
        <v>3.95</v>
      </c>
      <c r="EQ3" s="22" t="s">
        <v>288</v>
      </c>
      <c r="ER3" s="22">
        <v>12.15</v>
      </c>
      <c r="ES3" s="22" t="s">
        <v>287</v>
      </c>
      <c r="ET3" s="22">
        <v>2.5</v>
      </c>
      <c r="EU3" s="22" t="s">
        <v>439</v>
      </c>
      <c r="EV3" s="22">
        <v>4.3099999999999996</v>
      </c>
      <c r="EW3" s="22" t="s">
        <v>287</v>
      </c>
      <c r="EX3" s="22">
        <v>1.23</v>
      </c>
      <c r="EY3" s="22" t="s">
        <v>434</v>
      </c>
      <c r="EZ3" s="22">
        <v>5.8</v>
      </c>
    </row>
    <row r="4" spans="1:156" ht="16" x14ac:dyDescent="0.2">
      <c r="A4" s="22" t="s">
        <v>37</v>
      </c>
      <c r="B4" s="22" t="s">
        <v>423</v>
      </c>
      <c r="C4" s="22" t="s">
        <v>440</v>
      </c>
      <c r="D4" s="22" t="s">
        <v>425</v>
      </c>
      <c r="E4" s="22" t="s">
        <v>441</v>
      </c>
      <c r="F4" s="22" t="s">
        <v>896</v>
      </c>
      <c r="G4" s="22"/>
      <c r="H4" s="22">
        <v>2</v>
      </c>
      <c r="I4" s="22">
        <v>52.36</v>
      </c>
      <c r="J4" s="22" t="s">
        <v>436</v>
      </c>
      <c r="K4" s="37" t="s">
        <v>426</v>
      </c>
      <c r="L4" s="22" t="s">
        <v>143</v>
      </c>
      <c r="M4">
        <v>7</v>
      </c>
      <c r="N4" t="s">
        <v>836</v>
      </c>
      <c r="O4" s="22">
        <f t="shared" si="0"/>
        <v>-146.8381006914621</v>
      </c>
      <c r="P4" s="29">
        <f t="shared" si="1"/>
        <v>84.250800343562119</v>
      </c>
      <c r="Q4" s="29">
        <f t="shared" si="2"/>
        <v>231.08890103502424</v>
      </c>
      <c r="R4" s="27">
        <v>0.15646825086975003</v>
      </c>
      <c r="S4" s="22" t="s">
        <v>285</v>
      </c>
      <c r="T4" s="28">
        <v>57.772225258756059</v>
      </c>
      <c r="U4" s="28">
        <v>42.12540017178106</v>
      </c>
      <c r="V4" s="22">
        <v>-126.37620051534317</v>
      </c>
      <c r="W4" s="22" t="s">
        <v>436</v>
      </c>
      <c r="X4" s="22" t="s">
        <v>442</v>
      </c>
      <c r="Y4" s="29">
        <v>66590</v>
      </c>
      <c r="Z4" s="29">
        <v>48555</v>
      </c>
      <c r="AA4" s="29">
        <v>115263</v>
      </c>
      <c r="AB4" s="22" t="s">
        <v>40</v>
      </c>
      <c r="AC4" s="22" t="s">
        <v>443</v>
      </c>
      <c r="AD4" s="22">
        <v>4</v>
      </c>
      <c r="AE4" s="22">
        <v>2</v>
      </c>
      <c r="AF4" s="20" t="s">
        <v>444</v>
      </c>
      <c r="AG4" s="19" t="s">
        <v>655</v>
      </c>
      <c r="AH4" s="19" t="s">
        <v>683</v>
      </c>
      <c r="AI4" s="19">
        <v>1</v>
      </c>
      <c r="AJ4" s="19">
        <f t="shared" si="13"/>
        <v>-21.050900000000198</v>
      </c>
      <c r="AK4" s="19">
        <f t="shared" si="3"/>
        <v>-26.240000000000002</v>
      </c>
      <c r="AL4" s="19">
        <v>33.32</v>
      </c>
      <c r="AM4" s="19">
        <v>59.56</v>
      </c>
      <c r="AN4" s="20" t="s">
        <v>425</v>
      </c>
      <c r="AO4" s="20" t="s">
        <v>431</v>
      </c>
      <c r="AP4" s="20" t="s">
        <v>431</v>
      </c>
      <c r="AQ4" s="20" t="s">
        <v>431</v>
      </c>
      <c r="AR4" s="22" t="s">
        <v>425</v>
      </c>
      <c r="AS4" s="20" t="s">
        <v>431</v>
      </c>
      <c r="AT4" s="20" t="s">
        <v>425</v>
      </c>
      <c r="AU4" s="19" t="s">
        <v>425</v>
      </c>
      <c r="AV4" s="19">
        <f t="shared" si="4"/>
        <v>-2.941000000000102</v>
      </c>
      <c r="AW4" s="29">
        <v>48.476399999999899</v>
      </c>
      <c r="AX4" s="29">
        <v>51.417400000000001</v>
      </c>
      <c r="AY4" s="19">
        <f t="shared" si="5"/>
        <v>1.7097000000001046</v>
      </c>
      <c r="AZ4" s="29">
        <v>50.821800000000003</v>
      </c>
      <c r="BA4" s="29">
        <v>49.112099999999899</v>
      </c>
      <c r="BB4" s="19">
        <f t="shared" si="6"/>
        <v>8.0024999999998983</v>
      </c>
      <c r="BC4" s="29">
        <v>53.942799999999899</v>
      </c>
      <c r="BD4" s="29">
        <v>45.940300000000001</v>
      </c>
      <c r="BE4" s="19">
        <f t="shared" si="7"/>
        <v>27.1492</v>
      </c>
      <c r="BF4" s="29">
        <v>63.535600000000002</v>
      </c>
      <c r="BG4" s="29">
        <v>36.386400000000002</v>
      </c>
      <c r="BH4" s="19">
        <f t="shared" si="8"/>
        <v>-4.8413000000001034</v>
      </c>
      <c r="BI4" s="29">
        <v>47.532899999999898</v>
      </c>
      <c r="BJ4" s="29">
        <v>52.374200000000002</v>
      </c>
      <c r="BK4" s="19">
        <f t="shared" si="9"/>
        <v>9.3100000000000023</v>
      </c>
      <c r="BL4" s="30">
        <v>54.6</v>
      </c>
      <c r="BM4" s="30">
        <v>45.29</v>
      </c>
      <c r="BN4" s="19">
        <f t="shared" si="10"/>
        <v>-5</v>
      </c>
      <c r="BO4" s="31">
        <v>47</v>
      </c>
      <c r="BP4" s="31">
        <v>52</v>
      </c>
      <c r="BQ4" s="19">
        <f t="shared" si="11"/>
        <v>-28.199999999999996</v>
      </c>
      <c r="BR4" s="19">
        <v>35.74</v>
      </c>
      <c r="BS4" s="19">
        <v>63.94</v>
      </c>
      <c r="BT4" s="22" t="str">
        <f t="shared" si="12"/>
        <v>no</v>
      </c>
      <c r="BU4" s="32">
        <v>0.49</v>
      </c>
      <c r="BV4" s="32">
        <v>0.5</v>
      </c>
      <c r="BW4" s="22" t="s">
        <v>280</v>
      </c>
      <c r="BX4" s="29">
        <v>59.78</v>
      </c>
      <c r="BY4" s="29">
        <v>40.22</v>
      </c>
      <c r="BZ4" s="22" t="s">
        <v>432</v>
      </c>
      <c r="CA4" s="21" t="s">
        <v>432</v>
      </c>
      <c r="CB4" s="22" t="s">
        <v>213</v>
      </c>
      <c r="CC4" s="29">
        <v>47831</v>
      </c>
      <c r="CD4" s="22">
        <v>39725</v>
      </c>
      <c r="CE4" s="22">
        <v>29665</v>
      </c>
      <c r="CF4" s="27">
        <v>0.74680000000000002</v>
      </c>
      <c r="CG4" s="22">
        <v>3719</v>
      </c>
      <c r="CH4" s="32">
        <v>0.13</v>
      </c>
      <c r="CI4" s="22">
        <v>2627</v>
      </c>
      <c r="CJ4" s="32">
        <v>0.09</v>
      </c>
      <c r="CK4" s="22">
        <v>4519</v>
      </c>
      <c r="CL4" s="32">
        <v>0.15</v>
      </c>
      <c r="CM4" s="22">
        <v>3027</v>
      </c>
      <c r="CN4" s="27">
        <v>0.10199999999999999</v>
      </c>
      <c r="CO4" s="22">
        <v>2458</v>
      </c>
      <c r="CP4" s="32">
        <v>0.08</v>
      </c>
      <c r="CQ4" s="22">
        <v>3679</v>
      </c>
      <c r="CR4" s="32">
        <v>0.12</v>
      </c>
      <c r="CS4" s="22">
        <v>4267</v>
      </c>
      <c r="CT4" s="32">
        <v>0.14000000000000001</v>
      </c>
      <c r="CU4" s="22">
        <v>3215</v>
      </c>
      <c r="CV4" s="27">
        <v>0.1084</v>
      </c>
      <c r="CW4" s="22">
        <v>31442</v>
      </c>
      <c r="CX4" s="32">
        <v>0.79</v>
      </c>
      <c r="CY4" s="22">
        <v>24718</v>
      </c>
      <c r="CZ4" s="32">
        <v>0.83</v>
      </c>
      <c r="DA4" s="22">
        <v>8283</v>
      </c>
      <c r="DB4" s="32">
        <v>0.21</v>
      </c>
      <c r="DC4" s="22">
        <v>4947</v>
      </c>
      <c r="DD4" s="32">
        <v>0.17</v>
      </c>
      <c r="DE4" s="22">
        <v>483</v>
      </c>
      <c r="DF4" s="32">
        <v>0.01</v>
      </c>
      <c r="DG4" s="22">
        <v>222</v>
      </c>
      <c r="DH4" s="32">
        <v>0.01</v>
      </c>
      <c r="DI4" s="22">
        <v>162</v>
      </c>
      <c r="DJ4" s="32">
        <v>0</v>
      </c>
      <c r="DK4" s="22">
        <v>50</v>
      </c>
      <c r="DL4" s="32">
        <v>0</v>
      </c>
      <c r="DM4" s="22">
        <v>7276</v>
      </c>
      <c r="DN4" s="32">
        <v>0.18</v>
      </c>
      <c r="DO4" s="22">
        <v>4491</v>
      </c>
      <c r="DP4" s="32">
        <v>0.15</v>
      </c>
      <c r="DQ4" s="22">
        <v>243</v>
      </c>
      <c r="DR4" s="32">
        <v>0.01</v>
      </c>
      <c r="DS4" s="22">
        <v>137</v>
      </c>
      <c r="DT4" s="32">
        <v>0</v>
      </c>
      <c r="DU4" s="22">
        <v>12</v>
      </c>
      <c r="DV4" s="32">
        <v>0</v>
      </c>
      <c r="DW4" s="22">
        <v>6</v>
      </c>
      <c r="DX4" s="32">
        <v>0</v>
      </c>
      <c r="DY4" s="22">
        <v>17</v>
      </c>
      <c r="DZ4" s="32">
        <v>0</v>
      </c>
      <c r="EA4" s="22">
        <v>11</v>
      </c>
      <c r="EB4" s="32">
        <v>0</v>
      </c>
      <c r="EC4" s="22">
        <v>90</v>
      </c>
      <c r="ED4" s="32">
        <v>0</v>
      </c>
      <c r="EE4" s="22">
        <v>30</v>
      </c>
      <c r="EF4" s="32">
        <v>0</v>
      </c>
      <c r="EG4" s="22" t="s">
        <v>431</v>
      </c>
      <c r="EH4" s="22">
        <v>8.6999999999999993</v>
      </c>
      <c r="EI4" s="22" t="s">
        <v>431</v>
      </c>
      <c r="EJ4" s="22">
        <v>4.92</v>
      </c>
      <c r="EK4" s="22" t="s">
        <v>431</v>
      </c>
      <c r="EL4" s="22">
        <v>8.57</v>
      </c>
      <c r="EM4" s="22" t="s">
        <v>425</v>
      </c>
      <c r="EN4" s="22">
        <v>4.3899999999999997</v>
      </c>
      <c r="EO4" s="22" t="s">
        <v>431</v>
      </c>
      <c r="EP4" s="22">
        <v>9.31</v>
      </c>
      <c r="EQ4" s="22" t="s">
        <v>288</v>
      </c>
      <c r="ER4" s="22">
        <v>4.84</v>
      </c>
      <c r="ES4" s="22" t="s">
        <v>287</v>
      </c>
      <c r="ET4" s="22">
        <v>5.32</v>
      </c>
      <c r="EU4" s="33" t="s">
        <v>433</v>
      </c>
      <c r="EV4" s="22">
        <v>0.13</v>
      </c>
      <c r="EW4" s="22" t="s">
        <v>288</v>
      </c>
      <c r="EX4" s="22">
        <v>1.43</v>
      </c>
      <c r="EY4" s="22" t="s">
        <v>434</v>
      </c>
      <c r="EZ4" s="22">
        <v>2</v>
      </c>
    </row>
    <row r="5" spans="1:156" ht="16" x14ac:dyDescent="0.2">
      <c r="A5" s="22" t="s">
        <v>40</v>
      </c>
      <c r="B5" s="22" t="s">
        <v>423</v>
      </c>
      <c r="C5" s="22" t="s">
        <v>445</v>
      </c>
      <c r="D5" s="22" t="s">
        <v>425</v>
      </c>
      <c r="E5" s="22" t="s">
        <v>426</v>
      </c>
      <c r="F5" s="22" t="s">
        <v>896</v>
      </c>
      <c r="G5" s="22"/>
      <c r="H5" s="22">
        <v>2</v>
      </c>
      <c r="I5" s="22">
        <v>57.16</v>
      </c>
      <c r="J5" s="22" t="s">
        <v>428</v>
      </c>
      <c r="K5" s="37" t="s">
        <v>426</v>
      </c>
      <c r="L5" s="22" t="s">
        <v>215</v>
      </c>
      <c r="M5">
        <v>8</v>
      </c>
      <c r="N5" t="s">
        <v>877</v>
      </c>
      <c r="O5" s="22">
        <f t="shared" si="0"/>
        <v>0.8512213175425245</v>
      </c>
      <c r="P5" s="29">
        <f t="shared" si="1"/>
        <v>150.29854428818157</v>
      </c>
      <c r="Q5" s="29">
        <f t="shared" si="2"/>
        <v>149.44732297063905</v>
      </c>
      <c r="R5" s="27">
        <v>2.8374043918084624E-3</v>
      </c>
      <c r="S5" s="22" t="s">
        <v>285</v>
      </c>
      <c r="T5" s="28">
        <v>49.81577432354635</v>
      </c>
      <c r="U5" s="28">
        <v>50.099514762727196</v>
      </c>
      <c r="V5" s="22">
        <v>150.29854428818157</v>
      </c>
      <c r="W5" s="22" t="s">
        <v>429</v>
      </c>
      <c r="X5" s="22" t="s">
        <v>437</v>
      </c>
      <c r="Y5" s="29">
        <v>60571</v>
      </c>
      <c r="Z5" s="29">
        <v>60916</v>
      </c>
      <c r="AA5" s="29">
        <v>121590</v>
      </c>
      <c r="AB5" s="22" t="s">
        <v>37</v>
      </c>
      <c r="AC5" s="22">
        <v>2012</v>
      </c>
      <c r="AD5" s="22">
        <v>3</v>
      </c>
      <c r="AE5" s="22">
        <v>3</v>
      </c>
      <c r="AF5" s="20" t="s">
        <v>438</v>
      </c>
      <c r="AG5" s="19" t="s">
        <v>654</v>
      </c>
      <c r="AH5" s="19" t="s">
        <v>683</v>
      </c>
      <c r="AI5" s="19">
        <v>1</v>
      </c>
      <c r="AJ5" s="19">
        <f t="shared" si="13"/>
        <v>-6.0044000000001958</v>
      </c>
      <c r="AK5" s="19">
        <f t="shared" si="3"/>
        <v>-34.459999999999994</v>
      </c>
      <c r="AL5" s="19">
        <v>29.41</v>
      </c>
      <c r="AM5" s="19">
        <v>63.87</v>
      </c>
      <c r="AN5" s="22" t="s">
        <v>431</v>
      </c>
      <c r="AO5" s="20" t="s">
        <v>431</v>
      </c>
      <c r="AP5" s="20" t="s">
        <v>431</v>
      </c>
      <c r="AQ5" s="20" t="s">
        <v>431</v>
      </c>
      <c r="AR5" s="22" t="s">
        <v>425</v>
      </c>
      <c r="AS5" s="20" t="s">
        <v>425</v>
      </c>
      <c r="AT5" s="20" t="s">
        <v>425</v>
      </c>
      <c r="AU5" s="19" t="s">
        <v>425</v>
      </c>
      <c r="AV5" s="19">
        <f t="shared" si="4"/>
        <v>8.3541000000000025</v>
      </c>
      <c r="AW5" s="29">
        <v>54.1450999999999</v>
      </c>
      <c r="AX5" s="29">
        <v>45.790999999999897</v>
      </c>
      <c r="AY5" s="19">
        <f t="shared" si="5"/>
        <v>18.024999999999899</v>
      </c>
      <c r="AZ5" s="29">
        <v>58.963999999999899</v>
      </c>
      <c r="BA5" s="29">
        <v>40.939</v>
      </c>
      <c r="BB5" s="19">
        <f t="shared" si="6"/>
        <v>38.676599999999894</v>
      </c>
      <c r="BC5" s="29">
        <v>69.275199999999899</v>
      </c>
      <c r="BD5" s="29">
        <v>30.598600000000001</v>
      </c>
      <c r="BE5" s="19">
        <f t="shared" si="7"/>
        <v>8.319899999999997</v>
      </c>
      <c r="BF5" s="29">
        <v>54.1248</v>
      </c>
      <c r="BG5" s="29">
        <v>45.804900000000004</v>
      </c>
      <c r="BH5" s="19">
        <f t="shared" si="8"/>
        <v>-6.9699999999999989</v>
      </c>
      <c r="BI5" s="30">
        <v>46.515000000000001</v>
      </c>
      <c r="BJ5" s="30">
        <v>53.484999999999999</v>
      </c>
      <c r="BK5" s="19">
        <f t="shared" si="9"/>
        <v>-2</v>
      </c>
      <c r="BL5" s="30">
        <v>48.96</v>
      </c>
      <c r="BM5" s="30">
        <v>50.96</v>
      </c>
      <c r="BN5" s="19">
        <f t="shared" si="10"/>
        <v>-14</v>
      </c>
      <c r="BO5" s="31">
        <v>43</v>
      </c>
      <c r="BP5" s="31">
        <v>57</v>
      </c>
      <c r="BQ5" s="19">
        <f t="shared" si="11"/>
        <v>-21.949999999999996</v>
      </c>
      <c r="BR5" s="19">
        <v>38.99</v>
      </c>
      <c r="BS5" s="19">
        <v>60.94</v>
      </c>
      <c r="BT5" s="22" t="str">
        <f t="shared" si="12"/>
        <v>yes</v>
      </c>
      <c r="BU5" s="32">
        <v>0.53</v>
      </c>
      <c r="BV5" s="32">
        <v>0.45</v>
      </c>
      <c r="BW5" s="22" t="s">
        <v>280</v>
      </c>
      <c r="BX5" s="29">
        <v>66.37</v>
      </c>
      <c r="BY5" s="29">
        <v>33.630000000000003</v>
      </c>
      <c r="BZ5" s="22" t="s">
        <v>432</v>
      </c>
      <c r="CA5" s="21" t="s">
        <v>432</v>
      </c>
      <c r="CB5" s="22" t="s">
        <v>232</v>
      </c>
      <c r="CC5" s="29">
        <v>45839</v>
      </c>
      <c r="CD5" s="22">
        <v>39808</v>
      </c>
      <c r="CE5" s="22">
        <v>29541</v>
      </c>
      <c r="CF5" s="27">
        <v>0.74209999999999998</v>
      </c>
      <c r="CG5" s="22">
        <v>3409</v>
      </c>
      <c r="CH5" s="32">
        <v>0.12</v>
      </c>
      <c r="CI5" s="22">
        <v>2485</v>
      </c>
      <c r="CJ5" s="32">
        <v>0.08</v>
      </c>
      <c r="CK5" s="22">
        <v>4473</v>
      </c>
      <c r="CL5" s="32">
        <v>0.15</v>
      </c>
      <c r="CM5" s="22">
        <v>3385</v>
      </c>
      <c r="CN5" s="27">
        <v>0.11459999999999999</v>
      </c>
      <c r="CO5" s="22">
        <v>2246</v>
      </c>
      <c r="CP5" s="32">
        <v>0.08</v>
      </c>
      <c r="CQ5" s="22">
        <v>3486</v>
      </c>
      <c r="CR5" s="32">
        <v>0.12</v>
      </c>
      <c r="CS5" s="22">
        <v>4261</v>
      </c>
      <c r="CT5" s="32">
        <v>0.14000000000000001</v>
      </c>
      <c r="CU5" s="22">
        <v>3657</v>
      </c>
      <c r="CV5" s="27">
        <v>0.12379999999999999</v>
      </c>
      <c r="CW5" s="22">
        <v>33061</v>
      </c>
      <c r="CX5" s="32">
        <v>0.83</v>
      </c>
      <c r="CY5" s="22">
        <v>25516</v>
      </c>
      <c r="CZ5" s="32">
        <v>0.86</v>
      </c>
      <c r="DA5" s="22">
        <v>6747</v>
      </c>
      <c r="DB5" s="32">
        <v>0.17</v>
      </c>
      <c r="DC5" s="22">
        <v>4025</v>
      </c>
      <c r="DD5" s="32">
        <v>0.14000000000000001</v>
      </c>
      <c r="DE5" s="22">
        <v>566</v>
      </c>
      <c r="DF5" s="32">
        <v>0.01</v>
      </c>
      <c r="DG5" s="22">
        <v>269</v>
      </c>
      <c r="DH5" s="32">
        <v>0.01</v>
      </c>
      <c r="DI5" s="22">
        <v>209</v>
      </c>
      <c r="DJ5" s="32">
        <v>0.01</v>
      </c>
      <c r="DK5" s="22">
        <v>77</v>
      </c>
      <c r="DL5" s="32">
        <v>0</v>
      </c>
      <c r="DM5" s="22">
        <v>5754</v>
      </c>
      <c r="DN5" s="32">
        <v>0.14000000000000001</v>
      </c>
      <c r="DO5" s="22">
        <v>3579</v>
      </c>
      <c r="DP5" s="32">
        <v>0.12</v>
      </c>
      <c r="DQ5" s="22">
        <v>121</v>
      </c>
      <c r="DR5" s="32">
        <v>0</v>
      </c>
      <c r="DS5" s="22">
        <v>59</v>
      </c>
      <c r="DT5" s="32">
        <v>0</v>
      </c>
      <c r="DU5" s="22">
        <v>14</v>
      </c>
      <c r="DV5" s="32">
        <v>0</v>
      </c>
      <c r="DW5" s="22">
        <v>6</v>
      </c>
      <c r="DX5" s="32">
        <v>0</v>
      </c>
      <c r="DY5" s="22">
        <v>25</v>
      </c>
      <c r="DZ5" s="32">
        <v>0</v>
      </c>
      <c r="EA5" s="22">
        <v>14</v>
      </c>
      <c r="EB5" s="32">
        <v>0</v>
      </c>
      <c r="EC5" s="22">
        <v>58</v>
      </c>
      <c r="ED5" s="32">
        <v>0</v>
      </c>
      <c r="EE5" s="22">
        <v>21</v>
      </c>
      <c r="EF5" s="32">
        <v>0</v>
      </c>
      <c r="EG5" s="22" t="s">
        <v>431</v>
      </c>
      <c r="EH5" s="22">
        <v>1.75</v>
      </c>
      <c r="EI5" s="22" t="s">
        <v>431</v>
      </c>
      <c r="EJ5" s="22">
        <v>15.79</v>
      </c>
      <c r="EK5" s="22" t="s">
        <v>431</v>
      </c>
      <c r="EL5" s="22">
        <v>9.3000000000000007</v>
      </c>
      <c r="EM5" s="22" t="s">
        <v>425</v>
      </c>
      <c r="EN5" s="22">
        <v>6.97</v>
      </c>
      <c r="EO5" s="22" t="s">
        <v>425</v>
      </c>
      <c r="EP5" s="22">
        <v>2</v>
      </c>
      <c r="EQ5" s="22" t="s">
        <v>288</v>
      </c>
      <c r="ER5" s="22">
        <v>14.62</v>
      </c>
      <c r="ES5" s="22" t="s">
        <v>288</v>
      </c>
      <c r="ET5" s="22">
        <v>3.59</v>
      </c>
      <c r="EU5" s="33" t="s">
        <v>433</v>
      </c>
      <c r="EV5" s="22">
        <v>6.95</v>
      </c>
      <c r="EW5" s="22" t="s">
        <v>288</v>
      </c>
      <c r="EX5" s="22">
        <v>10.39</v>
      </c>
      <c r="EY5" s="22" t="s">
        <v>434</v>
      </c>
      <c r="EZ5" s="22">
        <v>13.85</v>
      </c>
    </row>
    <row r="6" spans="1:156" ht="16" x14ac:dyDescent="0.2">
      <c r="A6" s="22" t="s">
        <v>99</v>
      </c>
      <c r="B6" s="22" t="s">
        <v>423</v>
      </c>
      <c r="C6" s="22" t="s">
        <v>446</v>
      </c>
      <c r="D6" s="22" t="s">
        <v>431</v>
      </c>
      <c r="E6" s="22" t="s">
        <v>447</v>
      </c>
      <c r="F6" s="22" t="s">
        <v>892</v>
      </c>
      <c r="G6" s="29"/>
      <c r="H6" s="22">
        <v>1</v>
      </c>
      <c r="I6" s="22">
        <v>63.4</v>
      </c>
      <c r="J6" s="22" t="s">
        <v>429</v>
      </c>
      <c r="K6" s="37" t="s">
        <v>426</v>
      </c>
      <c r="L6" s="22" t="s">
        <v>199</v>
      </c>
      <c r="M6">
        <v>-13</v>
      </c>
      <c r="N6" t="s">
        <v>828</v>
      </c>
      <c r="O6" s="28">
        <f t="shared" si="0"/>
        <v>-386.73947719652335</v>
      </c>
      <c r="P6" s="34">
        <f t="shared" si="1"/>
        <v>26.037631433314885</v>
      </c>
      <c r="Q6" s="29">
        <f t="shared" si="2"/>
        <v>412.77710862983821</v>
      </c>
      <c r="R6" s="27">
        <v>0.42758553338324817</v>
      </c>
      <c r="S6" s="22" t="s">
        <v>449</v>
      </c>
      <c r="T6" s="28">
        <v>68.796184771639702</v>
      </c>
      <c r="U6" s="28">
        <v>26.037631433314885</v>
      </c>
      <c r="V6" s="22">
        <v>-130.18815716657443</v>
      </c>
      <c r="W6" s="22" t="s">
        <v>429</v>
      </c>
      <c r="X6" s="22" t="s">
        <v>448</v>
      </c>
      <c r="Y6" s="29">
        <v>84534</v>
      </c>
      <c r="Z6" s="29">
        <v>31994</v>
      </c>
      <c r="AA6" s="29">
        <v>122876</v>
      </c>
      <c r="AB6" s="22" t="s">
        <v>59</v>
      </c>
      <c r="AC6" s="22" t="s">
        <v>450</v>
      </c>
      <c r="AD6" s="22">
        <v>6</v>
      </c>
      <c r="AE6" s="22">
        <v>0</v>
      </c>
      <c r="AF6" s="20" t="s">
        <v>451</v>
      </c>
      <c r="AG6" s="19" t="s">
        <v>656</v>
      </c>
      <c r="AH6" s="21" t="s">
        <v>680</v>
      </c>
      <c r="AI6" s="21">
        <v>-3</v>
      </c>
      <c r="AJ6" s="19">
        <f t="shared" si="13"/>
        <v>-978.13860000000022</v>
      </c>
      <c r="AK6" s="19">
        <f t="shared" si="3"/>
        <v>-6.4500000000000028</v>
      </c>
      <c r="AL6" s="19">
        <v>42.72</v>
      </c>
      <c r="AM6" s="19">
        <v>49.17</v>
      </c>
      <c r="AN6" s="22" t="s">
        <v>431</v>
      </c>
      <c r="AO6" s="20" t="s">
        <v>431</v>
      </c>
      <c r="AP6" s="20" t="s">
        <v>431</v>
      </c>
      <c r="AQ6" s="20" t="s">
        <v>431</v>
      </c>
      <c r="AR6" s="20" t="s">
        <v>431</v>
      </c>
      <c r="AS6" s="20" t="s">
        <v>431</v>
      </c>
      <c r="AT6" s="20" t="s">
        <v>431</v>
      </c>
      <c r="AU6" s="19" t="s">
        <v>431</v>
      </c>
      <c r="AV6" s="19">
        <f t="shared" si="4"/>
        <v>35.683000000000106</v>
      </c>
      <c r="AW6" s="29">
        <v>56.206400000000002</v>
      </c>
      <c r="AX6" s="29">
        <v>20.523399999999899</v>
      </c>
      <c r="AY6" s="19">
        <f t="shared" si="5"/>
        <v>41.446300000000001</v>
      </c>
      <c r="AZ6" s="29">
        <v>69.083100000000002</v>
      </c>
      <c r="BA6" s="29">
        <v>27.636800000000001</v>
      </c>
      <c r="BB6" s="19">
        <f t="shared" si="6"/>
        <v>97.1801999999999</v>
      </c>
      <c r="BC6" s="29">
        <v>97.1801999999999</v>
      </c>
      <c r="BD6" s="22">
        <v>0</v>
      </c>
      <c r="BE6" s="19">
        <f t="shared" si="7"/>
        <v>25.009300000000003</v>
      </c>
      <c r="BF6" s="29">
        <v>59.533000000000001</v>
      </c>
      <c r="BG6" s="22">
        <v>34.523699999999998</v>
      </c>
      <c r="BH6" s="19">
        <f t="shared" si="8"/>
        <v>32.007400000000104</v>
      </c>
      <c r="BI6" s="29">
        <v>65.872900000000001</v>
      </c>
      <c r="BJ6" s="29">
        <v>33.865499999999898</v>
      </c>
      <c r="BK6" s="19">
        <f t="shared" si="9"/>
        <v>33.869999999999997</v>
      </c>
      <c r="BL6" s="30">
        <v>66.75</v>
      </c>
      <c r="BM6" s="30">
        <v>32.880000000000003</v>
      </c>
      <c r="BN6" s="19">
        <f t="shared" si="10"/>
        <v>32</v>
      </c>
      <c r="BO6" s="31">
        <v>66</v>
      </c>
      <c r="BP6" s="31">
        <v>34</v>
      </c>
      <c r="BQ6" s="19">
        <f t="shared" si="11"/>
        <v>26.700000000000003</v>
      </c>
      <c r="BR6" s="19">
        <v>63.25</v>
      </c>
      <c r="BS6" s="19">
        <v>36.549999999999997</v>
      </c>
      <c r="BT6" s="22" t="str">
        <f t="shared" si="12"/>
        <v>no</v>
      </c>
      <c r="BU6" s="32">
        <v>0.41</v>
      </c>
      <c r="BV6" s="32">
        <v>0.56999999999999995</v>
      </c>
      <c r="BW6" s="22" t="s">
        <v>280</v>
      </c>
      <c r="BX6" s="29">
        <v>50.83</v>
      </c>
      <c r="BY6" s="29">
        <v>49.17</v>
      </c>
      <c r="BZ6" s="22" t="s">
        <v>432</v>
      </c>
      <c r="CA6" s="21" t="s">
        <v>432</v>
      </c>
      <c r="CB6" s="22" t="s">
        <v>269</v>
      </c>
      <c r="CC6" s="29">
        <v>46279</v>
      </c>
      <c r="CD6" s="22">
        <v>39462</v>
      </c>
      <c r="CE6" s="22">
        <v>32284</v>
      </c>
      <c r="CF6" s="27">
        <v>0.81810000000000005</v>
      </c>
      <c r="CG6" s="22">
        <v>3170</v>
      </c>
      <c r="CH6" s="32">
        <v>0.1</v>
      </c>
      <c r="CI6" s="22">
        <v>2485</v>
      </c>
      <c r="CJ6" s="32">
        <v>0.08</v>
      </c>
      <c r="CK6" s="22">
        <v>5529</v>
      </c>
      <c r="CL6" s="32">
        <v>0.17</v>
      </c>
      <c r="CM6" s="22">
        <v>4078</v>
      </c>
      <c r="CN6" s="27">
        <v>0.1263</v>
      </c>
      <c r="CO6" s="22">
        <v>1961</v>
      </c>
      <c r="CP6" s="32">
        <v>0.06</v>
      </c>
      <c r="CQ6" s="22">
        <v>3614</v>
      </c>
      <c r="CR6" s="32">
        <v>0.11</v>
      </c>
      <c r="CS6" s="22">
        <v>5097</v>
      </c>
      <c r="CT6" s="32">
        <v>0.16</v>
      </c>
      <c r="CU6" s="22">
        <v>4429</v>
      </c>
      <c r="CV6" s="27">
        <v>0.13719999999999999</v>
      </c>
      <c r="CW6" s="22">
        <v>36617</v>
      </c>
      <c r="CX6" s="32">
        <v>0.93</v>
      </c>
      <c r="CY6" s="22">
        <v>30391</v>
      </c>
      <c r="CZ6" s="32">
        <v>0.94</v>
      </c>
      <c r="DA6" s="22">
        <v>2845</v>
      </c>
      <c r="DB6" s="32">
        <v>7.0000000000000007E-2</v>
      </c>
      <c r="DC6" s="22">
        <v>1893</v>
      </c>
      <c r="DD6" s="32">
        <v>0.06</v>
      </c>
      <c r="DE6" s="22">
        <v>361</v>
      </c>
      <c r="DF6" s="32">
        <v>0.01</v>
      </c>
      <c r="DG6" s="22">
        <v>211</v>
      </c>
      <c r="DH6" s="32">
        <v>0.01</v>
      </c>
      <c r="DI6" s="22">
        <v>221</v>
      </c>
      <c r="DJ6" s="32">
        <v>0.01</v>
      </c>
      <c r="DK6" s="22">
        <v>130</v>
      </c>
      <c r="DL6" s="32">
        <v>0</v>
      </c>
      <c r="DM6" s="22">
        <v>1978</v>
      </c>
      <c r="DN6" s="32">
        <v>0.05</v>
      </c>
      <c r="DO6" s="22">
        <v>1365</v>
      </c>
      <c r="DP6" s="32">
        <v>0.04</v>
      </c>
      <c r="DQ6" s="22">
        <v>194</v>
      </c>
      <c r="DR6" s="32">
        <v>0</v>
      </c>
      <c r="DS6" s="22">
        <v>133</v>
      </c>
      <c r="DT6" s="32">
        <v>0</v>
      </c>
      <c r="DU6" s="22">
        <v>22</v>
      </c>
      <c r="DV6" s="32">
        <v>0</v>
      </c>
      <c r="DW6" s="22">
        <v>11</v>
      </c>
      <c r="DX6" s="32">
        <v>0</v>
      </c>
      <c r="DY6" s="22">
        <v>30</v>
      </c>
      <c r="DZ6" s="32">
        <v>0</v>
      </c>
      <c r="EA6" s="22">
        <v>21</v>
      </c>
      <c r="EB6" s="32">
        <v>0</v>
      </c>
      <c r="EC6" s="22">
        <v>39</v>
      </c>
      <c r="ED6" s="32">
        <v>0</v>
      </c>
      <c r="EE6" s="22">
        <v>22</v>
      </c>
      <c r="EF6" s="32">
        <v>0</v>
      </c>
      <c r="EG6" s="22" t="s">
        <v>431</v>
      </c>
      <c r="EH6" s="22">
        <v>52.92</v>
      </c>
      <c r="EI6" s="22" t="s">
        <v>431</v>
      </c>
      <c r="EJ6" s="22">
        <v>73.88</v>
      </c>
      <c r="EK6" s="22" t="s">
        <v>431</v>
      </c>
      <c r="EL6" s="22">
        <v>40.43</v>
      </c>
      <c r="EM6" s="22" t="s">
        <v>431</v>
      </c>
      <c r="EN6" s="22">
        <v>29.26</v>
      </c>
      <c r="EO6" s="22" t="s">
        <v>431</v>
      </c>
      <c r="EP6" s="22">
        <v>33.86</v>
      </c>
      <c r="EQ6" s="22" t="s">
        <v>287</v>
      </c>
      <c r="ER6" s="22">
        <v>7.87</v>
      </c>
      <c r="ES6" s="22" t="s">
        <v>287</v>
      </c>
      <c r="ET6" s="22">
        <v>25.12</v>
      </c>
      <c r="EU6" s="22" t="s">
        <v>439</v>
      </c>
      <c r="EV6" s="22">
        <v>15.18</v>
      </c>
      <c r="EW6" s="22" t="s">
        <v>287</v>
      </c>
      <c r="EX6" s="22">
        <v>22.98</v>
      </c>
      <c r="EY6" s="22" t="s">
        <v>439</v>
      </c>
      <c r="EZ6" s="22">
        <v>12.9</v>
      </c>
    </row>
    <row r="7" spans="1:156" ht="16" x14ac:dyDescent="0.2">
      <c r="A7" s="22" t="s">
        <v>26</v>
      </c>
      <c r="B7" s="22" t="s">
        <v>423</v>
      </c>
      <c r="C7" s="22" t="s">
        <v>452</v>
      </c>
      <c r="D7" s="22" t="s">
        <v>431</v>
      </c>
      <c r="E7" s="22" t="s">
        <v>426</v>
      </c>
      <c r="F7" s="22" t="s">
        <v>892</v>
      </c>
      <c r="G7" s="29"/>
      <c r="H7" s="22">
        <v>20</v>
      </c>
      <c r="I7" s="22">
        <v>62.16</v>
      </c>
      <c r="J7" s="22" t="s">
        <v>429</v>
      </c>
      <c r="K7" s="37" t="s">
        <v>426</v>
      </c>
      <c r="L7" s="22" t="s">
        <v>226</v>
      </c>
      <c r="M7">
        <v>-10</v>
      </c>
      <c r="N7" t="s">
        <v>824</v>
      </c>
      <c r="O7" s="28">
        <f t="shared" si="0"/>
        <v>-7351.7183782165421</v>
      </c>
      <c r="P7" s="34">
        <f t="shared" si="1"/>
        <v>38.017049841635021</v>
      </c>
      <c r="Q7" s="29">
        <f t="shared" si="2"/>
        <v>7389.7354280581767</v>
      </c>
      <c r="R7" s="27">
        <v>0.23564078725516457</v>
      </c>
      <c r="S7" s="29"/>
      <c r="T7" s="28">
        <v>61.581128567151481</v>
      </c>
      <c r="U7" s="28">
        <v>38.017049841635021</v>
      </c>
      <c r="V7" s="22">
        <v>-152.06819936654009</v>
      </c>
      <c r="W7" s="22" t="s">
        <v>429</v>
      </c>
      <c r="X7" s="22" t="s">
        <v>448</v>
      </c>
      <c r="Y7" s="29">
        <v>78160</v>
      </c>
      <c r="Z7" s="29">
        <v>48252</v>
      </c>
      <c r="AA7" s="29">
        <v>126922</v>
      </c>
      <c r="AB7" s="22" t="s">
        <v>125</v>
      </c>
      <c r="AC7" s="22">
        <v>1976</v>
      </c>
      <c r="AD7" s="22">
        <v>6</v>
      </c>
      <c r="AE7" s="22">
        <v>0</v>
      </c>
      <c r="AF7" s="20" t="s">
        <v>451</v>
      </c>
      <c r="AG7" s="19" t="s">
        <v>656</v>
      </c>
      <c r="AH7" s="21" t="s">
        <v>680</v>
      </c>
      <c r="AI7" s="21">
        <v>-3</v>
      </c>
      <c r="AJ7" s="19">
        <f t="shared" si="13"/>
        <v>-712.51530000000002</v>
      </c>
      <c r="AK7" s="19">
        <f t="shared" si="3"/>
        <v>7.4699999999999989</v>
      </c>
      <c r="AL7" s="19">
        <v>49.68</v>
      </c>
      <c r="AM7" s="19">
        <v>42.21</v>
      </c>
      <c r="AN7" s="22" t="s">
        <v>431</v>
      </c>
      <c r="AO7" s="20" t="s">
        <v>431</v>
      </c>
      <c r="AP7" s="20" t="s">
        <v>431</v>
      </c>
      <c r="AQ7" s="20" t="s">
        <v>431</v>
      </c>
      <c r="AR7" s="20" t="s">
        <v>431</v>
      </c>
      <c r="AS7" s="20" t="s">
        <v>431</v>
      </c>
      <c r="AT7" s="20" t="s">
        <v>431</v>
      </c>
      <c r="AU7" s="19" t="s">
        <v>431</v>
      </c>
      <c r="AV7" s="19">
        <f t="shared" si="4"/>
        <v>43.302500000000101</v>
      </c>
      <c r="AW7" s="29">
        <v>71.6096</v>
      </c>
      <c r="AX7" s="29">
        <v>28.307099999999899</v>
      </c>
      <c r="AY7" s="19">
        <f t="shared" si="5"/>
        <v>41.801500000000004</v>
      </c>
      <c r="AZ7" s="29">
        <v>70.830100000000002</v>
      </c>
      <c r="BA7" s="29">
        <v>29.028600000000001</v>
      </c>
      <c r="BB7" s="19">
        <f t="shared" si="6"/>
        <v>44.847700000000003</v>
      </c>
      <c r="BC7" s="29">
        <v>72.3369</v>
      </c>
      <c r="BD7" s="29">
        <v>27.4892</v>
      </c>
      <c r="BE7" s="19">
        <f t="shared" si="7"/>
        <v>15.542400000000001</v>
      </c>
      <c r="BF7" s="29">
        <v>57.703600000000002</v>
      </c>
      <c r="BG7" s="29">
        <v>42.161200000000001</v>
      </c>
      <c r="BH7" s="19">
        <f t="shared" si="8"/>
        <v>21.250999999999898</v>
      </c>
      <c r="BI7" s="29">
        <v>60.5855999999999</v>
      </c>
      <c r="BJ7" s="29">
        <v>39.334600000000002</v>
      </c>
      <c r="BK7" s="19">
        <f t="shared" si="9"/>
        <v>30.000000000000007</v>
      </c>
      <c r="BL7" s="30">
        <v>64.930000000000007</v>
      </c>
      <c r="BM7" s="30">
        <v>34.93</v>
      </c>
      <c r="BN7" s="19">
        <f t="shared" si="10"/>
        <v>24</v>
      </c>
      <c r="BO7" s="31">
        <v>62</v>
      </c>
      <c r="BP7" s="31">
        <v>38</v>
      </c>
      <c r="BQ7" s="19">
        <f t="shared" si="11"/>
        <v>19.25</v>
      </c>
      <c r="BR7" s="19">
        <v>59.57</v>
      </c>
      <c r="BS7" s="19">
        <v>40.32</v>
      </c>
      <c r="BT7" s="22" t="str">
        <f t="shared" si="12"/>
        <v>no</v>
      </c>
      <c r="BU7" s="32">
        <v>0.42</v>
      </c>
      <c r="BV7" s="32">
        <v>0.56999999999999995</v>
      </c>
      <c r="BW7" s="22" t="s">
        <v>279</v>
      </c>
      <c r="BX7" s="29">
        <v>47.27</v>
      </c>
      <c r="BY7" s="29">
        <v>52.73</v>
      </c>
      <c r="BZ7" s="22" t="s">
        <v>432</v>
      </c>
      <c r="CA7" s="21" t="s">
        <v>432</v>
      </c>
      <c r="CB7" s="22" t="s">
        <v>269</v>
      </c>
      <c r="CC7" s="29">
        <v>62558</v>
      </c>
      <c r="CD7" s="22">
        <v>39664</v>
      </c>
      <c r="CE7" s="22">
        <v>31310</v>
      </c>
      <c r="CF7" s="27">
        <v>0.78939999999999999</v>
      </c>
      <c r="CG7" s="22">
        <v>4471</v>
      </c>
      <c r="CH7" s="32">
        <v>0.14000000000000001</v>
      </c>
      <c r="CI7" s="22">
        <v>2709</v>
      </c>
      <c r="CJ7" s="32">
        <v>0.09</v>
      </c>
      <c r="CK7" s="22">
        <v>4539</v>
      </c>
      <c r="CL7" s="32">
        <v>0.14000000000000001</v>
      </c>
      <c r="CM7" s="22">
        <v>2705</v>
      </c>
      <c r="CN7" s="27">
        <v>8.6400000000000005E-2</v>
      </c>
      <c r="CO7" s="22">
        <v>3323</v>
      </c>
      <c r="CP7" s="32">
        <v>0.11</v>
      </c>
      <c r="CQ7" s="22">
        <v>3806</v>
      </c>
      <c r="CR7" s="32">
        <v>0.12</v>
      </c>
      <c r="CS7" s="22">
        <v>4117</v>
      </c>
      <c r="CT7" s="32">
        <v>0.13</v>
      </c>
      <c r="CU7" s="22">
        <v>3451</v>
      </c>
      <c r="CV7" s="27">
        <v>0.11020000000000001</v>
      </c>
      <c r="CW7" s="22">
        <v>37547</v>
      </c>
      <c r="CX7" s="32">
        <v>0.95</v>
      </c>
      <c r="CY7" s="22">
        <v>29796</v>
      </c>
      <c r="CZ7" s="32">
        <v>0.95</v>
      </c>
      <c r="DA7" s="22">
        <v>2117</v>
      </c>
      <c r="DB7" s="32">
        <v>0.05</v>
      </c>
      <c r="DC7" s="22">
        <v>1514</v>
      </c>
      <c r="DD7" s="32">
        <v>0.05</v>
      </c>
      <c r="DE7" s="22">
        <v>479</v>
      </c>
      <c r="DF7" s="32">
        <v>0.01</v>
      </c>
      <c r="DG7" s="22">
        <v>317</v>
      </c>
      <c r="DH7" s="32">
        <v>0.01</v>
      </c>
      <c r="DI7" s="22">
        <v>468</v>
      </c>
      <c r="DJ7" s="32">
        <v>0.01</v>
      </c>
      <c r="DK7" s="22">
        <v>352</v>
      </c>
      <c r="DL7" s="32">
        <v>0.01</v>
      </c>
      <c r="DM7" s="22">
        <v>594</v>
      </c>
      <c r="DN7" s="32">
        <v>0.01</v>
      </c>
      <c r="DO7" s="22">
        <v>451</v>
      </c>
      <c r="DP7" s="32">
        <v>0.01</v>
      </c>
      <c r="DQ7" s="22">
        <v>470</v>
      </c>
      <c r="DR7" s="32">
        <v>0.01</v>
      </c>
      <c r="DS7" s="22">
        <v>334</v>
      </c>
      <c r="DT7" s="32">
        <v>0.01</v>
      </c>
      <c r="DU7" s="22">
        <v>15</v>
      </c>
      <c r="DV7" s="32">
        <v>0</v>
      </c>
      <c r="DW7" s="22">
        <v>11</v>
      </c>
      <c r="DX7" s="32">
        <v>0</v>
      </c>
      <c r="DY7" s="22">
        <v>32</v>
      </c>
      <c r="DZ7" s="32">
        <v>0</v>
      </c>
      <c r="EA7" s="22">
        <v>18</v>
      </c>
      <c r="EB7" s="32">
        <v>0</v>
      </c>
      <c r="EC7" s="22">
        <v>59</v>
      </c>
      <c r="ED7" s="32">
        <v>0</v>
      </c>
      <c r="EE7" s="22">
        <v>31</v>
      </c>
      <c r="EF7" s="32">
        <v>0</v>
      </c>
      <c r="EG7" s="22" t="s">
        <v>431</v>
      </c>
      <c r="EH7" s="22">
        <v>40.340000000000003</v>
      </c>
      <c r="EI7" s="22" t="s">
        <v>431</v>
      </c>
      <c r="EJ7" s="22">
        <v>57.09</v>
      </c>
      <c r="EK7" s="22" t="s">
        <v>431</v>
      </c>
      <c r="EL7" s="22">
        <v>32.65</v>
      </c>
      <c r="EM7" s="22" t="s">
        <v>431</v>
      </c>
      <c r="EN7" s="22">
        <v>23.42</v>
      </c>
      <c r="EO7" s="22" t="s">
        <v>431</v>
      </c>
      <c r="EP7" s="22">
        <v>30.01</v>
      </c>
      <c r="EQ7" s="22" t="s">
        <v>287</v>
      </c>
      <c r="ER7" s="22">
        <v>24.93</v>
      </c>
      <c r="ES7" s="22" t="s">
        <v>287</v>
      </c>
      <c r="ET7" s="22">
        <v>24.12</v>
      </c>
      <c r="EU7" s="22" t="s">
        <v>439</v>
      </c>
      <c r="EV7" s="22">
        <v>25.2</v>
      </c>
      <c r="EW7" s="22" t="s">
        <v>287</v>
      </c>
      <c r="EX7" s="22">
        <v>24.71</v>
      </c>
      <c r="EY7" s="22" t="s">
        <v>439</v>
      </c>
      <c r="EZ7" s="22">
        <v>22</v>
      </c>
    </row>
    <row r="8" spans="1:156" ht="16" x14ac:dyDescent="0.2">
      <c r="A8" s="22" t="s">
        <v>41</v>
      </c>
      <c r="B8" s="22" t="s">
        <v>423</v>
      </c>
      <c r="C8" s="22" t="s">
        <v>453</v>
      </c>
      <c r="D8" s="22" t="s">
        <v>431</v>
      </c>
      <c r="E8" s="22" t="s">
        <v>426</v>
      </c>
      <c r="F8" s="22" t="s">
        <v>893</v>
      </c>
      <c r="G8" s="22"/>
      <c r="H8" s="22">
        <v>2</v>
      </c>
      <c r="I8" s="22">
        <v>58.34</v>
      </c>
      <c r="J8" s="22" t="s">
        <v>428</v>
      </c>
      <c r="K8" s="37" t="s">
        <v>426</v>
      </c>
      <c r="L8" s="22" t="s">
        <v>159</v>
      </c>
      <c r="M8">
        <v>-6</v>
      </c>
      <c r="N8" t="s">
        <v>840</v>
      </c>
      <c r="O8" s="22">
        <f t="shared" si="0"/>
        <v>-39.066319551692203</v>
      </c>
      <c r="P8" s="29">
        <f t="shared" si="1"/>
        <v>177.10982658959537</v>
      </c>
      <c r="Q8" s="29">
        <f t="shared" si="2"/>
        <v>216.17614614128757</v>
      </c>
      <c r="R8" s="27">
        <v>9.7665798879230492E-2</v>
      </c>
      <c r="S8" s="29"/>
      <c r="T8" s="28">
        <v>54.044036535321894</v>
      </c>
      <c r="U8" s="28">
        <v>44.277456647398843</v>
      </c>
      <c r="V8" s="22">
        <v>-221.38728323699419</v>
      </c>
      <c r="W8" s="22" t="s">
        <v>429</v>
      </c>
      <c r="X8" s="22" t="s">
        <v>437</v>
      </c>
      <c r="Y8" s="29">
        <v>61240</v>
      </c>
      <c r="Z8" s="29">
        <v>50173</v>
      </c>
      <c r="AA8" s="29">
        <v>113315</v>
      </c>
      <c r="AB8" s="22" t="s">
        <v>58</v>
      </c>
      <c r="AC8" s="22">
        <v>2012</v>
      </c>
      <c r="AD8" s="22">
        <v>2</v>
      </c>
      <c r="AE8" s="22">
        <v>4</v>
      </c>
      <c r="AF8" s="20" t="s">
        <v>454</v>
      </c>
      <c r="AG8" s="19" t="s">
        <v>657</v>
      </c>
      <c r="AH8" s="19" t="s">
        <v>683</v>
      </c>
      <c r="AI8" s="19">
        <v>1</v>
      </c>
      <c r="AJ8" s="19">
        <f t="shared" si="13"/>
        <v>-8.5693000000001049</v>
      </c>
      <c r="AK8" s="19">
        <f t="shared" si="3"/>
        <v>7.1899999999999977</v>
      </c>
      <c r="AL8" s="19">
        <v>48.46</v>
      </c>
      <c r="AM8" s="19">
        <v>41.27</v>
      </c>
      <c r="AN8" s="20" t="s">
        <v>425</v>
      </c>
      <c r="AO8" s="20" t="s">
        <v>425</v>
      </c>
      <c r="AP8" s="20" t="s">
        <v>425</v>
      </c>
      <c r="AQ8" s="20" t="s">
        <v>425</v>
      </c>
      <c r="AR8" s="22" t="s">
        <v>425</v>
      </c>
      <c r="AS8" s="20" t="s">
        <v>431</v>
      </c>
      <c r="AT8" s="20" t="s">
        <v>431</v>
      </c>
      <c r="AU8" s="19" t="s">
        <v>431</v>
      </c>
      <c r="AV8" s="19">
        <f t="shared" si="4"/>
        <v>-23.461599999999898</v>
      </c>
      <c r="AW8" s="29">
        <v>36.502800000000001</v>
      </c>
      <c r="AX8" s="29">
        <v>59.964399999999898</v>
      </c>
      <c r="AY8" s="19">
        <f t="shared" si="5"/>
        <v>-13.2027</v>
      </c>
      <c r="AZ8" s="29">
        <v>41.9667999999999</v>
      </c>
      <c r="BA8" s="29">
        <v>55.1694999999999</v>
      </c>
      <c r="BB8" s="19">
        <f t="shared" si="6"/>
        <v>-18.208600000000104</v>
      </c>
      <c r="BC8" s="29">
        <v>40.839199999999899</v>
      </c>
      <c r="BD8" s="29">
        <v>59.047800000000002</v>
      </c>
      <c r="BE8" s="19">
        <f t="shared" si="7"/>
        <v>8.0837999999999965</v>
      </c>
      <c r="BF8" s="29">
        <v>52.060299999999998</v>
      </c>
      <c r="BG8" s="29">
        <v>43.976500000000001</v>
      </c>
      <c r="BH8" s="19">
        <f t="shared" si="8"/>
        <v>-20.260200000000104</v>
      </c>
      <c r="BI8" s="29">
        <v>39.821599999999897</v>
      </c>
      <c r="BJ8" s="29">
        <v>60.081800000000001</v>
      </c>
      <c r="BK8" s="19">
        <f t="shared" si="9"/>
        <v>9.8099999999999952</v>
      </c>
      <c r="BL8" s="30">
        <v>54.8</v>
      </c>
      <c r="BM8" s="30">
        <v>44.99</v>
      </c>
      <c r="BN8" s="19">
        <f t="shared" si="10"/>
        <v>17</v>
      </c>
      <c r="BO8" s="31">
        <v>58</v>
      </c>
      <c r="BP8" s="31">
        <v>41</v>
      </c>
      <c r="BQ8" s="19">
        <f t="shared" si="11"/>
        <v>24.480000000000004</v>
      </c>
      <c r="BR8" s="19">
        <v>62.2</v>
      </c>
      <c r="BS8" s="19">
        <v>37.72</v>
      </c>
      <c r="BT8" s="22" t="str">
        <f t="shared" si="12"/>
        <v>yes</v>
      </c>
      <c r="BU8" s="32">
        <v>0.54</v>
      </c>
      <c r="BV8" s="32">
        <v>0.44</v>
      </c>
      <c r="BW8" s="22" t="s">
        <v>279</v>
      </c>
      <c r="BX8" s="29">
        <v>46.04</v>
      </c>
      <c r="BY8" s="29">
        <v>53.96</v>
      </c>
      <c r="BZ8" s="22" t="s">
        <v>432</v>
      </c>
      <c r="CA8" s="21" t="s">
        <v>432</v>
      </c>
      <c r="CB8" s="22" t="s">
        <v>251</v>
      </c>
      <c r="CC8" s="29">
        <v>52188</v>
      </c>
      <c r="CD8" s="22">
        <v>39892</v>
      </c>
      <c r="CE8" s="22">
        <v>31456</v>
      </c>
      <c r="CF8" s="27">
        <v>0.78849999999999998</v>
      </c>
      <c r="CG8" s="22">
        <v>7092</v>
      </c>
      <c r="CH8" s="32">
        <v>0.23</v>
      </c>
      <c r="CI8" s="22">
        <v>2140</v>
      </c>
      <c r="CJ8" s="32">
        <v>7.0000000000000007E-2</v>
      </c>
      <c r="CK8" s="22">
        <v>3011</v>
      </c>
      <c r="CL8" s="32">
        <v>0.1</v>
      </c>
      <c r="CM8" s="22">
        <v>1860</v>
      </c>
      <c r="CN8" s="27">
        <v>5.91E-2</v>
      </c>
      <c r="CO8" s="22">
        <v>6298</v>
      </c>
      <c r="CP8" s="32">
        <v>0.2</v>
      </c>
      <c r="CQ8" s="22">
        <v>3068</v>
      </c>
      <c r="CR8" s="32">
        <v>0.1</v>
      </c>
      <c r="CS8" s="22">
        <v>3133</v>
      </c>
      <c r="CT8" s="32">
        <v>0.1</v>
      </c>
      <c r="CU8" s="22">
        <v>2713</v>
      </c>
      <c r="CV8" s="27">
        <v>8.6199999999999999E-2</v>
      </c>
      <c r="CW8" s="22">
        <v>35346</v>
      </c>
      <c r="CX8" s="32">
        <v>0.89</v>
      </c>
      <c r="CY8" s="22">
        <v>28508</v>
      </c>
      <c r="CZ8" s="32">
        <v>0.91</v>
      </c>
      <c r="DA8" s="22">
        <v>4546</v>
      </c>
      <c r="DB8" s="32">
        <v>0.11</v>
      </c>
      <c r="DC8" s="22">
        <v>2948</v>
      </c>
      <c r="DD8" s="32">
        <v>0.09</v>
      </c>
      <c r="DE8" s="22">
        <v>1597</v>
      </c>
      <c r="DF8" s="32">
        <v>0.04</v>
      </c>
      <c r="DG8" s="22">
        <v>956</v>
      </c>
      <c r="DH8" s="32">
        <v>0.03</v>
      </c>
      <c r="DI8" s="22">
        <v>1004</v>
      </c>
      <c r="DJ8" s="32">
        <v>0.03</v>
      </c>
      <c r="DK8" s="22">
        <v>608</v>
      </c>
      <c r="DL8" s="32">
        <v>0.02</v>
      </c>
      <c r="DM8" s="22">
        <v>848</v>
      </c>
      <c r="DN8" s="32">
        <v>0.02</v>
      </c>
      <c r="DO8" s="22">
        <v>538</v>
      </c>
      <c r="DP8" s="32">
        <v>0.02</v>
      </c>
      <c r="DQ8" s="22">
        <v>938</v>
      </c>
      <c r="DR8" s="32">
        <v>0.02</v>
      </c>
      <c r="DS8" s="22">
        <v>762</v>
      </c>
      <c r="DT8" s="32">
        <v>0.02</v>
      </c>
      <c r="DU8" s="22">
        <v>23</v>
      </c>
      <c r="DV8" s="32">
        <v>0</v>
      </c>
      <c r="DW8" s="22">
        <v>16</v>
      </c>
      <c r="DX8" s="32">
        <v>0</v>
      </c>
      <c r="DY8" s="22">
        <v>48</v>
      </c>
      <c r="DZ8" s="32">
        <v>0</v>
      </c>
      <c r="EA8" s="22">
        <v>31</v>
      </c>
      <c r="EB8" s="32">
        <v>0</v>
      </c>
      <c r="EC8" s="22">
        <v>88</v>
      </c>
      <c r="ED8" s="32">
        <v>0</v>
      </c>
      <c r="EE8" s="22">
        <v>37</v>
      </c>
      <c r="EF8" s="32">
        <v>0</v>
      </c>
      <c r="EG8" s="22" t="s">
        <v>425</v>
      </c>
      <c r="EH8" s="22">
        <v>11.89</v>
      </c>
      <c r="EI8" s="22" t="s">
        <v>425</v>
      </c>
      <c r="EJ8" s="22">
        <v>16.21</v>
      </c>
      <c r="EK8" s="22" t="s">
        <v>425</v>
      </c>
      <c r="EL8" s="22">
        <v>17.399999999999999</v>
      </c>
      <c r="EM8" s="22" t="s">
        <v>425</v>
      </c>
      <c r="EN8" s="22">
        <v>18.760000000000002</v>
      </c>
      <c r="EO8" s="22" t="s">
        <v>431</v>
      </c>
      <c r="EP8" s="22">
        <v>9.81</v>
      </c>
      <c r="EQ8" s="22" t="s">
        <v>288</v>
      </c>
      <c r="ER8" s="22">
        <v>2.57</v>
      </c>
      <c r="ES8" s="22" t="s">
        <v>288</v>
      </c>
      <c r="ET8" s="22">
        <v>7.03</v>
      </c>
      <c r="EU8" s="22" t="s">
        <v>439</v>
      </c>
      <c r="EV8" s="22">
        <v>18.28</v>
      </c>
      <c r="EW8" s="22" t="s">
        <v>287</v>
      </c>
      <c r="EX8" s="22">
        <v>4.1500000000000004</v>
      </c>
      <c r="EY8" s="22" t="s">
        <v>439</v>
      </c>
      <c r="EZ8" s="22">
        <v>12.96</v>
      </c>
    </row>
    <row r="9" spans="1:156" ht="16" x14ac:dyDescent="0.2">
      <c r="A9" s="22" t="s">
        <v>4</v>
      </c>
      <c r="B9" s="22" t="s">
        <v>423</v>
      </c>
      <c r="C9" s="22" t="s">
        <v>455</v>
      </c>
      <c r="D9" s="22" t="s">
        <v>431</v>
      </c>
      <c r="E9" s="22" t="s">
        <v>456</v>
      </c>
      <c r="F9" s="22" t="s">
        <v>893</v>
      </c>
      <c r="G9" s="22"/>
      <c r="H9" s="22">
        <v>8</v>
      </c>
      <c r="I9" s="22">
        <v>65.84</v>
      </c>
      <c r="J9" s="22" t="s">
        <v>429</v>
      </c>
      <c r="K9" s="37" t="s">
        <v>426</v>
      </c>
      <c r="L9" s="22" t="s">
        <v>158</v>
      </c>
      <c r="M9">
        <v>-7</v>
      </c>
      <c r="N9" t="s">
        <v>845</v>
      </c>
      <c r="O9" s="28">
        <f t="shared" si="0"/>
        <v>-2307.4071912636869</v>
      </c>
      <c r="P9" s="34">
        <f t="shared" si="1"/>
        <v>50.697022971484429</v>
      </c>
      <c r="Q9" s="29">
        <f t="shared" si="2"/>
        <v>2358.1042142351712</v>
      </c>
      <c r="R9" s="27">
        <v>1.5698518415850238E-2</v>
      </c>
      <c r="S9" s="29"/>
      <c r="T9" s="28">
        <v>49.127171129899402</v>
      </c>
      <c r="U9" s="28">
        <v>50.697022971484429</v>
      </c>
      <c r="V9" s="22">
        <v>101.39404594296886</v>
      </c>
      <c r="W9" s="22" t="s">
        <v>428</v>
      </c>
      <c r="X9" s="22" t="s">
        <v>448</v>
      </c>
      <c r="Y9" s="29">
        <v>67345</v>
      </c>
      <c r="Z9" s="29">
        <v>69497</v>
      </c>
      <c r="AA9" s="29">
        <v>137083</v>
      </c>
      <c r="AB9" s="22" t="s">
        <v>38</v>
      </c>
      <c r="AC9" s="22">
        <v>2000</v>
      </c>
      <c r="AD9" s="22">
        <v>6</v>
      </c>
      <c r="AE9" s="22">
        <v>0</v>
      </c>
      <c r="AF9" s="20" t="s">
        <v>451</v>
      </c>
      <c r="AG9" s="19" t="s">
        <v>656</v>
      </c>
      <c r="AH9" s="21" t="s">
        <v>680</v>
      </c>
      <c r="AI9" s="21">
        <v>-3</v>
      </c>
      <c r="AJ9" s="19">
        <f t="shared" si="13"/>
        <v>-676.80560000000003</v>
      </c>
      <c r="AK9" s="19">
        <f t="shared" si="3"/>
        <v>-21.590000000000003</v>
      </c>
      <c r="AL9" s="19">
        <v>35.11</v>
      </c>
      <c r="AM9" s="19">
        <v>56.7</v>
      </c>
      <c r="AN9" s="22" t="s">
        <v>431</v>
      </c>
      <c r="AO9" s="20" t="s">
        <v>431</v>
      </c>
      <c r="AP9" s="20" t="s">
        <v>431</v>
      </c>
      <c r="AQ9" s="20" t="s">
        <v>431</v>
      </c>
      <c r="AR9" s="20" t="s">
        <v>431</v>
      </c>
      <c r="AS9" s="20" t="s">
        <v>431</v>
      </c>
      <c r="AT9" s="20" t="s">
        <v>431</v>
      </c>
      <c r="AU9" s="19" t="s">
        <v>431</v>
      </c>
      <c r="AV9" s="19">
        <f t="shared" si="4"/>
        <v>36.468999999999895</v>
      </c>
      <c r="AW9" s="29">
        <v>68.181799999999896</v>
      </c>
      <c r="AX9" s="29">
        <v>31.712800000000001</v>
      </c>
      <c r="AY9" s="19">
        <f t="shared" si="5"/>
        <v>41.307700000000111</v>
      </c>
      <c r="AZ9" s="29">
        <v>70.603800000000007</v>
      </c>
      <c r="BA9" s="29">
        <v>29.2960999999999</v>
      </c>
      <c r="BB9" s="19">
        <f t="shared" si="6"/>
        <v>54.014300000000006</v>
      </c>
      <c r="BC9" s="29">
        <v>76.972700000000003</v>
      </c>
      <c r="BD9" s="29">
        <v>22.958400000000001</v>
      </c>
      <c r="BE9" s="19">
        <f t="shared" si="7"/>
        <v>-7.4867999999999952</v>
      </c>
      <c r="BF9" s="29">
        <v>46.193800000000003</v>
      </c>
      <c r="BG9" s="29">
        <v>53.680599999999998</v>
      </c>
      <c r="BH9" s="19">
        <f t="shared" si="8"/>
        <v>23.791000000000004</v>
      </c>
      <c r="BI9" s="29">
        <v>61.853700000000003</v>
      </c>
      <c r="BJ9" s="29">
        <v>38.0627</v>
      </c>
      <c r="BK9" s="19">
        <f t="shared" si="9"/>
        <v>30.550000000000004</v>
      </c>
      <c r="BL9" s="30">
        <v>65.23</v>
      </c>
      <c r="BM9" s="30">
        <v>34.68</v>
      </c>
      <c r="BN9" s="19">
        <f t="shared" si="10"/>
        <v>32</v>
      </c>
      <c r="BO9" s="31">
        <v>66</v>
      </c>
      <c r="BP9" s="31">
        <v>34</v>
      </c>
      <c r="BQ9" s="19">
        <f t="shared" si="11"/>
        <v>7.759999999999998</v>
      </c>
      <c r="BR9" s="19">
        <v>53.85</v>
      </c>
      <c r="BS9" s="19">
        <v>46.09</v>
      </c>
      <c r="BT9" s="22" t="str">
        <f t="shared" si="12"/>
        <v>yes</v>
      </c>
      <c r="BU9" s="32">
        <v>0.55000000000000004</v>
      </c>
      <c r="BV9" s="32">
        <v>0.43</v>
      </c>
      <c r="BW9" s="22" t="s">
        <v>280</v>
      </c>
      <c r="BX9" s="29">
        <v>59.6</v>
      </c>
      <c r="BY9" s="29">
        <v>40.4</v>
      </c>
      <c r="BZ9" s="22" t="s">
        <v>432</v>
      </c>
      <c r="CA9" s="21" t="s">
        <v>432</v>
      </c>
      <c r="CB9" s="22" t="s">
        <v>251</v>
      </c>
      <c r="CC9" s="29">
        <v>53619</v>
      </c>
      <c r="CD9" s="22">
        <v>39709</v>
      </c>
      <c r="CE9" s="22">
        <v>29785</v>
      </c>
      <c r="CF9" s="27">
        <v>0.75009999999999999</v>
      </c>
      <c r="CG9" s="22">
        <v>3633</v>
      </c>
      <c r="CH9" s="32">
        <v>0.12</v>
      </c>
      <c r="CI9" s="22">
        <v>2663</v>
      </c>
      <c r="CJ9" s="32">
        <v>0.09</v>
      </c>
      <c r="CK9" s="22">
        <v>4123</v>
      </c>
      <c r="CL9" s="32">
        <v>0.14000000000000001</v>
      </c>
      <c r="CM9" s="22">
        <v>3040</v>
      </c>
      <c r="CN9" s="27">
        <v>0.1021</v>
      </c>
      <c r="CO9" s="22">
        <v>2295</v>
      </c>
      <c r="CP9" s="32">
        <v>0.08</v>
      </c>
      <c r="CQ9" s="22">
        <v>3781</v>
      </c>
      <c r="CR9" s="32">
        <v>0.13</v>
      </c>
      <c r="CS9" s="22">
        <v>4067</v>
      </c>
      <c r="CT9" s="32">
        <v>0.14000000000000001</v>
      </c>
      <c r="CU9" s="22">
        <v>3774</v>
      </c>
      <c r="CV9" s="27">
        <v>0.12670000000000001</v>
      </c>
      <c r="CW9" s="22">
        <v>37031</v>
      </c>
      <c r="CX9" s="32">
        <v>0.93</v>
      </c>
      <c r="CY9" s="22">
        <v>28270</v>
      </c>
      <c r="CZ9" s="32">
        <v>0.95</v>
      </c>
      <c r="DA9" s="22">
        <v>2678</v>
      </c>
      <c r="DB9" s="32">
        <v>7.0000000000000007E-2</v>
      </c>
      <c r="DC9" s="22">
        <v>1515</v>
      </c>
      <c r="DD9" s="32">
        <v>0.05</v>
      </c>
      <c r="DE9" s="22">
        <v>921</v>
      </c>
      <c r="DF9" s="32">
        <v>0.02</v>
      </c>
      <c r="DG9" s="22">
        <v>486</v>
      </c>
      <c r="DH9" s="32">
        <v>0.02</v>
      </c>
      <c r="DI9" s="22">
        <v>225</v>
      </c>
      <c r="DJ9" s="32">
        <v>0.01</v>
      </c>
      <c r="DK9" s="22">
        <v>92</v>
      </c>
      <c r="DL9" s="32">
        <v>0</v>
      </c>
      <c r="DM9" s="22">
        <v>1164</v>
      </c>
      <c r="DN9" s="32">
        <v>0.03</v>
      </c>
      <c r="DO9" s="22">
        <v>731</v>
      </c>
      <c r="DP9" s="32">
        <v>0.02</v>
      </c>
      <c r="DQ9" s="22">
        <v>281</v>
      </c>
      <c r="DR9" s="32">
        <v>0.01</v>
      </c>
      <c r="DS9" s="22">
        <v>164</v>
      </c>
      <c r="DT9" s="32">
        <v>0.01</v>
      </c>
      <c r="DU9" s="22">
        <v>11</v>
      </c>
      <c r="DV9" s="32">
        <v>0</v>
      </c>
      <c r="DW9" s="22">
        <v>7</v>
      </c>
      <c r="DX9" s="32">
        <v>0</v>
      </c>
      <c r="DY9" s="22">
        <v>29</v>
      </c>
      <c r="DZ9" s="32">
        <v>0</v>
      </c>
      <c r="EA9" s="22">
        <v>16</v>
      </c>
      <c r="EB9" s="32">
        <v>0</v>
      </c>
      <c r="EC9" s="22">
        <v>47</v>
      </c>
      <c r="ED9" s="32">
        <v>0</v>
      </c>
      <c r="EE9" s="22">
        <v>19</v>
      </c>
      <c r="EF9" s="32">
        <v>0</v>
      </c>
      <c r="EG9" s="22" t="s">
        <v>431</v>
      </c>
      <c r="EH9" s="22">
        <v>36.72</v>
      </c>
      <c r="EI9" s="22" t="s">
        <v>431</v>
      </c>
      <c r="EJ9" s="22">
        <v>49.53</v>
      </c>
      <c r="EK9" s="22" t="s">
        <v>431</v>
      </c>
      <c r="EL9" s="22">
        <v>45.97</v>
      </c>
      <c r="EM9" s="22" t="s">
        <v>431</v>
      </c>
      <c r="EN9" s="22">
        <v>22.29</v>
      </c>
      <c r="EO9" s="22" t="s">
        <v>431</v>
      </c>
      <c r="EP9" s="22">
        <v>30.55</v>
      </c>
      <c r="EQ9" s="22" t="s">
        <v>288</v>
      </c>
      <c r="ER9" s="22">
        <v>9.43</v>
      </c>
      <c r="ES9" s="22" t="s">
        <v>288</v>
      </c>
      <c r="ET9" s="22">
        <v>6.19</v>
      </c>
      <c r="EU9" s="22" t="s">
        <v>439</v>
      </c>
      <c r="EV9" s="22">
        <v>7.56</v>
      </c>
      <c r="EW9" s="22" t="s">
        <v>288</v>
      </c>
      <c r="EX9" s="22">
        <v>0.6</v>
      </c>
      <c r="EY9" s="22" t="s">
        <v>434</v>
      </c>
      <c r="EZ9" s="22">
        <v>4.74</v>
      </c>
    </row>
    <row r="10" spans="1:156" ht="16" x14ac:dyDescent="0.2">
      <c r="A10" s="22" t="s">
        <v>126</v>
      </c>
      <c r="B10" s="22" t="s">
        <v>423</v>
      </c>
      <c r="C10" s="22" t="s">
        <v>457</v>
      </c>
      <c r="D10" s="22" t="s">
        <v>431</v>
      </c>
      <c r="E10" s="22" t="s">
        <v>426</v>
      </c>
      <c r="F10" s="22" t="s">
        <v>892</v>
      </c>
      <c r="G10" s="29"/>
      <c r="H10" s="22">
        <v>4</v>
      </c>
      <c r="I10" s="22">
        <v>55.16</v>
      </c>
      <c r="J10" s="22" t="s">
        <v>429</v>
      </c>
      <c r="K10" s="37" t="s">
        <v>426</v>
      </c>
      <c r="L10" s="22" t="s">
        <v>143</v>
      </c>
      <c r="M10">
        <v>1</v>
      </c>
      <c r="N10" t="s">
        <v>875</v>
      </c>
      <c r="O10" s="28">
        <f t="shared" si="0"/>
        <v>-1693.1550359768376</v>
      </c>
      <c r="P10" s="34">
        <f t="shared" si="1"/>
        <v>25.398398601507751</v>
      </c>
      <c r="Q10" s="29">
        <f t="shared" si="2"/>
        <v>1718.5534345783453</v>
      </c>
      <c r="R10" s="27">
        <v>0.46207994505923305</v>
      </c>
      <c r="S10" s="29"/>
      <c r="T10" s="28">
        <v>71.60639310743106</v>
      </c>
      <c r="U10" s="28">
        <v>25.398398601507751</v>
      </c>
      <c r="V10" s="22">
        <v>-126.99199300753875</v>
      </c>
      <c r="W10" s="22" t="s">
        <v>429</v>
      </c>
      <c r="X10" s="22" t="s">
        <v>448</v>
      </c>
      <c r="Y10" s="29">
        <v>91755</v>
      </c>
      <c r="Z10" s="29">
        <v>32545</v>
      </c>
      <c r="AA10" s="29">
        <v>128138</v>
      </c>
      <c r="AB10" s="22" t="s">
        <v>41</v>
      </c>
      <c r="AC10" s="22">
        <v>2008</v>
      </c>
      <c r="AD10" s="22">
        <v>6</v>
      </c>
      <c r="AE10" s="22">
        <v>0</v>
      </c>
      <c r="AF10" s="20" t="s">
        <v>451</v>
      </c>
      <c r="AG10" s="19" t="s">
        <v>658</v>
      </c>
      <c r="AH10" s="19" t="s">
        <v>683</v>
      </c>
      <c r="AI10" s="19">
        <v>1</v>
      </c>
      <c r="AJ10" s="19">
        <f t="shared" si="13"/>
        <v>94.136199999999917</v>
      </c>
      <c r="AK10" s="19">
        <f t="shared" si="3"/>
        <v>-12.149999999999999</v>
      </c>
      <c r="AL10" s="19">
        <v>39.200000000000003</v>
      </c>
      <c r="AM10" s="19">
        <v>51.35</v>
      </c>
      <c r="AN10" s="20" t="s">
        <v>425</v>
      </c>
      <c r="AO10" s="20" t="s">
        <v>431</v>
      </c>
      <c r="AP10" s="20" t="s">
        <v>431</v>
      </c>
      <c r="AQ10" s="20" t="s">
        <v>431</v>
      </c>
      <c r="AR10" s="20" t="s">
        <v>431</v>
      </c>
      <c r="AS10" s="20" t="s">
        <v>431</v>
      </c>
      <c r="AT10" s="20" t="s">
        <v>431</v>
      </c>
      <c r="AU10" s="19" t="s">
        <v>425</v>
      </c>
      <c r="AV10" s="19">
        <f t="shared" si="4"/>
        <v>-12.3249</v>
      </c>
      <c r="AW10" s="29">
        <v>43.778300000000002</v>
      </c>
      <c r="AX10" s="29">
        <v>56.103200000000001</v>
      </c>
      <c r="AY10" s="19">
        <f t="shared" si="5"/>
        <v>7.1289999999999978</v>
      </c>
      <c r="AZ10" s="29">
        <v>52.458300000000001</v>
      </c>
      <c r="BA10" s="29">
        <v>45.329300000000003</v>
      </c>
      <c r="BB10" s="19">
        <f t="shared" si="6"/>
        <v>33.809799999999896</v>
      </c>
      <c r="BC10" s="29">
        <v>65.2045999999999</v>
      </c>
      <c r="BD10" s="29">
        <v>31.3948</v>
      </c>
      <c r="BE10" s="19">
        <f t="shared" si="7"/>
        <v>56.800200000000004</v>
      </c>
      <c r="BF10" s="29">
        <v>78.330100000000002</v>
      </c>
      <c r="BG10" s="29">
        <v>21.529900000000001</v>
      </c>
      <c r="BH10" s="19">
        <f t="shared" si="8"/>
        <v>6.3920999999999992</v>
      </c>
      <c r="BI10" s="29">
        <v>52.885300000000001</v>
      </c>
      <c r="BJ10" s="29">
        <v>46.493200000000002</v>
      </c>
      <c r="BK10" s="19">
        <f t="shared" si="9"/>
        <v>12.369999999999997</v>
      </c>
      <c r="BL10" s="30">
        <v>56.12</v>
      </c>
      <c r="BM10" s="30">
        <v>43.75</v>
      </c>
      <c r="BN10" s="19">
        <f t="shared" si="10"/>
        <v>10</v>
      </c>
      <c r="BO10" s="31">
        <v>55</v>
      </c>
      <c r="BP10" s="31">
        <v>45</v>
      </c>
      <c r="BQ10" s="19">
        <f t="shared" si="11"/>
        <v>-7.8900000000000006</v>
      </c>
      <c r="BR10" s="19">
        <v>45.99</v>
      </c>
      <c r="BS10" s="19">
        <v>53.88</v>
      </c>
      <c r="BT10" s="22" t="str">
        <f t="shared" si="12"/>
        <v>no</v>
      </c>
      <c r="BU10" s="32">
        <v>0.46</v>
      </c>
      <c r="BV10" s="32">
        <v>0.52</v>
      </c>
      <c r="BW10" s="22" t="s">
        <v>280</v>
      </c>
      <c r="BX10" s="29">
        <v>51.62</v>
      </c>
      <c r="BY10" s="29">
        <v>48.38</v>
      </c>
      <c r="BZ10" s="22" t="s">
        <v>432</v>
      </c>
      <c r="CA10" s="21" t="s">
        <v>432</v>
      </c>
      <c r="CB10" s="22" t="s">
        <v>213</v>
      </c>
      <c r="CC10" s="29">
        <v>42018</v>
      </c>
      <c r="CD10" s="22">
        <v>39367</v>
      </c>
      <c r="CE10" s="22">
        <v>30338</v>
      </c>
      <c r="CF10" s="27">
        <v>0.77059999999999995</v>
      </c>
      <c r="CG10" s="22">
        <v>5286</v>
      </c>
      <c r="CH10" s="32">
        <v>0.17</v>
      </c>
      <c r="CI10" s="22">
        <v>2109</v>
      </c>
      <c r="CJ10" s="32">
        <v>7.0000000000000007E-2</v>
      </c>
      <c r="CK10" s="22">
        <v>3737</v>
      </c>
      <c r="CL10" s="32">
        <v>0.12</v>
      </c>
      <c r="CM10" s="22">
        <v>2879</v>
      </c>
      <c r="CN10" s="27">
        <v>9.4899999999999998E-2</v>
      </c>
      <c r="CO10" s="22">
        <v>4008</v>
      </c>
      <c r="CP10" s="32">
        <v>0.13</v>
      </c>
      <c r="CQ10" s="22">
        <v>3102</v>
      </c>
      <c r="CR10" s="32">
        <v>0.1</v>
      </c>
      <c r="CS10" s="22">
        <v>3921</v>
      </c>
      <c r="CT10" s="32">
        <v>0.13</v>
      </c>
      <c r="CU10" s="22">
        <v>3405</v>
      </c>
      <c r="CV10" s="27">
        <v>0.11219999999999999</v>
      </c>
      <c r="CW10" s="22">
        <v>30097</v>
      </c>
      <c r="CX10" s="32">
        <v>0.76</v>
      </c>
      <c r="CY10" s="22">
        <v>24696</v>
      </c>
      <c r="CZ10" s="32">
        <v>0.81</v>
      </c>
      <c r="DA10" s="22">
        <v>9270</v>
      </c>
      <c r="DB10" s="32">
        <v>0.24</v>
      </c>
      <c r="DC10" s="22">
        <v>5642</v>
      </c>
      <c r="DD10" s="32">
        <v>0.19</v>
      </c>
      <c r="DE10" s="22">
        <v>675</v>
      </c>
      <c r="DF10" s="32">
        <v>0.02</v>
      </c>
      <c r="DG10" s="22">
        <v>337</v>
      </c>
      <c r="DH10" s="32">
        <v>0.01</v>
      </c>
      <c r="DI10" s="22">
        <v>370</v>
      </c>
      <c r="DJ10" s="32">
        <v>0.01</v>
      </c>
      <c r="DK10" s="22">
        <v>198</v>
      </c>
      <c r="DL10" s="32">
        <v>0.01</v>
      </c>
      <c r="DM10" s="22">
        <v>7664</v>
      </c>
      <c r="DN10" s="32">
        <v>0.19</v>
      </c>
      <c r="DO10" s="22">
        <v>4772</v>
      </c>
      <c r="DP10" s="32">
        <v>0.16</v>
      </c>
      <c r="DQ10" s="22">
        <v>350</v>
      </c>
      <c r="DR10" s="32">
        <v>0.01</v>
      </c>
      <c r="DS10" s="22">
        <v>252</v>
      </c>
      <c r="DT10" s="32">
        <v>0.01</v>
      </c>
      <c r="DU10" s="22">
        <v>18</v>
      </c>
      <c r="DV10" s="32">
        <v>0</v>
      </c>
      <c r="DW10" s="22">
        <v>13</v>
      </c>
      <c r="DX10" s="32">
        <v>0</v>
      </c>
      <c r="DY10" s="22">
        <v>25</v>
      </c>
      <c r="DZ10" s="32">
        <v>0</v>
      </c>
      <c r="EA10" s="22">
        <v>12</v>
      </c>
      <c r="EB10" s="32">
        <v>0</v>
      </c>
      <c r="EC10" s="22">
        <v>168</v>
      </c>
      <c r="ED10" s="32">
        <v>0</v>
      </c>
      <c r="EE10" s="22">
        <v>58</v>
      </c>
      <c r="EF10" s="32">
        <v>0</v>
      </c>
      <c r="EG10" s="22" t="s">
        <v>431</v>
      </c>
      <c r="EH10" s="22">
        <v>5.67</v>
      </c>
      <c r="EI10" s="22" t="s">
        <v>431</v>
      </c>
      <c r="EJ10" s="22">
        <v>30.94</v>
      </c>
      <c r="EK10" s="22" t="s">
        <v>431</v>
      </c>
      <c r="EL10" s="22">
        <v>6.73</v>
      </c>
      <c r="EM10" s="22" t="s">
        <v>431</v>
      </c>
      <c r="EN10" s="22">
        <v>4.63</v>
      </c>
      <c r="EO10" s="22" t="s">
        <v>431</v>
      </c>
      <c r="EP10" s="22">
        <v>12.38</v>
      </c>
      <c r="EQ10" s="22" t="s">
        <v>288</v>
      </c>
      <c r="ER10" s="22">
        <v>1.1200000000000001</v>
      </c>
      <c r="ES10" s="22" t="s">
        <v>287</v>
      </c>
      <c r="ET10" s="22">
        <v>2.72</v>
      </c>
      <c r="EU10" s="22" t="s">
        <v>439</v>
      </c>
      <c r="EV10" s="22">
        <v>6.1</v>
      </c>
      <c r="EW10" s="22" t="s">
        <v>287</v>
      </c>
      <c r="EX10" s="22">
        <v>3.13</v>
      </c>
      <c r="EY10" s="22" t="s">
        <v>439</v>
      </c>
      <c r="EZ10" s="22">
        <v>6.19</v>
      </c>
    </row>
    <row r="11" spans="1:156" s="26" customFormat="1" ht="16" x14ac:dyDescent="0.2">
      <c r="A11" s="22" t="s">
        <v>124</v>
      </c>
      <c r="B11" s="22" t="s">
        <v>423</v>
      </c>
      <c r="C11" s="22" t="s">
        <v>458</v>
      </c>
      <c r="D11" s="22" t="s">
        <v>431</v>
      </c>
      <c r="E11" s="22" t="s">
        <v>459</v>
      </c>
      <c r="F11" s="22" t="s">
        <v>437</v>
      </c>
      <c r="G11" s="22" t="s">
        <v>460</v>
      </c>
      <c r="H11" s="22">
        <v>5</v>
      </c>
      <c r="I11" s="22">
        <v>56.54</v>
      </c>
      <c r="J11" s="22" t="s">
        <v>429</v>
      </c>
      <c r="K11" s="37" t="s">
        <v>426</v>
      </c>
      <c r="L11" s="22" t="s">
        <v>461</v>
      </c>
      <c r="M11">
        <v>4</v>
      </c>
      <c r="N11" t="s">
        <v>876</v>
      </c>
      <c r="O11" s="22">
        <f t="shared" si="0"/>
        <v>-1647.4511721060062</v>
      </c>
      <c r="P11" s="29">
        <f t="shared" si="1"/>
        <v>32.133761226275993</v>
      </c>
      <c r="Q11" s="29">
        <f t="shared" si="2"/>
        <v>1679.5849333322822</v>
      </c>
      <c r="R11" s="27">
        <v>0.35049636107015292</v>
      </c>
      <c r="S11" s="29"/>
      <c r="T11" s="28">
        <v>67.183397333291282</v>
      </c>
      <c r="U11" s="28">
        <v>32.133761226275993</v>
      </c>
      <c r="V11" s="22">
        <v>-160.66880613137997</v>
      </c>
      <c r="W11" s="22" t="s">
        <v>428</v>
      </c>
      <c r="X11" s="22" t="s">
        <v>448</v>
      </c>
      <c r="Y11" s="29">
        <v>85204</v>
      </c>
      <c r="Z11" s="29">
        <v>40753</v>
      </c>
      <c r="AA11" s="29">
        <v>126823</v>
      </c>
      <c r="AB11" s="22" t="s">
        <v>4</v>
      </c>
      <c r="AC11" s="22">
        <v>2006</v>
      </c>
      <c r="AD11" s="22">
        <v>5</v>
      </c>
      <c r="AE11" s="22">
        <v>1</v>
      </c>
      <c r="AF11" s="20" t="s">
        <v>462</v>
      </c>
      <c r="AG11" s="19" t="s">
        <v>659</v>
      </c>
      <c r="AH11" s="19" t="s">
        <v>683</v>
      </c>
      <c r="AI11" s="19">
        <v>1</v>
      </c>
      <c r="AJ11" s="19">
        <f t="shared" si="13"/>
        <v>69.939199999999801</v>
      </c>
      <c r="AK11" s="19">
        <f t="shared" si="3"/>
        <v>-20.880000000000003</v>
      </c>
      <c r="AL11" s="19">
        <v>35.61</v>
      </c>
      <c r="AM11" s="19">
        <v>56.49</v>
      </c>
      <c r="AN11" s="20" t="s">
        <v>425</v>
      </c>
      <c r="AO11" s="20" t="s">
        <v>431</v>
      </c>
      <c r="AP11" s="20" t="s">
        <v>431</v>
      </c>
      <c r="AQ11" s="20" t="s">
        <v>431</v>
      </c>
      <c r="AR11" s="22" t="s">
        <v>425</v>
      </c>
      <c r="AS11" s="20" t="s">
        <v>431</v>
      </c>
      <c r="AT11" s="20" t="s">
        <v>431</v>
      </c>
      <c r="AU11" s="19" t="s">
        <v>425</v>
      </c>
      <c r="AV11" s="19">
        <f t="shared" si="4"/>
        <v>-16.311500000000102</v>
      </c>
      <c r="AW11" s="29">
        <v>41.8250999999999</v>
      </c>
      <c r="AX11" s="29">
        <v>58.136600000000001</v>
      </c>
      <c r="AY11" s="19">
        <f t="shared" si="5"/>
        <v>19.409999999999997</v>
      </c>
      <c r="AZ11" s="30">
        <v>59.704999999999998</v>
      </c>
      <c r="BA11" s="30">
        <v>40.295000000000002</v>
      </c>
      <c r="BB11" s="19">
        <f t="shared" si="6"/>
        <v>56.47</v>
      </c>
      <c r="BC11" s="30">
        <v>78.234999999999999</v>
      </c>
      <c r="BD11" s="30">
        <v>21.765000000000001</v>
      </c>
      <c r="BE11" s="19">
        <f t="shared" si="7"/>
        <v>40.159599999999998</v>
      </c>
      <c r="BF11" s="30">
        <v>70.0321</v>
      </c>
      <c r="BG11" s="30">
        <v>29.872499999999999</v>
      </c>
      <c r="BH11" s="19">
        <f t="shared" si="8"/>
        <v>-18.268900000000102</v>
      </c>
      <c r="BI11" s="29">
        <v>40.822699999999898</v>
      </c>
      <c r="BJ11" s="29">
        <v>59.0916</v>
      </c>
      <c r="BK11" s="19">
        <f t="shared" si="9"/>
        <v>6.9599999999999937</v>
      </c>
      <c r="BL11" s="30">
        <v>53.41</v>
      </c>
      <c r="BM11" s="30">
        <v>46.45</v>
      </c>
      <c r="BN11" s="19">
        <f t="shared" si="10"/>
        <v>14</v>
      </c>
      <c r="BO11" s="31">
        <v>57</v>
      </c>
      <c r="BP11" s="31">
        <v>43</v>
      </c>
      <c r="BQ11" s="19">
        <f t="shared" si="11"/>
        <v>-11.600000000000001</v>
      </c>
      <c r="BR11" s="19">
        <v>42.01</v>
      </c>
      <c r="BS11" s="19">
        <v>53.61</v>
      </c>
      <c r="BT11" s="22" t="str">
        <f t="shared" si="12"/>
        <v>no</v>
      </c>
      <c r="BU11" s="32">
        <v>0.45</v>
      </c>
      <c r="BV11" s="32">
        <v>0.54</v>
      </c>
      <c r="BW11" s="22" t="s">
        <v>280</v>
      </c>
      <c r="BX11" s="29">
        <v>57.47</v>
      </c>
      <c r="BY11" s="29">
        <v>42.53</v>
      </c>
      <c r="BZ11" s="22" t="s">
        <v>432</v>
      </c>
      <c r="CA11" s="21" t="s">
        <v>432</v>
      </c>
      <c r="CB11" s="22" t="s">
        <v>256</v>
      </c>
      <c r="CC11" s="29">
        <v>46781</v>
      </c>
      <c r="CD11" s="22">
        <v>39540</v>
      </c>
      <c r="CE11" s="22">
        <v>31157</v>
      </c>
      <c r="CF11" s="27">
        <v>0.78800000000000003</v>
      </c>
      <c r="CG11" s="22">
        <v>3448</v>
      </c>
      <c r="CH11" s="32">
        <v>0.11</v>
      </c>
      <c r="CI11" s="22">
        <v>2345</v>
      </c>
      <c r="CJ11" s="32">
        <v>0.08</v>
      </c>
      <c r="CK11" s="22">
        <v>4812</v>
      </c>
      <c r="CL11" s="32">
        <v>0.15</v>
      </c>
      <c r="CM11" s="22">
        <v>3755</v>
      </c>
      <c r="CN11" s="27">
        <v>0.1205</v>
      </c>
      <c r="CO11" s="22">
        <v>2119</v>
      </c>
      <c r="CP11" s="32">
        <v>7.0000000000000007E-2</v>
      </c>
      <c r="CQ11" s="22">
        <v>3531</v>
      </c>
      <c r="CR11" s="32">
        <v>0.11</v>
      </c>
      <c r="CS11" s="22">
        <v>4776</v>
      </c>
      <c r="CT11" s="32">
        <v>0.15</v>
      </c>
      <c r="CU11" s="22">
        <v>4317</v>
      </c>
      <c r="CV11" s="27">
        <v>0.1386</v>
      </c>
      <c r="CW11" s="22">
        <v>37584</v>
      </c>
      <c r="CX11" s="32">
        <v>0.95</v>
      </c>
      <c r="CY11" s="22">
        <v>30005</v>
      </c>
      <c r="CZ11" s="32">
        <v>0.96</v>
      </c>
      <c r="DA11" s="22">
        <v>1956</v>
      </c>
      <c r="DB11" s="32">
        <v>0.05</v>
      </c>
      <c r="DC11" s="22">
        <v>1152</v>
      </c>
      <c r="DD11" s="32">
        <v>0.04</v>
      </c>
      <c r="DE11" s="22">
        <v>376</v>
      </c>
      <c r="DF11" s="32">
        <v>0.01</v>
      </c>
      <c r="DG11" s="22">
        <v>222</v>
      </c>
      <c r="DH11" s="32">
        <v>0.01</v>
      </c>
      <c r="DI11" s="22">
        <v>215</v>
      </c>
      <c r="DJ11" s="32">
        <v>0.01</v>
      </c>
      <c r="DK11" s="22">
        <v>82</v>
      </c>
      <c r="DL11" s="32">
        <v>0</v>
      </c>
      <c r="DM11" s="22">
        <v>1051</v>
      </c>
      <c r="DN11" s="32">
        <v>0.03</v>
      </c>
      <c r="DO11" s="22">
        <v>681</v>
      </c>
      <c r="DP11" s="32">
        <v>0.02</v>
      </c>
      <c r="DQ11" s="22">
        <v>208</v>
      </c>
      <c r="DR11" s="32">
        <v>0.01</v>
      </c>
      <c r="DS11" s="22">
        <v>122</v>
      </c>
      <c r="DT11" s="32">
        <v>0</v>
      </c>
      <c r="DU11" s="22">
        <v>24</v>
      </c>
      <c r="DV11" s="32">
        <v>0</v>
      </c>
      <c r="DW11" s="22">
        <v>10</v>
      </c>
      <c r="DX11" s="32">
        <v>0</v>
      </c>
      <c r="DY11" s="22">
        <v>24</v>
      </c>
      <c r="DZ11" s="32">
        <v>0</v>
      </c>
      <c r="EA11" s="22">
        <v>17</v>
      </c>
      <c r="EB11" s="32">
        <v>0</v>
      </c>
      <c r="EC11" s="22">
        <v>58</v>
      </c>
      <c r="ED11" s="32">
        <v>0</v>
      </c>
      <c r="EE11" s="22">
        <v>18</v>
      </c>
      <c r="EF11" s="32">
        <v>0</v>
      </c>
      <c r="EG11" s="22" t="s">
        <v>431</v>
      </c>
      <c r="EH11" s="22">
        <v>19.41</v>
      </c>
      <c r="EI11" s="22" t="s">
        <v>431</v>
      </c>
      <c r="EJ11" s="22">
        <v>56.47</v>
      </c>
      <c r="EK11" s="22" t="s">
        <v>431</v>
      </c>
      <c r="EL11" s="22">
        <v>8.5299999999999994</v>
      </c>
      <c r="EM11" s="22" t="s">
        <v>425</v>
      </c>
      <c r="EN11" s="22">
        <v>2.6</v>
      </c>
      <c r="EO11" s="22" t="s">
        <v>431</v>
      </c>
      <c r="EP11" s="22">
        <v>6.96</v>
      </c>
      <c r="EQ11" s="22" t="s">
        <v>287</v>
      </c>
      <c r="ER11" s="22">
        <v>1.71</v>
      </c>
      <c r="ES11" s="22" t="s">
        <v>287</v>
      </c>
      <c r="ET11" s="22">
        <v>9.14</v>
      </c>
      <c r="EU11" s="22" t="s">
        <v>439</v>
      </c>
      <c r="EV11" s="22">
        <v>4.38</v>
      </c>
      <c r="EW11" s="22" t="s">
        <v>287</v>
      </c>
      <c r="EX11" s="22">
        <v>7.28</v>
      </c>
      <c r="EY11" s="22" t="s">
        <v>439</v>
      </c>
      <c r="EZ11" s="22">
        <v>0.89</v>
      </c>
    </row>
    <row r="12" spans="1:156" ht="16" x14ac:dyDescent="0.2">
      <c r="A12" s="22" t="s">
        <v>59</v>
      </c>
      <c r="B12" s="22" t="s">
        <v>423</v>
      </c>
      <c r="C12" s="22" t="s">
        <v>463</v>
      </c>
      <c r="D12" s="22" t="s">
        <v>431</v>
      </c>
      <c r="E12" s="22" t="s">
        <v>426</v>
      </c>
      <c r="F12" s="22" t="s">
        <v>892</v>
      </c>
      <c r="G12" s="29"/>
      <c r="H12" s="22">
        <v>3</v>
      </c>
      <c r="I12" s="22">
        <v>69.38</v>
      </c>
      <c r="J12" s="22" t="s">
        <v>436</v>
      </c>
      <c r="K12" s="37" t="s">
        <v>426</v>
      </c>
      <c r="L12" s="22" t="s">
        <v>227</v>
      </c>
      <c r="M12">
        <v>-13</v>
      </c>
      <c r="N12" t="s">
        <v>828</v>
      </c>
      <c r="O12" s="28">
        <f t="shared" si="0"/>
        <v>-1252.4262396602821</v>
      </c>
      <c r="P12" s="34">
        <f t="shared" si="1"/>
        <v>24.673773609943822</v>
      </c>
      <c r="Q12" s="29">
        <f t="shared" si="2"/>
        <v>1277.1000132702259</v>
      </c>
      <c r="R12" s="27">
        <v>0.46276227127290953</v>
      </c>
      <c r="S12" s="22" t="s">
        <v>449</v>
      </c>
      <c r="T12" s="28">
        <v>70.950000737234774</v>
      </c>
      <c r="U12" s="28">
        <v>24.673773609943822</v>
      </c>
      <c r="V12" s="22">
        <v>-123.36886804971911</v>
      </c>
      <c r="W12" s="22" t="s">
        <v>436</v>
      </c>
      <c r="X12" s="22" t="s">
        <v>448</v>
      </c>
      <c r="Y12" s="29">
        <v>96238</v>
      </c>
      <c r="Z12" s="29">
        <v>33468</v>
      </c>
      <c r="AA12" s="29">
        <v>135642</v>
      </c>
      <c r="AB12" s="22" t="s">
        <v>126</v>
      </c>
      <c r="AC12" s="22" t="s">
        <v>464</v>
      </c>
      <c r="AD12" s="22">
        <v>6</v>
      </c>
      <c r="AE12" s="22">
        <v>0</v>
      </c>
      <c r="AF12" s="20" t="s">
        <v>451</v>
      </c>
      <c r="AG12" s="19" t="s">
        <v>656</v>
      </c>
      <c r="AH12" s="21" t="s">
        <v>680</v>
      </c>
      <c r="AI12" s="21">
        <v>-3</v>
      </c>
      <c r="AJ12" s="19">
        <f t="shared" si="13"/>
        <v>-1137.2203000000004</v>
      </c>
      <c r="AK12" s="19">
        <f t="shared" si="3"/>
        <v>-3.1300000000000026</v>
      </c>
      <c r="AL12" s="19">
        <v>44.23</v>
      </c>
      <c r="AM12" s="19">
        <v>47.36</v>
      </c>
      <c r="AN12" s="22" t="s">
        <v>431</v>
      </c>
      <c r="AO12" s="20" t="s">
        <v>431</v>
      </c>
      <c r="AP12" s="20" t="s">
        <v>431</v>
      </c>
      <c r="AQ12" s="20" t="s">
        <v>431</v>
      </c>
      <c r="AR12" s="20" t="s">
        <v>431</v>
      </c>
      <c r="AS12" s="20" t="s">
        <v>431</v>
      </c>
      <c r="AT12" s="20" t="s">
        <v>431</v>
      </c>
      <c r="AU12" s="19" t="s">
        <v>431</v>
      </c>
      <c r="AV12" s="19">
        <f t="shared" si="4"/>
        <v>79.980500000000006</v>
      </c>
      <c r="AW12" s="29">
        <v>79.980500000000006</v>
      </c>
      <c r="AX12" s="30">
        <v>0</v>
      </c>
      <c r="AY12" s="19">
        <f t="shared" si="5"/>
        <v>53.049099999999896</v>
      </c>
      <c r="AZ12" s="29">
        <v>76.441999999999894</v>
      </c>
      <c r="BA12" s="29">
        <v>23.392900000000001</v>
      </c>
      <c r="BB12" s="19">
        <f t="shared" si="6"/>
        <v>60.82820000000001</v>
      </c>
      <c r="BC12" s="29">
        <v>80.353800000000007</v>
      </c>
      <c r="BD12" s="29">
        <v>19.525600000000001</v>
      </c>
      <c r="BE12" s="19">
        <f t="shared" si="7"/>
        <v>43.598600000000005</v>
      </c>
      <c r="BF12" s="29">
        <v>71.4696</v>
      </c>
      <c r="BG12" s="29">
        <v>27.870999999999999</v>
      </c>
      <c r="BH12" s="19">
        <f t="shared" si="8"/>
        <v>41.753700000000102</v>
      </c>
      <c r="BI12" s="29">
        <v>70.813800000000001</v>
      </c>
      <c r="BJ12" s="29">
        <v>29.060099999999899</v>
      </c>
      <c r="BK12" s="19">
        <f t="shared" si="9"/>
        <v>41.730000000000004</v>
      </c>
      <c r="BL12" s="30">
        <v>70.790000000000006</v>
      </c>
      <c r="BM12" s="30">
        <v>29.06</v>
      </c>
      <c r="BN12" s="19">
        <f t="shared" si="10"/>
        <v>39</v>
      </c>
      <c r="BO12" s="31">
        <v>69</v>
      </c>
      <c r="BP12" s="31">
        <v>30</v>
      </c>
      <c r="BQ12" s="19">
        <f t="shared" si="11"/>
        <v>18.090000000000003</v>
      </c>
      <c r="BR12" s="19">
        <v>58.85</v>
      </c>
      <c r="BS12" s="19">
        <v>40.76</v>
      </c>
      <c r="BT12" s="22" t="str">
        <f t="shared" si="12"/>
        <v>no</v>
      </c>
      <c r="BU12" s="32">
        <v>0.37</v>
      </c>
      <c r="BV12" s="32">
        <v>0.62</v>
      </c>
      <c r="BW12" s="22" t="s">
        <v>280</v>
      </c>
      <c r="BX12" s="29">
        <v>52.52</v>
      </c>
      <c r="BY12" s="29">
        <v>47.48</v>
      </c>
      <c r="BZ12" s="22" t="s">
        <v>432</v>
      </c>
      <c r="CA12" s="21" t="s">
        <v>432</v>
      </c>
      <c r="CB12" s="22" t="s">
        <v>269</v>
      </c>
      <c r="CC12" s="29">
        <v>43036</v>
      </c>
      <c r="CD12" s="22">
        <v>39501</v>
      </c>
      <c r="CE12" s="22">
        <v>31246</v>
      </c>
      <c r="CF12" s="27">
        <v>0.79100000000000004</v>
      </c>
      <c r="CG12" s="22">
        <v>3726</v>
      </c>
      <c r="CH12" s="32">
        <v>0.12</v>
      </c>
      <c r="CI12" s="22">
        <v>2536</v>
      </c>
      <c r="CJ12" s="32">
        <v>0.08</v>
      </c>
      <c r="CK12" s="22">
        <v>5065</v>
      </c>
      <c r="CL12" s="32">
        <v>0.16</v>
      </c>
      <c r="CM12" s="22">
        <v>3212</v>
      </c>
      <c r="CN12" s="27">
        <v>0.1028</v>
      </c>
      <c r="CO12" s="22">
        <v>2358</v>
      </c>
      <c r="CP12" s="32">
        <v>0.08</v>
      </c>
      <c r="CQ12" s="22">
        <v>3470</v>
      </c>
      <c r="CR12" s="32">
        <v>0.11</v>
      </c>
      <c r="CS12" s="22">
        <v>4747</v>
      </c>
      <c r="CT12" s="32">
        <v>0.15</v>
      </c>
      <c r="CU12" s="22">
        <v>4059</v>
      </c>
      <c r="CV12" s="27">
        <v>0.12989999999999999</v>
      </c>
      <c r="CW12" s="22">
        <v>37775</v>
      </c>
      <c r="CX12" s="32">
        <v>0.96</v>
      </c>
      <c r="CY12" s="22">
        <v>30242</v>
      </c>
      <c r="CZ12" s="32">
        <v>0.97</v>
      </c>
      <c r="DA12" s="22">
        <v>1726</v>
      </c>
      <c r="DB12" s="32">
        <v>0.04</v>
      </c>
      <c r="DC12" s="22">
        <v>1004</v>
      </c>
      <c r="DD12" s="32">
        <v>0.03</v>
      </c>
      <c r="DE12" s="22">
        <v>357</v>
      </c>
      <c r="DF12" s="32">
        <v>0.01</v>
      </c>
      <c r="DG12" s="22">
        <v>206</v>
      </c>
      <c r="DH12" s="32">
        <v>0.01</v>
      </c>
      <c r="DI12" s="22">
        <v>363</v>
      </c>
      <c r="DJ12" s="32">
        <v>0.01</v>
      </c>
      <c r="DK12" s="22">
        <v>148</v>
      </c>
      <c r="DL12" s="32">
        <v>0</v>
      </c>
      <c r="DM12" s="22">
        <v>733</v>
      </c>
      <c r="DN12" s="32">
        <v>0.02</v>
      </c>
      <c r="DO12" s="22">
        <v>498</v>
      </c>
      <c r="DP12" s="32">
        <v>0.02</v>
      </c>
      <c r="DQ12" s="22">
        <v>204</v>
      </c>
      <c r="DR12" s="32">
        <v>0.01</v>
      </c>
      <c r="DS12" s="22">
        <v>127</v>
      </c>
      <c r="DT12" s="32">
        <v>0</v>
      </c>
      <c r="DU12" s="22">
        <v>14</v>
      </c>
      <c r="DV12" s="32">
        <v>0</v>
      </c>
      <c r="DW12" s="22">
        <v>5</v>
      </c>
      <c r="DX12" s="32">
        <v>0</v>
      </c>
      <c r="DY12" s="22">
        <v>7</v>
      </c>
      <c r="DZ12" s="32">
        <v>0</v>
      </c>
      <c r="EA12" s="22">
        <v>2</v>
      </c>
      <c r="EB12" s="32">
        <v>0</v>
      </c>
      <c r="EC12" s="22">
        <v>48</v>
      </c>
      <c r="ED12" s="32">
        <v>0</v>
      </c>
      <c r="EE12" s="22">
        <v>18</v>
      </c>
      <c r="EF12" s="32">
        <v>0</v>
      </c>
      <c r="EG12" s="22" t="s">
        <v>431</v>
      </c>
      <c r="EH12" s="22">
        <v>59.71</v>
      </c>
      <c r="EI12" s="22" t="s">
        <v>431</v>
      </c>
      <c r="EJ12" s="22">
        <v>52.99</v>
      </c>
      <c r="EK12" s="22" t="s">
        <v>431</v>
      </c>
      <c r="EL12" s="22">
        <v>39.130000000000003</v>
      </c>
      <c r="EM12" s="22" t="s">
        <v>431</v>
      </c>
      <c r="EN12" s="22">
        <v>34.18</v>
      </c>
      <c r="EO12" s="22" t="s">
        <v>431</v>
      </c>
      <c r="EP12" s="22">
        <v>41.73</v>
      </c>
      <c r="EQ12" s="22" t="s">
        <v>287</v>
      </c>
      <c r="ER12" s="22">
        <v>34.71</v>
      </c>
      <c r="ES12" s="22" t="s">
        <v>287</v>
      </c>
      <c r="ET12" s="22">
        <v>41.33</v>
      </c>
      <c r="EU12" s="22" t="s">
        <v>439</v>
      </c>
      <c r="EV12" s="22">
        <v>31.13</v>
      </c>
      <c r="EW12" s="22" t="s">
        <v>287</v>
      </c>
      <c r="EX12" s="22">
        <v>37.35</v>
      </c>
      <c r="EY12" s="22" t="s">
        <v>439</v>
      </c>
      <c r="EZ12" s="22">
        <v>28.52</v>
      </c>
    </row>
    <row r="13" spans="1:156" ht="16" x14ac:dyDescent="0.2">
      <c r="A13" s="22" t="s">
        <v>125</v>
      </c>
      <c r="B13" s="22" t="s">
        <v>423</v>
      </c>
      <c r="C13" s="22" t="s">
        <v>465</v>
      </c>
      <c r="D13" s="22" t="s">
        <v>431</v>
      </c>
      <c r="E13" s="22" t="s">
        <v>426</v>
      </c>
      <c r="F13" s="22" t="s">
        <v>892</v>
      </c>
      <c r="G13" s="29"/>
      <c r="H13" s="22">
        <v>2</v>
      </c>
      <c r="I13" s="22">
        <v>64.11</v>
      </c>
      <c r="J13" s="22" t="s">
        <v>429</v>
      </c>
      <c r="K13" s="37" t="s">
        <v>426</v>
      </c>
      <c r="L13" s="22" t="s">
        <v>228</v>
      </c>
      <c r="M13">
        <v>-12</v>
      </c>
      <c r="N13" t="s">
        <v>829</v>
      </c>
      <c r="O13" s="28">
        <f t="shared" si="0"/>
        <v>-778.97608431896504</v>
      </c>
      <c r="P13" s="34">
        <f t="shared" si="1"/>
        <v>32.21880652340581</v>
      </c>
      <c r="Q13" s="29">
        <f t="shared" si="2"/>
        <v>811.1948908423708</v>
      </c>
      <c r="R13" s="27">
        <v>0.35380767713458428</v>
      </c>
      <c r="S13" s="29"/>
      <c r="T13" s="28">
        <v>67.599574236864228</v>
      </c>
      <c r="U13" s="28">
        <v>32.21880652340581</v>
      </c>
      <c r="V13" s="22">
        <v>-161.09403261702903</v>
      </c>
      <c r="W13" s="22" t="s">
        <v>429</v>
      </c>
      <c r="X13" s="22" t="s">
        <v>448</v>
      </c>
      <c r="Y13" s="29">
        <v>90818</v>
      </c>
      <c r="Z13" s="29">
        <v>43285</v>
      </c>
      <c r="AA13" s="29">
        <v>134347</v>
      </c>
      <c r="AB13" s="22" t="s">
        <v>124</v>
      </c>
      <c r="AC13" s="22">
        <v>2012</v>
      </c>
      <c r="AD13" s="22">
        <v>6</v>
      </c>
      <c r="AE13" s="22">
        <v>0</v>
      </c>
      <c r="AF13" s="20" t="s">
        <v>451</v>
      </c>
      <c r="AG13" s="19" t="s">
        <v>656</v>
      </c>
      <c r="AH13" s="21" t="s">
        <v>680</v>
      </c>
      <c r="AI13" s="21">
        <v>-3</v>
      </c>
      <c r="AJ13" s="19">
        <f t="shared" si="13"/>
        <v>-914.43020000000047</v>
      </c>
      <c r="AK13" s="19">
        <f t="shared" si="3"/>
        <v>-2.6900000000000048</v>
      </c>
      <c r="AL13" s="19">
        <v>44.62</v>
      </c>
      <c r="AM13" s="19">
        <v>47.31</v>
      </c>
      <c r="AN13" s="22" t="s">
        <v>431</v>
      </c>
      <c r="AO13" s="20" t="s">
        <v>431</v>
      </c>
      <c r="AP13" s="20" t="s">
        <v>431</v>
      </c>
      <c r="AQ13" s="20" t="s">
        <v>431</v>
      </c>
      <c r="AR13" s="20" t="s">
        <v>431</v>
      </c>
      <c r="AS13" s="20" t="s">
        <v>431</v>
      </c>
      <c r="AT13" s="20" t="s">
        <v>431</v>
      </c>
      <c r="AU13" s="19" t="s">
        <v>431</v>
      </c>
      <c r="AV13" s="19">
        <f t="shared" si="4"/>
        <v>51.056999999999896</v>
      </c>
      <c r="AW13" s="29">
        <v>75.470299999999895</v>
      </c>
      <c r="AX13" s="29">
        <v>24.4133</v>
      </c>
      <c r="AY13" s="19">
        <f t="shared" si="5"/>
        <v>50.494100000000003</v>
      </c>
      <c r="AZ13" s="29">
        <v>73.405100000000004</v>
      </c>
      <c r="BA13" s="29">
        <v>22.911000000000001</v>
      </c>
      <c r="BB13" s="19">
        <f t="shared" si="6"/>
        <v>52.812800000000109</v>
      </c>
      <c r="BC13" s="29">
        <v>76.375600000000006</v>
      </c>
      <c r="BD13" s="29">
        <v>23.5627999999999</v>
      </c>
      <c r="BE13" s="19">
        <f t="shared" si="7"/>
        <v>30.766500000000001</v>
      </c>
      <c r="BF13" s="29">
        <v>65.229100000000003</v>
      </c>
      <c r="BG13" s="29">
        <v>34.462600000000002</v>
      </c>
      <c r="BH13" s="19">
        <f t="shared" si="8"/>
        <v>33.193000000000104</v>
      </c>
      <c r="BI13" s="29">
        <v>66.560900000000004</v>
      </c>
      <c r="BJ13" s="29">
        <v>33.367899999999899</v>
      </c>
      <c r="BK13" s="19">
        <f t="shared" si="9"/>
        <v>36.61</v>
      </c>
      <c r="BL13" s="30">
        <v>68.17</v>
      </c>
      <c r="BM13" s="30">
        <v>31.56</v>
      </c>
      <c r="BN13" s="19">
        <f t="shared" si="10"/>
        <v>28</v>
      </c>
      <c r="BO13" s="31">
        <v>64</v>
      </c>
      <c r="BP13" s="31">
        <v>36</v>
      </c>
      <c r="BQ13" s="19">
        <f t="shared" si="11"/>
        <v>20.980000000000004</v>
      </c>
      <c r="BR13" s="19">
        <v>60.42</v>
      </c>
      <c r="BS13" s="19">
        <v>39.44</v>
      </c>
      <c r="BT13" s="22" t="str">
        <f t="shared" si="12"/>
        <v>no</v>
      </c>
      <c r="BU13" s="32">
        <v>0.39</v>
      </c>
      <c r="BV13" s="32">
        <v>0.6</v>
      </c>
      <c r="BW13" s="22" t="s">
        <v>280</v>
      </c>
      <c r="BX13" s="29">
        <v>52.66</v>
      </c>
      <c r="BY13" s="29">
        <v>47.34</v>
      </c>
      <c r="BZ13" s="22" t="s">
        <v>432</v>
      </c>
      <c r="CA13" s="21" t="s">
        <v>432</v>
      </c>
      <c r="CB13" s="22" t="s">
        <v>269</v>
      </c>
      <c r="CC13" s="29">
        <v>46724</v>
      </c>
      <c r="CD13" s="22">
        <v>39616</v>
      </c>
      <c r="CE13" s="22">
        <v>31783</v>
      </c>
      <c r="CF13" s="27">
        <v>0.80230000000000001</v>
      </c>
      <c r="CG13" s="22">
        <v>3576</v>
      </c>
      <c r="CH13" s="32">
        <v>0.11</v>
      </c>
      <c r="CI13" s="22">
        <v>2553</v>
      </c>
      <c r="CJ13" s="32">
        <v>0.08</v>
      </c>
      <c r="CK13" s="22">
        <v>5370</v>
      </c>
      <c r="CL13" s="32">
        <v>0.17</v>
      </c>
      <c r="CM13" s="22">
        <v>3289</v>
      </c>
      <c r="CN13" s="27">
        <v>0.10349999999999999</v>
      </c>
      <c r="CO13" s="22">
        <v>2142</v>
      </c>
      <c r="CP13" s="32">
        <v>7.0000000000000007E-2</v>
      </c>
      <c r="CQ13" s="22">
        <v>3556</v>
      </c>
      <c r="CR13" s="32">
        <v>0.11</v>
      </c>
      <c r="CS13" s="22">
        <v>5069</v>
      </c>
      <c r="CT13" s="32">
        <v>0.16</v>
      </c>
      <c r="CU13" s="22">
        <v>4061</v>
      </c>
      <c r="CV13" s="27">
        <v>0.1278</v>
      </c>
      <c r="CW13" s="22">
        <v>37704</v>
      </c>
      <c r="CX13" s="32">
        <v>0.95</v>
      </c>
      <c r="CY13" s="22">
        <v>30606</v>
      </c>
      <c r="CZ13" s="32">
        <v>0.96</v>
      </c>
      <c r="DA13" s="22">
        <v>1912</v>
      </c>
      <c r="DB13" s="32">
        <v>0.05</v>
      </c>
      <c r="DC13" s="22">
        <v>1177</v>
      </c>
      <c r="DD13" s="32">
        <v>0.04</v>
      </c>
      <c r="DE13" s="22">
        <v>322</v>
      </c>
      <c r="DF13" s="32">
        <v>0.01</v>
      </c>
      <c r="DG13" s="22">
        <v>178</v>
      </c>
      <c r="DH13" s="32">
        <v>0.01</v>
      </c>
      <c r="DI13" s="22">
        <v>376</v>
      </c>
      <c r="DJ13" s="32">
        <v>0.01</v>
      </c>
      <c r="DK13" s="22">
        <v>209</v>
      </c>
      <c r="DL13" s="32">
        <v>0.01</v>
      </c>
      <c r="DM13" s="22">
        <v>910</v>
      </c>
      <c r="DN13" s="32">
        <v>0.02</v>
      </c>
      <c r="DO13" s="22">
        <v>615</v>
      </c>
      <c r="DP13" s="32">
        <v>0.02</v>
      </c>
      <c r="DQ13" s="22">
        <v>215</v>
      </c>
      <c r="DR13" s="32">
        <v>0.01</v>
      </c>
      <c r="DS13" s="22">
        <v>141</v>
      </c>
      <c r="DT13" s="32">
        <v>0</v>
      </c>
      <c r="DU13" s="22">
        <v>26</v>
      </c>
      <c r="DV13" s="32">
        <v>0</v>
      </c>
      <c r="DW13" s="22">
        <v>12</v>
      </c>
      <c r="DX13" s="32">
        <v>0</v>
      </c>
      <c r="DY13" s="22">
        <v>10</v>
      </c>
      <c r="DZ13" s="32">
        <v>0</v>
      </c>
      <c r="EA13" s="22">
        <v>5</v>
      </c>
      <c r="EB13" s="32">
        <v>0</v>
      </c>
      <c r="EC13" s="22">
        <v>53</v>
      </c>
      <c r="ED13" s="32">
        <v>0</v>
      </c>
      <c r="EE13" s="22">
        <v>17</v>
      </c>
      <c r="EF13" s="32">
        <v>0</v>
      </c>
      <c r="EG13" s="22" t="s">
        <v>431</v>
      </c>
      <c r="EH13" s="22">
        <v>51.17</v>
      </c>
      <c r="EI13" s="22" t="s">
        <v>431</v>
      </c>
      <c r="EJ13" s="22">
        <v>58.02</v>
      </c>
      <c r="EK13" s="22" t="s">
        <v>431</v>
      </c>
      <c r="EL13" s="22">
        <v>54.29</v>
      </c>
      <c r="EM13" s="22" t="s">
        <v>431</v>
      </c>
      <c r="EN13" s="22">
        <v>39.020000000000003</v>
      </c>
      <c r="EO13" s="22" t="s">
        <v>431</v>
      </c>
      <c r="EP13" s="22">
        <v>36.61</v>
      </c>
      <c r="EQ13" s="22" t="s">
        <v>287</v>
      </c>
      <c r="ER13" s="22">
        <v>33.22</v>
      </c>
      <c r="ES13" s="22" t="s">
        <v>287</v>
      </c>
      <c r="ET13" s="22">
        <v>45.41</v>
      </c>
      <c r="EU13" s="22" t="s">
        <v>439</v>
      </c>
      <c r="EV13" s="22">
        <v>31.21</v>
      </c>
      <c r="EW13" s="22" t="s">
        <v>287</v>
      </c>
      <c r="EX13" s="22">
        <v>36.29</v>
      </c>
      <c r="EY13" s="22" t="s">
        <v>439</v>
      </c>
      <c r="EZ13" s="22">
        <v>25.84</v>
      </c>
    </row>
    <row r="14" spans="1:156" ht="16" x14ac:dyDescent="0.2">
      <c r="A14" s="22" t="s">
        <v>128</v>
      </c>
      <c r="B14" s="22" t="s">
        <v>423</v>
      </c>
      <c r="C14" s="22" t="s">
        <v>466</v>
      </c>
      <c r="D14" s="22" t="s">
        <v>431</v>
      </c>
      <c r="E14" s="22" t="s">
        <v>426</v>
      </c>
      <c r="F14" s="22" t="s">
        <v>893</v>
      </c>
      <c r="G14" s="29"/>
      <c r="H14" s="22">
        <v>1</v>
      </c>
      <c r="I14" s="22">
        <v>62.11</v>
      </c>
      <c r="J14" s="22" t="s">
        <v>429</v>
      </c>
      <c r="K14" s="37" t="s">
        <v>426</v>
      </c>
      <c r="L14" s="22" t="s">
        <v>225</v>
      </c>
      <c r="M14">
        <v>-19</v>
      </c>
      <c r="N14" t="s">
        <v>872</v>
      </c>
      <c r="O14" s="28">
        <f t="shared" si="0"/>
        <v>-362.65416500086752</v>
      </c>
      <c r="P14" s="34">
        <f t="shared" si="1"/>
        <v>33.203086694476085</v>
      </c>
      <c r="Q14" s="29">
        <f t="shared" si="2"/>
        <v>395.85725169534362</v>
      </c>
      <c r="R14" s="27">
        <v>0.32773121921414511</v>
      </c>
      <c r="S14" s="29"/>
      <c r="T14" s="28">
        <v>65.976208615890599</v>
      </c>
      <c r="U14" s="28">
        <v>33.203086694476085</v>
      </c>
      <c r="V14" s="22">
        <v>-166.01543347238044</v>
      </c>
      <c r="W14" s="22" t="s">
        <v>429</v>
      </c>
      <c r="X14" s="22" t="s">
        <v>448</v>
      </c>
      <c r="Y14" s="29">
        <v>87464</v>
      </c>
      <c r="Z14" s="29">
        <v>44017</v>
      </c>
      <c r="AA14" s="29">
        <v>132569</v>
      </c>
      <c r="AB14" s="22" t="s">
        <v>128</v>
      </c>
      <c r="AC14" s="22">
        <v>2014</v>
      </c>
      <c r="AD14" s="22">
        <v>6</v>
      </c>
      <c r="AE14" s="22">
        <v>0</v>
      </c>
      <c r="AF14" s="20" t="s">
        <v>451</v>
      </c>
      <c r="AG14" s="19" t="s">
        <v>656</v>
      </c>
      <c r="AH14" s="21" t="s">
        <v>680</v>
      </c>
      <c r="AI14" s="21">
        <v>-3</v>
      </c>
      <c r="AJ14" s="19">
        <f t="shared" si="13"/>
        <v>-770.31139999999982</v>
      </c>
      <c r="AK14" s="19">
        <f t="shared" si="3"/>
        <v>33.46</v>
      </c>
      <c r="AL14" s="19">
        <v>61.42</v>
      </c>
      <c r="AM14" s="19">
        <v>27.96</v>
      </c>
      <c r="AN14" s="22" t="s">
        <v>431</v>
      </c>
      <c r="AO14" s="20" t="s">
        <v>431</v>
      </c>
      <c r="AP14" s="20" t="s">
        <v>431</v>
      </c>
      <c r="AQ14" s="20" t="s">
        <v>431</v>
      </c>
      <c r="AR14" s="20" t="s">
        <v>431</v>
      </c>
      <c r="AS14" s="20" t="s">
        <v>431</v>
      </c>
      <c r="AT14" s="20" t="s">
        <v>431</v>
      </c>
      <c r="AU14" s="19" t="s">
        <v>431</v>
      </c>
      <c r="AV14" s="19">
        <f t="shared" si="4"/>
        <v>24.137699999999896</v>
      </c>
      <c r="AW14" s="29">
        <v>61.930799999999898</v>
      </c>
      <c r="AX14" s="29">
        <v>37.793100000000003</v>
      </c>
      <c r="AY14" s="19">
        <f t="shared" si="5"/>
        <v>31.821799999999996</v>
      </c>
      <c r="AZ14" s="29">
        <v>65.817899999999895</v>
      </c>
      <c r="BA14" s="29">
        <v>33.996099999999899</v>
      </c>
      <c r="BB14" s="19">
        <f t="shared" si="6"/>
        <v>37.483199999999997</v>
      </c>
      <c r="BC14" s="29">
        <v>68.6253999999999</v>
      </c>
      <c r="BD14" s="29">
        <v>31.1421999999999</v>
      </c>
      <c r="BE14" s="19">
        <f t="shared" si="7"/>
        <v>32.734499999999997</v>
      </c>
      <c r="BF14" s="29">
        <v>66.177899999999994</v>
      </c>
      <c r="BG14" s="29">
        <v>33.443399999999997</v>
      </c>
      <c r="BH14" s="19">
        <f t="shared" si="8"/>
        <v>29.576600000000106</v>
      </c>
      <c r="BI14" s="29">
        <v>64.656800000000004</v>
      </c>
      <c r="BJ14" s="29">
        <v>35.080199999999898</v>
      </c>
      <c r="BK14" s="19">
        <f t="shared" si="9"/>
        <v>42.289999999999992</v>
      </c>
      <c r="BL14" s="30">
        <v>70.88</v>
      </c>
      <c r="BM14" s="30">
        <v>28.59</v>
      </c>
      <c r="BN14" s="19">
        <f t="shared" si="10"/>
        <v>29</v>
      </c>
      <c r="BO14" s="31">
        <v>62</v>
      </c>
      <c r="BP14" s="31">
        <v>33</v>
      </c>
      <c r="BQ14" s="19">
        <f t="shared" si="11"/>
        <v>40.879999999999995</v>
      </c>
      <c r="BR14" s="19">
        <v>70.3</v>
      </c>
      <c r="BS14" s="19">
        <v>29.42</v>
      </c>
      <c r="BT14" s="22" t="str">
        <f t="shared" si="12"/>
        <v>no</v>
      </c>
      <c r="BU14" s="32">
        <v>0.32</v>
      </c>
      <c r="BV14" s="32">
        <v>0.66</v>
      </c>
      <c r="BW14" s="22" t="s">
        <v>279</v>
      </c>
      <c r="BX14" s="29">
        <v>29.24</v>
      </c>
      <c r="BY14" s="29">
        <v>70.760000000000005</v>
      </c>
      <c r="BZ14" s="22" t="s">
        <v>432</v>
      </c>
      <c r="CA14" s="21" t="s">
        <v>432</v>
      </c>
      <c r="CB14" s="22" t="s">
        <v>269</v>
      </c>
      <c r="CC14" s="29">
        <v>46550</v>
      </c>
      <c r="CD14" s="22">
        <v>39416</v>
      </c>
      <c r="CE14" s="22">
        <v>32540</v>
      </c>
      <c r="CF14" s="27">
        <v>0.8256</v>
      </c>
      <c r="CG14" s="22">
        <v>7935</v>
      </c>
      <c r="CH14" s="32">
        <v>0.24</v>
      </c>
      <c r="CI14" s="22">
        <v>2086</v>
      </c>
      <c r="CJ14" s="32">
        <v>0.06</v>
      </c>
      <c r="CK14" s="22">
        <v>3340</v>
      </c>
      <c r="CL14" s="32">
        <v>0.1</v>
      </c>
      <c r="CM14" s="22">
        <v>1801</v>
      </c>
      <c r="CN14" s="27">
        <v>5.5300000000000002E-2</v>
      </c>
      <c r="CO14" s="22">
        <v>6129</v>
      </c>
      <c r="CP14" s="32">
        <v>0.19</v>
      </c>
      <c r="CQ14" s="22">
        <v>3092</v>
      </c>
      <c r="CR14" s="32">
        <v>0.1</v>
      </c>
      <c r="CS14" s="22">
        <v>3553</v>
      </c>
      <c r="CT14" s="32">
        <v>0.11</v>
      </c>
      <c r="CU14" s="22">
        <v>2633</v>
      </c>
      <c r="CV14" s="27">
        <v>8.09E-2</v>
      </c>
      <c r="CW14" s="22">
        <v>35434</v>
      </c>
      <c r="CX14" s="32">
        <v>0.9</v>
      </c>
      <c r="CY14" s="22">
        <v>29838</v>
      </c>
      <c r="CZ14" s="32">
        <v>0.92</v>
      </c>
      <c r="DA14" s="22">
        <v>3982</v>
      </c>
      <c r="DB14" s="32">
        <v>0.1</v>
      </c>
      <c r="DC14" s="22">
        <v>2702</v>
      </c>
      <c r="DD14" s="32">
        <v>0.08</v>
      </c>
      <c r="DE14" s="22">
        <v>572</v>
      </c>
      <c r="DF14" s="32">
        <v>0.01</v>
      </c>
      <c r="DG14" s="22">
        <v>382</v>
      </c>
      <c r="DH14" s="32">
        <v>0.01</v>
      </c>
      <c r="DI14" s="22">
        <v>1118</v>
      </c>
      <c r="DJ14" s="32">
        <v>0.03</v>
      </c>
      <c r="DK14" s="22">
        <v>665</v>
      </c>
      <c r="DL14" s="32">
        <v>0.02</v>
      </c>
      <c r="DM14" s="22">
        <v>1148</v>
      </c>
      <c r="DN14" s="32">
        <v>0.03</v>
      </c>
      <c r="DO14" s="22">
        <v>814</v>
      </c>
      <c r="DP14" s="32">
        <v>0.03</v>
      </c>
      <c r="DQ14" s="22">
        <v>916</v>
      </c>
      <c r="DR14" s="32">
        <v>0.02</v>
      </c>
      <c r="DS14" s="22">
        <v>737</v>
      </c>
      <c r="DT14" s="32">
        <v>0.02</v>
      </c>
      <c r="DU14" s="22">
        <v>23</v>
      </c>
      <c r="DV14" s="32">
        <v>0</v>
      </c>
      <c r="DW14" s="22">
        <v>17</v>
      </c>
      <c r="DX14" s="32">
        <v>0</v>
      </c>
      <c r="DY14" s="22">
        <v>35</v>
      </c>
      <c r="DZ14" s="32">
        <v>0</v>
      </c>
      <c r="EA14" s="22">
        <v>17</v>
      </c>
      <c r="EB14" s="32">
        <v>0</v>
      </c>
      <c r="EC14" s="22">
        <v>170</v>
      </c>
      <c r="ED14" s="32">
        <v>0</v>
      </c>
      <c r="EE14" s="22">
        <v>70</v>
      </c>
      <c r="EF14" s="32">
        <v>0</v>
      </c>
      <c r="EG14" s="22" t="s">
        <v>431</v>
      </c>
      <c r="EH14" s="22">
        <v>35.26</v>
      </c>
      <c r="EI14" s="22" t="s">
        <v>431</v>
      </c>
      <c r="EJ14" s="22">
        <v>41.68</v>
      </c>
      <c r="EK14" s="22" t="s">
        <v>431</v>
      </c>
      <c r="EL14" s="22">
        <v>35.590000000000003</v>
      </c>
      <c r="EM14" s="22" t="s">
        <v>431</v>
      </c>
      <c r="EN14" s="22">
        <v>30.89</v>
      </c>
      <c r="EO14" s="22" t="s">
        <v>431</v>
      </c>
      <c r="EP14" s="22">
        <v>42.29</v>
      </c>
      <c r="EQ14" s="22" t="s">
        <v>287</v>
      </c>
      <c r="ER14" s="22">
        <v>33.36</v>
      </c>
      <c r="ES14" s="22" t="s">
        <v>287</v>
      </c>
      <c r="ET14" s="22">
        <v>27.01</v>
      </c>
      <c r="EU14" s="22" t="s">
        <v>439</v>
      </c>
      <c r="EV14" s="22">
        <v>38.549999999999997</v>
      </c>
      <c r="EW14" s="22" t="s">
        <v>287</v>
      </c>
      <c r="EX14" s="22">
        <v>33.950000000000003</v>
      </c>
      <c r="EY14" s="22" t="s">
        <v>439</v>
      </c>
      <c r="EZ14" s="22">
        <v>36.68</v>
      </c>
    </row>
    <row r="15" spans="1:156" ht="16" x14ac:dyDescent="0.2">
      <c r="A15" s="22" t="s">
        <v>127</v>
      </c>
      <c r="B15" s="22" t="s">
        <v>423</v>
      </c>
      <c r="C15" s="22" t="s">
        <v>467</v>
      </c>
      <c r="D15" s="22" t="s">
        <v>431</v>
      </c>
      <c r="E15" s="22" t="s">
        <v>426</v>
      </c>
      <c r="F15" s="22" t="s">
        <v>892</v>
      </c>
      <c r="G15" s="29"/>
      <c r="H15" s="22">
        <v>2</v>
      </c>
      <c r="I15" s="22">
        <v>71.05</v>
      </c>
      <c r="J15" s="22" t="s">
        <v>436</v>
      </c>
      <c r="K15" s="37" t="s">
        <v>426</v>
      </c>
      <c r="L15" s="22" t="s">
        <v>225</v>
      </c>
      <c r="M15">
        <v>-20</v>
      </c>
      <c r="N15" t="s">
        <v>871</v>
      </c>
      <c r="O15" s="28">
        <f t="shared" si="0"/>
        <v>-832.4864019772134</v>
      </c>
      <c r="P15" s="34">
        <f t="shared" si="1"/>
        <v>19.973412471797563</v>
      </c>
      <c r="Q15" s="29">
        <f t="shared" si="2"/>
        <v>852.45981444901099</v>
      </c>
      <c r="R15" s="27">
        <v>0.51064905398953353</v>
      </c>
      <c r="S15" s="29"/>
      <c r="T15" s="28">
        <v>71.038317870750916</v>
      </c>
      <c r="U15" s="28">
        <v>19.973412471797563</v>
      </c>
      <c r="V15" s="22">
        <v>-99.867062358987823</v>
      </c>
      <c r="W15" s="22" t="s">
        <v>436</v>
      </c>
      <c r="X15" s="22" t="s">
        <v>448</v>
      </c>
      <c r="Y15" s="29">
        <v>75881</v>
      </c>
      <c r="Z15" s="29">
        <v>21335</v>
      </c>
      <c r="AA15" s="29">
        <v>106817</v>
      </c>
      <c r="AB15" s="22" t="s">
        <v>127</v>
      </c>
      <c r="AC15" s="22">
        <v>2012</v>
      </c>
      <c r="AD15" s="22">
        <v>6</v>
      </c>
      <c r="AE15" s="22">
        <v>0</v>
      </c>
      <c r="AF15" s="20" t="s">
        <v>451</v>
      </c>
      <c r="AG15" s="19" t="s">
        <v>656</v>
      </c>
      <c r="AH15" s="21" t="s">
        <v>680</v>
      </c>
      <c r="AI15" s="21">
        <v>-3</v>
      </c>
      <c r="AJ15" s="19">
        <f t="shared" si="13"/>
        <v>-1200.7578000000005</v>
      </c>
      <c r="AK15" s="19">
        <f t="shared" si="3"/>
        <v>26.07</v>
      </c>
      <c r="AL15" s="19">
        <v>58.38</v>
      </c>
      <c r="AM15" s="19">
        <v>32.31</v>
      </c>
      <c r="AN15" s="22" t="s">
        <v>431</v>
      </c>
      <c r="AO15" s="20" t="s">
        <v>431</v>
      </c>
      <c r="AP15" s="20" t="s">
        <v>431</v>
      </c>
      <c r="AQ15" s="20" t="s">
        <v>431</v>
      </c>
      <c r="AR15" s="20" t="s">
        <v>431</v>
      </c>
      <c r="AS15" s="20" t="s">
        <v>431</v>
      </c>
      <c r="AT15" s="20" t="s">
        <v>431</v>
      </c>
      <c r="AU15" s="19" t="s">
        <v>431</v>
      </c>
      <c r="AV15" s="19">
        <f t="shared" si="4"/>
        <v>34.744900000000001</v>
      </c>
      <c r="AW15" s="29">
        <v>54.843800000000002</v>
      </c>
      <c r="AX15" s="29">
        <v>20.0989</v>
      </c>
      <c r="AY15" s="19">
        <f t="shared" si="5"/>
        <v>54.87490000000011</v>
      </c>
      <c r="AZ15" s="29">
        <v>77.308400000000006</v>
      </c>
      <c r="BA15" s="29">
        <v>22.433499999999899</v>
      </c>
      <c r="BB15" s="19">
        <f t="shared" si="6"/>
        <v>97.025899999999893</v>
      </c>
      <c r="BC15" s="29">
        <v>97.025899999999893</v>
      </c>
      <c r="BD15" s="22">
        <v>0</v>
      </c>
      <c r="BE15" s="19">
        <f t="shared" si="7"/>
        <v>53.040800000000004</v>
      </c>
      <c r="BF15" s="29">
        <v>72.955600000000004</v>
      </c>
      <c r="BG15" s="22">
        <v>19.9148</v>
      </c>
      <c r="BH15" s="19">
        <f t="shared" si="8"/>
        <v>44.626100000000108</v>
      </c>
      <c r="BI15" s="29">
        <v>66.738100000000003</v>
      </c>
      <c r="BJ15" s="29">
        <v>22.111999999999899</v>
      </c>
      <c r="BK15" s="19">
        <f t="shared" si="9"/>
        <v>40.680000000000007</v>
      </c>
      <c r="BL15" s="30">
        <v>62.49</v>
      </c>
      <c r="BM15" s="30">
        <v>21.81</v>
      </c>
      <c r="BN15" s="19">
        <f t="shared" si="10"/>
        <v>42</v>
      </c>
      <c r="BO15" s="31">
        <v>71</v>
      </c>
      <c r="BP15" s="31">
        <v>29</v>
      </c>
      <c r="BQ15" s="19">
        <f t="shared" si="11"/>
        <v>41.95</v>
      </c>
      <c r="BR15" s="19">
        <v>70.87</v>
      </c>
      <c r="BS15" s="19">
        <v>28.92</v>
      </c>
      <c r="BT15" s="22" t="str">
        <f t="shared" si="12"/>
        <v>no</v>
      </c>
      <c r="BU15" s="32">
        <v>0.37</v>
      </c>
      <c r="BV15" s="32">
        <v>0.62</v>
      </c>
      <c r="BW15" s="22" t="s">
        <v>279</v>
      </c>
      <c r="BX15" s="29">
        <v>39.35</v>
      </c>
      <c r="BY15" s="29">
        <v>60.65</v>
      </c>
      <c r="BZ15" s="22" t="s">
        <v>432</v>
      </c>
      <c r="CA15" s="21" t="s">
        <v>432</v>
      </c>
      <c r="CB15" s="22" t="s">
        <v>269</v>
      </c>
      <c r="CC15" s="29">
        <v>38834</v>
      </c>
      <c r="CD15" s="22">
        <v>39491</v>
      </c>
      <c r="CE15" s="22">
        <v>31375</v>
      </c>
      <c r="CF15" s="27">
        <v>0.79449999999999998</v>
      </c>
      <c r="CG15" s="22">
        <v>5409</v>
      </c>
      <c r="CH15" s="32">
        <v>0.17</v>
      </c>
      <c r="CI15" s="22">
        <v>2436</v>
      </c>
      <c r="CJ15" s="32">
        <v>0.08</v>
      </c>
      <c r="CK15" s="22">
        <v>3777</v>
      </c>
      <c r="CL15" s="32">
        <v>0.12</v>
      </c>
      <c r="CM15" s="22">
        <v>2406</v>
      </c>
      <c r="CN15" s="27">
        <v>7.6700000000000004E-2</v>
      </c>
      <c r="CO15" s="22">
        <v>3842</v>
      </c>
      <c r="CP15" s="32">
        <v>0.12</v>
      </c>
      <c r="CQ15" s="22">
        <v>3502</v>
      </c>
      <c r="CR15" s="32">
        <v>0.11</v>
      </c>
      <c r="CS15" s="22">
        <v>4054</v>
      </c>
      <c r="CT15" s="32">
        <v>0.13</v>
      </c>
      <c r="CU15" s="22">
        <v>3567</v>
      </c>
      <c r="CV15" s="27">
        <v>0.1137</v>
      </c>
      <c r="CW15" s="22">
        <v>34963</v>
      </c>
      <c r="CX15" s="32">
        <v>0.89</v>
      </c>
      <c r="CY15" s="22">
        <v>28648</v>
      </c>
      <c r="CZ15" s="32">
        <v>0.91</v>
      </c>
      <c r="DA15" s="22">
        <v>4528</v>
      </c>
      <c r="DB15" s="32">
        <v>0.11</v>
      </c>
      <c r="DC15" s="22">
        <v>2727</v>
      </c>
      <c r="DD15" s="32">
        <v>0.09</v>
      </c>
      <c r="DE15" s="22">
        <v>640</v>
      </c>
      <c r="DF15" s="32">
        <v>0.02</v>
      </c>
      <c r="DG15" s="22">
        <v>358</v>
      </c>
      <c r="DH15" s="32">
        <v>0.01</v>
      </c>
      <c r="DI15" s="22">
        <v>1421</v>
      </c>
      <c r="DJ15" s="32">
        <v>0.04</v>
      </c>
      <c r="DK15" s="22">
        <v>696</v>
      </c>
      <c r="DL15" s="32">
        <v>0.02</v>
      </c>
      <c r="DM15" s="22">
        <v>1772</v>
      </c>
      <c r="DN15" s="32">
        <v>0.04</v>
      </c>
      <c r="DO15" s="22">
        <v>1222</v>
      </c>
      <c r="DP15" s="32">
        <v>0.04</v>
      </c>
      <c r="DQ15" s="22">
        <v>499</v>
      </c>
      <c r="DR15" s="32">
        <v>0.01</v>
      </c>
      <c r="DS15" s="22">
        <v>353</v>
      </c>
      <c r="DT15" s="32">
        <v>0.01</v>
      </c>
      <c r="DU15" s="22">
        <v>27</v>
      </c>
      <c r="DV15" s="32">
        <v>0</v>
      </c>
      <c r="DW15" s="22">
        <v>21</v>
      </c>
      <c r="DX15" s="32">
        <v>0</v>
      </c>
      <c r="DY15" s="22">
        <v>40</v>
      </c>
      <c r="DZ15" s="32">
        <v>0</v>
      </c>
      <c r="EA15" s="22">
        <v>20</v>
      </c>
      <c r="EB15" s="32">
        <v>0</v>
      </c>
      <c r="EC15" s="22">
        <v>129</v>
      </c>
      <c r="ED15" s="32">
        <v>0</v>
      </c>
      <c r="EE15" s="22">
        <v>57</v>
      </c>
      <c r="EF15" s="32">
        <v>0</v>
      </c>
      <c r="EG15" s="22" t="s">
        <v>431</v>
      </c>
      <c r="EH15" s="22">
        <v>51.56</v>
      </c>
      <c r="EI15" s="22" t="s">
        <v>431</v>
      </c>
      <c r="EJ15" s="22">
        <v>83.21</v>
      </c>
      <c r="EK15" s="22" t="s">
        <v>431</v>
      </c>
      <c r="EL15" s="22">
        <v>48.33</v>
      </c>
      <c r="EM15" s="22" t="s">
        <v>431</v>
      </c>
      <c r="EN15" s="22">
        <v>40.340000000000003</v>
      </c>
      <c r="EO15" s="22" t="s">
        <v>431</v>
      </c>
      <c r="EP15" s="22">
        <v>40.68</v>
      </c>
      <c r="EQ15" s="22" t="s">
        <v>287</v>
      </c>
      <c r="ER15" s="22">
        <v>41.16</v>
      </c>
      <c r="ES15" s="22" t="s">
        <v>287</v>
      </c>
      <c r="ET15" s="22">
        <v>40.5</v>
      </c>
      <c r="EU15" s="22" t="s">
        <v>439</v>
      </c>
      <c r="EV15" s="22">
        <v>42.61</v>
      </c>
      <c r="EW15" s="22" t="s">
        <v>287</v>
      </c>
      <c r="EX15" s="22">
        <v>41.72</v>
      </c>
      <c r="EY15" s="22" t="s">
        <v>439</v>
      </c>
      <c r="EZ15" s="22">
        <v>42.16</v>
      </c>
    </row>
    <row r="16" spans="1:156" ht="16" x14ac:dyDescent="0.2">
      <c r="A16" s="22" t="s">
        <v>0</v>
      </c>
      <c r="B16" s="22" t="s">
        <v>423</v>
      </c>
      <c r="C16" s="22" t="s">
        <v>468</v>
      </c>
      <c r="D16" s="22" t="s">
        <v>425</v>
      </c>
      <c r="E16" s="22" t="s">
        <v>426</v>
      </c>
      <c r="F16" s="22" t="s">
        <v>895</v>
      </c>
      <c r="G16" s="29"/>
      <c r="H16" s="22">
        <v>10</v>
      </c>
      <c r="I16" s="22">
        <v>64.69</v>
      </c>
      <c r="J16" s="22" t="s">
        <v>429</v>
      </c>
      <c r="K16" s="37" t="s">
        <v>426</v>
      </c>
      <c r="L16" s="22" t="s">
        <v>211</v>
      </c>
      <c r="M16">
        <v>16</v>
      </c>
      <c r="N16" t="s">
        <v>834</v>
      </c>
      <c r="O16" s="28">
        <f t="shared" si="0"/>
        <v>200.94866573435729</v>
      </c>
      <c r="P16" s="29">
        <f t="shared" si="1"/>
        <v>257.84243970656792</v>
      </c>
      <c r="Q16" s="34">
        <f t="shared" si="2"/>
        <v>56.893773972210639</v>
      </c>
      <c r="R16" s="27">
        <v>0.1392003402111599</v>
      </c>
      <c r="S16" s="29"/>
      <c r="T16" s="28">
        <v>56.893773972210639</v>
      </c>
      <c r="U16" s="28">
        <v>42.97373995109465</v>
      </c>
      <c r="V16" s="22">
        <v>687.5798392175144</v>
      </c>
      <c r="W16" s="22" t="s">
        <v>429</v>
      </c>
      <c r="X16" s="22" t="s">
        <v>469</v>
      </c>
      <c r="Y16" s="29">
        <v>69568</v>
      </c>
      <c r="Z16" s="29">
        <v>52547</v>
      </c>
      <c r="AA16" s="29">
        <v>122277</v>
      </c>
      <c r="AB16" s="22" t="s">
        <v>77</v>
      </c>
      <c r="AC16" s="22">
        <v>1996</v>
      </c>
      <c r="AD16" s="22">
        <v>0</v>
      </c>
      <c r="AE16" s="22">
        <v>6</v>
      </c>
      <c r="AF16" s="20" t="s">
        <v>470</v>
      </c>
      <c r="AG16" s="19" t="s">
        <v>660</v>
      </c>
      <c r="AH16" s="19" t="s">
        <v>682</v>
      </c>
      <c r="AI16" s="19">
        <v>3</v>
      </c>
      <c r="AJ16" s="19">
        <f>(AI16 * ((AV16 + AY16 + BB16 + BE16 + BH16 + BK16 + BN16 + BQ16) + AK16) * -1)</f>
        <v>503.80439999999942</v>
      </c>
      <c r="AK16" s="19">
        <f t="shared" si="3"/>
        <v>-31.66</v>
      </c>
      <c r="AL16" s="19">
        <v>30.84</v>
      </c>
      <c r="AM16" s="19">
        <v>62.5</v>
      </c>
      <c r="AN16" s="20" t="s">
        <v>425</v>
      </c>
      <c r="AO16" s="20" t="s">
        <v>425</v>
      </c>
      <c r="AP16" s="20" t="s">
        <v>425</v>
      </c>
      <c r="AQ16" s="20" t="s">
        <v>425</v>
      </c>
      <c r="AR16" s="22" t="s">
        <v>425</v>
      </c>
      <c r="AS16" s="20" t="s">
        <v>425</v>
      </c>
      <c r="AT16" s="20" t="s">
        <v>425</v>
      </c>
      <c r="AU16" s="19" t="s">
        <v>425</v>
      </c>
      <c r="AV16" s="19">
        <f t="shared" si="4"/>
        <v>-19.214999999999897</v>
      </c>
      <c r="AW16" s="29">
        <v>40.374400000000001</v>
      </c>
      <c r="AX16" s="29">
        <v>59.589399999999898</v>
      </c>
      <c r="AY16" s="19">
        <f t="shared" si="5"/>
        <v>-20.514499999999899</v>
      </c>
      <c r="AZ16" s="29">
        <v>39.7027</v>
      </c>
      <c r="BA16" s="29">
        <v>60.217199999999899</v>
      </c>
      <c r="BB16" s="19">
        <f t="shared" si="6"/>
        <v>-12.201900000000002</v>
      </c>
      <c r="BC16" s="29">
        <v>43.836300000000001</v>
      </c>
      <c r="BD16" s="29">
        <v>56.038200000000003</v>
      </c>
      <c r="BE16" s="19">
        <f t="shared" si="7"/>
        <v>30.370800000000003</v>
      </c>
      <c r="BF16" s="29">
        <v>65.083100000000002</v>
      </c>
      <c r="BG16" s="29">
        <v>34.712299999999999</v>
      </c>
      <c r="BH16" s="19">
        <f t="shared" si="8"/>
        <v>-28.574199999999998</v>
      </c>
      <c r="BI16" s="29">
        <v>35.654000000000003</v>
      </c>
      <c r="BJ16" s="29">
        <v>64.228200000000001</v>
      </c>
      <c r="BK16" s="19">
        <f t="shared" si="9"/>
        <v>-25.650000000000006</v>
      </c>
      <c r="BL16" s="30">
        <v>37.119999999999997</v>
      </c>
      <c r="BM16" s="30">
        <v>62.77</v>
      </c>
      <c r="BN16" s="19">
        <f t="shared" si="10"/>
        <v>-30</v>
      </c>
      <c r="BO16" s="31">
        <v>35</v>
      </c>
      <c r="BP16" s="31">
        <v>65</v>
      </c>
      <c r="BQ16" s="19">
        <f t="shared" si="11"/>
        <v>-30.489999999999995</v>
      </c>
      <c r="BR16" s="19">
        <v>34.700000000000003</v>
      </c>
      <c r="BS16" s="19">
        <v>65.19</v>
      </c>
      <c r="BT16" s="22" t="str">
        <f t="shared" si="12"/>
        <v>yes</v>
      </c>
      <c r="BU16" s="32">
        <v>0.56000000000000005</v>
      </c>
      <c r="BV16" s="32">
        <v>0.42</v>
      </c>
      <c r="BW16" s="22" t="s">
        <v>280</v>
      </c>
      <c r="BX16" s="29">
        <v>64.37</v>
      </c>
      <c r="BY16" s="29">
        <v>35.630000000000003</v>
      </c>
      <c r="BZ16" s="22" t="s">
        <v>432</v>
      </c>
      <c r="CA16" s="21" t="s">
        <v>432</v>
      </c>
      <c r="CB16" s="22" t="s">
        <v>265</v>
      </c>
      <c r="CC16" s="29">
        <v>51738</v>
      </c>
      <c r="CD16" s="22">
        <v>39861</v>
      </c>
      <c r="CE16" s="22">
        <v>31393</v>
      </c>
      <c r="CF16" s="27">
        <v>0.78759999999999997</v>
      </c>
      <c r="CG16" s="22">
        <v>3467</v>
      </c>
      <c r="CH16" s="32">
        <v>0.11</v>
      </c>
      <c r="CI16" s="22">
        <v>2399</v>
      </c>
      <c r="CJ16" s="32">
        <v>0.08</v>
      </c>
      <c r="CK16" s="22">
        <v>4681</v>
      </c>
      <c r="CL16" s="32">
        <v>0.15</v>
      </c>
      <c r="CM16" s="22">
        <v>3752</v>
      </c>
      <c r="CN16" s="27">
        <v>0.1195</v>
      </c>
      <c r="CO16" s="22">
        <v>2271</v>
      </c>
      <c r="CP16" s="32">
        <v>7.0000000000000007E-2</v>
      </c>
      <c r="CQ16" s="22">
        <v>3542</v>
      </c>
      <c r="CR16" s="32">
        <v>0.11</v>
      </c>
      <c r="CS16" s="22">
        <v>4590</v>
      </c>
      <c r="CT16" s="32">
        <v>0.15</v>
      </c>
      <c r="CU16" s="22">
        <v>4711</v>
      </c>
      <c r="CV16" s="27">
        <v>0.15010000000000001</v>
      </c>
      <c r="CW16" s="22">
        <v>37238</v>
      </c>
      <c r="CX16" s="32">
        <v>0.93</v>
      </c>
      <c r="CY16" s="22">
        <v>29869</v>
      </c>
      <c r="CZ16" s="32">
        <v>0.95</v>
      </c>
      <c r="DA16" s="22">
        <v>2623</v>
      </c>
      <c r="DB16" s="32">
        <v>7.0000000000000007E-2</v>
      </c>
      <c r="DC16" s="22">
        <v>1524</v>
      </c>
      <c r="DD16" s="32">
        <v>0.05</v>
      </c>
      <c r="DE16" s="22">
        <v>1333</v>
      </c>
      <c r="DF16" s="32">
        <v>0.03</v>
      </c>
      <c r="DG16" s="22">
        <v>767</v>
      </c>
      <c r="DH16" s="32">
        <v>0.02</v>
      </c>
      <c r="DI16" s="22">
        <v>465</v>
      </c>
      <c r="DJ16" s="32">
        <v>0.01</v>
      </c>
      <c r="DK16" s="22">
        <v>225</v>
      </c>
      <c r="DL16" s="32">
        <v>0.01</v>
      </c>
      <c r="DM16" s="22">
        <v>407</v>
      </c>
      <c r="DN16" s="32">
        <v>0.01</v>
      </c>
      <c r="DO16" s="22">
        <v>281</v>
      </c>
      <c r="DP16" s="32">
        <v>0.01</v>
      </c>
      <c r="DQ16" s="22">
        <v>325</v>
      </c>
      <c r="DR16" s="32">
        <v>0.01</v>
      </c>
      <c r="DS16" s="22">
        <v>197</v>
      </c>
      <c r="DT16" s="32">
        <v>0.01</v>
      </c>
      <c r="DU16" s="22">
        <v>39</v>
      </c>
      <c r="DV16" s="32">
        <v>0</v>
      </c>
      <c r="DW16" s="22">
        <v>25</v>
      </c>
      <c r="DX16" s="32">
        <v>0</v>
      </c>
      <c r="DY16" s="22">
        <v>23</v>
      </c>
      <c r="DZ16" s="32">
        <v>0</v>
      </c>
      <c r="EA16" s="22">
        <v>13</v>
      </c>
      <c r="EB16" s="32">
        <v>0</v>
      </c>
      <c r="EC16" s="22">
        <v>31</v>
      </c>
      <c r="ED16" s="32">
        <v>0</v>
      </c>
      <c r="EE16" s="22">
        <v>16</v>
      </c>
      <c r="EF16" s="32">
        <v>0</v>
      </c>
      <c r="EG16" s="22" t="s">
        <v>425</v>
      </c>
      <c r="EH16" s="22">
        <v>25.05</v>
      </c>
      <c r="EI16" s="22" t="s">
        <v>425</v>
      </c>
      <c r="EJ16" s="22">
        <v>16.27</v>
      </c>
      <c r="EK16" s="22" t="s">
        <v>425</v>
      </c>
      <c r="EL16" s="22">
        <v>15.45</v>
      </c>
      <c r="EM16" s="22" t="s">
        <v>425</v>
      </c>
      <c r="EN16" s="22">
        <v>31.74</v>
      </c>
      <c r="EO16" s="22" t="s">
        <v>425</v>
      </c>
      <c r="EP16" s="22">
        <v>25.65</v>
      </c>
      <c r="EQ16" s="22" t="s">
        <v>288</v>
      </c>
      <c r="ER16" s="22">
        <v>24.79</v>
      </c>
      <c r="ES16" s="22" t="s">
        <v>288</v>
      </c>
      <c r="ET16" s="22">
        <v>18.510000000000002</v>
      </c>
      <c r="EU16" s="33" t="s">
        <v>433</v>
      </c>
      <c r="EV16" s="22">
        <v>11.87</v>
      </c>
      <c r="EW16" s="22" t="s">
        <v>288</v>
      </c>
      <c r="EX16" s="22">
        <v>18.3</v>
      </c>
      <c r="EY16" s="22" t="s">
        <v>434</v>
      </c>
      <c r="EZ16" s="22">
        <v>19.690000000000001</v>
      </c>
    </row>
    <row r="17" spans="1:156" ht="16" x14ac:dyDescent="0.2">
      <c r="A17" s="22" t="s">
        <v>27</v>
      </c>
      <c r="B17" s="22" t="s">
        <v>423</v>
      </c>
      <c r="C17" s="22" t="s">
        <v>471</v>
      </c>
      <c r="D17" s="22" t="s">
        <v>425</v>
      </c>
      <c r="E17" s="22" t="s">
        <v>426</v>
      </c>
      <c r="F17" s="22" t="s">
        <v>895</v>
      </c>
      <c r="G17" s="29"/>
      <c r="H17" s="22">
        <v>3</v>
      </c>
      <c r="I17" s="22">
        <v>58.41</v>
      </c>
      <c r="J17" s="22" t="s">
        <v>429</v>
      </c>
      <c r="K17" s="37" t="s">
        <v>426</v>
      </c>
      <c r="L17" s="22" t="s">
        <v>170</v>
      </c>
      <c r="M17">
        <v>10</v>
      </c>
      <c r="N17" t="s">
        <v>827</v>
      </c>
      <c r="O17" s="28">
        <f t="shared" si="0"/>
        <v>260.48770673212346</v>
      </c>
      <c r="P17" s="29">
        <f t="shared" si="1"/>
        <v>307.96990060762141</v>
      </c>
      <c r="Q17" s="34">
        <f t="shared" si="2"/>
        <v>47.48219387549797</v>
      </c>
      <c r="R17" s="27">
        <v>3.8461228924389301E-2</v>
      </c>
      <c r="S17" s="29"/>
      <c r="T17" s="28">
        <v>47.48219387549797</v>
      </c>
      <c r="U17" s="28">
        <v>51.328316767936897</v>
      </c>
      <c r="V17" s="22">
        <v>513.28316767936906</v>
      </c>
      <c r="W17" s="22" t="s">
        <v>429</v>
      </c>
      <c r="X17" s="22" t="s">
        <v>469</v>
      </c>
      <c r="Y17" s="29">
        <v>58999</v>
      </c>
      <c r="Z17" s="29">
        <v>63778</v>
      </c>
      <c r="AA17" s="29">
        <v>124255</v>
      </c>
      <c r="AB17" s="22" t="s">
        <v>75</v>
      </c>
      <c r="AC17" s="22">
        <v>2010</v>
      </c>
      <c r="AD17" s="22">
        <v>0</v>
      </c>
      <c r="AE17" s="22">
        <v>6</v>
      </c>
      <c r="AF17" s="20" t="s">
        <v>470</v>
      </c>
      <c r="AG17" s="19" t="s">
        <v>660</v>
      </c>
      <c r="AH17" s="19" t="s">
        <v>682</v>
      </c>
      <c r="AI17" s="19">
        <v>3</v>
      </c>
      <c r="AJ17" s="19">
        <f>(AI17 * ((AV17 + AY17 + BB17 + BE17 + BH17 + BK17 + BN17 + BQ17) + AK17) * -1)</f>
        <v>793.80510000000027</v>
      </c>
      <c r="AK17" s="19">
        <f t="shared" si="3"/>
        <v>-37.67</v>
      </c>
      <c r="AL17" s="19">
        <v>27.52</v>
      </c>
      <c r="AM17" s="19">
        <v>65.19</v>
      </c>
      <c r="AN17" s="20" t="s">
        <v>425</v>
      </c>
      <c r="AO17" s="20" t="s">
        <v>425</v>
      </c>
      <c r="AP17" s="20" t="s">
        <v>425</v>
      </c>
      <c r="AQ17" s="20" t="s">
        <v>425</v>
      </c>
      <c r="AR17" s="22" t="s">
        <v>425</v>
      </c>
      <c r="AS17" s="20" t="s">
        <v>425</v>
      </c>
      <c r="AT17" s="20" t="s">
        <v>425</v>
      </c>
      <c r="AU17" s="19" t="s">
        <v>425</v>
      </c>
      <c r="AV17" s="19">
        <f t="shared" si="4"/>
        <v>-98.332800000000006</v>
      </c>
      <c r="AW17" s="30">
        <v>0</v>
      </c>
      <c r="AX17" s="29">
        <v>98.332800000000006</v>
      </c>
      <c r="AY17" s="19">
        <f t="shared" si="5"/>
        <v>-28.636600000000001</v>
      </c>
      <c r="AZ17" s="29">
        <v>35.652900000000002</v>
      </c>
      <c r="BA17" s="29">
        <v>64.289500000000004</v>
      </c>
      <c r="BB17" s="19">
        <f t="shared" si="6"/>
        <v>-21.896300000000004</v>
      </c>
      <c r="BC17" s="29">
        <v>39.0261</v>
      </c>
      <c r="BD17" s="29">
        <v>60.922400000000003</v>
      </c>
      <c r="BE17" s="19">
        <f t="shared" si="7"/>
        <v>1.5152999999999963</v>
      </c>
      <c r="BF17" s="29">
        <v>50.631799999999998</v>
      </c>
      <c r="BG17" s="29">
        <v>49.116500000000002</v>
      </c>
      <c r="BH17" s="19">
        <f t="shared" si="8"/>
        <v>-32.681300000000107</v>
      </c>
      <c r="BI17" s="29">
        <v>33.608199999999897</v>
      </c>
      <c r="BJ17" s="29">
        <v>66.289500000000004</v>
      </c>
      <c r="BK17" s="19">
        <f t="shared" si="9"/>
        <v>-4.9999999999997158E-2</v>
      </c>
      <c r="BL17" s="30">
        <v>49.93</v>
      </c>
      <c r="BM17" s="30">
        <v>49.98</v>
      </c>
      <c r="BN17" s="19">
        <f t="shared" si="10"/>
        <v>-17</v>
      </c>
      <c r="BO17" s="31">
        <v>41</v>
      </c>
      <c r="BP17" s="31">
        <v>58</v>
      </c>
      <c r="BQ17" s="19">
        <f t="shared" si="11"/>
        <v>-29.85</v>
      </c>
      <c r="BR17" s="19">
        <v>35.020000000000003</v>
      </c>
      <c r="BS17" s="19">
        <v>64.87</v>
      </c>
      <c r="BT17" s="22" t="str">
        <f t="shared" si="12"/>
        <v>yes</v>
      </c>
      <c r="BU17" s="32">
        <v>0.54</v>
      </c>
      <c r="BV17" s="32">
        <v>0.45</v>
      </c>
      <c r="BW17" s="22" t="s">
        <v>280</v>
      </c>
      <c r="BX17" s="29">
        <v>65.7</v>
      </c>
      <c r="BY17" s="29">
        <v>34.299999999999997</v>
      </c>
      <c r="BZ17" s="22" t="s">
        <v>432</v>
      </c>
      <c r="CA17" s="21" t="s">
        <v>432</v>
      </c>
      <c r="CB17" s="22" t="s">
        <v>253</v>
      </c>
      <c r="CC17" s="29">
        <v>49150</v>
      </c>
      <c r="CD17" s="22">
        <v>39457</v>
      </c>
      <c r="CE17" s="22">
        <v>30804</v>
      </c>
      <c r="CF17" s="27">
        <v>0.78069999999999995</v>
      </c>
      <c r="CG17" s="22">
        <v>4022</v>
      </c>
      <c r="CH17" s="32">
        <v>0.13</v>
      </c>
      <c r="CI17" s="22">
        <v>2357</v>
      </c>
      <c r="CJ17" s="32">
        <v>0.08</v>
      </c>
      <c r="CK17" s="22">
        <v>4229</v>
      </c>
      <c r="CL17" s="32">
        <v>0.14000000000000001</v>
      </c>
      <c r="CM17" s="22">
        <v>3656</v>
      </c>
      <c r="CN17" s="27">
        <v>0.1187</v>
      </c>
      <c r="CO17" s="22">
        <v>2469</v>
      </c>
      <c r="CP17" s="32">
        <v>0.08</v>
      </c>
      <c r="CQ17" s="22">
        <v>3325</v>
      </c>
      <c r="CR17" s="32">
        <v>0.11</v>
      </c>
      <c r="CS17" s="22">
        <v>4211</v>
      </c>
      <c r="CT17" s="32">
        <v>0.14000000000000001</v>
      </c>
      <c r="CU17" s="22">
        <v>4459</v>
      </c>
      <c r="CV17" s="27">
        <v>0.14480000000000001</v>
      </c>
      <c r="CW17" s="22">
        <v>38306</v>
      </c>
      <c r="CX17" s="32">
        <v>0.97</v>
      </c>
      <c r="CY17" s="22">
        <v>30166</v>
      </c>
      <c r="CZ17" s="32">
        <v>0.98</v>
      </c>
      <c r="DA17" s="22">
        <v>1151</v>
      </c>
      <c r="DB17" s="32">
        <v>0.03</v>
      </c>
      <c r="DC17" s="22">
        <v>638</v>
      </c>
      <c r="DD17" s="32">
        <v>0.02</v>
      </c>
      <c r="DE17" s="22">
        <v>386</v>
      </c>
      <c r="DF17" s="32">
        <v>0.01</v>
      </c>
      <c r="DG17" s="22">
        <v>217</v>
      </c>
      <c r="DH17" s="32">
        <v>0.01</v>
      </c>
      <c r="DI17" s="22">
        <v>232</v>
      </c>
      <c r="DJ17" s="32">
        <v>0.01</v>
      </c>
      <c r="DK17" s="22">
        <v>94</v>
      </c>
      <c r="DL17" s="32">
        <v>0</v>
      </c>
      <c r="DM17" s="22">
        <v>274</v>
      </c>
      <c r="DN17" s="32">
        <v>0.01</v>
      </c>
      <c r="DO17" s="22">
        <v>185</v>
      </c>
      <c r="DP17" s="32">
        <v>0.01</v>
      </c>
      <c r="DQ17" s="22">
        <v>204</v>
      </c>
      <c r="DR17" s="32">
        <v>0.01</v>
      </c>
      <c r="DS17" s="22">
        <v>117</v>
      </c>
      <c r="DT17" s="32">
        <v>0</v>
      </c>
      <c r="DU17" s="22">
        <v>14</v>
      </c>
      <c r="DV17" s="32">
        <v>0</v>
      </c>
      <c r="DW17" s="22">
        <v>6</v>
      </c>
      <c r="DX17" s="32">
        <v>0</v>
      </c>
      <c r="DY17" s="22">
        <v>17</v>
      </c>
      <c r="DZ17" s="32">
        <v>0</v>
      </c>
      <c r="EA17" s="22">
        <v>11</v>
      </c>
      <c r="EB17" s="32">
        <v>0</v>
      </c>
      <c r="EC17" s="22">
        <v>24</v>
      </c>
      <c r="ED17" s="32">
        <v>0</v>
      </c>
      <c r="EE17" s="22">
        <v>8</v>
      </c>
      <c r="EF17" s="32">
        <v>0</v>
      </c>
      <c r="EG17" s="22" t="s">
        <v>425</v>
      </c>
      <c r="EH17" s="22">
        <v>8.76</v>
      </c>
      <c r="EI17" s="22" t="s">
        <v>425</v>
      </c>
      <c r="EJ17" s="22">
        <v>5.42</v>
      </c>
      <c r="EK17" s="22" t="s">
        <v>425</v>
      </c>
      <c r="EL17" s="22">
        <v>8.68</v>
      </c>
      <c r="EM17" s="22" t="s">
        <v>425</v>
      </c>
      <c r="EN17" s="22">
        <v>27.85</v>
      </c>
      <c r="EO17" s="22" t="s">
        <v>425</v>
      </c>
      <c r="EP17" s="22">
        <v>0.06</v>
      </c>
      <c r="EQ17" s="22" t="s">
        <v>288</v>
      </c>
      <c r="ER17" s="22">
        <v>18.78</v>
      </c>
      <c r="ES17" s="22" t="s">
        <v>288</v>
      </c>
      <c r="ET17" s="22">
        <v>15.73</v>
      </c>
      <c r="EU17" s="33" t="s">
        <v>433</v>
      </c>
      <c r="EV17" s="22">
        <v>10.85</v>
      </c>
      <c r="EW17" s="22" t="s">
        <v>288</v>
      </c>
      <c r="EX17" s="22">
        <v>16.59</v>
      </c>
      <c r="EY17" s="22" t="s">
        <v>434</v>
      </c>
      <c r="EZ17" s="22">
        <v>17.68</v>
      </c>
    </row>
    <row r="18" spans="1:156" ht="16" x14ac:dyDescent="0.2">
      <c r="A18" s="22" t="s">
        <v>58</v>
      </c>
      <c r="B18" s="22" t="s">
        <v>423</v>
      </c>
      <c r="C18" s="22" t="s">
        <v>472</v>
      </c>
      <c r="D18" s="22" t="s">
        <v>425</v>
      </c>
      <c r="E18" s="22" t="s">
        <v>426</v>
      </c>
      <c r="F18" s="22" t="s">
        <v>896</v>
      </c>
      <c r="G18" s="29"/>
      <c r="H18" s="22">
        <v>2</v>
      </c>
      <c r="I18" s="22">
        <v>63.89</v>
      </c>
      <c r="J18" s="22" t="s">
        <v>436</v>
      </c>
      <c r="K18" s="37" t="s">
        <v>426</v>
      </c>
      <c r="L18" s="22" t="s">
        <v>156</v>
      </c>
      <c r="M18">
        <v>16</v>
      </c>
      <c r="N18" t="s">
        <v>834</v>
      </c>
      <c r="O18" s="22">
        <f t="shared" si="0"/>
        <v>156.65335965230634</v>
      </c>
      <c r="P18" s="29">
        <f t="shared" si="1"/>
        <v>236.40692908925143</v>
      </c>
      <c r="Q18" s="29">
        <f t="shared" si="2"/>
        <v>79.753569436945114</v>
      </c>
      <c r="R18" s="27">
        <v>0.19224947553840299</v>
      </c>
      <c r="S18" s="29"/>
      <c r="T18" s="28">
        <v>39.876784718472557</v>
      </c>
      <c r="U18" s="28">
        <v>59.101732272312859</v>
      </c>
      <c r="V18" s="22">
        <v>650.1190549954415</v>
      </c>
      <c r="W18" s="22" t="s">
        <v>436</v>
      </c>
      <c r="X18" s="22" t="s">
        <v>427</v>
      </c>
      <c r="Y18" s="29">
        <v>45050</v>
      </c>
      <c r="Z18" s="29">
        <v>66769</v>
      </c>
      <c r="AA18" s="29">
        <v>112973</v>
      </c>
      <c r="AB18" s="22" t="s">
        <v>76</v>
      </c>
      <c r="AC18" s="22">
        <v>2012</v>
      </c>
      <c r="AD18" s="22">
        <v>2</v>
      </c>
      <c r="AE18" s="22">
        <v>4</v>
      </c>
      <c r="AF18" s="20" t="s">
        <v>473</v>
      </c>
      <c r="AG18" s="19" t="s">
        <v>661</v>
      </c>
      <c r="AH18" s="19" t="s">
        <v>684</v>
      </c>
      <c r="AI18" s="19">
        <v>2</v>
      </c>
      <c r="AJ18" s="19">
        <f>(AI18 * ((AV18 + AY18 + BB18 + BE18 + BH18 + BK18 + BN18 + BQ18) + AK18) * -1)</f>
        <v>198.67859999999959</v>
      </c>
      <c r="AK18" s="19">
        <f t="shared" si="3"/>
        <v>-47.03</v>
      </c>
      <c r="AL18" s="19">
        <v>23.36</v>
      </c>
      <c r="AM18" s="19">
        <v>70.39</v>
      </c>
      <c r="AN18" s="22" t="s">
        <v>431</v>
      </c>
      <c r="AO18" s="20" t="s">
        <v>431</v>
      </c>
      <c r="AP18" s="20" t="s">
        <v>431</v>
      </c>
      <c r="AQ18" s="20" t="s">
        <v>425</v>
      </c>
      <c r="AR18" s="22" t="s">
        <v>425</v>
      </c>
      <c r="AS18" s="20" t="s">
        <v>425</v>
      </c>
      <c r="AT18" s="20" t="s">
        <v>425</v>
      </c>
      <c r="AU18" s="19" t="s">
        <v>425</v>
      </c>
      <c r="AV18" s="19">
        <f t="shared" si="4"/>
        <v>19.951700000000102</v>
      </c>
      <c r="AW18" s="29">
        <v>55.683700000000002</v>
      </c>
      <c r="AX18" s="29">
        <v>35.7319999999999</v>
      </c>
      <c r="AY18" s="19">
        <f t="shared" si="5"/>
        <v>23.2592</v>
      </c>
      <c r="AZ18" s="29">
        <v>61.572000000000003</v>
      </c>
      <c r="BA18" s="29">
        <v>38.312800000000003</v>
      </c>
      <c r="BB18" s="19">
        <f t="shared" si="6"/>
        <v>21.261400000000101</v>
      </c>
      <c r="BC18" s="29">
        <v>60.571300000000001</v>
      </c>
      <c r="BD18" s="29">
        <v>39.309899999999899</v>
      </c>
      <c r="BE18" s="19">
        <f t="shared" si="7"/>
        <v>-18.5167</v>
      </c>
      <c r="BF18" s="30">
        <v>40.630800000000001</v>
      </c>
      <c r="BG18" s="30">
        <v>59.147500000000001</v>
      </c>
      <c r="BH18" s="19">
        <f t="shared" si="8"/>
        <v>-16.934899999999999</v>
      </c>
      <c r="BI18" s="29">
        <v>32.879800000000003</v>
      </c>
      <c r="BJ18" s="29">
        <v>49.814700000000002</v>
      </c>
      <c r="BK18" s="19">
        <f t="shared" si="9"/>
        <v>-16.11</v>
      </c>
      <c r="BL18" s="30">
        <v>41.86</v>
      </c>
      <c r="BM18" s="30">
        <v>57.97</v>
      </c>
      <c r="BN18" s="19">
        <f t="shared" si="10"/>
        <v>-28</v>
      </c>
      <c r="BO18" s="31">
        <v>36</v>
      </c>
      <c r="BP18" s="31">
        <v>64</v>
      </c>
      <c r="BQ18" s="19">
        <f t="shared" si="11"/>
        <v>-37.22</v>
      </c>
      <c r="BR18" s="19">
        <v>31.31</v>
      </c>
      <c r="BS18" s="19">
        <v>68.53</v>
      </c>
      <c r="BT18" s="22" t="str">
        <f t="shared" si="12"/>
        <v>yes</v>
      </c>
      <c r="BU18" s="32">
        <v>0.56999999999999995</v>
      </c>
      <c r="BV18" s="32">
        <v>0.42</v>
      </c>
      <c r="BW18" s="22" t="s">
        <v>280</v>
      </c>
      <c r="BX18" s="29">
        <v>69.03</v>
      </c>
      <c r="BY18" s="29">
        <v>30.97</v>
      </c>
      <c r="BZ18" s="22" t="s">
        <v>432</v>
      </c>
      <c r="CA18" s="21" t="s">
        <v>432</v>
      </c>
      <c r="CB18" s="22" t="s">
        <v>275</v>
      </c>
      <c r="CC18" s="29">
        <v>46225</v>
      </c>
      <c r="CD18" s="22">
        <v>39508</v>
      </c>
      <c r="CE18" s="22">
        <v>29991</v>
      </c>
      <c r="CF18" s="27">
        <v>0.7591</v>
      </c>
      <c r="CG18" s="22">
        <v>3660</v>
      </c>
      <c r="CH18" s="32">
        <v>0.12</v>
      </c>
      <c r="CI18" s="22">
        <v>2631</v>
      </c>
      <c r="CJ18" s="32">
        <v>0.09</v>
      </c>
      <c r="CK18" s="22">
        <v>4481</v>
      </c>
      <c r="CL18" s="32">
        <v>0.15</v>
      </c>
      <c r="CM18" s="22">
        <v>3317</v>
      </c>
      <c r="CN18" s="27">
        <v>0.1106</v>
      </c>
      <c r="CO18" s="22">
        <v>2246</v>
      </c>
      <c r="CP18" s="32">
        <v>7.0000000000000007E-2</v>
      </c>
      <c r="CQ18" s="22">
        <v>3636</v>
      </c>
      <c r="CR18" s="32">
        <v>0.12</v>
      </c>
      <c r="CS18" s="22">
        <v>4183</v>
      </c>
      <c r="CT18" s="32">
        <v>0.14000000000000001</v>
      </c>
      <c r="CU18" s="22">
        <v>3681</v>
      </c>
      <c r="CV18" s="27">
        <v>0.1227</v>
      </c>
      <c r="CW18" s="22">
        <v>38055</v>
      </c>
      <c r="CX18" s="32">
        <v>0.96</v>
      </c>
      <c r="CY18" s="22">
        <v>29188</v>
      </c>
      <c r="CZ18" s="32">
        <v>0.97</v>
      </c>
      <c r="DA18" s="22">
        <v>1453</v>
      </c>
      <c r="DB18" s="32">
        <v>0.04</v>
      </c>
      <c r="DC18" s="22">
        <v>803</v>
      </c>
      <c r="DD18" s="32">
        <v>0.03</v>
      </c>
      <c r="DE18" s="22">
        <v>463</v>
      </c>
      <c r="DF18" s="32">
        <v>0.01</v>
      </c>
      <c r="DG18" s="22">
        <v>239</v>
      </c>
      <c r="DH18" s="32">
        <v>0.01</v>
      </c>
      <c r="DI18" s="22">
        <v>309</v>
      </c>
      <c r="DJ18" s="32">
        <v>0.01</v>
      </c>
      <c r="DK18" s="22">
        <v>141</v>
      </c>
      <c r="DL18" s="32">
        <v>0</v>
      </c>
      <c r="DM18" s="22">
        <v>368</v>
      </c>
      <c r="DN18" s="32">
        <v>0.01</v>
      </c>
      <c r="DO18" s="22">
        <v>247</v>
      </c>
      <c r="DP18" s="32">
        <v>0.01</v>
      </c>
      <c r="DQ18" s="22">
        <v>218</v>
      </c>
      <c r="DR18" s="32">
        <v>0.01</v>
      </c>
      <c r="DS18" s="22">
        <v>127</v>
      </c>
      <c r="DT18" s="32">
        <v>0</v>
      </c>
      <c r="DU18" s="22">
        <v>17</v>
      </c>
      <c r="DV18" s="32">
        <v>0</v>
      </c>
      <c r="DW18" s="22">
        <v>14</v>
      </c>
      <c r="DX18" s="32">
        <v>0</v>
      </c>
      <c r="DY18" s="22">
        <v>19</v>
      </c>
      <c r="DZ18" s="32">
        <v>0</v>
      </c>
      <c r="EA18" s="22">
        <v>14</v>
      </c>
      <c r="EB18" s="32">
        <v>0</v>
      </c>
      <c r="EC18" s="22">
        <v>59</v>
      </c>
      <c r="ED18" s="32">
        <v>0</v>
      </c>
      <c r="EE18" s="22">
        <v>21</v>
      </c>
      <c r="EF18" s="32">
        <v>0</v>
      </c>
      <c r="EG18" s="22" t="s">
        <v>431</v>
      </c>
      <c r="EH18" s="22">
        <v>3.36</v>
      </c>
      <c r="EI18" s="22" t="s">
        <v>431</v>
      </c>
      <c r="EJ18" s="22">
        <v>1.37</v>
      </c>
      <c r="EK18" s="22" t="s">
        <v>425</v>
      </c>
      <c r="EL18" s="22">
        <v>1.17</v>
      </c>
      <c r="EM18" s="22" t="s">
        <v>425</v>
      </c>
      <c r="EN18" s="22">
        <v>19.66</v>
      </c>
      <c r="EO18" s="22" t="s">
        <v>425</v>
      </c>
      <c r="EP18" s="22">
        <v>16.11</v>
      </c>
      <c r="EQ18" s="22" t="s">
        <v>288</v>
      </c>
      <c r="ER18" s="22">
        <v>22.11</v>
      </c>
      <c r="ES18" s="22" t="s">
        <v>288</v>
      </c>
      <c r="ET18" s="22">
        <v>16.38</v>
      </c>
      <c r="EU18" s="33" t="s">
        <v>433</v>
      </c>
      <c r="EV18" s="22">
        <v>16.11</v>
      </c>
      <c r="EW18" s="22" t="s">
        <v>288</v>
      </c>
      <c r="EX18" s="22">
        <v>18.43</v>
      </c>
      <c r="EY18" s="22" t="s">
        <v>434</v>
      </c>
      <c r="EZ18" s="22">
        <v>22.66</v>
      </c>
    </row>
    <row r="19" spans="1:156" ht="16" x14ac:dyDescent="0.2">
      <c r="A19" s="22" t="s">
        <v>38</v>
      </c>
      <c r="B19" s="22" t="s">
        <v>423</v>
      </c>
      <c r="C19" s="22" t="s">
        <v>474</v>
      </c>
      <c r="D19" s="22" t="s">
        <v>425</v>
      </c>
      <c r="E19" s="22" t="s">
        <v>426</v>
      </c>
      <c r="F19" s="22" t="s">
        <v>895</v>
      </c>
      <c r="G19" s="29"/>
      <c r="H19" s="22">
        <v>2</v>
      </c>
      <c r="I19" s="22">
        <v>56.42</v>
      </c>
      <c r="J19" s="22" t="s">
        <v>428</v>
      </c>
      <c r="K19" s="37" t="s">
        <v>426</v>
      </c>
      <c r="L19" s="22" t="s">
        <v>205</v>
      </c>
      <c r="M19">
        <v>15</v>
      </c>
      <c r="N19" t="s">
        <v>841</v>
      </c>
      <c r="O19" s="22">
        <f t="shared" si="0"/>
        <v>117.09059755123769</v>
      </c>
      <c r="P19" s="29">
        <f t="shared" si="1"/>
        <v>180.83743678466863</v>
      </c>
      <c r="Q19" s="29">
        <f t="shared" si="2"/>
        <v>63.746839233430933</v>
      </c>
      <c r="R19" s="27">
        <v>0.27579351876497205</v>
      </c>
      <c r="S19" s="29"/>
      <c r="T19" s="28">
        <v>63.746839233430933</v>
      </c>
      <c r="U19" s="28">
        <v>36.167487356933727</v>
      </c>
      <c r="V19" s="22">
        <v>0</v>
      </c>
      <c r="W19" s="22" t="s">
        <v>428</v>
      </c>
      <c r="X19" s="22" t="s">
        <v>427</v>
      </c>
      <c r="Y19" s="29">
        <v>76639</v>
      </c>
      <c r="Z19" s="29">
        <v>43482</v>
      </c>
      <c r="AA19" s="29">
        <v>120224</v>
      </c>
      <c r="AB19" s="22" t="s">
        <v>5</v>
      </c>
      <c r="AC19" s="22">
        <v>2012</v>
      </c>
      <c r="AD19" s="22">
        <v>1</v>
      </c>
      <c r="AE19" s="22">
        <v>5</v>
      </c>
      <c r="AF19" s="20" t="s">
        <v>475</v>
      </c>
      <c r="AG19" s="19" t="s">
        <v>662</v>
      </c>
      <c r="AH19" s="19" t="s">
        <v>684</v>
      </c>
      <c r="AI19" s="19">
        <v>2</v>
      </c>
      <c r="AJ19" s="19">
        <f>(AI19 * ((AV19 + AY19 + BB19 + BE19 + BH19 + BK19 + BN19 + BQ19) + AK19) * -1)</f>
        <v>202.70819999999935</v>
      </c>
      <c r="AK19" s="19">
        <f t="shared" si="3"/>
        <v>-51.389999999999993</v>
      </c>
      <c r="AL19" s="19">
        <v>21.35</v>
      </c>
      <c r="AM19" s="19">
        <v>72.739999999999995</v>
      </c>
      <c r="AN19" s="20" t="s">
        <v>425</v>
      </c>
      <c r="AO19" s="20" t="s">
        <v>425</v>
      </c>
      <c r="AP19" s="20" t="s">
        <v>431</v>
      </c>
      <c r="AQ19" s="20" t="s">
        <v>425</v>
      </c>
      <c r="AR19" s="22" t="s">
        <v>425</v>
      </c>
      <c r="AS19" s="20" t="s">
        <v>425</v>
      </c>
      <c r="AT19" s="20" t="s">
        <v>425</v>
      </c>
      <c r="AU19" s="19" t="s">
        <v>425</v>
      </c>
      <c r="AV19" s="19">
        <f t="shared" si="4"/>
        <v>-13.807399999999895</v>
      </c>
      <c r="AW19" s="29">
        <v>43.090400000000002</v>
      </c>
      <c r="AX19" s="29">
        <v>56.897799999999897</v>
      </c>
      <c r="AY19" s="19">
        <f t="shared" si="5"/>
        <v>-12.616499999999895</v>
      </c>
      <c r="AZ19" s="29">
        <v>37.451500000000003</v>
      </c>
      <c r="BA19" s="29">
        <v>50.067999999999898</v>
      </c>
      <c r="BB19" s="19">
        <f t="shared" si="6"/>
        <v>3.492600000000003</v>
      </c>
      <c r="BC19" s="29">
        <v>51.698300000000003</v>
      </c>
      <c r="BD19" s="29">
        <v>48.2057</v>
      </c>
      <c r="BE19" s="19">
        <f t="shared" si="7"/>
        <v>49.804099999999991</v>
      </c>
      <c r="BF19" s="30">
        <v>74.872299999999996</v>
      </c>
      <c r="BG19" s="30">
        <v>25.068200000000001</v>
      </c>
      <c r="BH19" s="19">
        <f t="shared" si="8"/>
        <v>-14.096899999999899</v>
      </c>
      <c r="BI19" s="29">
        <v>42.703800000000001</v>
      </c>
      <c r="BJ19" s="29">
        <v>56.8006999999999</v>
      </c>
      <c r="BK19" s="19">
        <f t="shared" si="9"/>
        <v>-6.0600000000000023</v>
      </c>
      <c r="BL19" s="30">
        <v>46.91</v>
      </c>
      <c r="BM19" s="30">
        <v>52.97</v>
      </c>
      <c r="BN19" s="19">
        <f t="shared" si="10"/>
        <v>-12</v>
      </c>
      <c r="BO19" s="31">
        <v>44</v>
      </c>
      <c r="BP19" s="31">
        <v>56</v>
      </c>
      <c r="BQ19" s="19">
        <f t="shared" si="11"/>
        <v>-44.679999999999993</v>
      </c>
      <c r="BR19" s="19">
        <v>27.62</v>
      </c>
      <c r="BS19" s="19">
        <v>72.3</v>
      </c>
      <c r="BT19" s="22" t="str">
        <f t="shared" si="12"/>
        <v>yes</v>
      </c>
      <c r="BU19" s="32">
        <v>0.56000000000000005</v>
      </c>
      <c r="BV19" s="32">
        <v>0.42</v>
      </c>
      <c r="BW19" s="22" t="s">
        <v>280</v>
      </c>
      <c r="BX19" s="29">
        <v>68.45</v>
      </c>
      <c r="BY19" s="29">
        <v>31.55</v>
      </c>
      <c r="BZ19" s="22" t="s">
        <v>432</v>
      </c>
      <c r="CA19" s="21" t="s">
        <v>432</v>
      </c>
      <c r="CB19" s="22" t="s">
        <v>261</v>
      </c>
      <c r="CC19" s="29">
        <v>47598</v>
      </c>
      <c r="CD19" s="22">
        <v>39536</v>
      </c>
      <c r="CE19" s="22">
        <v>29812</v>
      </c>
      <c r="CF19" s="27">
        <v>0.754</v>
      </c>
      <c r="CG19" s="22">
        <v>3984</v>
      </c>
      <c r="CH19" s="32">
        <v>0.13</v>
      </c>
      <c r="CI19" s="22">
        <v>2600</v>
      </c>
      <c r="CJ19" s="32">
        <v>0.09</v>
      </c>
      <c r="CK19" s="22">
        <v>4148</v>
      </c>
      <c r="CL19" s="32">
        <v>0.14000000000000001</v>
      </c>
      <c r="CM19" s="22">
        <v>2879</v>
      </c>
      <c r="CN19" s="27">
        <v>9.6600000000000005E-2</v>
      </c>
      <c r="CO19" s="22">
        <v>2552</v>
      </c>
      <c r="CP19" s="32">
        <v>0.09</v>
      </c>
      <c r="CQ19" s="22">
        <v>3691</v>
      </c>
      <c r="CR19" s="32">
        <v>0.12</v>
      </c>
      <c r="CS19" s="22">
        <v>3875</v>
      </c>
      <c r="CT19" s="32">
        <v>0.13</v>
      </c>
      <c r="CU19" s="22">
        <v>3710</v>
      </c>
      <c r="CV19" s="27">
        <v>0.1244</v>
      </c>
      <c r="CW19" s="22">
        <v>37285</v>
      </c>
      <c r="CX19" s="32">
        <v>0.94</v>
      </c>
      <c r="CY19" s="22">
        <v>28573</v>
      </c>
      <c r="CZ19" s="32">
        <v>0.96</v>
      </c>
      <c r="DA19" s="22">
        <v>2251</v>
      </c>
      <c r="DB19" s="32">
        <v>0.06</v>
      </c>
      <c r="DC19" s="22">
        <v>1239</v>
      </c>
      <c r="DD19" s="32">
        <v>0.04</v>
      </c>
      <c r="DE19" s="22">
        <v>1480</v>
      </c>
      <c r="DF19" s="32">
        <v>0.04</v>
      </c>
      <c r="DG19" s="22">
        <v>815</v>
      </c>
      <c r="DH19" s="32">
        <v>0.03</v>
      </c>
      <c r="DI19" s="22">
        <v>228</v>
      </c>
      <c r="DJ19" s="32">
        <v>0.01</v>
      </c>
      <c r="DK19" s="22">
        <v>100</v>
      </c>
      <c r="DL19" s="32">
        <v>0</v>
      </c>
      <c r="DM19" s="22">
        <v>251</v>
      </c>
      <c r="DN19" s="32">
        <v>0.01</v>
      </c>
      <c r="DO19" s="22">
        <v>153</v>
      </c>
      <c r="DP19" s="32">
        <v>0.01</v>
      </c>
      <c r="DQ19" s="22">
        <v>183</v>
      </c>
      <c r="DR19" s="32">
        <v>0</v>
      </c>
      <c r="DS19" s="22">
        <v>105</v>
      </c>
      <c r="DT19" s="32">
        <v>0</v>
      </c>
      <c r="DU19" s="22">
        <v>48</v>
      </c>
      <c r="DV19" s="32">
        <v>0</v>
      </c>
      <c r="DW19" s="22">
        <v>34</v>
      </c>
      <c r="DX19" s="32">
        <v>0</v>
      </c>
      <c r="DY19" s="22">
        <v>17</v>
      </c>
      <c r="DZ19" s="32">
        <v>0</v>
      </c>
      <c r="EA19" s="22">
        <v>9</v>
      </c>
      <c r="EB19" s="32">
        <v>0</v>
      </c>
      <c r="EC19" s="22">
        <v>44</v>
      </c>
      <c r="ED19" s="32">
        <v>0</v>
      </c>
      <c r="EE19" s="22">
        <v>23</v>
      </c>
      <c r="EF19" s="32">
        <v>0</v>
      </c>
      <c r="EG19" s="22" t="s">
        <v>425</v>
      </c>
      <c r="EH19" s="22">
        <v>5.85</v>
      </c>
      <c r="EI19" s="22" t="s">
        <v>431</v>
      </c>
      <c r="EJ19" s="22">
        <v>5.91</v>
      </c>
      <c r="EK19" s="22" t="s">
        <v>425</v>
      </c>
      <c r="EL19" s="22">
        <v>1.57</v>
      </c>
      <c r="EM19" s="22" t="s">
        <v>425</v>
      </c>
      <c r="EN19" s="22">
        <v>14.83</v>
      </c>
      <c r="EO19" s="22" t="s">
        <v>425</v>
      </c>
      <c r="EP19" s="22">
        <v>6.06</v>
      </c>
      <c r="EQ19" s="22" t="s">
        <v>288</v>
      </c>
      <c r="ER19" s="22">
        <v>16.690000000000001</v>
      </c>
      <c r="ES19" s="22" t="s">
        <v>288</v>
      </c>
      <c r="ET19" s="22">
        <v>12.69</v>
      </c>
      <c r="EU19" s="33" t="s">
        <v>433</v>
      </c>
      <c r="EV19" s="22">
        <v>17.309999999999999</v>
      </c>
      <c r="EW19" s="22" t="s">
        <v>288</v>
      </c>
      <c r="EX19" s="22">
        <v>19.079999999999998</v>
      </c>
      <c r="EY19" s="22" t="s">
        <v>434</v>
      </c>
      <c r="EZ19" s="22">
        <v>22.74</v>
      </c>
    </row>
    <row r="20" spans="1:156" ht="16" x14ac:dyDescent="0.2">
      <c r="A20" s="22" t="s">
        <v>77</v>
      </c>
      <c r="B20" s="22" t="s">
        <v>423</v>
      </c>
      <c r="C20" s="22" t="s">
        <v>476</v>
      </c>
      <c r="D20" s="22" t="s">
        <v>425</v>
      </c>
      <c r="E20" s="22" t="s">
        <v>477</v>
      </c>
      <c r="F20" s="22" t="s">
        <v>427</v>
      </c>
      <c r="G20" s="22"/>
      <c r="H20" s="22">
        <v>1</v>
      </c>
      <c r="I20" s="22">
        <v>53.37</v>
      </c>
      <c r="J20" s="22" t="s">
        <v>478</v>
      </c>
      <c r="K20" s="37" t="s">
        <v>426</v>
      </c>
      <c r="L20" s="22" t="s">
        <v>161</v>
      </c>
      <c r="M20">
        <v>4</v>
      </c>
      <c r="N20" t="s">
        <v>876</v>
      </c>
      <c r="O20" s="22">
        <f t="shared" si="0"/>
        <v>-66.236283540248294</v>
      </c>
      <c r="P20" s="29">
        <f t="shared" si="1"/>
        <v>111.13175810973168</v>
      </c>
      <c r="Q20" s="29">
        <f t="shared" si="2"/>
        <v>177.36804164997997</v>
      </c>
      <c r="R20" s="27">
        <v>0.11223868642370849</v>
      </c>
      <c r="S20" s="29"/>
      <c r="T20" s="28">
        <v>44.342010412494993</v>
      </c>
      <c r="U20" s="28">
        <v>55.565879054865839</v>
      </c>
      <c r="V20" s="22">
        <v>222.26351621946338</v>
      </c>
      <c r="W20" s="22" t="s">
        <v>478</v>
      </c>
      <c r="X20" s="22" t="s">
        <v>437</v>
      </c>
      <c r="Y20" s="29">
        <v>55361</v>
      </c>
      <c r="Z20" s="29">
        <v>69374</v>
      </c>
      <c r="AA20" s="29">
        <v>124850</v>
      </c>
      <c r="AB20" s="22" t="s">
        <v>61</v>
      </c>
      <c r="AC20" s="22">
        <v>2014</v>
      </c>
      <c r="AD20" s="22">
        <v>4</v>
      </c>
      <c r="AE20" s="22">
        <v>2</v>
      </c>
      <c r="AF20" s="20" t="s">
        <v>479</v>
      </c>
      <c r="AG20" s="19" t="s">
        <v>663</v>
      </c>
      <c r="AH20" s="19" t="s">
        <v>683</v>
      </c>
      <c r="AI20" s="19">
        <v>1</v>
      </c>
      <c r="AJ20" s="19">
        <f>(AI20 * (AV20 + AY20 + BB20 + BE20 + BH20 + BK20 + BN20 + BQ20) + AK20)</f>
        <v>-43.88140000000022</v>
      </c>
      <c r="AK20" s="19">
        <f t="shared" si="3"/>
        <v>-29.43</v>
      </c>
      <c r="AL20" s="19">
        <v>31.42</v>
      </c>
      <c r="AM20" s="19">
        <v>60.85</v>
      </c>
      <c r="AN20" s="20" t="s">
        <v>425</v>
      </c>
      <c r="AO20" s="20" t="s">
        <v>425</v>
      </c>
      <c r="AP20" s="20" t="s">
        <v>431</v>
      </c>
      <c r="AQ20" s="20" t="s">
        <v>431</v>
      </c>
      <c r="AR20" s="20" t="s">
        <v>431</v>
      </c>
      <c r="AS20" s="20" t="s">
        <v>431</v>
      </c>
      <c r="AT20" s="20" t="s">
        <v>425</v>
      </c>
      <c r="AU20" s="19" t="s">
        <v>425</v>
      </c>
      <c r="AV20" s="19">
        <f t="shared" si="4"/>
        <v>-13.740000000000101</v>
      </c>
      <c r="AW20" s="29">
        <v>43.061799999999899</v>
      </c>
      <c r="AX20" s="29">
        <v>56.8018</v>
      </c>
      <c r="AY20" s="19">
        <f t="shared" si="5"/>
        <v>-3.5838999999999999</v>
      </c>
      <c r="AZ20" s="29">
        <v>46.423499999999898</v>
      </c>
      <c r="BA20" s="29">
        <v>50.007399999999897</v>
      </c>
      <c r="BB20" s="19">
        <f t="shared" si="6"/>
        <v>9.2769999999998944</v>
      </c>
      <c r="BC20" s="29">
        <v>54.598999999999897</v>
      </c>
      <c r="BD20" s="29">
        <v>45.322000000000003</v>
      </c>
      <c r="BE20" s="19">
        <f t="shared" si="7"/>
        <v>-11.041800000000002</v>
      </c>
      <c r="BF20" s="29">
        <v>44.449399999999997</v>
      </c>
      <c r="BG20" s="29">
        <v>55.491199999999999</v>
      </c>
      <c r="BH20" s="19">
        <f t="shared" si="8"/>
        <v>15.307299999999998</v>
      </c>
      <c r="BI20" s="29">
        <v>57.516500000000001</v>
      </c>
      <c r="BJ20" s="29">
        <v>42.209200000000003</v>
      </c>
      <c r="BK20" s="19">
        <f t="shared" si="9"/>
        <v>14.099999999999994</v>
      </c>
      <c r="BL20" s="30">
        <v>56.98</v>
      </c>
      <c r="BM20" s="30">
        <v>42.88</v>
      </c>
      <c r="BN20" s="19">
        <f t="shared" si="10"/>
        <v>-6</v>
      </c>
      <c r="BO20" s="31">
        <v>47</v>
      </c>
      <c r="BP20" s="31">
        <v>53</v>
      </c>
      <c r="BQ20" s="19">
        <f t="shared" si="11"/>
        <v>-18.770000000000003</v>
      </c>
      <c r="BR20" s="19">
        <v>40.549999999999997</v>
      </c>
      <c r="BS20" s="19">
        <v>59.32</v>
      </c>
      <c r="BT20" s="22" t="str">
        <f t="shared" si="12"/>
        <v>yes</v>
      </c>
      <c r="BU20" s="32">
        <v>0.54</v>
      </c>
      <c r="BV20" s="32">
        <v>0.45</v>
      </c>
      <c r="BW20" s="22" t="s">
        <v>280</v>
      </c>
      <c r="BX20" s="29">
        <v>57.59</v>
      </c>
      <c r="BY20" s="29">
        <v>42.41</v>
      </c>
      <c r="BZ20" s="22" t="s">
        <v>432</v>
      </c>
      <c r="CA20" s="21" t="s">
        <v>432</v>
      </c>
      <c r="CB20" s="22" t="s">
        <v>252</v>
      </c>
      <c r="CC20" s="29">
        <v>48884</v>
      </c>
      <c r="CD20" s="22">
        <v>39314</v>
      </c>
      <c r="CE20" s="22">
        <v>29895</v>
      </c>
      <c r="CF20" s="27">
        <v>0.76039999999999996</v>
      </c>
      <c r="CG20" s="22">
        <v>4194</v>
      </c>
      <c r="CH20" s="32">
        <v>0.14000000000000001</v>
      </c>
      <c r="CI20" s="22">
        <v>2544</v>
      </c>
      <c r="CJ20" s="32">
        <v>0.09</v>
      </c>
      <c r="CK20" s="22">
        <v>3689</v>
      </c>
      <c r="CL20" s="32">
        <v>0.12</v>
      </c>
      <c r="CM20" s="22">
        <v>2966</v>
      </c>
      <c r="CN20" s="27">
        <v>9.9199999999999997E-2</v>
      </c>
      <c r="CO20" s="22">
        <v>2907</v>
      </c>
      <c r="CP20" s="32">
        <v>0.1</v>
      </c>
      <c r="CQ20" s="22">
        <v>3665</v>
      </c>
      <c r="CR20" s="32">
        <v>0.12</v>
      </c>
      <c r="CS20" s="22">
        <v>3916</v>
      </c>
      <c r="CT20" s="32">
        <v>0.13</v>
      </c>
      <c r="CU20" s="22">
        <v>3714</v>
      </c>
      <c r="CV20" s="27">
        <v>0.1242</v>
      </c>
      <c r="CW20" s="22">
        <v>37511</v>
      </c>
      <c r="CX20" s="32">
        <v>0.95</v>
      </c>
      <c r="CY20" s="22">
        <v>28843</v>
      </c>
      <c r="CZ20" s="32">
        <v>0.96</v>
      </c>
      <c r="DA20" s="22">
        <v>1803</v>
      </c>
      <c r="DB20" s="32">
        <v>0.05</v>
      </c>
      <c r="DC20" s="22">
        <v>1052</v>
      </c>
      <c r="DD20" s="32">
        <v>0.04</v>
      </c>
      <c r="DE20" s="22">
        <v>467</v>
      </c>
      <c r="DF20" s="32">
        <v>0.01</v>
      </c>
      <c r="DG20" s="22">
        <v>264</v>
      </c>
      <c r="DH20" s="32">
        <v>0.01</v>
      </c>
      <c r="DI20" s="22">
        <v>415</v>
      </c>
      <c r="DJ20" s="32">
        <v>0.01</v>
      </c>
      <c r="DK20" s="22">
        <v>192</v>
      </c>
      <c r="DL20" s="32">
        <v>0.01</v>
      </c>
      <c r="DM20" s="22">
        <v>552</v>
      </c>
      <c r="DN20" s="32">
        <v>0.01</v>
      </c>
      <c r="DO20" s="22">
        <v>354</v>
      </c>
      <c r="DP20" s="32">
        <v>0.01</v>
      </c>
      <c r="DQ20" s="22">
        <v>277</v>
      </c>
      <c r="DR20" s="32">
        <v>0.01</v>
      </c>
      <c r="DS20" s="22">
        <v>184</v>
      </c>
      <c r="DT20" s="32">
        <v>0.01</v>
      </c>
      <c r="DU20" s="22">
        <v>21</v>
      </c>
      <c r="DV20" s="32">
        <v>0</v>
      </c>
      <c r="DW20" s="22">
        <v>15</v>
      </c>
      <c r="DX20" s="32">
        <v>0</v>
      </c>
      <c r="DY20" s="22">
        <v>28</v>
      </c>
      <c r="DZ20" s="32">
        <v>0</v>
      </c>
      <c r="EA20" s="22">
        <v>17</v>
      </c>
      <c r="EB20" s="32">
        <v>0</v>
      </c>
      <c r="EC20" s="22">
        <v>43</v>
      </c>
      <c r="ED20" s="32">
        <v>0</v>
      </c>
      <c r="EE20" s="22">
        <v>26</v>
      </c>
      <c r="EF20" s="32">
        <v>0</v>
      </c>
      <c r="EG20" s="22" t="s">
        <v>425</v>
      </c>
      <c r="EH20" s="22">
        <v>7.15</v>
      </c>
      <c r="EI20" s="22" t="s">
        <v>431</v>
      </c>
      <c r="EJ20" s="22">
        <v>4.3499999999999996</v>
      </c>
      <c r="EK20" s="22" t="s">
        <v>431</v>
      </c>
      <c r="EL20" s="22">
        <v>21.42</v>
      </c>
      <c r="EM20" s="22" t="s">
        <v>431</v>
      </c>
      <c r="EN20" s="22">
        <v>6.84</v>
      </c>
      <c r="EO20" s="22" t="s">
        <v>431</v>
      </c>
      <c r="EP20" s="22">
        <v>14.1</v>
      </c>
      <c r="EQ20" s="22" t="s">
        <v>288</v>
      </c>
      <c r="ER20" s="22">
        <v>16.34</v>
      </c>
      <c r="ES20" s="22" t="s">
        <v>288</v>
      </c>
      <c r="ET20" s="22">
        <v>10.69</v>
      </c>
      <c r="EU20" s="33" t="s">
        <v>433</v>
      </c>
      <c r="EV20" s="22">
        <v>7.28</v>
      </c>
      <c r="EW20" s="22" t="s">
        <v>288</v>
      </c>
      <c r="EX20" s="22">
        <v>11.23</v>
      </c>
      <c r="EY20" s="22" t="s">
        <v>434</v>
      </c>
      <c r="EZ20" s="22">
        <v>12.74</v>
      </c>
    </row>
    <row r="21" spans="1:156" ht="16" x14ac:dyDescent="0.2">
      <c r="A21" s="22" t="s">
        <v>75</v>
      </c>
      <c r="B21" s="22" t="s">
        <v>423</v>
      </c>
      <c r="C21" s="22" t="s">
        <v>480</v>
      </c>
      <c r="D21" s="22" t="s">
        <v>425</v>
      </c>
      <c r="E21" s="22" t="s">
        <v>481</v>
      </c>
      <c r="F21" s="22" t="s">
        <v>437</v>
      </c>
      <c r="G21" s="22" t="s">
        <v>460</v>
      </c>
      <c r="H21" s="22">
        <v>1</v>
      </c>
      <c r="I21" s="22">
        <v>51.86</v>
      </c>
      <c r="J21" s="22" t="s">
        <v>478</v>
      </c>
      <c r="K21" s="37" t="s">
        <v>426</v>
      </c>
      <c r="L21" s="22" t="s">
        <v>134</v>
      </c>
      <c r="M21">
        <v>9</v>
      </c>
      <c r="N21" t="s">
        <v>850</v>
      </c>
      <c r="O21" s="22">
        <f t="shared" si="0"/>
        <v>-24.523474998172659</v>
      </c>
      <c r="P21" s="29">
        <f t="shared" si="1"/>
        <v>124.7971672446419</v>
      </c>
      <c r="Q21" s="29">
        <f t="shared" si="2"/>
        <v>149.32064224281456</v>
      </c>
      <c r="R21" s="27">
        <v>0.25068423061617306</v>
      </c>
      <c r="S21" s="29"/>
      <c r="T21" s="28">
        <v>37.330160560703639</v>
      </c>
      <c r="U21" s="28">
        <v>62.398583622320949</v>
      </c>
      <c r="V21" s="22">
        <v>249.5943344892838</v>
      </c>
      <c r="W21" s="22" t="s">
        <v>478</v>
      </c>
      <c r="X21" s="22" t="s">
        <v>437</v>
      </c>
      <c r="Y21" s="29">
        <v>45965</v>
      </c>
      <c r="Z21" s="29">
        <v>76832</v>
      </c>
      <c r="AA21" s="29">
        <v>123131</v>
      </c>
      <c r="AB21" s="22" t="s">
        <v>26</v>
      </c>
      <c r="AC21" s="22">
        <v>2014</v>
      </c>
      <c r="AD21" s="22">
        <v>4</v>
      </c>
      <c r="AE21" s="22">
        <v>2</v>
      </c>
      <c r="AF21" s="20" t="s">
        <v>444</v>
      </c>
      <c r="AG21" s="19" t="s">
        <v>655</v>
      </c>
      <c r="AH21" s="19" t="s">
        <v>683</v>
      </c>
      <c r="AI21" s="19">
        <v>1</v>
      </c>
      <c r="AJ21" s="19">
        <f>(AI21 * (AV21 + AY21 + BB21 + BE21 + BH21 + BK21 + BN21 + BQ21) + AK21)</f>
        <v>35.094400000000014</v>
      </c>
      <c r="AK21" s="19">
        <f t="shared" si="3"/>
        <v>-31.270000000000003</v>
      </c>
      <c r="AL21" s="19">
        <v>31.22</v>
      </c>
      <c r="AM21" s="19">
        <v>62.49</v>
      </c>
      <c r="AN21" s="22" t="s">
        <v>431</v>
      </c>
      <c r="AO21" s="20" t="s">
        <v>431</v>
      </c>
      <c r="AP21" s="20" t="s">
        <v>431</v>
      </c>
      <c r="AQ21" s="20" t="s">
        <v>431</v>
      </c>
      <c r="AR21" s="22" t="s">
        <v>425</v>
      </c>
      <c r="AS21" s="20" t="s">
        <v>431</v>
      </c>
      <c r="AT21" s="20" t="s">
        <v>425</v>
      </c>
      <c r="AU21" s="19" t="s">
        <v>425</v>
      </c>
      <c r="AV21" s="19">
        <f t="shared" si="4"/>
        <v>6.7282000000000011</v>
      </c>
      <c r="AW21" s="29">
        <v>53.346600000000002</v>
      </c>
      <c r="AX21" s="29">
        <v>46.618400000000001</v>
      </c>
      <c r="AY21" s="19">
        <f t="shared" si="5"/>
        <v>10.217399999999998</v>
      </c>
      <c r="AZ21" s="29">
        <v>55.028799999999897</v>
      </c>
      <c r="BA21" s="29">
        <v>44.8113999999999</v>
      </c>
      <c r="BB21" s="19">
        <f t="shared" si="6"/>
        <v>97.232799999999898</v>
      </c>
      <c r="BC21" s="29">
        <v>97.232799999999898</v>
      </c>
      <c r="BD21" s="22">
        <v>0</v>
      </c>
      <c r="BE21" s="19">
        <f t="shared" si="7"/>
        <v>-16.4758</v>
      </c>
      <c r="BF21" s="29">
        <v>41.688600000000001</v>
      </c>
      <c r="BG21" s="22">
        <v>58.164400000000001</v>
      </c>
      <c r="BH21" s="19">
        <f t="shared" si="8"/>
        <v>-2.4581999999998985</v>
      </c>
      <c r="BI21" s="29">
        <v>48.7258</v>
      </c>
      <c r="BJ21" s="29">
        <v>51.183999999999898</v>
      </c>
      <c r="BK21" s="19">
        <f t="shared" si="9"/>
        <v>1.4699999999999989</v>
      </c>
      <c r="BL21" s="30">
        <v>50.69</v>
      </c>
      <c r="BM21" s="30">
        <v>49.22</v>
      </c>
      <c r="BN21" s="19">
        <f t="shared" si="10"/>
        <v>-4</v>
      </c>
      <c r="BO21" s="31">
        <v>48</v>
      </c>
      <c r="BP21" s="31">
        <v>52</v>
      </c>
      <c r="BQ21" s="19">
        <f t="shared" si="11"/>
        <v>-26.35</v>
      </c>
      <c r="BR21" s="19">
        <v>36.78</v>
      </c>
      <c r="BS21" s="19">
        <v>63.13</v>
      </c>
      <c r="BT21" s="22" t="str">
        <f t="shared" si="12"/>
        <v>yes</v>
      </c>
      <c r="BU21" s="32">
        <v>0.53</v>
      </c>
      <c r="BV21" s="32">
        <v>0.46</v>
      </c>
      <c r="BW21" s="22" t="s">
        <v>280</v>
      </c>
      <c r="BX21" s="29">
        <v>62.61</v>
      </c>
      <c r="BY21" s="29">
        <v>37.39</v>
      </c>
      <c r="BZ21" s="22" t="s">
        <v>432</v>
      </c>
      <c r="CA21" s="21" t="s">
        <v>432</v>
      </c>
      <c r="CB21" s="22" t="s">
        <v>252</v>
      </c>
      <c r="CC21" s="29">
        <v>45917</v>
      </c>
      <c r="CD21" s="22">
        <v>39388</v>
      </c>
      <c r="CE21" s="22">
        <v>31517</v>
      </c>
      <c r="CF21" s="27">
        <v>0.80020000000000002</v>
      </c>
      <c r="CG21" s="22">
        <v>2936</v>
      </c>
      <c r="CH21" s="32">
        <v>0.09</v>
      </c>
      <c r="CI21" s="22">
        <v>2418</v>
      </c>
      <c r="CJ21" s="32">
        <v>0.08</v>
      </c>
      <c r="CK21" s="22">
        <v>4928</v>
      </c>
      <c r="CL21" s="32">
        <v>0.16</v>
      </c>
      <c r="CM21" s="22">
        <v>4581</v>
      </c>
      <c r="CN21" s="27">
        <v>0.1454</v>
      </c>
      <c r="CO21" s="22">
        <v>1917</v>
      </c>
      <c r="CP21" s="32">
        <v>0.06</v>
      </c>
      <c r="CQ21" s="22">
        <v>3362</v>
      </c>
      <c r="CR21" s="32">
        <v>0.11</v>
      </c>
      <c r="CS21" s="22">
        <v>4746</v>
      </c>
      <c r="CT21" s="32">
        <v>0.15</v>
      </c>
      <c r="CU21" s="22">
        <v>4716</v>
      </c>
      <c r="CV21" s="27">
        <v>0.14960000000000001</v>
      </c>
      <c r="CW21" s="22">
        <v>37866</v>
      </c>
      <c r="CX21" s="32">
        <v>0.96</v>
      </c>
      <c r="CY21" s="22">
        <v>30623</v>
      </c>
      <c r="CZ21" s="32">
        <v>0.97</v>
      </c>
      <c r="DA21" s="22">
        <v>1522</v>
      </c>
      <c r="DB21" s="32">
        <v>0.04</v>
      </c>
      <c r="DC21" s="22">
        <v>894</v>
      </c>
      <c r="DD21" s="32">
        <v>0.03</v>
      </c>
      <c r="DE21" s="22">
        <v>336</v>
      </c>
      <c r="DF21" s="32">
        <v>0.01</v>
      </c>
      <c r="DG21" s="22">
        <v>197</v>
      </c>
      <c r="DH21" s="32">
        <v>0.01</v>
      </c>
      <c r="DI21" s="22">
        <v>203</v>
      </c>
      <c r="DJ21" s="32">
        <v>0.01</v>
      </c>
      <c r="DK21" s="22">
        <v>95</v>
      </c>
      <c r="DL21" s="32">
        <v>0</v>
      </c>
      <c r="DM21" s="22">
        <v>779</v>
      </c>
      <c r="DN21" s="32">
        <v>0.02</v>
      </c>
      <c r="DO21" s="22">
        <v>491</v>
      </c>
      <c r="DP21" s="32">
        <v>0.02</v>
      </c>
      <c r="DQ21" s="22">
        <v>140</v>
      </c>
      <c r="DR21" s="32">
        <v>0</v>
      </c>
      <c r="DS21" s="22">
        <v>81</v>
      </c>
      <c r="DT21" s="32">
        <v>0</v>
      </c>
      <c r="DU21" s="22">
        <v>20</v>
      </c>
      <c r="DV21" s="32">
        <v>0</v>
      </c>
      <c r="DW21" s="22">
        <v>13</v>
      </c>
      <c r="DX21" s="32">
        <v>0</v>
      </c>
      <c r="DY21" s="22">
        <v>13</v>
      </c>
      <c r="DZ21" s="32">
        <v>0</v>
      </c>
      <c r="EA21" s="22">
        <v>9</v>
      </c>
      <c r="EB21" s="32">
        <v>0</v>
      </c>
      <c r="EC21" s="22">
        <v>31</v>
      </c>
      <c r="ED21" s="32">
        <v>0</v>
      </c>
      <c r="EE21" s="22">
        <v>8</v>
      </c>
      <c r="EF21" s="32">
        <v>0</v>
      </c>
      <c r="EG21" s="22" t="s">
        <v>431</v>
      </c>
      <c r="EH21" s="22">
        <v>0.27</v>
      </c>
      <c r="EI21" s="22" t="s">
        <v>431</v>
      </c>
      <c r="EJ21" s="22">
        <v>38.89</v>
      </c>
      <c r="EK21" s="22" t="s">
        <v>431</v>
      </c>
      <c r="EL21" s="22">
        <v>14.3</v>
      </c>
      <c r="EM21" s="22" t="s">
        <v>425</v>
      </c>
      <c r="EN21" s="22">
        <v>2.72</v>
      </c>
      <c r="EO21" s="22" t="s">
        <v>431</v>
      </c>
      <c r="EP21" s="22">
        <v>1.48</v>
      </c>
      <c r="EQ21" s="22" t="s">
        <v>288</v>
      </c>
      <c r="ER21" s="22">
        <v>8.83</v>
      </c>
      <c r="ES21" s="22" t="s">
        <v>288</v>
      </c>
      <c r="ET21" s="22">
        <v>0.84</v>
      </c>
      <c r="EU21" s="33" t="s">
        <v>433</v>
      </c>
      <c r="EV21" s="22">
        <v>4.93</v>
      </c>
      <c r="EW21" s="22" t="s">
        <v>288</v>
      </c>
      <c r="EX21" s="22">
        <v>4.79</v>
      </c>
      <c r="EY21" s="22" t="s">
        <v>434</v>
      </c>
      <c r="EZ21" s="22">
        <v>9.0500000000000007</v>
      </c>
    </row>
    <row r="22" spans="1:156" ht="16" x14ac:dyDescent="0.2">
      <c r="A22" s="22" t="s">
        <v>39</v>
      </c>
      <c r="B22" s="22" t="s">
        <v>423</v>
      </c>
      <c r="C22" s="22" t="s">
        <v>482</v>
      </c>
      <c r="D22" s="22" t="s">
        <v>431</v>
      </c>
      <c r="E22" s="22" t="s">
        <v>426</v>
      </c>
      <c r="F22" s="22" t="s">
        <v>893</v>
      </c>
      <c r="G22" s="29"/>
      <c r="H22" s="22">
        <v>2</v>
      </c>
      <c r="I22" s="22">
        <v>62.35</v>
      </c>
      <c r="J22" s="22" t="s">
        <v>429</v>
      </c>
      <c r="K22" s="37" t="s">
        <v>426</v>
      </c>
      <c r="L22" s="22" t="s">
        <v>483</v>
      </c>
      <c r="M22">
        <v>-11</v>
      </c>
      <c r="N22" t="s">
        <v>856</v>
      </c>
      <c r="O22" s="28">
        <f t="shared" si="0"/>
        <v>-451.94383528737148</v>
      </c>
      <c r="P22" s="34">
        <f t="shared" si="1"/>
        <v>54.924098598206882</v>
      </c>
      <c r="Q22" s="29">
        <f t="shared" si="2"/>
        <v>506.86793388557834</v>
      </c>
      <c r="R22" s="27">
        <v>0.12685104107742023</v>
      </c>
      <c r="S22" s="29"/>
      <c r="T22" s="28">
        <v>42.238994490464862</v>
      </c>
      <c r="U22" s="28">
        <v>54.924098598206882</v>
      </c>
      <c r="V22" s="22">
        <v>109.84819719641376</v>
      </c>
      <c r="W22" s="22" t="s">
        <v>428</v>
      </c>
      <c r="X22" s="22" t="s">
        <v>448</v>
      </c>
      <c r="Y22" s="29">
        <v>54509</v>
      </c>
      <c r="Z22" s="29">
        <v>70879</v>
      </c>
      <c r="AA22" s="29">
        <v>129049</v>
      </c>
      <c r="AB22" s="22" t="s">
        <v>0</v>
      </c>
      <c r="AC22" s="22">
        <v>2012</v>
      </c>
      <c r="AD22" s="22">
        <v>6</v>
      </c>
      <c r="AE22" s="22">
        <v>0</v>
      </c>
      <c r="AF22" s="20" t="s">
        <v>451</v>
      </c>
      <c r="AG22" s="19" t="s">
        <v>656</v>
      </c>
      <c r="AH22" s="21" t="s">
        <v>680</v>
      </c>
      <c r="AI22" s="21">
        <v>-3</v>
      </c>
      <c r="AJ22" s="19">
        <f>(AI22 * (AV22 + AY22 + BB22 + BE22 + BH22 + BK22 + BN22 + BQ22) + AK22)</f>
        <v>-497.08429999999976</v>
      </c>
      <c r="AK22" s="19">
        <f t="shared" si="3"/>
        <v>1.7800000000000011</v>
      </c>
      <c r="AL22" s="19">
        <v>46.53</v>
      </c>
      <c r="AM22" s="19">
        <v>44.75</v>
      </c>
      <c r="AN22" s="22" t="s">
        <v>431</v>
      </c>
      <c r="AO22" s="20" t="s">
        <v>431</v>
      </c>
      <c r="AP22" s="20" t="s">
        <v>431</v>
      </c>
      <c r="AQ22" s="20" t="s">
        <v>431</v>
      </c>
      <c r="AR22" s="20" t="s">
        <v>431</v>
      </c>
      <c r="AS22" s="20" t="s">
        <v>431</v>
      </c>
      <c r="AT22" s="20" t="s">
        <v>431</v>
      </c>
      <c r="AU22" s="19" t="s">
        <v>431</v>
      </c>
      <c r="AV22" s="19">
        <f t="shared" si="4"/>
        <v>33.958799999999897</v>
      </c>
      <c r="AW22" s="29">
        <v>66.911699999999897</v>
      </c>
      <c r="AX22" s="29">
        <v>32.9529</v>
      </c>
      <c r="AY22" s="19">
        <f t="shared" si="5"/>
        <v>35.339699999999894</v>
      </c>
      <c r="AZ22" s="29">
        <v>67.597399999999894</v>
      </c>
      <c r="BA22" s="29">
        <v>32.2577</v>
      </c>
      <c r="BB22" s="19">
        <f t="shared" si="6"/>
        <v>36.734700000000103</v>
      </c>
      <c r="BC22" s="29">
        <v>68.306600000000003</v>
      </c>
      <c r="BD22" s="29">
        <v>31.5718999999999</v>
      </c>
      <c r="BE22" s="19">
        <f t="shared" si="7"/>
        <v>-34.915399999999991</v>
      </c>
      <c r="BF22" s="29">
        <v>29.974900000000002</v>
      </c>
      <c r="BG22" s="29">
        <v>64.890299999999996</v>
      </c>
      <c r="BH22" s="19">
        <f t="shared" si="8"/>
        <v>17.840299999999999</v>
      </c>
      <c r="BI22" s="29">
        <v>58.870199999999897</v>
      </c>
      <c r="BJ22" s="29">
        <v>41.029899999999898</v>
      </c>
      <c r="BK22" s="19">
        <f t="shared" si="9"/>
        <v>33.83</v>
      </c>
      <c r="BL22" s="30">
        <v>63.87</v>
      </c>
      <c r="BM22" s="30">
        <v>30.04</v>
      </c>
      <c r="BN22" s="19">
        <f t="shared" si="10"/>
        <v>24</v>
      </c>
      <c r="BO22" s="31">
        <v>62</v>
      </c>
      <c r="BP22" s="31">
        <v>38</v>
      </c>
      <c r="BQ22" s="19">
        <f t="shared" si="11"/>
        <v>19.5</v>
      </c>
      <c r="BR22" s="19">
        <v>59.68</v>
      </c>
      <c r="BS22" s="19">
        <v>40.18</v>
      </c>
      <c r="BT22" s="22" t="str">
        <f t="shared" si="12"/>
        <v>no</v>
      </c>
      <c r="BU22" s="32">
        <v>0.42</v>
      </c>
      <c r="BV22" s="32">
        <v>0.56999999999999995</v>
      </c>
      <c r="BW22" s="22" t="s">
        <v>280</v>
      </c>
      <c r="BX22" s="29">
        <v>52</v>
      </c>
      <c r="BY22" s="29">
        <v>48</v>
      </c>
      <c r="BZ22" s="22" t="s">
        <v>432</v>
      </c>
      <c r="CA22" s="21" t="s">
        <v>432</v>
      </c>
      <c r="CB22" s="22" t="s">
        <v>150</v>
      </c>
      <c r="CC22" s="29">
        <v>53881</v>
      </c>
      <c r="CD22" s="22">
        <v>39681</v>
      </c>
      <c r="CE22" s="22">
        <v>30267</v>
      </c>
      <c r="CF22" s="27">
        <v>0.76280000000000003</v>
      </c>
      <c r="CG22" s="22">
        <v>4233</v>
      </c>
      <c r="CH22" s="32">
        <v>0.14000000000000001</v>
      </c>
      <c r="CI22" s="22">
        <v>2995</v>
      </c>
      <c r="CJ22" s="32">
        <v>0.1</v>
      </c>
      <c r="CK22" s="22">
        <v>4371</v>
      </c>
      <c r="CL22" s="32">
        <v>0.14000000000000001</v>
      </c>
      <c r="CM22" s="22">
        <v>2709</v>
      </c>
      <c r="CN22" s="27">
        <v>8.9499999999999996E-2</v>
      </c>
      <c r="CO22" s="22">
        <v>2292</v>
      </c>
      <c r="CP22" s="32">
        <v>0.08</v>
      </c>
      <c r="CQ22" s="22">
        <v>3835</v>
      </c>
      <c r="CR22" s="32">
        <v>0.13</v>
      </c>
      <c r="CS22" s="22">
        <v>4021</v>
      </c>
      <c r="CT22" s="32">
        <v>0.13</v>
      </c>
      <c r="CU22" s="22">
        <v>3306</v>
      </c>
      <c r="CV22" s="27">
        <v>0.10920000000000001</v>
      </c>
      <c r="CW22" s="22">
        <v>35173</v>
      </c>
      <c r="CX22" s="32">
        <v>0.89</v>
      </c>
      <c r="CY22" s="22">
        <v>27289</v>
      </c>
      <c r="CZ22" s="32">
        <v>0.9</v>
      </c>
      <c r="DA22" s="22">
        <v>4508</v>
      </c>
      <c r="DB22" s="32">
        <v>0.11</v>
      </c>
      <c r="DC22" s="22">
        <v>2978</v>
      </c>
      <c r="DD22" s="32">
        <v>0.1</v>
      </c>
      <c r="DE22" s="22">
        <v>532</v>
      </c>
      <c r="DF22" s="32">
        <v>0.01</v>
      </c>
      <c r="DG22" s="22">
        <v>312</v>
      </c>
      <c r="DH22" s="32">
        <v>0.01</v>
      </c>
      <c r="DI22" s="22">
        <v>609</v>
      </c>
      <c r="DJ22" s="32">
        <v>0.02</v>
      </c>
      <c r="DK22" s="22">
        <v>501</v>
      </c>
      <c r="DL22" s="32">
        <v>0.02</v>
      </c>
      <c r="DM22" s="22">
        <v>3012</v>
      </c>
      <c r="DN22" s="32">
        <v>0.08</v>
      </c>
      <c r="DO22" s="22">
        <v>1966</v>
      </c>
      <c r="DP22" s="32">
        <v>0.06</v>
      </c>
      <c r="DQ22" s="22">
        <v>253</v>
      </c>
      <c r="DR22" s="32">
        <v>0.01</v>
      </c>
      <c r="DS22" s="22">
        <v>153</v>
      </c>
      <c r="DT22" s="32">
        <v>0.01</v>
      </c>
      <c r="DU22" s="22">
        <v>11</v>
      </c>
      <c r="DV22" s="32">
        <v>0</v>
      </c>
      <c r="DW22" s="22">
        <v>8</v>
      </c>
      <c r="DX22" s="32">
        <v>0</v>
      </c>
      <c r="DY22" s="22">
        <v>20</v>
      </c>
      <c r="DZ22" s="32">
        <v>0</v>
      </c>
      <c r="EA22" s="22">
        <v>16</v>
      </c>
      <c r="EB22" s="32">
        <v>0</v>
      </c>
      <c r="EC22" s="22">
        <v>71</v>
      </c>
      <c r="ED22" s="32">
        <v>0</v>
      </c>
      <c r="EE22" s="22">
        <v>22</v>
      </c>
      <c r="EF22" s="32">
        <v>0</v>
      </c>
      <c r="EG22" s="22" t="s">
        <v>431</v>
      </c>
      <c r="EH22" s="22">
        <v>36.840000000000003</v>
      </c>
      <c r="EI22" s="22" t="s">
        <v>431</v>
      </c>
      <c r="EJ22" s="22">
        <v>39.880000000000003</v>
      </c>
      <c r="EK22" s="22" t="s">
        <v>431</v>
      </c>
      <c r="EL22" s="22">
        <v>31.76</v>
      </c>
      <c r="EM22" s="22" t="s">
        <v>431</v>
      </c>
      <c r="EN22" s="22">
        <v>20.73</v>
      </c>
      <c r="EO22" s="22" t="s">
        <v>431</v>
      </c>
      <c r="EP22" s="22">
        <v>33.83</v>
      </c>
      <c r="EQ22" s="22" t="s">
        <v>287</v>
      </c>
      <c r="ER22" s="22">
        <v>26.6</v>
      </c>
      <c r="ES22" s="22" t="s">
        <v>287</v>
      </c>
      <c r="ET22" s="22">
        <v>29.99</v>
      </c>
      <c r="EU22" s="22" t="s">
        <v>439</v>
      </c>
      <c r="EV22" s="22">
        <v>27.33</v>
      </c>
      <c r="EW22" s="22" t="s">
        <v>287</v>
      </c>
      <c r="EX22" s="22">
        <v>27.41</v>
      </c>
      <c r="EY22" s="22" t="s">
        <v>439</v>
      </c>
      <c r="EZ22" s="22">
        <v>26.3</v>
      </c>
    </row>
    <row r="23" spans="1:156" ht="16" x14ac:dyDescent="0.2">
      <c r="A23" s="22" t="s">
        <v>76</v>
      </c>
      <c r="B23" s="22" t="s">
        <v>423</v>
      </c>
      <c r="C23" s="22" t="s">
        <v>484</v>
      </c>
      <c r="D23" s="22" t="s">
        <v>425</v>
      </c>
      <c r="E23" s="22" t="s">
        <v>426</v>
      </c>
      <c r="F23" s="22" t="s">
        <v>437</v>
      </c>
      <c r="G23" s="22" t="s">
        <v>460</v>
      </c>
      <c r="H23" s="22">
        <v>1</v>
      </c>
      <c r="I23" s="22">
        <v>53.67</v>
      </c>
      <c r="J23" s="22" t="s">
        <v>478</v>
      </c>
      <c r="K23" s="37" t="s">
        <v>426</v>
      </c>
      <c r="L23" s="22" t="s">
        <v>212</v>
      </c>
      <c r="M23">
        <v>7</v>
      </c>
      <c r="N23" t="s">
        <v>836</v>
      </c>
      <c r="O23" s="22">
        <f t="shared" si="0"/>
        <v>-119.40570490457625</v>
      </c>
      <c r="P23" s="29">
        <f t="shared" si="1"/>
        <v>88.847116765852661</v>
      </c>
      <c r="Q23" s="29">
        <f t="shared" si="2"/>
        <v>208.25282167042892</v>
      </c>
      <c r="R23" s="27">
        <v>7.6396470346808965E-2</v>
      </c>
      <c r="S23" s="29"/>
      <c r="T23" s="28">
        <v>52.063205417607229</v>
      </c>
      <c r="U23" s="28">
        <v>44.423558382926331</v>
      </c>
      <c r="V23" s="22">
        <v>-88.847116765852661</v>
      </c>
      <c r="W23" s="22" t="s">
        <v>478</v>
      </c>
      <c r="X23" s="22" t="s">
        <v>442</v>
      </c>
      <c r="Y23" s="29">
        <v>63426</v>
      </c>
      <c r="Z23" s="29">
        <v>54119</v>
      </c>
      <c r="AA23" s="29">
        <v>121825</v>
      </c>
      <c r="AB23" s="22" t="s">
        <v>27</v>
      </c>
      <c r="AC23" s="22">
        <v>2014</v>
      </c>
      <c r="AD23" s="22">
        <v>4</v>
      </c>
      <c r="AE23" s="22">
        <v>2</v>
      </c>
      <c r="AF23" s="20" t="s">
        <v>444</v>
      </c>
      <c r="AG23" s="19" t="s">
        <v>655</v>
      </c>
      <c r="AH23" s="19" t="s">
        <v>683</v>
      </c>
      <c r="AI23" s="19">
        <v>1</v>
      </c>
      <c r="AJ23" s="19">
        <f>(AI23 * (AV23 + AY23 + BB23 + BE23 + BH23 + BK23 + BN23 + BQ23) + AK23)</f>
        <v>-66.206400000000002</v>
      </c>
      <c r="AK23" s="19">
        <f t="shared" si="3"/>
        <v>-29.62</v>
      </c>
      <c r="AL23" s="19">
        <v>31.38</v>
      </c>
      <c r="AM23" s="19">
        <v>61</v>
      </c>
      <c r="AN23" s="20" t="s">
        <v>425</v>
      </c>
      <c r="AO23" s="20" t="s">
        <v>431</v>
      </c>
      <c r="AP23" s="20" t="s">
        <v>431</v>
      </c>
      <c r="AQ23" s="20" t="s">
        <v>431</v>
      </c>
      <c r="AR23" s="22" t="s">
        <v>425</v>
      </c>
      <c r="AS23" s="20" t="s">
        <v>431</v>
      </c>
      <c r="AT23" s="20" t="s">
        <v>425</v>
      </c>
      <c r="AU23" s="19" t="s">
        <v>425</v>
      </c>
      <c r="AV23" s="19">
        <f t="shared" si="4"/>
        <v>-7.2780999999998954</v>
      </c>
      <c r="AW23" s="29">
        <v>42.459400000000002</v>
      </c>
      <c r="AX23" s="29">
        <v>49.737499999999898</v>
      </c>
      <c r="AY23" s="19">
        <f t="shared" si="5"/>
        <v>-0.38130000000010256</v>
      </c>
      <c r="AZ23" s="29">
        <v>49.6587999999999</v>
      </c>
      <c r="BA23" s="29">
        <v>50.040100000000002</v>
      </c>
      <c r="BB23" s="19">
        <f t="shared" si="6"/>
        <v>4.6347999999999985</v>
      </c>
      <c r="BC23" s="29">
        <v>52.181100000000001</v>
      </c>
      <c r="BD23" s="29">
        <v>47.546300000000002</v>
      </c>
      <c r="BE23" s="19">
        <f t="shared" si="7"/>
        <v>4.8954000000000022</v>
      </c>
      <c r="BF23" s="29">
        <v>52.3399</v>
      </c>
      <c r="BG23" s="29">
        <v>47.444499999999998</v>
      </c>
      <c r="BH23" s="19">
        <f t="shared" si="8"/>
        <v>-12.167200000000001</v>
      </c>
      <c r="BI23" s="29">
        <v>43.755200000000002</v>
      </c>
      <c r="BJ23" s="29">
        <v>55.922400000000003</v>
      </c>
      <c r="BK23" s="19">
        <f t="shared" si="9"/>
        <v>2.6599999999999966</v>
      </c>
      <c r="BL23" s="30">
        <v>51.23</v>
      </c>
      <c r="BM23" s="30">
        <v>48.57</v>
      </c>
      <c r="BN23" s="19">
        <f t="shared" si="10"/>
        <v>-8</v>
      </c>
      <c r="BO23" s="31">
        <v>46</v>
      </c>
      <c r="BP23" s="31">
        <v>54</v>
      </c>
      <c r="BQ23" s="19">
        <f t="shared" si="11"/>
        <v>-20.949999999999996</v>
      </c>
      <c r="BR23" s="19">
        <v>39.450000000000003</v>
      </c>
      <c r="BS23" s="19">
        <v>60.4</v>
      </c>
      <c r="BT23" s="22" t="str">
        <f t="shared" si="12"/>
        <v>yes</v>
      </c>
      <c r="BU23" s="32">
        <v>0.52</v>
      </c>
      <c r="BV23" s="32">
        <v>0.47</v>
      </c>
      <c r="BW23" s="22" t="s">
        <v>280</v>
      </c>
      <c r="BX23" s="29">
        <v>63.16</v>
      </c>
      <c r="BY23" s="29">
        <v>36.840000000000003</v>
      </c>
      <c r="BZ23" s="22" t="s">
        <v>432</v>
      </c>
      <c r="CA23" s="21" t="s">
        <v>432</v>
      </c>
      <c r="CB23" s="22" t="s">
        <v>266</v>
      </c>
      <c r="CC23" s="29">
        <v>44756</v>
      </c>
      <c r="CD23" s="22">
        <v>39581</v>
      </c>
      <c r="CE23" s="22">
        <v>30572</v>
      </c>
      <c r="CF23" s="27">
        <v>0.77239999999999998</v>
      </c>
      <c r="CG23" s="22">
        <v>4411</v>
      </c>
      <c r="CH23" s="32">
        <v>0.14000000000000001</v>
      </c>
      <c r="CI23" s="22">
        <v>3065</v>
      </c>
      <c r="CJ23" s="32">
        <v>0.1</v>
      </c>
      <c r="CK23" s="22">
        <v>4266</v>
      </c>
      <c r="CL23" s="32">
        <v>0.14000000000000001</v>
      </c>
      <c r="CM23" s="22">
        <v>3001</v>
      </c>
      <c r="CN23" s="27">
        <v>9.8199999999999996E-2</v>
      </c>
      <c r="CO23" s="22">
        <v>2324</v>
      </c>
      <c r="CP23" s="32">
        <v>0.08</v>
      </c>
      <c r="CQ23" s="22">
        <v>3714</v>
      </c>
      <c r="CR23" s="32">
        <v>0.12</v>
      </c>
      <c r="CS23" s="22">
        <v>3933</v>
      </c>
      <c r="CT23" s="32">
        <v>0.13</v>
      </c>
      <c r="CU23" s="22">
        <v>3466</v>
      </c>
      <c r="CV23" s="27">
        <v>0.1134</v>
      </c>
      <c r="CW23" s="22">
        <v>36359</v>
      </c>
      <c r="CX23" s="32">
        <v>0.92</v>
      </c>
      <c r="CY23" s="22">
        <v>28319</v>
      </c>
      <c r="CZ23" s="32">
        <v>0.93</v>
      </c>
      <c r="DA23" s="22">
        <v>3222</v>
      </c>
      <c r="DB23" s="32">
        <v>0.08</v>
      </c>
      <c r="DC23" s="22">
        <v>2253</v>
      </c>
      <c r="DD23" s="32">
        <v>7.0000000000000007E-2</v>
      </c>
      <c r="DE23" s="22">
        <v>873</v>
      </c>
      <c r="DF23" s="32">
        <v>0.02</v>
      </c>
      <c r="DG23" s="22">
        <v>595</v>
      </c>
      <c r="DH23" s="32">
        <v>0.02</v>
      </c>
      <c r="DI23" s="22">
        <v>751</v>
      </c>
      <c r="DJ23" s="32">
        <v>0.02</v>
      </c>
      <c r="DK23" s="22">
        <v>598</v>
      </c>
      <c r="DL23" s="32">
        <v>0.02</v>
      </c>
      <c r="DM23" s="22">
        <v>1234</v>
      </c>
      <c r="DN23" s="32">
        <v>0.03</v>
      </c>
      <c r="DO23" s="22">
        <v>844</v>
      </c>
      <c r="DP23" s="32">
        <v>0.03</v>
      </c>
      <c r="DQ23" s="22">
        <v>256</v>
      </c>
      <c r="DR23" s="32">
        <v>0.01</v>
      </c>
      <c r="DS23" s="22">
        <v>155</v>
      </c>
      <c r="DT23" s="32">
        <v>0.01</v>
      </c>
      <c r="DU23" s="22">
        <v>23</v>
      </c>
      <c r="DV23" s="32">
        <v>0</v>
      </c>
      <c r="DW23" s="22">
        <v>14</v>
      </c>
      <c r="DX23" s="32">
        <v>0</v>
      </c>
      <c r="DY23" s="22">
        <v>13</v>
      </c>
      <c r="DZ23" s="32">
        <v>0</v>
      </c>
      <c r="EA23" s="22">
        <v>10</v>
      </c>
      <c r="EB23" s="32">
        <v>0</v>
      </c>
      <c r="EC23" s="22">
        <v>72</v>
      </c>
      <c r="ED23" s="32">
        <v>0</v>
      </c>
      <c r="EE23" s="22">
        <v>37</v>
      </c>
      <c r="EF23" s="32">
        <v>0</v>
      </c>
      <c r="EG23" s="22" t="s">
        <v>431</v>
      </c>
      <c r="EH23" s="22">
        <v>6.76</v>
      </c>
      <c r="EI23" s="22" t="s">
        <v>431</v>
      </c>
      <c r="EJ23" s="22">
        <v>10.27</v>
      </c>
      <c r="EK23" s="22" t="s">
        <v>431</v>
      </c>
      <c r="EL23" s="22">
        <v>7.09</v>
      </c>
      <c r="EM23" s="22" t="s">
        <v>425</v>
      </c>
      <c r="EN23" s="22">
        <v>8.2100000000000009</v>
      </c>
      <c r="EO23" s="22" t="s">
        <v>431</v>
      </c>
      <c r="EP23" s="22">
        <v>2.66</v>
      </c>
      <c r="EQ23" s="22" t="s">
        <v>288</v>
      </c>
      <c r="ER23" s="22">
        <v>3.62</v>
      </c>
      <c r="ES23" s="22" t="s">
        <v>287</v>
      </c>
      <c r="ET23" s="22">
        <v>1.1299999999999999</v>
      </c>
      <c r="EU23" s="33" t="s">
        <v>433</v>
      </c>
      <c r="EV23" s="22">
        <v>2.65</v>
      </c>
      <c r="EW23" s="22" t="s">
        <v>288</v>
      </c>
      <c r="EX23" s="22">
        <v>5.29</v>
      </c>
      <c r="EY23" s="22" t="s">
        <v>434</v>
      </c>
      <c r="EZ23" s="22">
        <v>4.18</v>
      </c>
    </row>
    <row r="24" spans="1:156" ht="16" x14ac:dyDescent="0.2">
      <c r="A24" s="22" t="s">
        <v>61</v>
      </c>
      <c r="B24" s="22" t="s">
        <v>423</v>
      </c>
      <c r="C24" s="22" t="s">
        <v>485</v>
      </c>
      <c r="D24" s="22" t="s">
        <v>425</v>
      </c>
      <c r="E24" s="22" t="s">
        <v>486</v>
      </c>
      <c r="F24" s="22" t="s">
        <v>437</v>
      </c>
      <c r="G24" s="22" t="s">
        <v>460</v>
      </c>
      <c r="H24" s="22">
        <v>1</v>
      </c>
      <c r="I24" s="22">
        <v>51.85</v>
      </c>
      <c r="J24" s="22" t="s">
        <v>478</v>
      </c>
      <c r="K24" s="37" t="s">
        <v>426</v>
      </c>
      <c r="L24" s="22" t="s">
        <v>235</v>
      </c>
      <c r="M24">
        <v>7</v>
      </c>
      <c r="N24" t="s">
        <v>836</v>
      </c>
      <c r="O24" s="22">
        <f t="shared" si="0"/>
        <v>180.14779091474796</v>
      </c>
      <c r="P24" s="29">
        <f t="shared" si="1"/>
        <v>232.03562538892345</v>
      </c>
      <c r="Q24" s="29">
        <f t="shared" si="2"/>
        <v>51.887834474175484</v>
      </c>
      <c r="R24" s="27">
        <v>5.4807093963907927E-2</v>
      </c>
      <c r="S24" s="29"/>
      <c r="T24" s="28">
        <v>51.887834474175484</v>
      </c>
      <c r="U24" s="28">
        <v>46.407125077784691</v>
      </c>
      <c r="V24" s="22">
        <v>0</v>
      </c>
      <c r="W24" s="22" t="s">
        <v>478</v>
      </c>
      <c r="X24" s="22" t="s">
        <v>437</v>
      </c>
      <c r="Y24" s="29">
        <v>66707</v>
      </c>
      <c r="Z24" s="29">
        <v>59661</v>
      </c>
      <c r="AA24" s="29">
        <v>128560</v>
      </c>
      <c r="AB24" s="22" t="s">
        <v>39</v>
      </c>
      <c r="AC24" s="22">
        <v>2014</v>
      </c>
      <c r="AD24" s="22">
        <v>1</v>
      </c>
      <c r="AE24" s="22">
        <v>5</v>
      </c>
      <c r="AF24" s="20" t="s">
        <v>475</v>
      </c>
      <c r="AG24" s="19" t="s">
        <v>662</v>
      </c>
      <c r="AH24" s="19" t="s">
        <v>684</v>
      </c>
      <c r="AI24" s="19">
        <v>2</v>
      </c>
      <c r="AJ24" s="19">
        <f>(AI24 * ((AV24 + AY24 + BB24 + BE24 + BH24 + BK24 + BN24 + BQ24) + AK24) * -1)</f>
        <v>202.2533999999996</v>
      </c>
      <c r="AK24" s="19">
        <f t="shared" si="3"/>
        <v>-26.43</v>
      </c>
      <c r="AL24" s="19">
        <v>32.64</v>
      </c>
      <c r="AM24" s="19">
        <v>59.07</v>
      </c>
      <c r="AN24" s="20" t="s">
        <v>425</v>
      </c>
      <c r="AO24" s="20" t="s">
        <v>425</v>
      </c>
      <c r="AP24" s="20" t="s">
        <v>431</v>
      </c>
      <c r="AQ24" s="20" t="s">
        <v>425</v>
      </c>
      <c r="AR24" s="22" t="s">
        <v>425</v>
      </c>
      <c r="AS24" s="20" t="s">
        <v>425</v>
      </c>
      <c r="AT24" s="20" t="s">
        <v>425</v>
      </c>
      <c r="AU24" s="19" t="s">
        <v>425</v>
      </c>
      <c r="AV24" s="19">
        <f t="shared" si="4"/>
        <v>-33.261499999999899</v>
      </c>
      <c r="AW24" s="29">
        <v>33.3352</v>
      </c>
      <c r="AX24" s="29">
        <v>66.596699999999899</v>
      </c>
      <c r="AY24" s="19">
        <f t="shared" si="5"/>
        <v>-20.831800000000001</v>
      </c>
      <c r="AZ24" s="29">
        <v>38.3962</v>
      </c>
      <c r="BA24" s="29">
        <v>59.228000000000002</v>
      </c>
      <c r="BB24" s="19">
        <f t="shared" si="6"/>
        <v>1.2399999999999949</v>
      </c>
      <c r="BC24" s="30">
        <v>50.62</v>
      </c>
      <c r="BD24" s="30">
        <v>49.38</v>
      </c>
      <c r="BE24" s="19">
        <f t="shared" si="7"/>
        <v>29.978300000000004</v>
      </c>
      <c r="BF24" s="30">
        <v>64.927800000000005</v>
      </c>
      <c r="BG24" s="30">
        <v>34.9495</v>
      </c>
      <c r="BH24" s="19">
        <f t="shared" si="8"/>
        <v>-28.021699999999896</v>
      </c>
      <c r="BI24" s="29">
        <v>33.516300000000001</v>
      </c>
      <c r="BJ24" s="29">
        <v>61.537999999999897</v>
      </c>
      <c r="BK24" s="19">
        <f t="shared" si="9"/>
        <v>1.2000000000000028</v>
      </c>
      <c r="BL24" s="30">
        <v>47.49</v>
      </c>
      <c r="BM24" s="30">
        <v>46.29</v>
      </c>
      <c r="BN24" s="19">
        <f t="shared" si="10"/>
        <v>-4</v>
      </c>
      <c r="BO24" s="31">
        <v>48</v>
      </c>
      <c r="BP24" s="31">
        <v>52</v>
      </c>
      <c r="BQ24" s="19">
        <f t="shared" si="11"/>
        <v>-21</v>
      </c>
      <c r="BR24" s="19">
        <v>39.46</v>
      </c>
      <c r="BS24" s="19">
        <v>60.46</v>
      </c>
      <c r="BT24" s="22" t="str">
        <f t="shared" si="12"/>
        <v>no</v>
      </c>
      <c r="BU24" s="32">
        <v>0.47</v>
      </c>
      <c r="BV24" s="32">
        <v>0.52</v>
      </c>
      <c r="BW24" s="22" t="s">
        <v>280</v>
      </c>
      <c r="BX24" s="29">
        <v>63.82</v>
      </c>
      <c r="BY24" s="29">
        <v>36.18</v>
      </c>
      <c r="BZ24" s="22" t="s">
        <v>432</v>
      </c>
      <c r="CA24" s="21" t="s">
        <v>432</v>
      </c>
      <c r="CB24" s="22" t="s">
        <v>274</v>
      </c>
      <c r="CC24" s="29">
        <v>50582</v>
      </c>
      <c r="CD24" s="22">
        <v>39736</v>
      </c>
      <c r="CE24" s="22">
        <v>31114</v>
      </c>
      <c r="CF24" s="27">
        <v>0.78300000000000003</v>
      </c>
      <c r="CG24" s="22">
        <v>4038</v>
      </c>
      <c r="CH24" s="32">
        <v>0.13</v>
      </c>
      <c r="CI24" s="22">
        <v>2404</v>
      </c>
      <c r="CJ24" s="32">
        <v>0.08</v>
      </c>
      <c r="CK24" s="22">
        <v>4311</v>
      </c>
      <c r="CL24" s="32">
        <v>0.14000000000000001</v>
      </c>
      <c r="CM24" s="22">
        <v>3606</v>
      </c>
      <c r="CN24" s="27">
        <v>0.1159</v>
      </c>
      <c r="CO24" s="22">
        <v>2879</v>
      </c>
      <c r="CP24" s="32">
        <v>0.09</v>
      </c>
      <c r="CQ24" s="22">
        <v>3333</v>
      </c>
      <c r="CR24" s="32">
        <v>0.11</v>
      </c>
      <c r="CS24" s="22">
        <v>4089</v>
      </c>
      <c r="CT24" s="32">
        <v>0.13</v>
      </c>
      <c r="CU24" s="22">
        <v>4462</v>
      </c>
      <c r="CV24" s="27">
        <v>0.1434</v>
      </c>
      <c r="CW24" s="22">
        <v>37940</v>
      </c>
      <c r="CX24" s="32">
        <v>0.95</v>
      </c>
      <c r="CY24" s="22">
        <v>29938</v>
      </c>
      <c r="CZ24" s="32">
        <v>0.96</v>
      </c>
      <c r="DA24" s="22">
        <v>1796</v>
      </c>
      <c r="DB24" s="32">
        <v>0.05</v>
      </c>
      <c r="DC24" s="22">
        <v>1176</v>
      </c>
      <c r="DD24" s="32">
        <v>0.04</v>
      </c>
      <c r="DE24" s="22">
        <v>726</v>
      </c>
      <c r="DF24" s="32">
        <v>0.02</v>
      </c>
      <c r="DG24" s="22">
        <v>464</v>
      </c>
      <c r="DH24" s="32">
        <v>0.01</v>
      </c>
      <c r="DI24" s="22">
        <v>232</v>
      </c>
      <c r="DJ24" s="32">
        <v>0.01</v>
      </c>
      <c r="DK24" s="22">
        <v>125</v>
      </c>
      <c r="DL24" s="32">
        <v>0</v>
      </c>
      <c r="DM24" s="22">
        <v>510</v>
      </c>
      <c r="DN24" s="32">
        <v>0.01</v>
      </c>
      <c r="DO24" s="22">
        <v>357</v>
      </c>
      <c r="DP24" s="32">
        <v>0.01</v>
      </c>
      <c r="DQ24" s="22">
        <v>264</v>
      </c>
      <c r="DR24" s="32">
        <v>0.01</v>
      </c>
      <c r="DS24" s="22">
        <v>194</v>
      </c>
      <c r="DT24" s="32">
        <v>0.01</v>
      </c>
      <c r="DU24" s="22">
        <v>6</v>
      </c>
      <c r="DV24" s="32">
        <v>0</v>
      </c>
      <c r="DW24" s="22">
        <v>5</v>
      </c>
      <c r="DX24" s="32">
        <v>0</v>
      </c>
      <c r="DY24" s="22">
        <v>25</v>
      </c>
      <c r="DZ24" s="32">
        <v>0</v>
      </c>
      <c r="EA24" s="22">
        <v>15</v>
      </c>
      <c r="EB24" s="32">
        <v>0</v>
      </c>
      <c r="EC24" s="22">
        <v>33</v>
      </c>
      <c r="ED24" s="32">
        <v>0</v>
      </c>
      <c r="EE24" s="22">
        <v>16</v>
      </c>
      <c r="EF24" s="32">
        <v>0</v>
      </c>
      <c r="EG24" s="22" t="s">
        <v>425</v>
      </c>
      <c r="EH24" s="22">
        <v>4.82</v>
      </c>
      <c r="EI24" s="22" t="s">
        <v>431</v>
      </c>
      <c r="EJ24" s="22">
        <v>1.24</v>
      </c>
      <c r="EK24" s="22" t="s">
        <v>425</v>
      </c>
      <c r="EL24" s="22">
        <v>10.36</v>
      </c>
      <c r="EM24" s="22" t="s">
        <v>425</v>
      </c>
      <c r="EN24" s="22">
        <v>12.27</v>
      </c>
      <c r="EO24" s="22" t="s">
        <v>431</v>
      </c>
      <c r="EP24" s="22">
        <v>1.2</v>
      </c>
      <c r="EQ24" s="22" t="s">
        <v>288</v>
      </c>
      <c r="ER24" s="22">
        <v>7.97</v>
      </c>
      <c r="ES24" s="22" t="s">
        <v>288</v>
      </c>
      <c r="ET24" s="22">
        <v>4.5999999999999996</v>
      </c>
      <c r="EU24" s="22" t="s">
        <v>439</v>
      </c>
      <c r="EV24" s="22">
        <v>0.51</v>
      </c>
      <c r="EW24" s="22" t="s">
        <v>288</v>
      </c>
      <c r="EX24" s="22">
        <v>3.32</v>
      </c>
      <c r="EY24" s="22" t="s">
        <v>434</v>
      </c>
      <c r="EZ24" s="22">
        <v>5.39</v>
      </c>
    </row>
    <row r="25" spans="1:156" ht="16" x14ac:dyDescent="0.2">
      <c r="A25" s="22" t="s">
        <v>5</v>
      </c>
      <c r="B25" s="22" t="s">
        <v>423</v>
      </c>
      <c r="C25" s="22" t="s">
        <v>487</v>
      </c>
      <c r="D25" s="22" t="s">
        <v>425</v>
      </c>
      <c r="E25" s="22" t="s">
        <v>426</v>
      </c>
      <c r="F25" s="22" t="s">
        <v>895</v>
      </c>
      <c r="G25" s="29"/>
      <c r="H25" s="22">
        <v>4</v>
      </c>
      <c r="I25" s="22">
        <v>67.84</v>
      </c>
      <c r="J25" s="22" t="s">
        <v>429</v>
      </c>
      <c r="K25" s="37" t="s">
        <v>426</v>
      </c>
      <c r="L25" s="22" t="s">
        <v>216</v>
      </c>
      <c r="M25">
        <v>35</v>
      </c>
      <c r="N25" t="s">
        <v>830</v>
      </c>
      <c r="O25" s="28">
        <f t="shared" si="0"/>
        <v>295.84762767816682</v>
      </c>
      <c r="P25" s="29">
        <f t="shared" si="1"/>
        <v>337.47815392582038</v>
      </c>
      <c r="Q25" s="34">
        <f t="shared" si="2"/>
        <v>41.63052624765357</v>
      </c>
      <c r="R25" s="27">
        <v>0.14615832739983164</v>
      </c>
      <c r="S25" s="29"/>
      <c r="T25" s="28">
        <v>41.63052624765357</v>
      </c>
      <c r="U25" s="28">
        <v>56.246358987636732</v>
      </c>
      <c r="V25" s="22">
        <v>787.44902582691429</v>
      </c>
      <c r="W25" s="22" t="s">
        <v>429</v>
      </c>
      <c r="X25" s="22" t="s">
        <v>469</v>
      </c>
      <c r="Y25" s="29">
        <v>51452</v>
      </c>
      <c r="Z25" s="29">
        <v>69516</v>
      </c>
      <c r="AA25" s="29">
        <v>123592</v>
      </c>
      <c r="AB25" s="22" t="s">
        <v>46</v>
      </c>
      <c r="AC25" s="22">
        <v>2008</v>
      </c>
      <c r="AD25" s="22">
        <v>0</v>
      </c>
      <c r="AE25" s="22">
        <v>6</v>
      </c>
      <c r="AF25" s="20" t="s">
        <v>470</v>
      </c>
      <c r="AG25" s="19" t="s">
        <v>660</v>
      </c>
      <c r="AH25" s="19" t="s">
        <v>682</v>
      </c>
      <c r="AI25" s="19">
        <v>3</v>
      </c>
      <c r="AJ25" s="19">
        <f>(AI25 * ((AV25 + AY25 + BB25 + BE25 + BH25 + BK25 + BN25 + BQ25) + AK25) * -1)</f>
        <v>1217.7225000000001</v>
      </c>
      <c r="AK25" s="19">
        <f t="shared" si="3"/>
        <v>-46.600000000000009</v>
      </c>
      <c r="AL25" s="19">
        <v>23.66</v>
      </c>
      <c r="AM25" s="19">
        <v>70.260000000000005</v>
      </c>
      <c r="AN25" s="20" t="s">
        <v>425</v>
      </c>
      <c r="AO25" s="20" t="s">
        <v>425</v>
      </c>
      <c r="AP25" s="20" t="s">
        <v>425</v>
      </c>
      <c r="AQ25" s="20" t="s">
        <v>425</v>
      </c>
      <c r="AR25" s="22" t="s">
        <v>425</v>
      </c>
      <c r="AS25" s="20" t="s">
        <v>425</v>
      </c>
      <c r="AT25" s="20" t="s">
        <v>425</v>
      </c>
      <c r="AU25" s="19" t="s">
        <v>425</v>
      </c>
      <c r="AV25" s="19">
        <f t="shared" si="4"/>
        <v>-21.327300000000101</v>
      </c>
      <c r="AW25" s="29">
        <v>33.861899999999899</v>
      </c>
      <c r="AX25" s="29">
        <v>55.1892</v>
      </c>
      <c r="AY25" s="19">
        <f t="shared" si="5"/>
        <v>-33.9071</v>
      </c>
      <c r="AZ25" s="29">
        <v>32.988399999999899</v>
      </c>
      <c r="BA25" s="29">
        <v>66.895499999999899</v>
      </c>
      <c r="BB25" s="19">
        <f t="shared" si="6"/>
        <v>-39.069799999999901</v>
      </c>
      <c r="BC25" s="29">
        <v>30.4284</v>
      </c>
      <c r="BD25" s="29">
        <v>69.498199999999898</v>
      </c>
      <c r="BE25" s="19">
        <f t="shared" si="7"/>
        <v>0.37819999999999965</v>
      </c>
      <c r="BF25" s="29">
        <v>50.106999999999999</v>
      </c>
      <c r="BG25" s="29">
        <v>49.7288</v>
      </c>
      <c r="BH25" s="19">
        <f t="shared" si="8"/>
        <v>-98.441500000000005</v>
      </c>
      <c r="BI25" s="22">
        <v>0</v>
      </c>
      <c r="BJ25" s="29">
        <v>98.441500000000005</v>
      </c>
      <c r="BK25" s="19">
        <f t="shared" si="9"/>
        <v>-32.71</v>
      </c>
      <c r="BL25" s="30">
        <v>33.619999999999997</v>
      </c>
      <c r="BM25" s="30">
        <v>66.33</v>
      </c>
      <c r="BN25" s="19">
        <f t="shared" si="10"/>
        <v>-36</v>
      </c>
      <c r="BO25" s="31">
        <v>32</v>
      </c>
      <c r="BP25" s="31">
        <v>68</v>
      </c>
      <c r="BQ25" s="19">
        <f t="shared" si="11"/>
        <v>-98.23</v>
      </c>
      <c r="BR25" s="19"/>
      <c r="BS25" s="19">
        <v>98.23</v>
      </c>
      <c r="BT25" s="22" t="str">
        <f t="shared" si="12"/>
        <v>yes</v>
      </c>
      <c r="BU25" s="32">
        <v>0.54</v>
      </c>
      <c r="BV25" s="32">
        <v>0.45</v>
      </c>
      <c r="BW25" s="22" t="s">
        <v>280</v>
      </c>
      <c r="BX25" s="29">
        <v>66.92</v>
      </c>
      <c r="BY25" s="29">
        <v>33.08</v>
      </c>
      <c r="BZ25" s="22" t="s">
        <v>432</v>
      </c>
      <c r="CA25" s="21" t="s">
        <v>432</v>
      </c>
      <c r="CB25" s="22" t="s">
        <v>272</v>
      </c>
      <c r="CC25" s="29">
        <v>54753</v>
      </c>
      <c r="CD25" s="22">
        <v>39621</v>
      </c>
      <c r="CE25" s="22">
        <v>29728</v>
      </c>
      <c r="CF25" s="27">
        <v>0.75029999999999997</v>
      </c>
      <c r="CG25" s="22">
        <v>3802</v>
      </c>
      <c r="CH25" s="32">
        <v>0.13</v>
      </c>
      <c r="CI25" s="22">
        <v>2582</v>
      </c>
      <c r="CJ25" s="32">
        <v>0.09</v>
      </c>
      <c r="CK25" s="22">
        <v>3973</v>
      </c>
      <c r="CL25" s="32">
        <v>0.13</v>
      </c>
      <c r="CM25" s="22">
        <v>3281</v>
      </c>
      <c r="CN25" s="27">
        <v>0.1104</v>
      </c>
      <c r="CO25" s="22">
        <v>2378</v>
      </c>
      <c r="CP25" s="32">
        <v>0.08</v>
      </c>
      <c r="CQ25" s="22">
        <v>3699</v>
      </c>
      <c r="CR25" s="32">
        <v>0.12</v>
      </c>
      <c r="CS25" s="22">
        <v>3816</v>
      </c>
      <c r="CT25" s="32">
        <v>0.13</v>
      </c>
      <c r="CU25" s="22">
        <v>3892</v>
      </c>
      <c r="CV25" s="27">
        <v>0.13089999999999999</v>
      </c>
      <c r="CW25" s="22">
        <v>37665</v>
      </c>
      <c r="CX25" s="32">
        <v>0.95</v>
      </c>
      <c r="CY25" s="22">
        <v>28715</v>
      </c>
      <c r="CZ25" s="32">
        <v>0.97</v>
      </c>
      <c r="DA25" s="22">
        <v>1956</v>
      </c>
      <c r="DB25" s="32">
        <v>0.05</v>
      </c>
      <c r="DC25" s="22">
        <v>1013</v>
      </c>
      <c r="DD25" s="32">
        <v>0.03</v>
      </c>
      <c r="DE25" s="22">
        <v>1371</v>
      </c>
      <c r="DF25" s="32">
        <v>0.03</v>
      </c>
      <c r="DG25" s="22">
        <v>730</v>
      </c>
      <c r="DH25" s="32">
        <v>0.02</v>
      </c>
      <c r="DI25" s="22">
        <v>206</v>
      </c>
      <c r="DJ25" s="32">
        <v>0.01</v>
      </c>
      <c r="DK25" s="22">
        <v>83</v>
      </c>
      <c r="DL25" s="32">
        <v>0</v>
      </c>
      <c r="DM25" s="22">
        <v>148</v>
      </c>
      <c r="DN25" s="32">
        <v>0</v>
      </c>
      <c r="DO25" s="22">
        <v>92</v>
      </c>
      <c r="DP25" s="32">
        <v>0</v>
      </c>
      <c r="DQ25" s="22">
        <v>175</v>
      </c>
      <c r="DR25" s="32">
        <v>0</v>
      </c>
      <c r="DS25" s="22">
        <v>89</v>
      </c>
      <c r="DT25" s="32">
        <v>0</v>
      </c>
      <c r="DU25" s="22">
        <v>15</v>
      </c>
      <c r="DV25" s="32">
        <v>0</v>
      </c>
      <c r="DW25" s="22">
        <v>7</v>
      </c>
      <c r="DX25" s="32">
        <v>0</v>
      </c>
      <c r="DY25" s="22">
        <v>19</v>
      </c>
      <c r="DZ25" s="32">
        <v>0</v>
      </c>
      <c r="EA25" s="22">
        <v>7</v>
      </c>
      <c r="EB25" s="32">
        <v>0</v>
      </c>
      <c r="EC25" s="22">
        <v>22</v>
      </c>
      <c r="ED25" s="32">
        <v>0</v>
      </c>
      <c r="EE25" s="22">
        <v>5</v>
      </c>
      <c r="EF25" s="32">
        <v>0</v>
      </c>
      <c r="EG25" s="22" t="s">
        <v>425</v>
      </c>
      <c r="EH25" s="22">
        <v>36.340000000000003</v>
      </c>
      <c r="EI25" s="22" t="s">
        <v>425</v>
      </c>
      <c r="EJ25" s="22">
        <v>44.08</v>
      </c>
      <c r="EK25" s="22" t="s">
        <v>425</v>
      </c>
      <c r="EL25" s="22">
        <v>22.9</v>
      </c>
      <c r="EM25" s="22" t="s">
        <v>425</v>
      </c>
      <c r="EN25" s="22">
        <v>83.41</v>
      </c>
      <c r="EO25" s="22" t="s">
        <v>425</v>
      </c>
      <c r="EP25" s="22">
        <v>32.71</v>
      </c>
      <c r="EQ25" s="22" t="s">
        <v>288</v>
      </c>
      <c r="ER25" s="22">
        <v>21.51</v>
      </c>
      <c r="ES25" s="22" t="s">
        <v>288</v>
      </c>
      <c r="ET25" s="22">
        <v>22.16</v>
      </c>
      <c r="EU25" s="33" t="s">
        <v>433</v>
      </c>
      <c r="EV25" s="22">
        <v>18.03</v>
      </c>
      <c r="EW25" s="22" t="s">
        <v>288</v>
      </c>
      <c r="EX25" s="22">
        <v>22.86</v>
      </c>
      <c r="EY25" s="22" t="s">
        <v>434</v>
      </c>
      <c r="EZ25" s="22">
        <v>25.59</v>
      </c>
    </row>
    <row r="26" spans="1:156" ht="16" x14ac:dyDescent="0.2">
      <c r="A26" s="22" t="s">
        <v>46</v>
      </c>
      <c r="B26" s="22" t="s">
        <v>423</v>
      </c>
      <c r="C26" s="22" t="s">
        <v>488</v>
      </c>
      <c r="D26" s="22" t="s">
        <v>425</v>
      </c>
      <c r="E26" s="22" t="s">
        <v>426</v>
      </c>
      <c r="F26" s="22" t="s">
        <v>896</v>
      </c>
      <c r="G26" s="22"/>
      <c r="H26" s="22">
        <v>2</v>
      </c>
      <c r="I26" s="22">
        <v>60.51</v>
      </c>
      <c r="J26" s="22" t="s">
        <v>428</v>
      </c>
      <c r="K26" s="37" t="s">
        <v>426</v>
      </c>
      <c r="L26" s="22" t="s">
        <v>234</v>
      </c>
      <c r="M26">
        <v>15</v>
      </c>
      <c r="N26" t="s">
        <v>841</v>
      </c>
      <c r="O26" s="22">
        <f t="shared" si="0"/>
        <v>0.41527685123415381</v>
      </c>
      <c r="P26" s="29">
        <f t="shared" si="1"/>
        <v>131.10907271514344</v>
      </c>
      <c r="Q26" s="29">
        <f t="shared" si="2"/>
        <v>130.69379586390929</v>
      </c>
      <c r="R26" s="27">
        <v>0.32881087391594394</v>
      </c>
      <c r="S26" s="29"/>
      <c r="T26" s="28">
        <v>32.673448965977322</v>
      </c>
      <c r="U26" s="28">
        <v>65.55453635757172</v>
      </c>
      <c r="V26" s="22">
        <v>721.09989993328895</v>
      </c>
      <c r="W26" s="22" t="s">
        <v>429</v>
      </c>
      <c r="X26" s="22" t="s">
        <v>437</v>
      </c>
      <c r="Y26" s="29">
        <v>39182</v>
      </c>
      <c r="Z26" s="29">
        <v>78613</v>
      </c>
      <c r="AA26" s="29">
        <v>119920</v>
      </c>
      <c r="AB26" s="22" t="s">
        <v>111</v>
      </c>
      <c r="AC26" s="22">
        <v>2012</v>
      </c>
      <c r="AD26" s="22">
        <v>4</v>
      </c>
      <c r="AE26" s="22">
        <v>2</v>
      </c>
      <c r="AF26" s="20" t="s">
        <v>489</v>
      </c>
      <c r="AG26" s="19" t="s">
        <v>664</v>
      </c>
      <c r="AH26" s="19" t="s">
        <v>683</v>
      </c>
      <c r="AI26" s="19">
        <v>1</v>
      </c>
      <c r="AJ26" s="19">
        <f>(AI26 * (AV26 + AY26 + BB26 + BE26 + BH26 + BK26 + BN26 + BQ26) + AK26)</f>
        <v>-128.09019999999998</v>
      </c>
      <c r="AK26" s="19">
        <f t="shared" si="3"/>
        <v>-34.39</v>
      </c>
      <c r="AL26" s="19">
        <v>29.23</v>
      </c>
      <c r="AM26" s="19">
        <v>63.62</v>
      </c>
      <c r="AN26" s="20" t="s">
        <v>425</v>
      </c>
      <c r="AO26" s="20" t="s">
        <v>431</v>
      </c>
      <c r="AP26" s="20" t="s">
        <v>431</v>
      </c>
      <c r="AQ26" s="20" t="s">
        <v>431</v>
      </c>
      <c r="AR26" s="20" t="s">
        <v>431</v>
      </c>
      <c r="AS26" s="20" t="s">
        <v>425</v>
      </c>
      <c r="AT26" s="20" t="s">
        <v>425</v>
      </c>
      <c r="AU26" s="19" t="s">
        <v>425</v>
      </c>
      <c r="AV26" s="19">
        <f t="shared" si="4"/>
        <v>-33.799300000000109</v>
      </c>
      <c r="AW26" s="29">
        <v>33.033499999999897</v>
      </c>
      <c r="AX26" s="29">
        <v>66.832800000000006</v>
      </c>
      <c r="AY26" s="19">
        <f t="shared" si="5"/>
        <v>4.1426000000000016</v>
      </c>
      <c r="AZ26" s="29">
        <v>52.036000000000001</v>
      </c>
      <c r="BA26" s="29">
        <v>47.8934</v>
      </c>
      <c r="BB26" s="19">
        <f t="shared" si="6"/>
        <v>14.748400000000103</v>
      </c>
      <c r="BC26" s="29">
        <v>57.2834</v>
      </c>
      <c r="BD26" s="29">
        <v>42.534999999999897</v>
      </c>
      <c r="BE26" s="19">
        <f t="shared" si="7"/>
        <v>-16.828399999999995</v>
      </c>
      <c r="BF26" s="29">
        <v>41.524500000000003</v>
      </c>
      <c r="BG26" s="29">
        <v>58.352899999999998</v>
      </c>
      <c r="BH26" s="19">
        <f t="shared" si="8"/>
        <v>10.436500000000002</v>
      </c>
      <c r="BI26" s="29">
        <v>55.1572999999999</v>
      </c>
      <c r="BJ26" s="29">
        <v>44.720799999999898</v>
      </c>
      <c r="BK26" s="19">
        <f t="shared" si="9"/>
        <v>-18.28</v>
      </c>
      <c r="BL26" s="30">
        <v>40.799999999999997</v>
      </c>
      <c r="BM26" s="30">
        <v>59.08</v>
      </c>
      <c r="BN26" s="19">
        <f t="shared" si="10"/>
        <v>-22</v>
      </c>
      <c r="BO26" s="31">
        <v>39</v>
      </c>
      <c r="BP26" s="31">
        <v>61</v>
      </c>
      <c r="BQ26" s="19">
        <f t="shared" si="11"/>
        <v>-32.119999999999997</v>
      </c>
      <c r="BR26" s="19">
        <v>33.9</v>
      </c>
      <c r="BS26" s="19">
        <v>66.02</v>
      </c>
      <c r="BT26" s="22" t="str">
        <f t="shared" si="12"/>
        <v>yes</v>
      </c>
      <c r="BU26" s="32">
        <v>0.53</v>
      </c>
      <c r="BV26" s="32">
        <v>0.46</v>
      </c>
      <c r="BW26" s="22" t="s">
        <v>280</v>
      </c>
      <c r="BX26" s="29">
        <v>55.07</v>
      </c>
      <c r="BY26" s="29">
        <v>44.93</v>
      </c>
      <c r="BZ26" s="22" t="s">
        <v>432</v>
      </c>
      <c r="CA26" s="21" t="s">
        <v>432</v>
      </c>
      <c r="CB26" s="22" t="s">
        <v>272</v>
      </c>
      <c r="CC26" s="29">
        <v>60500</v>
      </c>
      <c r="CD26" s="22">
        <v>39582</v>
      </c>
      <c r="CE26" s="22">
        <v>30608</v>
      </c>
      <c r="CF26" s="27">
        <v>0.77329999999999999</v>
      </c>
      <c r="CG26" s="22">
        <v>5232</v>
      </c>
      <c r="CH26" s="32">
        <v>0.17</v>
      </c>
      <c r="CI26" s="22">
        <v>2613</v>
      </c>
      <c r="CJ26" s="32">
        <v>0.09</v>
      </c>
      <c r="CK26" s="22">
        <v>3828</v>
      </c>
      <c r="CL26" s="32">
        <v>0.13</v>
      </c>
      <c r="CM26" s="22">
        <v>2498</v>
      </c>
      <c r="CN26" s="27">
        <v>8.1600000000000006E-2</v>
      </c>
      <c r="CO26" s="22">
        <v>3984</v>
      </c>
      <c r="CP26" s="32">
        <v>0.13</v>
      </c>
      <c r="CQ26" s="22">
        <v>3757</v>
      </c>
      <c r="CR26" s="32">
        <v>0.12</v>
      </c>
      <c r="CS26" s="22">
        <v>3558</v>
      </c>
      <c r="CT26" s="32">
        <v>0.12</v>
      </c>
      <c r="CU26" s="22">
        <v>2870</v>
      </c>
      <c r="CV26" s="27">
        <v>9.3799999999999994E-2</v>
      </c>
      <c r="CW26" s="22">
        <v>37298</v>
      </c>
      <c r="CX26" s="32">
        <v>0.94</v>
      </c>
      <c r="CY26" s="22">
        <v>29171</v>
      </c>
      <c r="CZ26" s="32">
        <v>0.95</v>
      </c>
      <c r="DA26" s="22">
        <v>2284</v>
      </c>
      <c r="DB26" s="32">
        <v>0.06</v>
      </c>
      <c r="DC26" s="22">
        <v>1437</v>
      </c>
      <c r="DD26" s="32">
        <v>0.05</v>
      </c>
      <c r="DE26" s="22">
        <v>1159</v>
      </c>
      <c r="DF26" s="32">
        <v>0.03</v>
      </c>
      <c r="DG26" s="22">
        <v>684</v>
      </c>
      <c r="DH26" s="32">
        <v>0.02</v>
      </c>
      <c r="DI26" s="22">
        <v>333</v>
      </c>
      <c r="DJ26" s="32">
        <v>0.01</v>
      </c>
      <c r="DK26" s="22">
        <v>197</v>
      </c>
      <c r="DL26" s="32">
        <v>0.01</v>
      </c>
      <c r="DM26" s="22">
        <v>142</v>
      </c>
      <c r="DN26" s="32">
        <v>0</v>
      </c>
      <c r="DO26" s="22">
        <v>100</v>
      </c>
      <c r="DP26" s="32">
        <v>0</v>
      </c>
      <c r="DQ26" s="22">
        <v>557</v>
      </c>
      <c r="DR26" s="32">
        <v>0.01</v>
      </c>
      <c r="DS26" s="22">
        <v>404</v>
      </c>
      <c r="DT26" s="32">
        <v>0.01</v>
      </c>
      <c r="DU26" s="22">
        <v>12</v>
      </c>
      <c r="DV26" s="32">
        <v>0</v>
      </c>
      <c r="DW26" s="22">
        <v>7</v>
      </c>
      <c r="DX26" s="32">
        <v>0</v>
      </c>
      <c r="DY26" s="22">
        <v>40</v>
      </c>
      <c r="DZ26" s="32">
        <v>0</v>
      </c>
      <c r="EA26" s="22">
        <v>22</v>
      </c>
      <c r="EB26" s="32">
        <v>0</v>
      </c>
      <c r="EC26" s="22">
        <v>41</v>
      </c>
      <c r="ED26" s="32">
        <v>0</v>
      </c>
      <c r="EE26" s="22">
        <v>23</v>
      </c>
      <c r="EF26" s="32">
        <v>0</v>
      </c>
      <c r="EG26" s="22" t="s">
        <v>431</v>
      </c>
      <c r="EH26" s="22">
        <v>1.34</v>
      </c>
      <c r="EI26" s="22" t="s">
        <v>431</v>
      </c>
      <c r="EJ26" s="22">
        <v>12.74</v>
      </c>
      <c r="EK26" s="22" t="s">
        <v>431</v>
      </c>
      <c r="EL26" s="22">
        <v>30.27</v>
      </c>
      <c r="EM26" s="22" t="s">
        <v>431</v>
      </c>
      <c r="EN26" s="22">
        <v>8.4600000000000009</v>
      </c>
      <c r="EO26" s="22" t="s">
        <v>425</v>
      </c>
      <c r="EP26" s="22">
        <v>18.28</v>
      </c>
      <c r="EQ26" s="22" t="s">
        <v>288</v>
      </c>
      <c r="ER26" s="22">
        <v>15.3</v>
      </c>
      <c r="ES26" s="22" t="s">
        <v>288</v>
      </c>
      <c r="ET26" s="22">
        <v>19.97</v>
      </c>
      <c r="EU26" s="33" t="s">
        <v>433</v>
      </c>
      <c r="EV26" s="22">
        <v>10.26</v>
      </c>
      <c r="EW26" s="22" t="s">
        <v>288</v>
      </c>
      <c r="EX26" s="22">
        <v>15.63</v>
      </c>
      <c r="EY26" s="22" t="s">
        <v>434</v>
      </c>
      <c r="EZ26" s="22">
        <v>15.8</v>
      </c>
    </row>
    <row r="27" spans="1:156" ht="16" x14ac:dyDescent="0.2">
      <c r="A27" s="22" t="s">
        <v>45</v>
      </c>
      <c r="B27" s="22" t="s">
        <v>423</v>
      </c>
      <c r="C27" s="22" t="s">
        <v>490</v>
      </c>
      <c r="D27" s="22" t="s">
        <v>425</v>
      </c>
      <c r="E27" s="22" t="s">
        <v>426</v>
      </c>
      <c r="F27" s="22" t="s">
        <v>895</v>
      </c>
      <c r="G27" s="29"/>
      <c r="H27" s="22">
        <v>3</v>
      </c>
      <c r="I27" s="22">
        <v>97.48</v>
      </c>
      <c r="J27" s="22" t="s">
        <v>429</v>
      </c>
      <c r="K27" s="37" t="s">
        <v>426</v>
      </c>
      <c r="L27" s="22" t="s">
        <v>146</v>
      </c>
      <c r="M27">
        <v>17</v>
      </c>
      <c r="N27" t="s">
        <v>833</v>
      </c>
      <c r="O27" s="28">
        <f t="shared" si="0"/>
        <v>279.6775361069939</v>
      </c>
      <c r="P27" s="29">
        <f t="shared" si="1"/>
        <v>325.13874047774982</v>
      </c>
      <c r="Q27" s="34">
        <f t="shared" si="2"/>
        <v>45.461204370755922</v>
      </c>
      <c r="R27" s="27">
        <v>8.7285857088690466E-2</v>
      </c>
      <c r="S27" s="29"/>
      <c r="T27" s="28">
        <v>45.461204370755922</v>
      </c>
      <c r="U27" s="28">
        <v>54.18979007962497</v>
      </c>
      <c r="V27" s="22">
        <v>325.13874047774982</v>
      </c>
      <c r="W27" s="22" t="s">
        <v>429</v>
      </c>
      <c r="X27" s="22" t="s">
        <v>469</v>
      </c>
      <c r="Y27" s="29">
        <v>52755</v>
      </c>
      <c r="Z27" s="29">
        <v>62884</v>
      </c>
      <c r="AA27" s="29">
        <v>116044</v>
      </c>
      <c r="AB27" s="22" t="s">
        <v>43</v>
      </c>
      <c r="AC27" s="22">
        <v>2010</v>
      </c>
      <c r="AD27" s="22">
        <v>0</v>
      </c>
      <c r="AE27" s="22">
        <v>6</v>
      </c>
      <c r="AF27" s="20" t="s">
        <v>470</v>
      </c>
      <c r="AG27" s="19" t="s">
        <v>660</v>
      </c>
      <c r="AH27" s="19" t="s">
        <v>682</v>
      </c>
      <c r="AI27" s="19">
        <v>3</v>
      </c>
      <c r="AJ27" s="19">
        <f>(AI27 * ((AV27 + AY27 + BB27 + BE27 + BH27 + BK27 + BN27 + BQ27) + AK27) * -1)</f>
        <v>717.44669999999996</v>
      </c>
      <c r="AK27" s="19">
        <f t="shared" si="3"/>
        <v>-33.339999999999996</v>
      </c>
      <c r="AL27" s="19">
        <v>29.53</v>
      </c>
      <c r="AM27" s="19">
        <v>62.87</v>
      </c>
      <c r="AN27" s="20" t="s">
        <v>425</v>
      </c>
      <c r="AO27" s="20" t="s">
        <v>425</v>
      </c>
      <c r="AP27" s="20" t="s">
        <v>425</v>
      </c>
      <c r="AQ27" s="20" t="s">
        <v>425</v>
      </c>
      <c r="AR27" s="22" t="s">
        <v>425</v>
      </c>
      <c r="AS27" s="20" t="s">
        <v>425</v>
      </c>
      <c r="AT27" s="20" t="s">
        <v>425</v>
      </c>
      <c r="AU27" s="19" t="s">
        <v>425</v>
      </c>
      <c r="AV27" s="19">
        <f t="shared" si="4"/>
        <v>-1.9703000000000017</v>
      </c>
      <c r="AW27" s="29">
        <v>46.528599999999898</v>
      </c>
      <c r="AX27" s="29">
        <v>48.4988999999999</v>
      </c>
      <c r="AY27" s="19">
        <f t="shared" si="5"/>
        <v>-24.0244</v>
      </c>
      <c r="AZ27" s="29">
        <v>37.940399999999897</v>
      </c>
      <c r="BA27" s="29">
        <v>61.964799999999897</v>
      </c>
      <c r="BB27" s="19">
        <f t="shared" si="6"/>
        <v>-7.9947000000001012</v>
      </c>
      <c r="BC27" s="29">
        <v>45.947499999999899</v>
      </c>
      <c r="BD27" s="29">
        <v>53.9422</v>
      </c>
      <c r="BE27" s="19">
        <f t="shared" si="7"/>
        <v>7.5807000000000002</v>
      </c>
      <c r="BF27" s="29">
        <v>53.716700000000003</v>
      </c>
      <c r="BG27" s="29">
        <v>46.136000000000003</v>
      </c>
      <c r="BH27" s="19">
        <f t="shared" si="8"/>
        <v>-22.420199999999895</v>
      </c>
      <c r="BI27" s="29">
        <v>38.758000000000003</v>
      </c>
      <c r="BJ27" s="29">
        <v>61.178199999999897</v>
      </c>
      <c r="BK27" s="19">
        <f t="shared" si="9"/>
        <v>-20.6</v>
      </c>
      <c r="BL27" s="30">
        <v>39.619999999999997</v>
      </c>
      <c r="BM27" s="30">
        <v>60.22</v>
      </c>
      <c r="BN27" s="19">
        <f t="shared" si="10"/>
        <v>-97</v>
      </c>
      <c r="BO27" s="20"/>
      <c r="BP27" s="31">
        <v>97</v>
      </c>
      <c r="BQ27" s="19">
        <f t="shared" si="11"/>
        <v>-39.379999999999995</v>
      </c>
      <c r="BR27" s="19">
        <v>30.25</v>
      </c>
      <c r="BS27" s="19">
        <v>69.63</v>
      </c>
      <c r="BT27" s="22" t="str">
        <f t="shared" si="12"/>
        <v>yes</v>
      </c>
      <c r="BU27" s="32">
        <v>0.55000000000000004</v>
      </c>
      <c r="BV27" s="32">
        <v>0.44</v>
      </c>
      <c r="BW27" s="22" t="s">
        <v>280</v>
      </c>
      <c r="BX27" s="29">
        <v>52.68</v>
      </c>
      <c r="BY27" s="29">
        <v>47.32</v>
      </c>
      <c r="BZ27" s="22" t="s">
        <v>432</v>
      </c>
      <c r="CA27" s="21" t="s">
        <v>432</v>
      </c>
      <c r="CB27" s="22" t="s">
        <v>272</v>
      </c>
      <c r="CC27" s="29">
        <v>64249</v>
      </c>
      <c r="CD27" s="22">
        <v>39623</v>
      </c>
      <c r="CE27" s="22">
        <v>28790</v>
      </c>
      <c r="CF27" s="27">
        <v>0.72660000000000002</v>
      </c>
      <c r="CG27" s="22">
        <v>4455</v>
      </c>
      <c r="CH27" s="32">
        <v>0.15</v>
      </c>
      <c r="CI27" s="22">
        <v>2896</v>
      </c>
      <c r="CJ27" s="32">
        <v>0.1</v>
      </c>
      <c r="CK27" s="22">
        <v>3377</v>
      </c>
      <c r="CL27" s="32">
        <v>0.12</v>
      </c>
      <c r="CM27" s="22">
        <v>1764</v>
      </c>
      <c r="CN27" s="27">
        <v>6.13E-2</v>
      </c>
      <c r="CO27" s="22">
        <v>3147</v>
      </c>
      <c r="CP27" s="32">
        <v>0.11</v>
      </c>
      <c r="CQ27" s="22">
        <v>4289</v>
      </c>
      <c r="CR27" s="32">
        <v>0.15</v>
      </c>
      <c r="CS27" s="22">
        <v>3389</v>
      </c>
      <c r="CT27" s="32">
        <v>0.12</v>
      </c>
      <c r="CU27" s="22">
        <v>2529</v>
      </c>
      <c r="CV27" s="27">
        <v>8.7800000000000003E-2</v>
      </c>
      <c r="CW27" s="22">
        <v>37679</v>
      </c>
      <c r="CX27" s="32">
        <v>0.95</v>
      </c>
      <c r="CY27" s="22">
        <v>27749</v>
      </c>
      <c r="CZ27" s="32">
        <v>0.96</v>
      </c>
      <c r="DA27" s="22">
        <v>1944</v>
      </c>
      <c r="DB27" s="32">
        <v>0.05</v>
      </c>
      <c r="DC27" s="22">
        <v>1041</v>
      </c>
      <c r="DD27" s="32">
        <v>0.04</v>
      </c>
      <c r="DE27" s="22">
        <v>551</v>
      </c>
      <c r="DF27" s="32">
        <v>0.01</v>
      </c>
      <c r="DG27" s="22">
        <v>277</v>
      </c>
      <c r="DH27" s="32">
        <v>0.01</v>
      </c>
      <c r="DI27" s="22">
        <v>495</v>
      </c>
      <c r="DJ27" s="32">
        <v>0.01</v>
      </c>
      <c r="DK27" s="22">
        <v>220</v>
      </c>
      <c r="DL27" s="32">
        <v>0.01</v>
      </c>
      <c r="DM27" s="22">
        <v>167</v>
      </c>
      <c r="DN27" s="32">
        <v>0</v>
      </c>
      <c r="DO27" s="22">
        <v>117</v>
      </c>
      <c r="DP27" s="32">
        <v>0</v>
      </c>
      <c r="DQ27" s="22">
        <v>641</v>
      </c>
      <c r="DR27" s="32">
        <v>0.02</v>
      </c>
      <c r="DS27" s="22">
        <v>371</v>
      </c>
      <c r="DT27" s="32">
        <v>0.01</v>
      </c>
      <c r="DU27" s="22">
        <v>24</v>
      </c>
      <c r="DV27" s="32">
        <v>0</v>
      </c>
      <c r="DW27" s="22">
        <v>17</v>
      </c>
      <c r="DX27" s="32">
        <v>0</v>
      </c>
      <c r="DY27" s="22">
        <v>30</v>
      </c>
      <c r="DZ27" s="32">
        <v>0</v>
      </c>
      <c r="EA27" s="22">
        <v>14</v>
      </c>
      <c r="EB27" s="32">
        <v>0</v>
      </c>
      <c r="EC27" s="22">
        <v>36</v>
      </c>
      <c r="ED27" s="32">
        <v>0</v>
      </c>
      <c r="EE27" s="22">
        <v>25</v>
      </c>
      <c r="EF27" s="32">
        <v>0</v>
      </c>
      <c r="EG27" s="22" t="s">
        <v>425</v>
      </c>
      <c r="EH27" s="22">
        <v>21.76</v>
      </c>
      <c r="EI27" s="22" t="s">
        <v>425</v>
      </c>
      <c r="EJ27" s="22">
        <v>6.48</v>
      </c>
      <c r="EK27" s="22" t="s">
        <v>425</v>
      </c>
      <c r="EL27" s="22">
        <v>8.5299999999999994</v>
      </c>
      <c r="EM27" s="22" t="s">
        <v>425</v>
      </c>
      <c r="EN27" s="22">
        <v>23.4</v>
      </c>
      <c r="EO27" s="22" t="s">
        <v>425</v>
      </c>
      <c r="EP27" s="22">
        <v>20.59</v>
      </c>
      <c r="EQ27" s="22" t="s">
        <v>288</v>
      </c>
      <c r="ER27" s="22">
        <v>16.07</v>
      </c>
      <c r="ES27" s="22" t="s">
        <v>288</v>
      </c>
      <c r="ET27" s="22">
        <v>21.16</v>
      </c>
      <c r="EU27" s="33" t="s">
        <v>433</v>
      </c>
      <c r="EV27" s="22">
        <v>10.98</v>
      </c>
      <c r="EW27" s="22" t="s">
        <v>288</v>
      </c>
      <c r="EX27" s="22">
        <v>17.43</v>
      </c>
      <c r="EY27" s="22" t="s">
        <v>434</v>
      </c>
      <c r="EZ27" s="22">
        <v>16.649999999999999</v>
      </c>
    </row>
    <row r="28" spans="1:156" ht="16" x14ac:dyDescent="0.2">
      <c r="A28" s="22" t="s">
        <v>43</v>
      </c>
      <c r="B28" s="22" t="s">
        <v>423</v>
      </c>
      <c r="C28" s="22" t="s">
        <v>491</v>
      </c>
      <c r="D28" s="22" t="s">
        <v>425</v>
      </c>
      <c r="E28" s="22" t="s">
        <v>426</v>
      </c>
      <c r="F28" s="22" t="s">
        <v>896</v>
      </c>
      <c r="G28" s="29"/>
      <c r="H28" s="22">
        <v>2</v>
      </c>
      <c r="I28" s="22">
        <v>54.9</v>
      </c>
      <c r="J28" s="22" t="s">
        <v>429</v>
      </c>
      <c r="K28" s="37" t="s">
        <v>426</v>
      </c>
      <c r="L28" s="22" t="s">
        <v>145</v>
      </c>
      <c r="M28">
        <v>7</v>
      </c>
      <c r="N28" t="s">
        <v>836</v>
      </c>
      <c r="O28" s="22">
        <f t="shared" si="0"/>
        <v>235.81515467882849</v>
      </c>
      <c r="P28" s="29">
        <f t="shared" si="1"/>
        <v>279.22648811159166</v>
      </c>
      <c r="Q28" s="29">
        <f t="shared" si="2"/>
        <v>43.411333432763186</v>
      </c>
      <c r="R28" s="27">
        <v>0.12433964189555152</v>
      </c>
      <c r="S28" s="22" t="s">
        <v>449</v>
      </c>
      <c r="T28" s="28">
        <v>43.411333432763186</v>
      </c>
      <c r="U28" s="28">
        <v>55.845297622318334</v>
      </c>
      <c r="V28" s="22">
        <v>614.29827384550174</v>
      </c>
      <c r="W28" s="22" t="s">
        <v>429</v>
      </c>
      <c r="X28" s="22" t="s">
        <v>469</v>
      </c>
      <c r="Y28" s="29">
        <v>55303</v>
      </c>
      <c r="Z28" s="29">
        <v>71143</v>
      </c>
      <c r="AA28" s="29">
        <v>127393</v>
      </c>
      <c r="AB28" s="22" t="s">
        <v>55</v>
      </c>
      <c r="AC28" s="22" t="s">
        <v>492</v>
      </c>
      <c r="AD28" s="22">
        <v>1</v>
      </c>
      <c r="AE28" s="22">
        <v>5</v>
      </c>
      <c r="AF28" s="20" t="s">
        <v>475</v>
      </c>
      <c r="AG28" s="19" t="s">
        <v>662</v>
      </c>
      <c r="AH28" s="19" t="s">
        <v>684</v>
      </c>
      <c r="AI28" s="19">
        <v>2</v>
      </c>
      <c r="AJ28" s="19">
        <f>(AI28 * ((AV28 + AY28 + BB28 + BE28 + BH28 + BK28 + BN28 + BQ28) + AK28) * -1)</f>
        <v>225.60160000000019</v>
      </c>
      <c r="AK28" s="19">
        <f t="shared" si="3"/>
        <v>-11.490000000000002</v>
      </c>
      <c r="AL28" s="19">
        <v>39.76</v>
      </c>
      <c r="AM28" s="19">
        <v>51.25</v>
      </c>
      <c r="AN28" s="20" t="s">
        <v>425</v>
      </c>
      <c r="AO28" s="20" t="s">
        <v>425</v>
      </c>
      <c r="AP28" s="20" t="s">
        <v>431</v>
      </c>
      <c r="AQ28" s="20" t="s">
        <v>425</v>
      </c>
      <c r="AR28" s="22" t="s">
        <v>425</v>
      </c>
      <c r="AS28" s="20" t="s">
        <v>425</v>
      </c>
      <c r="AT28" s="20" t="s">
        <v>425</v>
      </c>
      <c r="AU28" s="19" t="s">
        <v>425</v>
      </c>
      <c r="AV28" s="19">
        <f t="shared" si="4"/>
        <v>-14.308800000000105</v>
      </c>
      <c r="AW28" s="29">
        <v>42.790599999999898</v>
      </c>
      <c r="AX28" s="29">
        <v>57.099400000000003</v>
      </c>
      <c r="AY28" s="19">
        <f t="shared" si="5"/>
        <v>-26.483899999999998</v>
      </c>
      <c r="AZ28" s="29">
        <v>36.7137999999999</v>
      </c>
      <c r="BA28" s="29">
        <v>63.197699999999898</v>
      </c>
      <c r="BB28" s="19">
        <f t="shared" si="6"/>
        <v>0.10999999999999943</v>
      </c>
      <c r="BC28" s="30">
        <v>50.055</v>
      </c>
      <c r="BD28" s="30">
        <v>49.945</v>
      </c>
      <c r="BE28" s="19">
        <f t="shared" si="7"/>
        <v>-10.009799999999998</v>
      </c>
      <c r="BF28" s="30">
        <v>44.935600000000001</v>
      </c>
      <c r="BG28" s="30">
        <v>54.945399999999999</v>
      </c>
      <c r="BH28" s="19">
        <f t="shared" si="8"/>
        <v>-23.0383</v>
      </c>
      <c r="BI28" s="29">
        <v>38.386200000000002</v>
      </c>
      <c r="BJ28" s="29">
        <v>61.424500000000002</v>
      </c>
      <c r="BK28" s="19">
        <f t="shared" si="9"/>
        <v>-8.1000000000000014</v>
      </c>
      <c r="BL28" s="30">
        <v>45.8</v>
      </c>
      <c r="BM28" s="30">
        <v>53.9</v>
      </c>
      <c r="BN28" s="19">
        <f t="shared" si="10"/>
        <v>-10</v>
      </c>
      <c r="BO28" s="31">
        <v>45</v>
      </c>
      <c r="BP28" s="31">
        <v>55</v>
      </c>
      <c r="BQ28" s="19">
        <f t="shared" si="11"/>
        <v>-9.4799999999999969</v>
      </c>
      <c r="BR28" s="19">
        <v>45.17</v>
      </c>
      <c r="BS28" s="19">
        <v>54.65</v>
      </c>
      <c r="BT28" s="22" t="str">
        <f t="shared" si="12"/>
        <v>yes</v>
      </c>
      <c r="BU28" s="32">
        <v>0.53</v>
      </c>
      <c r="BV28" s="32">
        <v>0.46</v>
      </c>
      <c r="BW28" s="22" t="s">
        <v>279</v>
      </c>
      <c r="BX28" s="29">
        <v>48.77</v>
      </c>
      <c r="BY28" s="29">
        <v>51.23</v>
      </c>
      <c r="BZ28" s="22" t="s">
        <v>432</v>
      </c>
      <c r="CA28" s="21" t="s">
        <v>432</v>
      </c>
      <c r="CB28" s="22" t="s">
        <v>272</v>
      </c>
      <c r="CC28" s="29">
        <v>52577</v>
      </c>
      <c r="CD28" s="22">
        <v>39770</v>
      </c>
      <c r="CE28" s="22">
        <v>30732</v>
      </c>
      <c r="CF28" s="27">
        <v>0.77270000000000005</v>
      </c>
      <c r="CG28" s="22">
        <v>6367</v>
      </c>
      <c r="CH28" s="32">
        <v>0.21</v>
      </c>
      <c r="CI28" s="22">
        <v>2381</v>
      </c>
      <c r="CJ28" s="32">
        <v>0.08</v>
      </c>
      <c r="CK28" s="22">
        <v>3476</v>
      </c>
      <c r="CL28" s="32">
        <v>0.11</v>
      </c>
      <c r="CM28" s="22">
        <v>2013</v>
      </c>
      <c r="CN28" s="27">
        <v>6.5500000000000003E-2</v>
      </c>
      <c r="CO28" s="22">
        <v>4824</v>
      </c>
      <c r="CP28" s="32">
        <v>0.16</v>
      </c>
      <c r="CQ28" s="22">
        <v>3450</v>
      </c>
      <c r="CR28" s="32">
        <v>0.11</v>
      </c>
      <c r="CS28" s="22">
        <v>3422</v>
      </c>
      <c r="CT28" s="32">
        <v>0.11</v>
      </c>
      <c r="CU28" s="22">
        <v>2443</v>
      </c>
      <c r="CV28" s="27">
        <v>7.9500000000000001E-2</v>
      </c>
      <c r="CW28" s="22">
        <v>33627</v>
      </c>
      <c r="CX28" s="32">
        <v>0.85</v>
      </c>
      <c r="CY28" s="22">
        <v>27078</v>
      </c>
      <c r="CZ28" s="32">
        <v>0.88</v>
      </c>
      <c r="DA28" s="22">
        <v>6143</v>
      </c>
      <c r="DB28" s="32">
        <v>0.15</v>
      </c>
      <c r="DC28" s="22">
        <v>3654</v>
      </c>
      <c r="DD28" s="32">
        <v>0.12</v>
      </c>
      <c r="DE28" s="22">
        <v>942</v>
      </c>
      <c r="DF28" s="32">
        <v>0.02</v>
      </c>
      <c r="DG28" s="22">
        <v>512</v>
      </c>
      <c r="DH28" s="32">
        <v>0.02</v>
      </c>
      <c r="DI28" s="22">
        <v>3165</v>
      </c>
      <c r="DJ28" s="32">
        <v>0.08</v>
      </c>
      <c r="DK28" s="22">
        <v>1745</v>
      </c>
      <c r="DL28" s="32">
        <v>0.06</v>
      </c>
      <c r="DM28" s="22">
        <v>287</v>
      </c>
      <c r="DN28" s="32">
        <v>0.01</v>
      </c>
      <c r="DO28" s="22">
        <v>182</v>
      </c>
      <c r="DP28" s="32">
        <v>0.01</v>
      </c>
      <c r="DQ28" s="22">
        <v>1570</v>
      </c>
      <c r="DR28" s="32">
        <v>0.04</v>
      </c>
      <c r="DS28" s="22">
        <v>1122</v>
      </c>
      <c r="DT28" s="32">
        <v>0.04</v>
      </c>
      <c r="DU28" s="22">
        <v>14</v>
      </c>
      <c r="DV28" s="32">
        <v>0</v>
      </c>
      <c r="DW28" s="22">
        <v>8</v>
      </c>
      <c r="DX28" s="32">
        <v>0</v>
      </c>
      <c r="DY28" s="22">
        <v>49</v>
      </c>
      <c r="DZ28" s="32">
        <v>0</v>
      </c>
      <c r="EA28" s="22">
        <v>26</v>
      </c>
      <c r="EB28" s="32">
        <v>0</v>
      </c>
      <c r="EC28" s="22">
        <v>116</v>
      </c>
      <c r="ED28" s="32">
        <v>0</v>
      </c>
      <c r="EE28" s="22">
        <v>59</v>
      </c>
      <c r="EF28" s="32">
        <v>0</v>
      </c>
      <c r="EG28" s="22" t="s">
        <v>425</v>
      </c>
      <c r="EH28" s="22">
        <v>14.29</v>
      </c>
      <c r="EI28" s="22" t="s">
        <v>431</v>
      </c>
      <c r="EJ28" s="22">
        <v>0.11</v>
      </c>
      <c r="EK28" s="22" t="s">
        <v>425</v>
      </c>
      <c r="EL28" s="22">
        <v>4.91</v>
      </c>
      <c r="EM28" s="22" t="s">
        <v>425</v>
      </c>
      <c r="EN28" s="22">
        <v>20.96</v>
      </c>
      <c r="EO28" s="22" t="s">
        <v>425</v>
      </c>
      <c r="EP28" s="22">
        <v>8.1</v>
      </c>
      <c r="EQ28" s="22" t="s">
        <v>288</v>
      </c>
      <c r="ER28" s="22">
        <v>5.34</v>
      </c>
      <c r="ES28" s="22" t="s">
        <v>288</v>
      </c>
      <c r="ET28" s="22">
        <v>13.02</v>
      </c>
      <c r="EU28" s="33" t="s">
        <v>433</v>
      </c>
      <c r="EV28" s="22">
        <v>0.9</v>
      </c>
      <c r="EW28" s="22" t="s">
        <v>288</v>
      </c>
      <c r="EX28" s="22">
        <v>8.23</v>
      </c>
      <c r="EY28" s="22" t="s">
        <v>434</v>
      </c>
      <c r="EZ28" s="22">
        <v>2.54</v>
      </c>
    </row>
    <row r="29" spans="1:156" ht="16" x14ac:dyDescent="0.2">
      <c r="A29" s="22" t="s">
        <v>111</v>
      </c>
      <c r="B29" s="22" t="s">
        <v>423</v>
      </c>
      <c r="C29" s="22" t="s">
        <v>493</v>
      </c>
      <c r="D29" s="22" t="s">
        <v>425</v>
      </c>
      <c r="E29" s="22" t="s">
        <v>494</v>
      </c>
      <c r="F29" s="22" t="s">
        <v>894</v>
      </c>
      <c r="G29" s="22" t="s">
        <v>460</v>
      </c>
      <c r="H29" s="22">
        <v>7</v>
      </c>
      <c r="I29" s="22">
        <v>50.15</v>
      </c>
      <c r="J29" s="22" t="s">
        <v>478</v>
      </c>
      <c r="K29" s="37" t="s">
        <v>426</v>
      </c>
      <c r="L29" s="22" t="s">
        <v>145</v>
      </c>
      <c r="M29">
        <v>0</v>
      </c>
      <c r="N29" s="25" t="s">
        <v>858</v>
      </c>
      <c r="O29" s="22">
        <f t="shared" si="0"/>
        <v>-122.29475084365842</v>
      </c>
      <c r="P29" s="29">
        <f t="shared" si="1"/>
        <v>92.348367284938945</v>
      </c>
      <c r="Q29" s="29">
        <f t="shared" si="2"/>
        <v>214.64311812859737</v>
      </c>
      <c r="R29" s="27">
        <v>7.4865958896798646E-2</v>
      </c>
      <c r="S29" s="22" t="s">
        <v>285</v>
      </c>
      <c r="T29" s="28">
        <v>53.660779532149341</v>
      </c>
      <c r="U29" s="28">
        <v>46.174183642469472</v>
      </c>
      <c r="V29" s="22">
        <v>-184.69673456987789</v>
      </c>
      <c r="W29" s="22" t="s">
        <v>478</v>
      </c>
      <c r="X29" s="22" t="s">
        <v>442</v>
      </c>
      <c r="Y29" s="29">
        <v>65354</v>
      </c>
      <c r="Z29" s="29">
        <v>56236</v>
      </c>
      <c r="AA29" s="29">
        <v>121791</v>
      </c>
      <c r="AB29" s="22" t="s">
        <v>6</v>
      </c>
      <c r="AC29" s="22" t="s">
        <v>495</v>
      </c>
      <c r="AD29" s="22">
        <v>4</v>
      </c>
      <c r="AE29" s="22">
        <v>2</v>
      </c>
      <c r="AF29" s="20" t="s">
        <v>444</v>
      </c>
      <c r="AG29" s="19" t="s">
        <v>655</v>
      </c>
      <c r="AH29" s="19" t="s">
        <v>683</v>
      </c>
      <c r="AI29" s="19">
        <v>1</v>
      </c>
      <c r="AJ29" s="19">
        <f>(AI29 * (AV29 + AY29 + BB29 + BE29 + BH29 + BK29 + BN29 + BQ29) + AK29)</f>
        <v>117.41080000000017</v>
      </c>
      <c r="AK29" s="19">
        <f t="shared" si="3"/>
        <v>-3.3699999999999974</v>
      </c>
      <c r="AL29" s="19">
        <v>42.92</v>
      </c>
      <c r="AM29" s="19">
        <v>46.29</v>
      </c>
      <c r="AN29" s="22" t="s">
        <v>431</v>
      </c>
      <c r="AO29" s="20" t="s">
        <v>431</v>
      </c>
      <c r="AP29" s="20" t="s">
        <v>431</v>
      </c>
      <c r="AQ29" s="20" t="s">
        <v>431</v>
      </c>
      <c r="AR29" s="22" t="s">
        <v>425</v>
      </c>
      <c r="AS29" s="20" t="s">
        <v>431</v>
      </c>
      <c r="AT29" s="20" t="s">
        <v>425</v>
      </c>
      <c r="AU29" s="19" t="s">
        <v>425</v>
      </c>
      <c r="AV29" s="19">
        <f t="shared" si="4"/>
        <v>18.356900000000103</v>
      </c>
      <c r="AW29" s="29">
        <v>56.0456</v>
      </c>
      <c r="AX29" s="29">
        <v>37.688699999999898</v>
      </c>
      <c r="AY29" s="19">
        <f t="shared" si="5"/>
        <v>28.0959</v>
      </c>
      <c r="AZ29" s="29">
        <v>63.950699999999898</v>
      </c>
      <c r="BA29" s="29">
        <v>35.854799999999898</v>
      </c>
      <c r="BB29" s="19">
        <f t="shared" si="6"/>
        <v>30.063400000000101</v>
      </c>
      <c r="BC29" s="29">
        <v>64.8964</v>
      </c>
      <c r="BD29" s="29">
        <v>34.832999999999899</v>
      </c>
      <c r="BE29" s="19">
        <f t="shared" si="7"/>
        <v>34.302999999999997</v>
      </c>
      <c r="BF29" s="29">
        <v>67.093299999999999</v>
      </c>
      <c r="BG29" s="29">
        <v>32.790300000000002</v>
      </c>
      <c r="BH29" s="19">
        <f t="shared" si="8"/>
        <v>-0.11840000000000117</v>
      </c>
      <c r="BI29" s="29">
        <v>49.817799999999899</v>
      </c>
      <c r="BJ29" s="29">
        <v>49.9361999999999</v>
      </c>
      <c r="BK29" s="19">
        <f t="shared" si="9"/>
        <v>12.729999999999997</v>
      </c>
      <c r="BL29" s="30">
        <v>56.22</v>
      </c>
      <c r="BM29" s="30">
        <v>43.49</v>
      </c>
      <c r="BN29" s="19">
        <f t="shared" si="10"/>
        <v>0</v>
      </c>
      <c r="BO29" s="31">
        <v>50</v>
      </c>
      <c r="BP29" s="31">
        <v>50</v>
      </c>
      <c r="BQ29" s="19">
        <f t="shared" si="11"/>
        <v>-2.6500000000000057</v>
      </c>
      <c r="BR29" s="19">
        <v>48.55</v>
      </c>
      <c r="BS29" s="19">
        <v>51.2</v>
      </c>
      <c r="BT29" s="22" t="str">
        <f t="shared" si="12"/>
        <v>no</v>
      </c>
      <c r="BU29" s="32">
        <v>0.47</v>
      </c>
      <c r="BV29" s="32">
        <v>0.51</v>
      </c>
      <c r="BW29" s="22" t="s">
        <v>279</v>
      </c>
      <c r="BX29" s="29">
        <v>42.27</v>
      </c>
      <c r="BY29" s="29">
        <v>57.73</v>
      </c>
      <c r="BZ29" s="22" t="s">
        <v>432</v>
      </c>
      <c r="CA29" s="21" t="s">
        <v>432</v>
      </c>
      <c r="CB29" s="22" t="s">
        <v>272</v>
      </c>
      <c r="CC29" s="29">
        <v>39496</v>
      </c>
      <c r="CD29" s="22">
        <v>39758</v>
      </c>
      <c r="CE29" s="22">
        <v>33318</v>
      </c>
      <c r="CF29" s="27">
        <v>0.83799999999999997</v>
      </c>
      <c r="CG29" s="22">
        <v>9405</v>
      </c>
      <c r="CH29" s="32">
        <v>0.28000000000000003</v>
      </c>
      <c r="CI29" s="22">
        <v>2252</v>
      </c>
      <c r="CJ29" s="32">
        <v>7.0000000000000007E-2</v>
      </c>
      <c r="CK29" s="22">
        <v>3015</v>
      </c>
      <c r="CL29" s="32">
        <v>0.09</v>
      </c>
      <c r="CM29" s="22">
        <v>1731</v>
      </c>
      <c r="CN29" s="27">
        <v>5.1999999999999998E-2</v>
      </c>
      <c r="CO29" s="22">
        <v>6668</v>
      </c>
      <c r="CP29" s="32">
        <v>0.2</v>
      </c>
      <c r="CQ29" s="22">
        <v>2674</v>
      </c>
      <c r="CR29" s="32">
        <v>0.08</v>
      </c>
      <c r="CS29" s="22">
        <v>3024</v>
      </c>
      <c r="CT29" s="32">
        <v>0.09</v>
      </c>
      <c r="CU29" s="22">
        <v>2516</v>
      </c>
      <c r="CV29" s="27">
        <v>7.5499999999999998E-2</v>
      </c>
      <c r="CW29" s="22">
        <v>33546</v>
      </c>
      <c r="CX29" s="32">
        <v>0.84</v>
      </c>
      <c r="CY29" s="22">
        <v>28833</v>
      </c>
      <c r="CZ29" s="32">
        <v>0.87</v>
      </c>
      <c r="DA29" s="22">
        <v>6212</v>
      </c>
      <c r="DB29" s="32">
        <v>0.16</v>
      </c>
      <c r="DC29" s="22">
        <v>4485</v>
      </c>
      <c r="DD29" s="32">
        <v>0.13</v>
      </c>
      <c r="DE29" s="22">
        <v>1001</v>
      </c>
      <c r="DF29" s="32">
        <v>0.03</v>
      </c>
      <c r="DG29" s="22">
        <v>681</v>
      </c>
      <c r="DH29" s="32">
        <v>0.02</v>
      </c>
      <c r="DI29" s="22">
        <v>3103</v>
      </c>
      <c r="DJ29" s="32">
        <v>0.08</v>
      </c>
      <c r="DK29" s="22">
        <v>2078</v>
      </c>
      <c r="DL29" s="32">
        <v>0.06</v>
      </c>
      <c r="DM29" s="22">
        <v>462</v>
      </c>
      <c r="DN29" s="32">
        <v>0.01</v>
      </c>
      <c r="DO29" s="22">
        <v>366</v>
      </c>
      <c r="DP29" s="32">
        <v>0.01</v>
      </c>
      <c r="DQ29" s="22">
        <v>1472</v>
      </c>
      <c r="DR29" s="32">
        <v>0.04</v>
      </c>
      <c r="DS29" s="22">
        <v>1257</v>
      </c>
      <c r="DT29" s="32">
        <v>0.04</v>
      </c>
      <c r="DU29" s="22">
        <v>13</v>
      </c>
      <c r="DV29" s="32">
        <v>0</v>
      </c>
      <c r="DW29" s="22">
        <v>9</v>
      </c>
      <c r="DX29" s="32">
        <v>0</v>
      </c>
      <c r="DY29" s="22">
        <v>33</v>
      </c>
      <c r="DZ29" s="32">
        <v>0</v>
      </c>
      <c r="EA29" s="22">
        <v>20</v>
      </c>
      <c r="EB29" s="32">
        <v>0</v>
      </c>
      <c r="EC29" s="22">
        <v>128</v>
      </c>
      <c r="ED29" s="32">
        <v>0</v>
      </c>
      <c r="EE29" s="22">
        <v>74</v>
      </c>
      <c r="EF29" s="32">
        <v>0</v>
      </c>
      <c r="EG29" s="22" t="s">
        <v>431</v>
      </c>
      <c r="EH29" s="22">
        <v>18.61</v>
      </c>
      <c r="EI29" s="22" t="s">
        <v>431</v>
      </c>
      <c r="EJ29" s="22">
        <v>21.77</v>
      </c>
      <c r="EK29" s="22" t="s">
        <v>431</v>
      </c>
      <c r="EL29" s="22">
        <v>29.21</v>
      </c>
      <c r="EM29" s="22" t="s">
        <v>425</v>
      </c>
      <c r="EN29" s="22">
        <v>3.35</v>
      </c>
      <c r="EO29" s="22" t="s">
        <v>431</v>
      </c>
      <c r="EP29" s="22">
        <v>12.73</v>
      </c>
      <c r="EQ29" s="22" t="s">
        <v>287</v>
      </c>
      <c r="ER29" s="22">
        <v>9.61</v>
      </c>
      <c r="ES29" s="22" t="s">
        <v>288</v>
      </c>
      <c r="ET29" s="22">
        <v>1.64</v>
      </c>
      <c r="EU29" s="22" t="s">
        <v>439</v>
      </c>
      <c r="EV29" s="22">
        <v>12.06</v>
      </c>
      <c r="EW29" s="22" t="s">
        <v>287</v>
      </c>
      <c r="EX29" s="22">
        <v>2.2799999999999998</v>
      </c>
      <c r="EY29" s="22" t="s">
        <v>439</v>
      </c>
      <c r="EZ29" s="22">
        <v>9.65</v>
      </c>
    </row>
    <row r="30" spans="1:156" ht="16" x14ac:dyDescent="0.2">
      <c r="A30" s="22" t="s">
        <v>55</v>
      </c>
      <c r="B30" s="22" t="s">
        <v>423</v>
      </c>
      <c r="C30" s="22" t="s">
        <v>496</v>
      </c>
      <c r="D30" s="22" t="s">
        <v>425</v>
      </c>
      <c r="E30" s="22" t="s">
        <v>426</v>
      </c>
      <c r="F30" s="22" t="s">
        <v>895</v>
      </c>
      <c r="G30" s="29"/>
      <c r="H30" s="22">
        <v>9</v>
      </c>
      <c r="I30" s="22">
        <v>63.01</v>
      </c>
      <c r="J30" s="22" t="s">
        <v>429</v>
      </c>
      <c r="K30" s="37" t="s">
        <v>426</v>
      </c>
      <c r="L30" s="22" t="s">
        <v>204</v>
      </c>
      <c r="M30">
        <v>11</v>
      </c>
      <c r="N30" t="s">
        <v>848</v>
      </c>
      <c r="O30" s="22">
        <f t="shared" si="0"/>
        <v>245.87099561345212</v>
      </c>
      <c r="P30" s="29">
        <f t="shared" si="1"/>
        <v>288.11644290841423</v>
      </c>
      <c r="Q30" s="29">
        <f t="shared" si="2"/>
        <v>42.245447294962119</v>
      </c>
      <c r="R30" s="27">
        <v>0.15377841286720723</v>
      </c>
      <c r="S30" s="22" t="s">
        <v>285</v>
      </c>
      <c r="T30" s="28">
        <v>42.245447294962119</v>
      </c>
      <c r="U30" s="28">
        <v>57.623288581682843</v>
      </c>
      <c r="V30" s="22">
        <v>3054.0342948291905</v>
      </c>
      <c r="W30" s="22" t="s">
        <v>429</v>
      </c>
      <c r="X30" s="22" t="s">
        <v>469</v>
      </c>
      <c r="Y30" s="29">
        <v>50850</v>
      </c>
      <c r="Z30" s="29">
        <v>69360</v>
      </c>
      <c r="AA30" s="29">
        <v>120368</v>
      </c>
      <c r="AB30" s="22" t="s">
        <v>44</v>
      </c>
      <c r="AC30" s="22" t="s">
        <v>497</v>
      </c>
      <c r="AD30" s="22">
        <v>1</v>
      </c>
      <c r="AE30" s="22">
        <v>5</v>
      </c>
      <c r="AF30" s="20" t="s">
        <v>498</v>
      </c>
      <c r="AG30" s="19" t="s">
        <v>665</v>
      </c>
      <c r="AH30" s="19" t="s">
        <v>684</v>
      </c>
      <c r="AI30" s="19">
        <v>2</v>
      </c>
      <c r="AJ30" s="19">
        <f>(AI30 * ((AV30 + AY30 + BB30 + BE30 + BH30 + BK30 + BN30 + BQ30) + AK30) * -1)</f>
        <v>292.62459999999976</v>
      </c>
      <c r="AK30" s="19">
        <f t="shared" si="3"/>
        <v>-39.9</v>
      </c>
      <c r="AL30" s="19">
        <v>26.46</v>
      </c>
      <c r="AM30" s="19">
        <v>66.36</v>
      </c>
      <c r="AN30" s="20" t="s">
        <v>425</v>
      </c>
      <c r="AO30" s="20" t="s">
        <v>425</v>
      </c>
      <c r="AP30" s="20" t="s">
        <v>425</v>
      </c>
      <c r="AQ30" s="20" t="s">
        <v>431</v>
      </c>
      <c r="AR30" s="22" t="s">
        <v>425</v>
      </c>
      <c r="AS30" s="20" t="s">
        <v>425</v>
      </c>
      <c r="AT30" s="20" t="s">
        <v>425</v>
      </c>
      <c r="AU30" s="19" t="s">
        <v>425</v>
      </c>
      <c r="AV30" s="19">
        <f t="shared" si="4"/>
        <v>-18.302299999999896</v>
      </c>
      <c r="AW30" s="29">
        <v>38.471400000000003</v>
      </c>
      <c r="AX30" s="29">
        <v>56.773699999999899</v>
      </c>
      <c r="AY30" s="19">
        <f t="shared" si="5"/>
        <v>-8.6063999999998941</v>
      </c>
      <c r="AZ30" s="29">
        <v>45.680100000000003</v>
      </c>
      <c r="BA30" s="29">
        <v>54.286499999999897</v>
      </c>
      <c r="BB30" s="19">
        <f t="shared" si="6"/>
        <v>-2.6897999999999982</v>
      </c>
      <c r="BC30" s="29">
        <v>48.596499999999899</v>
      </c>
      <c r="BD30" s="29">
        <v>51.286299999999898</v>
      </c>
      <c r="BE30" s="19">
        <f t="shared" si="7"/>
        <v>-7.3656000000000006</v>
      </c>
      <c r="BF30" s="30">
        <v>46.230600000000003</v>
      </c>
      <c r="BG30" s="30">
        <v>53.596200000000003</v>
      </c>
      <c r="BH30" s="19">
        <f t="shared" si="8"/>
        <v>-10.998200000000104</v>
      </c>
      <c r="BI30" s="29">
        <v>44.384999999999899</v>
      </c>
      <c r="BJ30" s="29">
        <v>55.383200000000002</v>
      </c>
      <c r="BK30" s="19">
        <f t="shared" si="9"/>
        <v>-4.8100000000000023</v>
      </c>
      <c r="BL30" s="30">
        <v>47.55</v>
      </c>
      <c r="BM30" s="30">
        <v>52.36</v>
      </c>
      <c r="BN30" s="19">
        <f t="shared" si="10"/>
        <v>-26</v>
      </c>
      <c r="BO30" s="31">
        <v>37</v>
      </c>
      <c r="BP30" s="31">
        <v>63</v>
      </c>
      <c r="BQ30" s="19">
        <f t="shared" si="11"/>
        <v>-27.64</v>
      </c>
      <c r="BR30" s="19">
        <v>36.049999999999997</v>
      </c>
      <c r="BS30" s="19">
        <v>63.69</v>
      </c>
      <c r="BT30" s="22" t="str">
        <f t="shared" si="12"/>
        <v>yes</v>
      </c>
      <c r="BU30" s="32">
        <v>0.55000000000000004</v>
      </c>
      <c r="BV30" s="32">
        <v>0.43</v>
      </c>
      <c r="BW30" s="22" t="s">
        <v>280</v>
      </c>
      <c r="BX30" s="29">
        <v>61.29</v>
      </c>
      <c r="BY30" s="29">
        <v>38.71</v>
      </c>
      <c r="BZ30" s="22" t="s">
        <v>432</v>
      </c>
      <c r="CA30" s="21" t="s">
        <v>432</v>
      </c>
      <c r="CB30" s="22" t="s">
        <v>260</v>
      </c>
      <c r="CC30" s="29">
        <v>53370</v>
      </c>
      <c r="CD30" s="22">
        <v>39434</v>
      </c>
      <c r="CE30" s="22">
        <v>29160</v>
      </c>
      <c r="CF30" s="27">
        <v>0.73950000000000005</v>
      </c>
      <c r="CG30" s="22">
        <v>3950</v>
      </c>
      <c r="CH30" s="32">
        <v>0.14000000000000001</v>
      </c>
      <c r="CI30" s="22">
        <v>2903</v>
      </c>
      <c r="CJ30" s="32">
        <v>0.1</v>
      </c>
      <c r="CK30" s="22">
        <v>3912</v>
      </c>
      <c r="CL30" s="32">
        <v>0.13</v>
      </c>
      <c r="CM30" s="22">
        <v>2492</v>
      </c>
      <c r="CN30" s="27">
        <v>8.5500000000000007E-2</v>
      </c>
      <c r="CO30" s="22">
        <v>2556</v>
      </c>
      <c r="CP30" s="32">
        <v>0.09</v>
      </c>
      <c r="CQ30" s="22">
        <v>4152</v>
      </c>
      <c r="CR30" s="32">
        <v>0.14000000000000001</v>
      </c>
      <c r="CS30" s="22">
        <v>3601</v>
      </c>
      <c r="CT30" s="32">
        <v>0.12</v>
      </c>
      <c r="CU30" s="22">
        <v>2965</v>
      </c>
      <c r="CV30" s="27">
        <v>0.1017</v>
      </c>
      <c r="CW30" s="22">
        <v>36477</v>
      </c>
      <c r="CX30" s="32">
        <v>0.93</v>
      </c>
      <c r="CY30" s="22">
        <v>27495</v>
      </c>
      <c r="CZ30" s="32">
        <v>0.94</v>
      </c>
      <c r="DA30" s="22">
        <v>2957</v>
      </c>
      <c r="DB30" s="32">
        <v>7.0000000000000007E-2</v>
      </c>
      <c r="DC30" s="22">
        <v>1665</v>
      </c>
      <c r="DD30" s="32">
        <v>0.06</v>
      </c>
      <c r="DE30" s="22">
        <v>531</v>
      </c>
      <c r="DF30" s="32">
        <v>0.01</v>
      </c>
      <c r="DG30" s="22">
        <v>283</v>
      </c>
      <c r="DH30" s="32">
        <v>0.01</v>
      </c>
      <c r="DI30" s="22">
        <v>231</v>
      </c>
      <c r="DJ30" s="32">
        <v>0.01</v>
      </c>
      <c r="DK30" s="22">
        <v>89</v>
      </c>
      <c r="DL30" s="32">
        <v>0</v>
      </c>
      <c r="DM30" s="22">
        <v>1913</v>
      </c>
      <c r="DN30" s="32">
        <v>0.05</v>
      </c>
      <c r="DO30" s="22">
        <v>1134</v>
      </c>
      <c r="DP30" s="32">
        <v>0.04</v>
      </c>
      <c r="DQ30" s="22">
        <v>214</v>
      </c>
      <c r="DR30" s="32">
        <v>0.01</v>
      </c>
      <c r="DS30" s="22">
        <v>120</v>
      </c>
      <c r="DT30" s="32">
        <v>0</v>
      </c>
      <c r="DU30" s="22">
        <v>9</v>
      </c>
      <c r="DV30" s="32">
        <v>0</v>
      </c>
      <c r="DW30" s="22">
        <v>8</v>
      </c>
      <c r="DX30" s="32">
        <v>0</v>
      </c>
      <c r="DY30" s="22">
        <v>18</v>
      </c>
      <c r="DZ30" s="32">
        <v>0</v>
      </c>
      <c r="EA30" s="22">
        <v>13</v>
      </c>
      <c r="EB30" s="32">
        <v>0</v>
      </c>
      <c r="EC30" s="22">
        <v>41</v>
      </c>
      <c r="ED30" s="32">
        <v>0</v>
      </c>
      <c r="EE30" s="22">
        <v>18</v>
      </c>
      <c r="EF30" s="32">
        <v>0</v>
      </c>
      <c r="EG30" s="22" t="s">
        <v>425</v>
      </c>
      <c r="EH30" s="22">
        <v>9</v>
      </c>
      <c r="EI30" s="22" t="s">
        <v>425</v>
      </c>
      <c r="EJ30" s="22">
        <v>2.4300000000000002</v>
      </c>
      <c r="EK30" s="22" t="s">
        <v>431</v>
      </c>
      <c r="EL30" s="22">
        <v>0.24</v>
      </c>
      <c r="EM30" s="22" t="s">
        <v>425</v>
      </c>
      <c r="EN30" s="22">
        <v>10.55</v>
      </c>
      <c r="EO30" s="22" t="s">
        <v>425</v>
      </c>
      <c r="EP30" s="22">
        <v>4.8099999999999996</v>
      </c>
      <c r="EQ30" s="22" t="s">
        <v>288</v>
      </c>
      <c r="ER30" s="22">
        <v>15.66</v>
      </c>
      <c r="ES30" s="22" t="s">
        <v>288</v>
      </c>
      <c r="ET30" s="22">
        <v>11.58</v>
      </c>
      <c r="EU30" s="33" t="s">
        <v>433</v>
      </c>
      <c r="EV30" s="22">
        <v>11.5</v>
      </c>
      <c r="EW30" s="22" t="s">
        <v>288</v>
      </c>
      <c r="EX30" s="22">
        <v>15.52</v>
      </c>
      <c r="EY30" s="22" t="s">
        <v>434</v>
      </c>
      <c r="EZ30" s="22">
        <v>13.38</v>
      </c>
    </row>
    <row r="31" spans="1:156" ht="16" x14ac:dyDescent="0.2">
      <c r="A31" s="22" t="s">
        <v>6</v>
      </c>
      <c r="B31" s="22" t="s">
        <v>423</v>
      </c>
      <c r="C31" s="22" t="s">
        <v>499</v>
      </c>
      <c r="D31" s="22" t="s">
        <v>425</v>
      </c>
      <c r="E31" s="22" t="s">
        <v>426</v>
      </c>
      <c r="F31" s="22" t="s">
        <v>895</v>
      </c>
      <c r="G31" s="29"/>
      <c r="H31" s="22">
        <v>2</v>
      </c>
      <c r="I31" s="22">
        <v>63.93</v>
      </c>
      <c r="J31" s="22" t="s">
        <v>429</v>
      </c>
      <c r="K31" s="37" t="s">
        <v>426</v>
      </c>
      <c r="L31" s="22" t="s">
        <v>232</v>
      </c>
      <c r="M31">
        <v>16</v>
      </c>
      <c r="N31" t="s">
        <v>834</v>
      </c>
      <c r="O31" s="28">
        <f t="shared" si="0"/>
        <v>216.24327526267749</v>
      </c>
      <c r="P31" s="29">
        <f t="shared" si="1"/>
        <v>270.23830332692421</v>
      </c>
      <c r="Q31" s="34">
        <f t="shared" si="2"/>
        <v>53.995028064246732</v>
      </c>
      <c r="R31" s="27">
        <v>8.9553108430926953E-2</v>
      </c>
      <c r="S31" s="29"/>
      <c r="T31" s="28">
        <v>53.995028064246732</v>
      </c>
      <c r="U31" s="28">
        <v>45.039717221154035</v>
      </c>
      <c r="V31" s="22">
        <v>135.11915166346211</v>
      </c>
      <c r="W31" s="22" t="s">
        <v>429</v>
      </c>
      <c r="X31" s="22" t="s">
        <v>469</v>
      </c>
      <c r="Y31" s="29">
        <v>55603</v>
      </c>
      <c r="Z31" s="29">
        <v>46381</v>
      </c>
      <c r="AA31" s="29">
        <v>102978</v>
      </c>
      <c r="AB31" s="22" t="s">
        <v>132</v>
      </c>
      <c r="AC31" s="22">
        <v>2012</v>
      </c>
      <c r="AD31" s="22">
        <v>0</v>
      </c>
      <c r="AE31" s="22">
        <v>6</v>
      </c>
      <c r="AF31" s="20" t="s">
        <v>470</v>
      </c>
      <c r="AG31" s="19" t="s">
        <v>660</v>
      </c>
      <c r="AH31" s="19" t="s">
        <v>682</v>
      </c>
      <c r="AI31" s="19">
        <v>3</v>
      </c>
      <c r="AJ31" s="19">
        <f>(AI31 * ((AV31 + AY31 + BB31 + BE31 + BH31 + BK31 + BN31 + BQ31) + AK31) * -1)</f>
        <v>578.31750000000056</v>
      </c>
      <c r="AK31" s="19">
        <f t="shared" si="3"/>
        <v>-49.21</v>
      </c>
      <c r="AL31" s="19">
        <v>21.79</v>
      </c>
      <c r="AM31" s="19">
        <v>71</v>
      </c>
      <c r="AN31" s="20" t="s">
        <v>425</v>
      </c>
      <c r="AO31" s="20" t="s">
        <v>425</v>
      </c>
      <c r="AP31" s="20" t="s">
        <v>425</v>
      </c>
      <c r="AQ31" s="20" t="s">
        <v>425</v>
      </c>
      <c r="AR31" s="22" t="s">
        <v>425</v>
      </c>
      <c r="AS31" s="20" t="s">
        <v>425</v>
      </c>
      <c r="AT31" s="20" t="s">
        <v>425</v>
      </c>
      <c r="AU31" s="19" t="s">
        <v>425</v>
      </c>
      <c r="AV31" s="19">
        <f t="shared" si="4"/>
        <v>-16.185099999999998</v>
      </c>
      <c r="AW31" s="29">
        <v>41.8387999999999</v>
      </c>
      <c r="AX31" s="29">
        <v>58.023899999999898</v>
      </c>
      <c r="AY31" s="19">
        <f t="shared" si="5"/>
        <v>-23.357399999999998</v>
      </c>
      <c r="AZ31" s="29">
        <v>38.271700000000003</v>
      </c>
      <c r="BA31" s="29">
        <v>61.629100000000001</v>
      </c>
      <c r="BB31" s="19">
        <f t="shared" si="6"/>
        <v>-16.334000000000103</v>
      </c>
      <c r="BC31" s="29">
        <v>41.794199999999897</v>
      </c>
      <c r="BD31" s="29">
        <v>58.1282</v>
      </c>
      <c r="BE31" s="19">
        <f t="shared" si="7"/>
        <v>34.687600000000003</v>
      </c>
      <c r="BF31" s="29">
        <v>67.154700000000005</v>
      </c>
      <c r="BG31" s="29">
        <v>32.467100000000002</v>
      </c>
      <c r="BH31" s="19">
        <f t="shared" si="8"/>
        <v>-40.833600000000104</v>
      </c>
      <c r="BI31" s="29">
        <v>29.5353999999999</v>
      </c>
      <c r="BJ31" s="29">
        <v>70.369</v>
      </c>
      <c r="BK31" s="19">
        <f t="shared" si="9"/>
        <v>-15.68</v>
      </c>
      <c r="BL31" s="30">
        <v>42.09</v>
      </c>
      <c r="BM31" s="30">
        <v>57.77</v>
      </c>
      <c r="BN31" s="19">
        <f t="shared" si="10"/>
        <v>-28</v>
      </c>
      <c r="BO31" s="31">
        <v>36</v>
      </c>
      <c r="BP31" s="31">
        <v>64</v>
      </c>
      <c r="BQ31" s="19">
        <f t="shared" si="11"/>
        <v>-37.86</v>
      </c>
      <c r="BR31" s="19">
        <v>31.02</v>
      </c>
      <c r="BS31" s="19">
        <v>68.88</v>
      </c>
      <c r="BT31" s="22" t="str">
        <f t="shared" si="12"/>
        <v>yes</v>
      </c>
      <c r="BU31" s="32">
        <v>0.61</v>
      </c>
      <c r="BV31" s="32">
        <v>0.38</v>
      </c>
      <c r="BW31" s="22" t="s">
        <v>280</v>
      </c>
      <c r="BX31" s="29">
        <v>61.29</v>
      </c>
      <c r="BY31" s="29">
        <v>38.71</v>
      </c>
      <c r="BZ31" s="22" t="s">
        <v>432</v>
      </c>
      <c r="CA31" s="21" t="s">
        <v>432</v>
      </c>
      <c r="CB31" s="22" t="s">
        <v>271</v>
      </c>
      <c r="CC31" s="29">
        <v>72051</v>
      </c>
      <c r="CD31" s="22">
        <v>39699</v>
      </c>
      <c r="CE31" s="22">
        <v>28072</v>
      </c>
      <c r="CF31" s="27">
        <v>0.70709999999999995</v>
      </c>
      <c r="CG31" s="22">
        <v>3993</v>
      </c>
      <c r="CH31" s="32">
        <v>0.14000000000000001</v>
      </c>
      <c r="CI31" s="22">
        <v>3152</v>
      </c>
      <c r="CJ31" s="32">
        <v>0.11</v>
      </c>
      <c r="CK31" s="22">
        <v>3734</v>
      </c>
      <c r="CL31" s="32">
        <v>0.13</v>
      </c>
      <c r="CM31" s="22">
        <v>1819</v>
      </c>
      <c r="CN31" s="27">
        <v>6.4799999999999996E-2</v>
      </c>
      <c r="CO31" s="22">
        <v>2537</v>
      </c>
      <c r="CP31" s="32">
        <v>0.09</v>
      </c>
      <c r="CQ31" s="22">
        <v>4581</v>
      </c>
      <c r="CR31" s="32">
        <v>0.16</v>
      </c>
      <c r="CS31" s="22">
        <v>3473</v>
      </c>
      <c r="CT31" s="32">
        <v>0.12</v>
      </c>
      <c r="CU31" s="22">
        <v>1886</v>
      </c>
      <c r="CV31" s="27">
        <v>6.7199999999999996E-2</v>
      </c>
      <c r="CW31" s="22">
        <v>38526</v>
      </c>
      <c r="CX31" s="32">
        <v>0.97</v>
      </c>
      <c r="CY31" s="22">
        <v>27436</v>
      </c>
      <c r="CZ31" s="32">
        <v>0.98</v>
      </c>
      <c r="DA31" s="22">
        <v>1173</v>
      </c>
      <c r="DB31" s="32">
        <v>0.03</v>
      </c>
      <c r="DC31" s="22">
        <v>636</v>
      </c>
      <c r="DD31" s="32">
        <v>0.02</v>
      </c>
      <c r="DE31" s="22">
        <v>459</v>
      </c>
      <c r="DF31" s="32">
        <v>0.01</v>
      </c>
      <c r="DG31" s="22">
        <v>236</v>
      </c>
      <c r="DH31" s="32">
        <v>0.01</v>
      </c>
      <c r="DI31" s="22">
        <v>202</v>
      </c>
      <c r="DJ31" s="32">
        <v>0.01</v>
      </c>
      <c r="DK31" s="22">
        <v>92</v>
      </c>
      <c r="DL31" s="32">
        <v>0</v>
      </c>
      <c r="DM31" s="22">
        <v>222</v>
      </c>
      <c r="DN31" s="32">
        <v>0.01</v>
      </c>
      <c r="DO31" s="22">
        <v>150</v>
      </c>
      <c r="DP31" s="32">
        <v>0.01</v>
      </c>
      <c r="DQ31" s="22">
        <v>218</v>
      </c>
      <c r="DR31" s="32">
        <v>0.01</v>
      </c>
      <c r="DS31" s="22">
        <v>121</v>
      </c>
      <c r="DT31" s="32">
        <v>0</v>
      </c>
      <c r="DU31" s="22">
        <v>18</v>
      </c>
      <c r="DV31" s="32">
        <v>0</v>
      </c>
      <c r="DW31" s="22">
        <v>5</v>
      </c>
      <c r="DX31" s="32">
        <v>0</v>
      </c>
      <c r="DY31" s="22">
        <v>12</v>
      </c>
      <c r="DZ31" s="32">
        <v>0</v>
      </c>
      <c r="EA31" s="22">
        <v>9</v>
      </c>
      <c r="EB31" s="32">
        <v>0</v>
      </c>
      <c r="EC31" s="22">
        <v>42</v>
      </c>
      <c r="ED31" s="32">
        <v>0</v>
      </c>
      <c r="EE31" s="22">
        <v>23</v>
      </c>
      <c r="EF31" s="32">
        <v>0</v>
      </c>
      <c r="EG31" s="22" t="s">
        <v>425</v>
      </c>
      <c r="EH31" s="22">
        <v>18.66</v>
      </c>
      <c r="EI31" s="22" t="s">
        <v>425</v>
      </c>
      <c r="EJ31" s="22">
        <v>10.42</v>
      </c>
      <c r="EK31" s="22" t="s">
        <v>425</v>
      </c>
      <c r="EL31" s="22">
        <v>15.57</v>
      </c>
      <c r="EM31" s="22" t="s">
        <v>425</v>
      </c>
      <c r="EN31" s="22">
        <v>27.77</v>
      </c>
      <c r="EO31" s="22" t="s">
        <v>425</v>
      </c>
      <c r="EP31" s="22">
        <v>15.68</v>
      </c>
      <c r="EQ31" s="22" t="s">
        <v>288</v>
      </c>
      <c r="ER31" s="22">
        <v>23.34</v>
      </c>
      <c r="ES31" s="22" t="s">
        <v>288</v>
      </c>
      <c r="ET31" s="22">
        <v>22.76</v>
      </c>
      <c r="EU31" s="33" t="s">
        <v>433</v>
      </c>
      <c r="EV31" s="22">
        <v>22.24</v>
      </c>
      <c r="EW31" s="22" t="s">
        <v>288</v>
      </c>
      <c r="EX31" s="22">
        <v>27.68</v>
      </c>
      <c r="EY31" s="22" t="s">
        <v>434</v>
      </c>
      <c r="EZ31" s="22">
        <v>27.88</v>
      </c>
    </row>
    <row r="32" spans="1:156" ht="16" x14ac:dyDescent="0.2">
      <c r="A32" s="22" t="s">
        <v>44</v>
      </c>
      <c r="B32" s="22" t="s">
        <v>423</v>
      </c>
      <c r="C32" s="22" t="s">
        <v>500</v>
      </c>
      <c r="D32" s="22" t="s">
        <v>425</v>
      </c>
      <c r="E32" s="22" t="s">
        <v>426</v>
      </c>
      <c r="F32" s="22" t="s">
        <v>895</v>
      </c>
      <c r="G32" s="29"/>
      <c r="H32" s="22">
        <v>3</v>
      </c>
      <c r="I32" s="22">
        <v>61.72</v>
      </c>
      <c r="J32" s="22" t="s">
        <v>429</v>
      </c>
      <c r="K32" s="37" t="s">
        <v>426</v>
      </c>
      <c r="L32" s="22" t="s">
        <v>200</v>
      </c>
      <c r="M32">
        <v>15</v>
      </c>
      <c r="N32" t="s">
        <v>841</v>
      </c>
      <c r="O32" s="28">
        <f t="shared" si="0"/>
        <v>283.95064650241795</v>
      </c>
      <c r="P32" s="29">
        <f t="shared" si="1"/>
        <v>328.4784512342319</v>
      </c>
      <c r="Q32" s="34">
        <f t="shared" si="2"/>
        <v>44.527804731813916</v>
      </c>
      <c r="R32" s="27">
        <v>0.10218603807224735</v>
      </c>
      <c r="S32" s="29"/>
      <c r="T32" s="28">
        <v>44.527804731813916</v>
      </c>
      <c r="U32" s="28">
        <v>54.746408539038647</v>
      </c>
      <c r="V32" s="22">
        <v>766.44971954654102</v>
      </c>
      <c r="W32" s="22" t="s">
        <v>429</v>
      </c>
      <c r="X32" s="22" t="s">
        <v>469</v>
      </c>
      <c r="Y32" s="29">
        <v>56443</v>
      </c>
      <c r="Z32" s="29">
        <v>69396</v>
      </c>
      <c r="AA32" s="29">
        <v>126759</v>
      </c>
      <c r="AB32" s="22" t="s">
        <v>105</v>
      </c>
      <c r="AC32" s="22">
        <v>2010</v>
      </c>
      <c r="AD32" s="22">
        <v>0</v>
      </c>
      <c r="AE32" s="22">
        <v>6</v>
      </c>
      <c r="AF32" s="20" t="s">
        <v>470</v>
      </c>
      <c r="AG32" s="19" t="s">
        <v>660</v>
      </c>
      <c r="AH32" s="19" t="s">
        <v>682</v>
      </c>
      <c r="AI32" s="19">
        <v>3</v>
      </c>
      <c r="AJ32" s="19">
        <f>(AI32 * ((AV32 + AY32 + BB32 + BE32 + BH32 + BK32 + BN32 + BQ32) + AK32) * -1)</f>
        <v>366.7278</v>
      </c>
      <c r="AK32" s="19">
        <f t="shared" si="3"/>
        <v>-29.27</v>
      </c>
      <c r="AL32" s="19">
        <v>31.12</v>
      </c>
      <c r="AM32" s="19">
        <v>60.39</v>
      </c>
      <c r="AN32" s="22" t="s">
        <v>431</v>
      </c>
      <c r="AO32" s="20" t="s">
        <v>425</v>
      </c>
      <c r="AP32" s="20" t="s">
        <v>425</v>
      </c>
      <c r="AQ32" s="20" t="s">
        <v>425</v>
      </c>
      <c r="AR32" s="22" t="s">
        <v>425</v>
      </c>
      <c r="AS32" s="20" t="s">
        <v>425</v>
      </c>
      <c r="AT32" s="20" t="s">
        <v>425</v>
      </c>
      <c r="AU32" s="19" t="s">
        <v>425</v>
      </c>
      <c r="AV32" s="19">
        <f t="shared" si="4"/>
        <v>6.003700000000002</v>
      </c>
      <c r="AW32" s="29">
        <v>52.980699999999899</v>
      </c>
      <c r="AX32" s="29">
        <v>46.976999999999897</v>
      </c>
      <c r="AY32" s="19">
        <f t="shared" si="5"/>
        <v>-6.2199999999999989</v>
      </c>
      <c r="AZ32" s="30">
        <v>46.89</v>
      </c>
      <c r="BA32" s="30">
        <v>53.11</v>
      </c>
      <c r="BB32" s="19">
        <f t="shared" si="6"/>
        <v>-5.25</v>
      </c>
      <c r="BC32" s="30">
        <v>47.375</v>
      </c>
      <c r="BD32" s="30">
        <v>52.625</v>
      </c>
      <c r="BE32" s="19">
        <f t="shared" si="7"/>
        <v>0.40370000000000061</v>
      </c>
      <c r="BF32" s="30">
        <v>50.099800000000002</v>
      </c>
      <c r="BG32" s="30">
        <v>49.696100000000001</v>
      </c>
      <c r="BH32" s="19">
        <f t="shared" si="8"/>
        <v>-14.060000000000002</v>
      </c>
      <c r="BI32" s="30">
        <v>42.97</v>
      </c>
      <c r="BJ32" s="30">
        <v>57.03</v>
      </c>
      <c r="BK32" s="19">
        <f t="shared" si="9"/>
        <v>-13.560000000000002</v>
      </c>
      <c r="BL32" s="30">
        <v>43.16</v>
      </c>
      <c r="BM32" s="30">
        <v>56.72</v>
      </c>
      <c r="BN32" s="19">
        <f t="shared" si="10"/>
        <v>-24</v>
      </c>
      <c r="BO32" s="31">
        <v>38</v>
      </c>
      <c r="BP32" s="31">
        <v>62</v>
      </c>
      <c r="BQ32" s="19">
        <f t="shared" si="11"/>
        <v>-36.289999999999992</v>
      </c>
      <c r="BR32" s="19">
        <v>31.81</v>
      </c>
      <c r="BS32" s="19">
        <v>68.099999999999994</v>
      </c>
      <c r="BT32" s="22" t="str">
        <f t="shared" si="12"/>
        <v>no</v>
      </c>
      <c r="BU32" s="32">
        <v>0.45</v>
      </c>
      <c r="BV32" s="32">
        <v>0.53</v>
      </c>
      <c r="BW32" s="22" t="s">
        <v>280</v>
      </c>
      <c r="BX32" s="29">
        <v>63.54</v>
      </c>
      <c r="BY32" s="29">
        <v>36.46</v>
      </c>
      <c r="BZ32" s="22" t="s">
        <v>432</v>
      </c>
      <c r="CA32" s="21" t="s">
        <v>432</v>
      </c>
      <c r="CB32" s="22" t="s">
        <v>257</v>
      </c>
      <c r="CC32" s="29">
        <v>51255</v>
      </c>
      <c r="CD32" s="22">
        <v>39701</v>
      </c>
      <c r="CE32" s="22">
        <v>30394</v>
      </c>
      <c r="CF32" s="27">
        <v>0.76559999999999995</v>
      </c>
      <c r="CG32" s="22">
        <v>4704</v>
      </c>
      <c r="CH32" s="32">
        <v>0.15</v>
      </c>
      <c r="CI32" s="22">
        <v>2427</v>
      </c>
      <c r="CJ32" s="32">
        <v>0.08</v>
      </c>
      <c r="CK32" s="22">
        <v>3983</v>
      </c>
      <c r="CL32" s="32">
        <v>0.13</v>
      </c>
      <c r="CM32" s="22">
        <v>2845</v>
      </c>
      <c r="CN32" s="27">
        <v>9.3600000000000003E-2</v>
      </c>
      <c r="CO32" s="22">
        <v>3335</v>
      </c>
      <c r="CP32" s="32">
        <v>0.11</v>
      </c>
      <c r="CQ32" s="22">
        <v>3463</v>
      </c>
      <c r="CR32" s="32">
        <v>0.11</v>
      </c>
      <c r="CS32" s="22">
        <v>3780</v>
      </c>
      <c r="CT32" s="32">
        <v>0.12</v>
      </c>
      <c r="CU32" s="22">
        <v>3724</v>
      </c>
      <c r="CV32" s="27">
        <v>0.1225</v>
      </c>
      <c r="CW32" s="22">
        <v>35816</v>
      </c>
      <c r="CX32" s="32">
        <v>0.9</v>
      </c>
      <c r="CY32" s="22">
        <v>28047</v>
      </c>
      <c r="CZ32" s="32">
        <v>0.92</v>
      </c>
      <c r="DA32" s="22">
        <v>3885</v>
      </c>
      <c r="DB32" s="32">
        <v>0.1</v>
      </c>
      <c r="DC32" s="22">
        <v>2347</v>
      </c>
      <c r="DD32" s="32">
        <v>0.08</v>
      </c>
      <c r="DE32" s="22">
        <v>1884</v>
      </c>
      <c r="DF32" s="32">
        <v>0.05</v>
      </c>
      <c r="DG32" s="22">
        <v>1080</v>
      </c>
      <c r="DH32" s="32">
        <v>0.04</v>
      </c>
      <c r="DI32" s="22">
        <v>743</v>
      </c>
      <c r="DJ32" s="32">
        <v>0.02</v>
      </c>
      <c r="DK32" s="22">
        <v>437</v>
      </c>
      <c r="DL32" s="32">
        <v>0.01</v>
      </c>
      <c r="DM32" s="22">
        <v>513</v>
      </c>
      <c r="DN32" s="32">
        <v>0.01</v>
      </c>
      <c r="DO32" s="22">
        <v>319</v>
      </c>
      <c r="DP32" s="32">
        <v>0.01</v>
      </c>
      <c r="DQ32" s="22">
        <v>632</v>
      </c>
      <c r="DR32" s="32">
        <v>0.02</v>
      </c>
      <c r="DS32" s="22">
        <v>456</v>
      </c>
      <c r="DT32" s="32">
        <v>0.02</v>
      </c>
      <c r="DU32" s="22">
        <v>17</v>
      </c>
      <c r="DV32" s="32">
        <v>0</v>
      </c>
      <c r="DW32" s="22">
        <v>8</v>
      </c>
      <c r="DX32" s="32">
        <v>0</v>
      </c>
      <c r="DY32" s="22">
        <v>38</v>
      </c>
      <c r="DZ32" s="32">
        <v>0</v>
      </c>
      <c r="EA32" s="22">
        <v>19</v>
      </c>
      <c r="EB32" s="32">
        <v>0</v>
      </c>
      <c r="EC32" s="22">
        <v>58</v>
      </c>
      <c r="ED32" s="32">
        <v>0</v>
      </c>
      <c r="EE32" s="22">
        <v>28</v>
      </c>
      <c r="EF32" s="32">
        <v>0</v>
      </c>
      <c r="EG32" s="22" t="s">
        <v>425</v>
      </c>
      <c r="EH32" s="22">
        <v>6.22</v>
      </c>
      <c r="EI32" s="22" t="s">
        <v>425</v>
      </c>
      <c r="EJ32" s="22">
        <v>5.25</v>
      </c>
      <c r="EK32" s="22" t="s">
        <v>425</v>
      </c>
      <c r="EL32" s="22">
        <v>12.81</v>
      </c>
      <c r="EM32" s="22" t="s">
        <v>425</v>
      </c>
      <c r="EN32" s="22">
        <v>14.06</v>
      </c>
      <c r="EO32" s="22" t="s">
        <v>425</v>
      </c>
      <c r="EP32" s="22">
        <v>13.56</v>
      </c>
      <c r="EQ32" s="22" t="s">
        <v>288</v>
      </c>
      <c r="ER32" s="22">
        <v>7.41</v>
      </c>
      <c r="ES32" s="22" t="s">
        <v>288</v>
      </c>
      <c r="ET32" s="22">
        <v>7.51</v>
      </c>
      <c r="EU32" s="22" t="s">
        <v>439</v>
      </c>
      <c r="EV32" s="22">
        <v>1.1399999999999999</v>
      </c>
      <c r="EW32" s="22" t="s">
        <v>288</v>
      </c>
      <c r="EX32" s="22">
        <v>5.36</v>
      </c>
      <c r="EY32" s="22" t="s">
        <v>434</v>
      </c>
      <c r="EZ32" s="22">
        <v>6.77</v>
      </c>
    </row>
    <row r="33" spans="1:156" ht="16" x14ac:dyDescent="0.2">
      <c r="A33" s="22" t="s">
        <v>132</v>
      </c>
      <c r="B33" s="22" t="s">
        <v>423</v>
      </c>
      <c r="C33" s="22" t="s">
        <v>501</v>
      </c>
      <c r="D33" s="22" t="s">
        <v>425</v>
      </c>
      <c r="E33" s="22" t="s">
        <v>426</v>
      </c>
      <c r="F33" s="22" t="s">
        <v>895</v>
      </c>
      <c r="G33" s="29"/>
      <c r="H33" s="22">
        <v>4</v>
      </c>
      <c r="I33" s="22">
        <v>64.94</v>
      </c>
      <c r="J33" s="22" t="s">
        <v>429</v>
      </c>
      <c r="K33" s="37" t="s">
        <v>426</v>
      </c>
      <c r="L33" s="22" t="s">
        <v>149</v>
      </c>
      <c r="M33">
        <v>21</v>
      </c>
      <c r="N33" t="s">
        <v>831</v>
      </c>
      <c r="O33" s="28">
        <f t="shared" si="0"/>
        <v>334.53318500946665</v>
      </c>
      <c r="P33" s="29">
        <f t="shared" si="1"/>
        <v>370.86320070134593</v>
      </c>
      <c r="Q33" s="34">
        <f t="shared" si="2"/>
        <v>36.330015691879268</v>
      </c>
      <c r="R33" s="27">
        <v>0.25480517758345056</v>
      </c>
      <c r="S33" s="29"/>
      <c r="T33" s="28">
        <v>36.330015691879268</v>
      </c>
      <c r="U33" s="28">
        <v>61.810533450224327</v>
      </c>
      <c r="V33" s="22">
        <v>1421.6422693551594</v>
      </c>
      <c r="W33" s="22" t="s">
        <v>429</v>
      </c>
      <c r="X33" s="22" t="s">
        <v>469</v>
      </c>
      <c r="Y33" s="29">
        <v>49314</v>
      </c>
      <c r="Z33" s="29">
        <v>83901</v>
      </c>
      <c r="AA33" s="29">
        <v>135739</v>
      </c>
      <c r="AB33" s="22" t="s">
        <v>103</v>
      </c>
      <c r="AC33" s="22">
        <v>2008</v>
      </c>
      <c r="AD33" s="22">
        <v>0</v>
      </c>
      <c r="AE33" s="22">
        <v>6</v>
      </c>
      <c r="AF33" s="20" t="s">
        <v>470</v>
      </c>
      <c r="AG33" s="19" t="s">
        <v>660</v>
      </c>
      <c r="AH33" s="19" t="s">
        <v>682</v>
      </c>
      <c r="AI33" s="19">
        <v>3</v>
      </c>
      <c r="AJ33" s="19">
        <f>(AI33 * ((AV33 + AY33 + BB33 + BE33 + BH33 + BK33 + BN33 + BQ33) + AK33) * -1)</f>
        <v>935.81910000000005</v>
      </c>
      <c r="AK33" s="19">
        <f t="shared" si="3"/>
        <v>-37.86999999999999</v>
      </c>
      <c r="AL33" s="19">
        <v>26.62</v>
      </c>
      <c r="AM33" s="19">
        <v>64.489999999999995</v>
      </c>
      <c r="AN33" s="20" t="s">
        <v>425</v>
      </c>
      <c r="AO33" s="20" t="s">
        <v>425</v>
      </c>
      <c r="AP33" s="20" t="s">
        <v>425</v>
      </c>
      <c r="AQ33" s="20" t="s">
        <v>425</v>
      </c>
      <c r="AR33" s="22" t="s">
        <v>425</v>
      </c>
      <c r="AS33" s="20" t="s">
        <v>425</v>
      </c>
      <c r="AT33" s="20" t="s">
        <v>425</v>
      </c>
      <c r="AU33" s="19" t="s">
        <v>425</v>
      </c>
      <c r="AV33" s="19">
        <f t="shared" si="4"/>
        <v>-19.489800000000102</v>
      </c>
      <c r="AW33" s="29">
        <v>40.255099999999899</v>
      </c>
      <c r="AX33" s="29">
        <v>59.744900000000001</v>
      </c>
      <c r="AY33" s="19">
        <f t="shared" si="5"/>
        <v>-19.151599999999895</v>
      </c>
      <c r="AZ33" s="29">
        <v>40.372300000000003</v>
      </c>
      <c r="BA33" s="29">
        <v>59.523899999999898</v>
      </c>
      <c r="BB33" s="19">
        <f t="shared" si="6"/>
        <v>-9.5355000000001056</v>
      </c>
      <c r="BC33" s="29">
        <v>45.193399999999897</v>
      </c>
      <c r="BD33" s="29">
        <v>54.728900000000003</v>
      </c>
      <c r="BE33" s="19">
        <f t="shared" si="7"/>
        <v>-27.497700000000002</v>
      </c>
      <c r="BF33" s="29">
        <v>36.0229</v>
      </c>
      <c r="BG33" s="29">
        <v>63.520600000000002</v>
      </c>
      <c r="BH33" s="19">
        <f t="shared" si="8"/>
        <v>-98.305099999999896</v>
      </c>
      <c r="BI33" s="22">
        <v>0</v>
      </c>
      <c r="BJ33" s="29">
        <v>98.305099999999896</v>
      </c>
      <c r="BK33" s="19">
        <f t="shared" si="9"/>
        <v>-23.85</v>
      </c>
      <c r="BL33" s="30">
        <v>32.29</v>
      </c>
      <c r="BM33" s="30">
        <v>56.14</v>
      </c>
      <c r="BN33" s="19">
        <f t="shared" si="10"/>
        <v>-30</v>
      </c>
      <c r="BO33" s="31">
        <v>35</v>
      </c>
      <c r="BP33" s="31">
        <v>65</v>
      </c>
      <c r="BQ33" s="19">
        <f t="shared" si="11"/>
        <v>-46.24</v>
      </c>
      <c r="BR33" s="19">
        <v>26.82</v>
      </c>
      <c r="BS33" s="19">
        <v>73.06</v>
      </c>
      <c r="BT33" s="22" t="str">
        <f t="shared" si="12"/>
        <v>no</v>
      </c>
      <c r="BU33" s="32">
        <v>0.46</v>
      </c>
      <c r="BV33" s="32">
        <v>0.53</v>
      </c>
      <c r="BW33" s="22" t="s">
        <v>280</v>
      </c>
      <c r="BX33" s="29">
        <v>66.94</v>
      </c>
      <c r="BY33" s="29">
        <v>33.06</v>
      </c>
      <c r="BZ33" s="22" t="s">
        <v>432</v>
      </c>
      <c r="CA33" s="21" t="s">
        <v>432</v>
      </c>
      <c r="CB33" s="22" t="s">
        <v>249</v>
      </c>
      <c r="CC33" s="29">
        <v>49071</v>
      </c>
      <c r="CD33" s="22">
        <v>39670</v>
      </c>
      <c r="CE33" s="22">
        <v>30563</v>
      </c>
      <c r="CF33" s="27">
        <v>0.77039999999999997</v>
      </c>
      <c r="CG33" s="22">
        <v>3832</v>
      </c>
      <c r="CH33" s="32">
        <v>0.13</v>
      </c>
      <c r="CI33" s="22">
        <v>2436</v>
      </c>
      <c r="CJ33" s="32">
        <v>0.08</v>
      </c>
      <c r="CK33" s="22">
        <v>4244</v>
      </c>
      <c r="CL33" s="32">
        <v>0.14000000000000001</v>
      </c>
      <c r="CM33" s="22">
        <v>3264</v>
      </c>
      <c r="CN33" s="27">
        <v>0.10680000000000001</v>
      </c>
      <c r="CO33" s="22">
        <v>2622</v>
      </c>
      <c r="CP33" s="32">
        <v>0.09</v>
      </c>
      <c r="CQ33" s="22">
        <v>3604</v>
      </c>
      <c r="CR33" s="32">
        <v>0.12</v>
      </c>
      <c r="CS33" s="22">
        <v>4141</v>
      </c>
      <c r="CT33" s="32">
        <v>0.14000000000000001</v>
      </c>
      <c r="CU33" s="22">
        <v>4288</v>
      </c>
      <c r="CV33" s="27">
        <v>0.14030000000000001</v>
      </c>
      <c r="CW33" s="22">
        <v>36864</v>
      </c>
      <c r="CX33" s="32">
        <v>0.93</v>
      </c>
      <c r="CY33" s="22">
        <v>29066</v>
      </c>
      <c r="CZ33" s="32">
        <v>0.95</v>
      </c>
      <c r="DA33" s="22">
        <v>2806</v>
      </c>
      <c r="DB33" s="32">
        <v>7.0000000000000007E-2</v>
      </c>
      <c r="DC33" s="22">
        <v>1497</v>
      </c>
      <c r="DD33" s="32">
        <v>0.05</v>
      </c>
      <c r="DE33" s="22">
        <v>1188</v>
      </c>
      <c r="DF33" s="32">
        <v>0.03</v>
      </c>
      <c r="DG33" s="22">
        <v>606</v>
      </c>
      <c r="DH33" s="32">
        <v>0.02</v>
      </c>
      <c r="DI33" s="22">
        <v>181</v>
      </c>
      <c r="DJ33" s="32">
        <v>0</v>
      </c>
      <c r="DK33" s="22">
        <v>85</v>
      </c>
      <c r="DL33" s="32">
        <v>0</v>
      </c>
      <c r="DM33" s="22">
        <v>1007</v>
      </c>
      <c r="DN33" s="32">
        <v>0.03</v>
      </c>
      <c r="DO33" s="22">
        <v>585</v>
      </c>
      <c r="DP33" s="32">
        <v>0.02</v>
      </c>
      <c r="DQ33" s="22">
        <v>348</v>
      </c>
      <c r="DR33" s="32">
        <v>0.01</v>
      </c>
      <c r="DS33" s="22">
        <v>187</v>
      </c>
      <c r="DT33" s="32">
        <v>0.01</v>
      </c>
      <c r="DU33" s="22">
        <v>6</v>
      </c>
      <c r="DV33" s="32">
        <v>0</v>
      </c>
      <c r="DW33" s="22">
        <v>5</v>
      </c>
      <c r="DX33" s="32">
        <v>0</v>
      </c>
      <c r="DY33" s="22">
        <v>9</v>
      </c>
      <c r="DZ33" s="32">
        <v>0</v>
      </c>
      <c r="EA33" s="22">
        <v>4</v>
      </c>
      <c r="EB33" s="32">
        <v>0</v>
      </c>
      <c r="EC33" s="22">
        <v>67</v>
      </c>
      <c r="ED33" s="32">
        <v>0</v>
      </c>
      <c r="EE33" s="22">
        <v>25</v>
      </c>
      <c r="EF33" s="32">
        <v>0</v>
      </c>
      <c r="EG33" s="22" t="s">
        <v>425</v>
      </c>
      <c r="EH33" s="22">
        <v>20.62</v>
      </c>
      <c r="EI33" s="22" t="s">
        <v>425</v>
      </c>
      <c r="EJ33" s="22">
        <v>11.84</v>
      </c>
      <c r="EK33" s="22" t="s">
        <v>425</v>
      </c>
      <c r="EL33" s="22">
        <v>8.84</v>
      </c>
      <c r="EM33" s="22" t="s">
        <v>425</v>
      </c>
      <c r="EN33" s="22">
        <v>72.790000000000006</v>
      </c>
      <c r="EO33" s="22" t="s">
        <v>425</v>
      </c>
      <c r="EP33" s="22">
        <v>23.86</v>
      </c>
      <c r="EQ33" s="22" t="s">
        <v>288</v>
      </c>
      <c r="ER33" s="22">
        <v>22.43</v>
      </c>
      <c r="ES33" s="22" t="s">
        <v>288</v>
      </c>
      <c r="ET33" s="22">
        <v>18</v>
      </c>
      <c r="EU33" s="33" t="s">
        <v>433</v>
      </c>
      <c r="EV33" s="22">
        <v>12.01</v>
      </c>
      <c r="EW33" s="22" t="s">
        <v>288</v>
      </c>
      <c r="EX33" s="22">
        <v>21.35</v>
      </c>
      <c r="EY33" s="22" t="s">
        <v>434</v>
      </c>
      <c r="EZ33" s="22">
        <v>17.489999999999998</v>
      </c>
    </row>
    <row r="34" spans="1:156" ht="16" x14ac:dyDescent="0.2">
      <c r="A34" s="22" t="s">
        <v>54</v>
      </c>
      <c r="B34" s="22" t="s">
        <v>423</v>
      </c>
      <c r="C34" s="22" t="s">
        <v>502</v>
      </c>
      <c r="D34" s="22" t="s">
        <v>425</v>
      </c>
      <c r="E34" s="22" t="s">
        <v>503</v>
      </c>
      <c r="F34" s="22" t="s">
        <v>437</v>
      </c>
      <c r="G34" s="22" t="s">
        <v>460</v>
      </c>
      <c r="H34" s="22">
        <v>1</v>
      </c>
      <c r="I34" s="22">
        <v>55.37</v>
      </c>
      <c r="J34" s="22" t="s">
        <v>478</v>
      </c>
      <c r="K34" s="37" t="s">
        <v>426</v>
      </c>
      <c r="L34" s="22" t="s">
        <v>197</v>
      </c>
      <c r="M34">
        <v>5</v>
      </c>
      <c r="N34" t="s">
        <v>847</v>
      </c>
      <c r="O34" s="22">
        <f t="shared" ref="O34:O65" si="14">P34-Q34</f>
        <v>215.3198373221656</v>
      </c>
      <c r="P34" s="29">
        <f t="shared" si="1"/>
        <v>261.78885142796668</v>
      </c>
      <c r="Q34" s="29">
        <f t="shared" ref="Q34:Q65" si="15">IF(D34="DFL", IF(AD34=0, T34, T34*AD34)*H34, IF(AD34=0, T34, T34*AD34))</f>
        <v>46.469014105801065</v>
      </c>
      <c r="R34" s="27">
        <v>5.888756179792265E-2</v>
      </c>
      <c r="S34" s="29"/>
      <c r="T34" s="28">
        <v>46.469014105801065</v>
      </c>
      <c r="U34" s="28">
        <v>52.357770285593332</v>
      </c>
      <c r="V34" s="22">
        <v>209.43108114237333</v>
      </c>
      <c r="W34" s="22" t="s">
        <v>478</v>
      </c>
      <c r="X34" s="22" t="s">
        <v>442</v>
      </c>
      <c r="Y34" s="29">
        <v>61472</v>
      </c>
      <c r="Z34" s="29">
        <v>69262</v>
      </c>
      <c r="AA34" s="29">
        <v>132286</v>
      </c>
      <c r="AB34" s="22" t="s">
        <v>3</v>
      </c>
      <c r="AC34" s="22">
        <v>2014</v>
      </c>
      <c r="AD34" s="22">
        <v>1</v>
      </c>
      <c r="AE34" s="22">
        <v>5</v>
      </c>
      <c r="AF34" s="20" t="s">
        <v>504</v>
      </c>
      <c r="AG34" s="19" t="s">
        <v>666</v>
      </c>
      <c r="AH34" s="19" t="s">
        <v>683</v>
      </c>
      <c r="AI34" s="19">
        <v>1</v>
      </c>
      <c r="AJ34" s="19">
        <f>(AI34 * (AV34 + AY34 + BB34 + BE34 + BH34 + BK34 + BN34 + BQ34) + AK34)</f>
        <v>-59.48450000000021</v>
      </c>
      <c r="AK34" s="19">
        <f t="shared" ref="AK34:AK65" si="16">AL34-AM34</f>
        <v>-33.24</v>
      </c>
      <c r="AL34" s="19">
        <v>29.65</v>
      </c>
      <c r="AM34" s="19">
        <v>62.89</v>
      </c>
      <c r="AN34" s="20" t="s">
        <v>425</v>
      </c>
      <c r="AO34" s="20" t="s">
        <v>431</v>
      </c>
      <c r="AP34" s="20" t="s">
        <v>431</v>
      </c>
      <c r="AQ34" s="20" t="s">
        <v>431</v>
      </c>
      <c r="AR34" s="20" t="s">
        <v>431</v>
      </c>
      <c r="AS34" s="20" t="s">
        <v>431</v>
      </c>
      <c r="AT34" s="20" t="s">
        <v>425</v>
      </c>
      <c r="AU34" s="19" t="s">
        <v>425</v>
      </c>
      <c r="AV34" s="19">
        <f t="shared" ref="AV34:AV65" si="17">AW34-AX34</f>
        <v>-17.961099999999998</v>
      </c>
      <c r="AW34" s="29">
        <v>31.226099999999899</v>
      </c>
      <c r="AX34" s="29">
        <v>49.187199999999898</v>
      </c>
      <c r="AY34" s="19">
        <f t="shared" ref="AY34:AY65" si="18">AZ34-BA34</f>
        <v>7.070099999999897</v>
      </c>
      <c r="AZ34" s="29">
        <v>53.485999999999898</v>
      </c>
      <c r="BA34" s="29">
        <v>46.415900000000001</v>
      </c>
      <c r="BB34" s="19">
        <f t="shared" ref="BB34:BB65" si="19">BC34-BD34</f>
        <v>14.218999999999895</v>
      </c>
      <c r="BC34" s="29">
        <v>57.066699999999898</v>
      </c>
      <c r="BD34" s="29">
        <v>42.847700000000003</v>
      </c>
      <c r="BE34" s="19">
        <f t="shared" ref="BE34:BE65" si="20">BF34-BG34</f>
        <v>-9.5527000000000015</v>
      </c>
      <c r="BF34" s="29">
        <v>43.628</v>
      </c>
      <c r="BG34" s="29">
        <v>53.180700000000002</v>
      </c>
      <c r="BH34" s="19">
        <f t="shared" ref="BH34:BH65" si="21">BI34-BJ34</f>
        <v>1.2102000000000004</v>
      </c>
      <c r="BI34" s="29">
        <v>50.557400000000001</v>
      </c>
      <c r="BJ34" s="29">
        <v>49.347200000000001</v>
      </c>
      <c r="BK34" s="19">
        <f t="shared" ref="BK34:BK65" si="22">BL34-BM34</f>
        <v>7.8699999999999974</v>
      </c>
      <c r="BL34" s="30">
        <v>53.86</v>
      </c>
      <c r="BM34" s="30">
        <v>45.99</v>
      </c>
      <c r="BN34" s="19">
        <f t="shared" ref="BN34:BN65" si="23">BO34-BP34</f>
        <v>-11</v>
      </c>
      <c r="BO34" s="31">
        <v>44</v>
      </c>
      <c r="BP34" s="31">
        <v>55</v>
      </c>
      <c r="BQ34" s="19">
        <f t="shared" ref="BQ34:BQ50" si="24">BR34-BS34</f>
        <v>-18.100000000000001</v>
      </c>
      <c r="BR34" s="19">
        <v>40.909999999999997</v>
      </c>
      <c r="BS34" s="19">
        <v>59.01</v>
      </c>
      <c r="BT34" s="22" t="str">
        <f t="shared" ref="BT34:BT65" si="25">IF(BU34&gt;BV34,"yes","no")</f>
        <v>no</v>
      </c>
      <c r="BU34" s="32">
        <v>0.42</v>
      </c>
      <c r="BV34" s="32">
        <v>0.56000000000000005</v>
      </c>
      <c r="BW34" s="22" t="s">
        <v>280</v>
      </c>
      <c r="BX34" s="29">
        <v>65.17</v>
      </c>
      <c r="BY34" s="29">
        <v>34.83</v>
      </c>
      <c r="BZ34" s="22" t="s">
        <v>432</v>
      </c>
      <c r="CA34" s="21" t="s">
        <v>432</v>
      </c>
      <c r="CB34" s="22" t="s">
        <v>221</v>
      </c>
      <c r="CC34" s="29">
        <v>52022</v>
      </c>
      <c r="CD34" s="22">
        <v>39388</v>
      </c>
      <c r="CE34" s="22">
        <v>30292</v>
      </c>
      <c r="CF34" s="27">
        <v>0.76910000000000001</v>
      </c>
      <c r="CG34" s="22">
        <v>3684</v>
      </c>
      <c r="CH34" s="32">
        <v>0.12</v>
      </c>
      <c r="CI34" s="22">
        <v>2467</v>
      </c>
      <c r="CJ34" s="32">
        <v>0.08</v>
      </c>
      <c r="CK34" s="22">
        <v>4424</v>
      </c>
      <c r="CL34" s="32">
        <v>0.15</v>
      </c>
      <c r="CM34" s="22">
        <v>3282</v>
      </c>
      <c r="CN34" s="27">
        <v>0.10829999999999999</v>
      </c>
      <c r="CO34" s="22">
        <v>2284</v>
      </c>
      <c r="CP34" s="32">
        <v>0.08</v>
      </c>
      <c r="CQ34" s="22">
        <v>3602</v>
      </c>
      <c r="CR34" s="32">
        <v>0.12</v>
      </c>
      <c r="CS34" s="22">
        <v>4065</v>
      </c>
      <c r="CT34" s="32">
        <v>0.13</v>
      </c>
      <c r="CU34" s="22">
        <v>4365</v>
      </c>
      <c r="CV34" s="27">
        <v>0.14410000000000001</v>
      </c>
      <c r="CW34" s="22">
        <v>36456</v>
      </c>
      <c r="CX34" s="32">
        <v>0.93</v>
      </c>
      <c r="CY34" s="22">
        <v>28699</v>
      </c>
      <c r="CZ34" s="32">
        <v>0.95</v>
      </c>
      <c r="DA34" s="22">
        <v>2932</v>
      </c>
      <c r="DB34" s="32">
        <v>7.0000000000000007E-2</v>
      </c>
      <c r="DC34" s="22">
        <v>1593</v>
      </c>
      <c r="DD34" s="32">
        <v>0.05</v>
      </c>
      <c r="DE34" s="22">
        <v>2056</v>
      </c>
      <c r="DF34" s="32">
        <v>0.05</v>
      </c>
      <c r="DG34" s="22">
        <v>1110</v>
      </c>
      <c r="DH34" s="32">
        <v>0.04</v>
      </c>
      <c r="DI34" s="22">
        <v>250</v>
      </c>
      <c r="DJ34" s="32">
        <v>0.01</v>
      </c>
      <c r="DK34" s="22">
        <v>110</v>
      </c>
      <c r="DL34" s="32">
        <v>0</v>
      </c>
      <c r="DM34" s="22">
        <v>304</v>
      </c>
      <c r="DN34" s="32">
        <v>0.01</v>
      </c>
      <c r="DO34" s="22">
        <v>184</v>
      </c>
      <c r="DP34" s="32">
        <v>0.01</v>
      </c>
      <c r="DQ34" s="22">
        <v>168</v>
      </c>
      <c r="DR34" s="32">
        <v>0</v>
      </c>
      <c r="DS34" s="22">
        <v>103</v>
      </c>
      <c r="DT34" s="32">
        <v>0</v>
      </c>
      <c r="DU34" s="22">
        <v>109</v>
      </c>
      <c r="DV34" s="32">
        <v>0</v>
      </c>
      <c r="DW34" s="22">
        <v>63</v>
      </c>
      <c r="DX34" s="32">
        <v>0</v>
      </c>
      <c r="DY34" s="22">
        <v>15</v>
      </c>
      <c r="DZ34" s="32">
        <v>0</v>
      </c>
      <c r="EA34" s="22">
        <v>11</v>
      </c>
      <c r="EB34" s="32">
        <v>0</v>
      </c>
      <c r="EC34" s="22">
        <v>30</v>
      </c>
      <c r="ED34" s="32">
        <v>0</v>
      </c>
      <c r="EE34" s="22">
        <v>12</v>
      </c>
      <c r="EF34" s="32">
        <v>0</v>
      </c>
      <c r="EG34" s="22" t="s">
        <v>431</v>
      </c>
      <c r="EH34" s="22">
        <v>7.84</v>
      </c>
      <c r="EI34" s="22" t="s">
        <v>431</v>
      </c>
      <c r="EJ34" s="22">
        <v>12.89</v>
      </c>
      <c r="EK34" s="22" t="s">
        <v>431</v>
      </c>
      <c r="EL34" s="22">
        <v>24.31</v>
      </c>
      <c r="EM34" s="22" t="s">
        <v>431</v>
      </c>
      <c r="EN34" s="22">
        <v>0.41</v>
      </c>
      <c r="EO34" s="22" t="s">
        <v>431</v>
      </c>
      <c r="EP34" s="22">
        <v>7.87</v>
      </c>
      <c r="EQ34" s="22" t="s">
        <v>288</v>
      </c>
      <c r="ER34" s="22">
        <v>1.35</v>
      </c>
      <c r="ES34" s="22" t="s">
        <v>288</v>
      </c>
      <c r="ET34" s="22">
        <v>1.83</v>
      </c>
      <c r="EU34" s="22" t="s">
        <v>439</v>
      </c>
      <c r="EV34" s="22">
        <v>2.06</v>
      </c>
      <c r="EW34" s="22" t="s">
        <v>288</v>
      </c>
      <c r="EX34" s="22">
        <v>1.32</v>
      </c>
      <c r="EY34" s="22" t="s">
        <v>434</v>
      </c>
      <c r="EZ34" s="22">
        <v>3.68</v>
      </c>
    </row>
    <row r="35" spans="1:156" ht="16" x14ac:dyDescent="0.2">
      <c r="A35" s="22" t="s">
        <v>42</v>
      </c>
      <c r="B35" s="22" t="s">
        <v>423</v>
      </c>
      <c r="C35" s="22" t="s">
        <v>505</v>
      </c>
      <c r="D35" s="22" t="s">
        <v>425</v>
      </c>
      <c r="E35" s="22" t="s">
        <v>506</v>
      </c>
      <c r="F35" s="22" t="s">
        <v>437</v>
      </c>
      <c r="G35" s="22" t="s">
        <v>460</v>
      </c>
      <c r="H35" s="22">
        <v>1</v>
      </c>
      <c r="I35" s="22">
        <v>50.66</v>
      </c>
      <c r="J35" s="22" t="s">
        <v>478</v>
      </c>
      <c r="K35" s="37" t="s">
        <v>426</v>
      </c>
      <c r="L35" s="22" t="s">
        <v>198</v>
      </c>
      <c r="M35">
        <v>6</v>
      </c>
      <c r="N35" t="s">
        <v>846</v>
      </c>
      <c r="O35" s="22">
        <f t="shared" si="14"/>
        <v>13.234736975037492</v>
      </c>
      <c r="P35" s="29">
        <f t="shared" si="1"/>
        <v>151.16603757699914</v>
      </c>
      <c r="Q35" s="29">
        <f t="shared" si="15"/>
        <v>137.93130060196165</v>
      </c>
      <c r="R35" s="27">
        <v>4.4115789916791714E-2</v>
      </c>
      <c r="S35" s="29"/>
      <c r="T35" s="28">
        <v>45.977100200653879</v>
      </c>
      <c r="U35" s="28">
        <v>50.388679192333051</v>
      </c>
      <c r="V35" s="22">
        <v>100.7773583846661</v>
      </c>
      <c r="W35" s="22" t="s">
        <v>478</v>
      </c>
      <c r="X35" s="22" t="s">
        <v>442</v>
      </c>
      <c r="Y35" s="29">
        <v>65533</v>
      </c>
      <c r="Z35" s="29">
        <v>71821</v>
      </c>
      <c r="AA35" s="29">
        <v>142534</v>
      </c>
      <c r="AB35" s="22" t="s">
        <v>45</v>
      </c>
      <c r="AC35" s="22">
        <v>2014</v>
      </c>
      <c r="AD35" s="22">
        <v>3</v>
      </c>
      <c r="AE35" s="22">
        <v>3</v>
      </c>
      <c r="AF35" s="20" t="s">
        <v>444</v>
      </c>
      <c r="AG35" s="19" t="s">
        <v>655</v>
      </c>
      <c r="AH35" s="19" t="s">
        <v>683</v>
      </c>
      <c r="AI35" s="19">
        <v>1</v>
      </c>
      <c r="AJ35" s="19">
        <f>(AI35 * (AV35 + AY35 + BB35 + BE35 + BH35 + BK35 + BN35 + BQ35) + AK35)</f>
        <v>-9.6644999999997978</v>
      </c>
      <c r="AK35" s="19">
        <f t="shared" si="16"/>
        <v>-22.57</v>
      </c>
      <c r="AL35" s="19">
        <v>34.69</v>
      </c>
      <c r="AM35" s="19">
        <v>57.26</v>
      </c>
      <c r="AN35" s="22" t="s">
        <v>431</v>
      </c>
      <c r="AO35" s="20" t="s">
        <v>431</v>
      </c>
      <c r="AP35" s="20" t="s">
        <v>431</v>
      </c>
      <c r="AQ35" s="20" t="s">
        <v>431</v>
      </c>
      <c r="AR35" s="22" t="s">
        <v>425</v>
      </c>
      <c r="AS35" s="20" t="s">
        <v>425</v>
      </c>
      <c r="AT35" s="20" t="s">
        <v>425</v>
      </c>
      <c r="AU35" s="19" t="s">
        <v>425</v>
      </c>
      <c r="AV35" s="19">
        <f t="shared" si="17"/>
        <v>14.669499999999999</v>
      </c>
      <c r="AW35" s="29">
        <v>57.287100000000002</v>
      </c>
      <c r="AX35" s="29">
        <v>42.617600000000003</v>
      </c>
      <c r="AY35" s="19">
        <f t="shared" si="18"/>
        <v>5.1944000000001012</v>
      </c>
      <c r="AZ35" s="29">
        <v>52.5625</v>
      </c>
      <c r="BA35" s="29">
        <v>47.368099999999899</v>
      </c>
      <c r="BB35" s="19">
        <f t="shared" si="19"/>
        <v>8.6671000000001044</v>
      </c>
      <c r="BC35" s="29">
        <v>54.282600000000002</v>
      </c>
      <c r="BD35" s="29">
        <v>45.615499999999898</v>
      </c>
      <c r="BE35" s="19">
        <f t="shared" si="20"/>
        <v>6.6229000000000013</v>
      </c>
      <c r="BF35" s="29">
        <v>53.2363</v>
      </c>
      <c r="BG35" s="29">
        <v>46.613399999999999</v>
      </c>
      <c r="BH35" s="19">
        <f t="shared" si="21"/>
        <v>-5.2683999999999997</v>
      </c>
      <c r="BI35" s="29">
        <v>47.336199999999899</v>
      </c>
      <c r="BJ35" s="29">
        <v>52.604599999999898</v>
      </c>
      <c r="BK35" s="19">
        <f t="shared" si="22"/>
        <v>4.1699999999999946</v>
      </c>
      <c r="BL35" s="30">
        <v>48.3</v>
      </c>
      <c r="BM35" s="30">
        <v>44.13</v>
      </c>
      <c r="BN35" s="19">
        <f t="shared" si="23"/>
        <v>-2</v>
      </c>
      <c r="BO35" s="31">
        <v>49</v>
      </c>
      <c r="BP35" s="31">
        <v>51</v>
      </c>
      <c r="BQ35" s="19">
        <f t="shared" si="24"/>
        <v>-19.149999999999999</v>
      </c>
      <c r="BR35" s="19">
        <v>40.36</v>
      </c>
      <c r="BS35" s="19">
        <v>59.51</v>
      </c>
      <c r="BT35" s="22" t="str">
        <f t="shared" si="25"/>
        <v>no</v>
      </c>
      <c r="BU35" s="32">
        <v>0.48</v>
      </c>
      <c r="BV35" s="32">
        <v>0.51</v>
      </c>
      <c r="BW35" s="22" t="s">
        <v>280</v>
      </c>
      <c r="BX35" s="29">
        <v>61.4</v>
      </c>
      <c r="BY35" s="29">
        <v>38.6</v>
      </c>
      <c r="BZ35" s="22" t="s">
        <v>432</v>
      </c>
      <c r="CA35" s="21" t="s">
        <v>432</v>
      </c>
      <c r="CB35" s="22" t="s">
        <v>196</v>
      </c>
      <c r="CC35" s="29">
        <v>51754</v>
      </c>
      <c r="CD35" s="22">
        <v>39442</v>
      </c>
      <c r="CE35" s="22">
        <v>29966</v>
      </c>
      <c r="CF35" s="27">
        <v>0.75970000000000004</v>
      </c>
      <c r="CG35" s="22">
        <v>4424</v>
      </c>
      <c r="CH35" s="32">
        <v>0.15</v>
      </c>
      <c r="CI35" s="22">
        <v>2397</v>
      </c>
      <c r="CJ35" s="32">
        <v>0.08</v>
      </c>
      <c r="CK35" s="22">
        <v>4038</v>
      </c>
      <c r="CL35" s="32">
        <v>0.13</v>
      </c>
      <c r="CM35" s="22">
        <v>2778</v>
      </c>
      <c r="CN35" s="27">
        <v>9.2700000000000005E-2</v>
      </c>
      <c r="CO35" s="22">
        <v>2934</v>
      </c>
      <c r="CP35" s="32">
        <v>0.1</v>
      </c>
      <c r="CQ35" s="22">
        <v>3492</v>
      </c>
      <c r="CR35" s="32">
        <v>0.12</v>
      </c>
      <c r="CS35" s="22">
        <v>4150</v>
      </c>
      <c r="CT35" s="32">
        <v>0.14000000000000001</v>
      </c>
      <c r="CU35" s="22">
        <v>3571</v>
      </c>
      <c r="CV35" s="27">
        <v>0.1192</v>
      </c>
      <c r="CW35" s="22">
        <v>33291</v>
      </c>
      <c r="CX35" s="32">
        <v>0.84</v>
      </c>
      <c r="CY35" s="22">
        <v>26490</v>
      </c>
      <c r="CZ35" s="32">
        <v>0.88</v>
      </c>
      <c r="DA35" s="22">
        <v>6151</v>
      </c>
      <c r="DB35" s="32">
        <v>0.16</v>
      </c>
      <c r="DC35" s="22">
        <v>3476</v>
      </c>
      <c r="DD35" s="32">
        <v>0.12</v>
      </c>
      <c r="DE35" s="22">
        <v>4619</v>
      </c>
      <c r="DF35" s="32">
        <v>0.12</v>
      </c>
      <c r="DG35" s="22">
        <v>2592</v>
      </c>
      <c r="DH35" s="32">
        <v>0.09</v>
      </c>
      <c r="DI35" s="22">
        <v>1025</v>
      </c>
      <c r="DJ35" s="32">
        <v>0.03</v>
      </c>
      <c r="DK35" s="22">
        <v>583</v>
      </c>
      <c r="DL35" s="32">
        <v>0.02</v>
      </c>
      <c r="DM35" s="22">
        <v>186</v>
      </c>
      <c r="DN35" s="32">
        <v>0</v>
      </c>
      <c r="DO35" s="22">
        <v>115</v>
      </c>
      <c r="DP35" s="32">
        <v>0</v>
      </c>
      <c r="DQ35" s="22">
        <v>245</v>
      </c>
      <c r="DR35" s="32">
        <v>0.01</v>
      </c>
      <c r="DS35" s="22">
        <v>149</v>
      </c>
      <c r="DT35" s="32">
        <v>0</v>
      </c>
      <c r="DU35" s="22">
        <v>19</v>
      </c>
      <c r="DV35" s="32">
        <v>0</v>
      </c>
      <c r="DW35" s="22">
        <v>9</v>
      </c>
      <c r="DX35" s="32">
        <v>0</v>
      </c>
      <c r="DY35" s="22">
        <v>28</v>
      </c>
      <c r="DZ35" s="32">
        <v>0</v>
      </c>
      <c r="EA35" s="22">
        <v>13</v>
      </c>
      <c r="EB35" s="32">
        <v>0</v>
      </c>
      <c r="EC35" s="22">
        <v>29</v>
      </c>
      <c r="ED35" s="32">
        <v>0</v>
      </c>
      <c r="EE35" s="22">
        <v>15</v>
      </c>
      <c r="EF35" s="32">
        <v>0</v>
      </c>
      <c r="EG35" s="22" t="s">
        <v>431</v>
      </c>
      <c r="EH35" s="22">
        <v>6.4</v>
      </c>
      <c r="EI35" s="22" t="s">
        <v>431</v>
      </c>
      <c r="EJ35" s="22">
        <v>9.51</v>
      </c>
      <c r="EK35" s="22" t="s">
        <v>431</v>
      </c>
      <c r="EL35" s="22">
        <v>10.050000000000001</v>
      </c>
      <c r="EM35" s="22" t="s">
        <v>425</v>
      </c>
      <c r="EN35" s="22">
        <v>13.45</v>
      </c>
      <c r="EO35" s="22" t="s">
        <v>431</v>
      </c>
      <c r="EP35" s="22">
        <v>4.16</v>
      </c>
      <c r="EQ35" s="22" t="s">
        <v>288</v>
      </c>
      <c r="ER35" s="22">
        <v>8.76</v>
      </c>
      <c r="ES35" s="22" t="s">
        <v>288</v>
      </c>
      <c r="ET35" s="22">
        <v>6.94</v>
      </c>
      <c r="EU35" s="33" t="s">
        <v>433</v>
      </c>
      <c r="EV35" s="22">
        <v>3.16</v>
      </c>
      <c r="EW35" s="22" t="s">
        <v>288</v>
      </c>
      <c r="EX35" s="22">
        <v>5.16</v>
      </c>
      <c r="EY35" s="22" t="s">
        <v>434</v>
      </c>
      <c r="EZ35" s="22">
        <v>4.08</v>
      </c>
    </row>
    <row r="36" spans="1:156" ht="16" x14ac:dyDescent="0.2">
      <c r="A36" s="22" t="s">
        <v>8</v>
      </c>
      <c r="B36" s="22" t="s">
        <v>423</v>
      </c>
      <c r="C36" s="22" t="s">
        <v>507</v>
      </c>
      <c r="D36" s="22" t="s">
        <v>425</v>
      </c>
      <c r="E36" s="22" t="s">
        <v>426</v>
      </c>
      <c r="F36" s="22" t="s">
        <v>895</v>
      </c>
      <c r="G36" s="29"/>
      <c r="H36" s="22">
        <v>7</v>
      </c>
      <c r="I36" s="22">
        <v>67.22</v>
      </c>
      <c r="J36" s="22" t="s">
        <v>429</v>
      </c>
      <c r="K36" s="37" t="s">
        <v>426</v>
      </c>
      <c r="L36" s="22" t="s">
        <v>203</v>
      </c>
      <c r="M36">
        <v>31</v>
      </c>
      <c r="N36" t="s">
        <v>878</v>
      </c>
      <c r="O36" s="28">
        <f t="shared" si="14"/>
        <v>352.35768406252441</v>
      </c>
      <c r="P36" s="29">
        <f t="shared" si="1"/>
        <v>387.39964762756142</v>
      </c>
      <c r="Q36" s="34">
        <f t="shared" si="15"/>
        <v>35.041963565037015</v>
      </c>
      <c r="R36" s="27">
        <v>0.29524644372889886</v>
      </c>
      <c r="S36" s="29"/>
      <c r="T36" s="28">
        <v>35.041963565037015</v>
      </c>
      <c r="U36" s="28">
        <v>64.566607937926904</v>
      </c>
      <c r="V36" s="22">
        <v>2647.2309254550028</v>
      </c>
      <c r="W36" s="22" t="s">
        <v>429</v>
      </c>
      <c r="X36" s="22" t="s">
        <v>469</v>
      </c>
      <c r="Y36" s="29">
        <v>40375</v>
      </c>
      <c r="Z36" s="29">
        <v>74393</v>
      </c>
      <c r="AA36" s="29">
        <v>115219</v>
      </c>
      <c r="AB36" s="22" t="s">
        <v>7</v>
      </c>
      <c r="AC36" s="22">
        <v>2002</v>
      </c>
      <c r="AD36" s="22">
        <v>0</v>
      </c>
      <c r="AE36" s="22">
        <v>6</v>
      </c>
      <c r="AF36" s="20" t="s">
        <v>470</v>
      </c>
      <c r="AG36" s="19" t="s">
        <v>660</v>
      </c>
      <c r="AH36" s="19" t="s">
        <v>682</v>
      </c>
      <c r="AI36" s="19">
        <v>3</v>
      </c>
      <c r="AJ36" s="19">
        <f>(AI36 * ((AV36 + AY36 + BB36 + BE36 + BH36 + BK36 + BN36 + BQ36) + AK36) * -1)</f>
        <v>822.00420000000065</v>
      </c>
      <c r="AK36" s="19">
        <f t="shared" si="16"/>
        <v>-37.89</v>
      </c>
      <c r="AL36" s="19">
        <v>26.69</v>
      </c>
      <c r="AM36" s="19">
        <v>64.58</v>
      </c>
      <c r="AN36" s="20" t="s">
        <v>425</v>
      </c>
      <c r="AO36" s="20" t="s">
        <v>425</v>
      </c>
      <c r="AP36" s="20" t="s">
        <v>425</v>
      </c>
      <c r="AQ36" s="20" t="s">
        <v>425</v>
      </c>
      <c r="AR36" s="22" t="s">
        <v>425</v>
      </c>
      <c r="AS36" s="20" t="s">
        <v>425</v>
      </c>
      <c r="AT36" s="20" t="s">
        <v>425</v>
      </c>
      <c r="AU36" s="19" t="s">
        <v>425</v>
      </c>
      <c r="AV36" s="19">
        <f t="shared" si="17"/>
        <v>-13.395000000000003</v>
      </c>
      <c r="AW36" s="29">
        <v>39.2059</v>
      </c>
      <c r="AX36" s="29">
        <v>52.600900000000003</v>
      </c>
      <c r="AY36" s="19">
        <f t="shared" si="18"/>
        <v>-11.685000000000102</v>
      </c>
      <c r="AZ36" s="29">
        <v>44.139899999999898</v>
      </c>
      <c r="BA36" s="29">
        <v>55.8249</v>
      </c>
      <c r="BB36" s="19">
        <f t="shared" si="19"/>
        <v>-5.9196000000000026</v>
      </c>
      <c r="BC36" s="29">
        <v>47.004399999999897</v>
      </c>
      <c r="BD36" s="29">
        <v>52.9239999999999</v>
      </c>
      <c r="BE36" s="19">
        <f t="shared" si="20"/>
        <v>-26.679699999999997</v>
      </c>
      <c r="BF36" s="29">
        <v>36.6113</v>
      </c>
      <c r="BG36" s="29">
        <v>63.290999999999997</v>
      </c>
      <c r="BH36" s="19">
        <f t="shared" si="21"/>
        <v>-28.892100000000106</v>
      </c>
      <c r="BI36" s="29">
        <v>35.467599999999898</v>
      </c>
      <c r="BJ36" s="29">
        <v>64.359700000000004</v>
      </c>
      <c r="BK36" s="19">
        <f t="shared" si="22"/>
        <v>-16.730000000000004</v>
      </c>
      <c r="BL36" s="30">
        <v>41.55</v>
      </c>
      <c r="BM36" s="30">
        <v>58.28</v>
      </c>
      <c r="BN36" s="19">
        <f t="shared" si="23"/>
        <v>-35</v>
      </c>
      <c r="BO36" s="31">
        <v>32</v>
      </c>
      <c r="BP36" s="31">
        <v>67</v>
      </c>
      <c r="BQ36" s="19">
        <f t="shared" si="24"/>
        <v>-97.81</v>
      </c>
      <c r="BR36" s="19"/>
      <c r="BS36" s="19">
        <v>97.81</v>
      </c>
      <c r="BT36" s="22" t="str">
        <f t="shared" si="25"/>
        <v>yes</v>
      </c>
      <c r="BU36" s="32">
        <v>0.52</v>
      </c>
      <c r="BV36" s="32">
        <v>0.47</v>
      </c>
      <c r="BW36" s="22" t="s">
        <v>280</v>
      </c>
      <c r="BX36" s="29">
        <v>64.44</v>
      </c>
      <c r="BY36" s="29">
        <v>35.56</v>
      </c>
      <c r="BZ36" s="22" t="s">
        <v>432</v>
      </c>
      <c r="CA36" s="21" t="s">
        <v>432</v>
      </c>
      <c r="CB36" s="22" t="s">
        <v>259</v>
      </c>
      <c r="CC36" s="29">
        <v>54915</v>
      </c>
      <c r="CD36" s="22">
        <v>39721</v>
      </c>
      <c r="CE36" s="22">
        <v>29192</v>
      </c>
      <c r="CF36" s="27">
        <v>0.7349</v>
      </c>
      <c r="CG36" s="22">
        <v>3845</v>
      </c>
      <c r="CH36" s="32">
        <v>0.13</v>
      </c>
      <c r="CI36" s="22">
        <v>2646</v>
      </c>
      <c r="CJ36" s="32">
        <v>0.09</v>
      </c>
      <c r="CK36" s="22">
        <v>4047</v>
      </c>
      <c r="CL36" s="32">
        <v>0.14000000000000001</v>
      </c>
      <c r="CM36" s="22">
        <v>2760</v>
      </c>
      <c r="CN36" s="27">
        <v>9.4500000000000001E-2</v>
      </c>
      <c r="CO36" s="22">
        <v>2291</v>
      </c>
      <c r="CP36" s="32">
        <v>0.08</v>
      </c>
      <c r="CQ36" s="22">
        <v>3858</v>
      </c>
      <c r="CR36" s="32">
        <v>0.13</v>
      </c>
      <c r="CS36" s="22">
        <v>3934</v>
      </c>
      <c r="CT36" s="32">
        <v>0.13</v>
      </c>
      <c r="CU36" s="22">
        <v>3402</v>
      </c>
      <c r="CV36" s="27">
        <v>0.11650000000000001</v>
      </c>
      <c r="CW36" s="22">
        <v>37615</v>
      </c>
      <c r="CX36" s="32">
        <v>0.95</v>
      </c>
      <c r="CY36" s="22">
        <v>28089</v>
      </c>
      <c r="CZ36" s="32">
        <v>0.96</v>
      </c>
      <c r="DA36" s="22">
        <v>2106</v>
      </c>
      <c r="DB36" s="32">
        <v>0.05</v>
      </c>
      <c r="DC36" s="22">
        <v>1103</v>
      </c>
      <c r="DD36" s="32">
        <v>0.04</v>
      </c>
      <c r="DE36" s="22">
        <v>1347</v>
      </c>
      <c r="DF36" s="32">
        <v>0.03</v>
      </c>
      <c r="DG36" s="22">
        <v>691</v>
      </c>
      <c r="DH36" s="32">
        <v>0.02</v>
      </c>
      <c r="DI36" s="22">
        <v>248</v>
      </c>
      <c r="DJ36" s="32">
        <v>0.01</v>
      </c>
      <c r="DK36" s="22">
        <v>103</v>
      </c>
      <c r="DL36" s="32">
        <v>0</v>
      </c>
      <c r="DM36" s="22">
        <v>174</v>
      </c>
      <c r="DN36" s="32">
        <v>0</v>
      </c>
      <c r="DO36" s="22">
        <v>107</v>
      </c>
      <c r="DP36" s="32">
        <v>0</v>
      </c>
      <c r="DQ36" s="22">
        <v>273</v>
      </c>
      <c r="DR36" s="32">
        <v>0.01</v>
      </c>
      <c r="DS36" s="22">
        <v>168</v>
      </c>
      <c r="DT36" s="32">
        <v>0.01</v>
      </c>
      <c r="DU36" s="22">
        <v>19</v>
      </c>
      <c r="DV36" s="32">
        <v>0</v>
      </c>
      <c r="DW36" s="22">
        <v>10</v>
      </c>
      <c r="DX36" s="32">
        <v>0</v>
      </c>
      <c r="DY36" s="22">
        <v>24</v>
      </c>
      <c r="DZ36" s="32">
        <v>0</v>
      </c>
      <c r="EA36" s="22">
        <v>15</v>
      </c>
      <c r="EB36" s="32">
        <v>0</v>
      </c>
      <c r="EC36" s="22">
        <v>21</v>
      </c>
      <c r="ED36" s="32">
        <v>0</v>
      </c>
      <c r="EE36" s="22">
        <v>9</v>
      </c>
      <c r="EF36" s="32">
        <v>0</v>
      </c>
      <c r="EG36" s="22" t="s">
        <v>425</v>
      </c>
      <c r="EH36" s="22">
        <v>11.4</v>
      </c>
      <c r="EI36" s="22" t="s">
        <v>425</v>
      </c>
      <c r="EJ36" s="22">
        <v>4.13</v>
      </c>
      <c r="EK36" s="22" t="s">
        <v>425</v>
      </c>
      <c r="EL36" s="22">
        <v>17.16</v>
      </c>
      <c r="EM36" s="22" t="s">
        <v>425</v>
      </c>
      <c r="EN36" s="22">
        <v>47.42</v>
      </c>
      <c r="EO36" s="22" t="s">
        <v>425</v>
      </c>
      <c r="EP36" s="22">
        <v>16.73</v>
      </c>
      <c r="EQ36" s="22" t="s">
        <v>288</v>
      </c>
      <c r="ER36" s="22">
        <v>17.95</v>
      </c>
      <c r="ES36" s="22" t="s">
        <v>288</v>
      </c>
      <c r="ET36" s="22">
        <v>19.760000000000002</v>
      </c>
      <c r="EU36" s="33" t="s">
        <v>433</v>
      </c>
      <c r="EV36" s="22">
        <v>14.38</v>
      </c>
      <c r="EW36" s="22" t="s">
        <v>288</v>
      </c>
      <c r="EX36" s="22">
        <v>19.739999999999998</v>
      </c>
      <c r="EY36" s="22" t="s">
        <v>434</v>
      </c>
      <c r="EZ36" s="22">
        <v>17.95</v>
      </c>
    </row>
    <row r="37" spans="1:156" ht="16" x14ac:dyDescent="0.2">
      <c r="A37" s="22" t="s">
        <v>7</v>
      </c>
      <c r="B37" s="22" t="s">
        <v>423</v>
      </c>
      <c r="C37" s="22" t="s">
        <v>508</v>
      </c>
      <c r="D37" s="22" t="s">
        <v>425</v>
      </c>
      <c r="E37" s="22" t="s">
        <v>426</v>
      </c>
      <c r="F37" s="22" t="s">
        <v>895</v>
      </c>
      <c r="G37" s="29"/>
      <c r="H37" s="22">
        <v>3</v>
      </c>
      <c r="I37" s="22">
        <v>63.94</v>
      </c>
      <c r="J37" s="22" t="s">
        <v>429</v>
      </c>
      <c r="K37" s="37" t="s">
        <v>426</v>
      </c>
      <c r="L37" s="22" t="s">
        <v>201</v>
      </c>
      <c r="M37">
        <v>15</v>
      </c>
      <c r="N37" t="s">
        <v>841</v>
      </c>
      <c r="O37" s="28">
        <f t="shared" si="14"/>
        <v>305.86627487031325</v>
      </c>
      <c r="P37" s="29">
        <f t="shared" si="1"/>
        <v>346.83006106769983</v>
      </c>
      <c r="Q37" s="34">
        <f t="shared" si="15"/>
        <v>40.963786197386568</v>
      </c>
      <c r="R37" s="27">
        <v>0.16841223980563402</v>
      </c>
      <c r="S37" s="29"/>
      <c r="T37" s="28">
        <v>40.963786197386568</v>
      </c>
      <c r="U37" s="28">
        <v>57.805010177949967</v>
      </c>
      <c r="V37" s="22">
        <v>982.68517302514965</v>
      </c>
      <c r="W37" s="22" t="s">
        <v>429</v>
      </c>
      <c r="X37" s="22" t="s">
        <v>469</v>
      </c>
      <c r="Y37" s="29">
        <v>49907</v>
      </c>
      <c r="Z37" s="29">
        <v>70425</v>
      </c>
      <c r="AA37" s="29">
        <v>121832</v>
      </c>
      <c r="AB37" s="22" t="s">
        <v>8</v>
      </c>
      <c r="AC37" s="22">
        <v>2010</v>
      </c>
      <c r="AD37" s="22">
        <v>0</v>
      </c>
      <c r="AE37" s="22">
        <v>6</v>
      </c>
      <c r="AF37" s="20" t="s">
        <v>470</v>
      </c>
      <c r="AG37" s="19" t="s">
        <v>660</v>
      </c>
      <c r="AH37" s="19" t="s">
        <v>682</v>
      </c>
      <c r="AI37" s="19">
        <v>3</v>
      </c>
      <c r="AJ37" s="19">
        <f>(AI37 * ((AV37 + AY37 + BB37 + BE37 + BH37 + BK37 + BN37 + BQ37) + AK37) * -1)</f>
        <v>865.51769999999965</v>
      </c>
      <c r="AK37" s="19">
        <f t="shared" si="16"/>
        <v>-41.540000000000006</v>
      </c>
      <c r="AL37" s="19">
        <v>25.08</v>
      </c>
      <c r="AM37" s="19">
        <v>66.62</v>
      </c>
      <c r="AN37" s="20" t="s">
        <v>425</v>
      </c>
      <c r="AO37" s="20" t="s">
        <v>425</v>
      </c>
      <c r="AP37" s="20" t="s">
        <v>425</v>
      </c>
      <c r="AQ37" s="20" t="s">
        <v>425</v>
      </c>
      <c r="AR37" s="22" t="s">
        <v>425</v>
      </c>
      <c r="AS37" s="20" t="s">
        <v>425</v>
      </c>
      <c r="AT37" s="20" t="s">
        <v>425</v>
      </c>
      <c r="AU37" s="19" t="s">
        <v>425</v>
      </c>
      <c r="AV37" s="19">
        <f t="shared" si="17"/>
        <v>-24.181800000000003</v>
      </c>
      <c r="AW37" s="29">
        <v>37.8307</v>
      </c>
      <c r="AX37" s="29">
        <v>62.012500000000003</v>
      </c>
      <c r="AY37" s="19">
        <f t="shared" si="18"/>
        <v>-13.850699999999897</v>
      </c>
      <c r="AZ37" s="29">
        <v>43.0075</v>
      </c>
      <c r="BA37" s="29">
        <v>56.858199999999897</v>
      </c>
      <c r="BB37" s="19">
        <f t="shared" si="19"/>
        <v>-13.852800000000002</v>
      </c>
      <c r="BC37" s="29">
        <v>43.024099999999898</v>
      </c>
      <c r="BD37" s="29">
        <v>56.8768999999999</v>
      </c>
      <c r="BE37" s="19">
        <f t="shared" si="20"/>
        <v>-17.462700000000005</v>
      </c>
      <c r="BF37" s="29">
        <v>41.191699999999997</v>
      </c>
      <c r="BG37" s="29">
        <v>58.654400000000003</v>
      </c>
      <c r="BH37" s="19">
        <f t="shared" si="21"/>
        <v>-97.7179</v>
      </c>
      <c r="BI37" s="22">
        <v>0</v>
      </c>
      <c r="BJ37" s="29">
        <v>97.7179</v>
      </c>
      <c r="BK37" s="19">
        <f t="shared" si="22"/>
        <v>-16.18</v>
      </c>
      <c r="BL37" s="30">
        <v>41.82</v>
      </c>
      <c r="BM37" s="30">
        <v>58</v>
      </c>
      <c r="BN37" s="19">
        <f t="shared" si="23"/>
        <v>-28</v>
      </c>
      <c r="BO37" s="31">
        <v>36</v>
      </c>
      <c r="BP37" s="31">
        <v>64</v>
      </c>
      <c r="BQ37" s="19">
        <f t="shared" si="24"/>
        <v>-35.72</v>
      </c>
      <c r="BR37" s="19">
        <v>32.08</v>
      </c>
      <c r="BS37" s="19">
        <v>67.8</v>
      </c>
      <c r="BT37" s="22" t="str">
        <f t="shared" si="25"/>
        <v>yes</v>
      </c>
      <c r="BU37" s="32">
        <v>0.53</v>
      </c>
      <c r="BV37" s="32">
        <v>0.46</v>
      </c>
      <c r="BW37" s="22" t="s">
        <v>280</v>
      </c>
      <c r="BX37" s="29">
        <v>67.86</v>
      </c>
      <c r="BY37" s="29">
        <v>32.14</v>
      </c>
      <c r="BZ37" s="22" t="s">
        <v>432</v>
      </c>
      <c r="CA37" s="21" t="s">
        <v>432</v>
      </c>
      <c r="CB37" s="22" t="s">
        <v>278</v>
      </c>
      <c r="CC37" s="29">
        <v>56025</v>
      </c>
      <c r="CD37" s="22">
        <v>39461</v>
      </c>
      <c r="CE37" s="22">
        <v>29527</v>
      </c>
      <c r="CF37" s="27">
        <v>0.74829999999999997</v>
      </c>
      <c r="CG37" s="22">
        <v>3960</v>
      </c>
      <c r="CH37" s="32">
        <v>0.13</v>
      </c>
      <c r="CI37" s="22">
        <v>2785</v>
      </c>
      <c r="CJ37" s="32">
        <v>0.09</v>
      </c>
      <c r="CK37" s="22">
        <v>3898</v>
      </c>
      <c r="CL37" s="32">
        <v>0.13</v>
      </c>
      <c r="CM37" s="22">
        <v>2684</v>
      </c>
      <c r="CN37" s="27">
        <v>9.0899999999999995E-2</v>
      </c>
      <c r="CO37" s="22">
        <v>2475</v>
      </c>
      <c r="CP37" s="32">
        <v>0.08</v>
      </c>
      <c r="CQ37" s="22">
        <v>3988</v>
      </c>
      <c r="CR37" s="32">
        <v>0.14000000000000001</v>
      </c>
      <c r="CS37" s="22">
        <v>3662</v>
      </c>
      <c r="CT37" s="32">
        <v>0.12</v>
      </c>
      <c r="CU37" s="22">
        <v>3596</v>
      </c>
      <c r="CV37" s="27">
        <v>0.12180000000000001</v>
      </c>
      <c r="CW37" s="22">
        <v>36227</v>
      </c>
      <c r="CX37" s="32">
        <v>0.92</v>
      </c>
      <c r="CY37" s="22">
        <v>27813</v>
      </c>
      <c r="CZ37" s="32">
        <v>0.94</v>
      </c>
      <c r="DA37" s="22">
        <v>3234</v>
      </c>
      <c r="DB37" s="32">
        <v>0.08</v>
      </c>
      <c r="DC37" s="22">
        <v>1714</v>
      </c>
      <c r="DD37" s="32">
        <v>0.06</v>
      </c>
      <c r="DE37" s="22">
        <v>2467</v>
      </c>
      <c r="DF37" s="32">
        <v>0.06</v>
      </c>
      <c r="DG37" s="22">
        <v>1307</v>
      </c>
      <c r="DH37" s="32">
        <v>0.04</v>
      </c>
      <c r="DI37" s="22">
        <v>240</v>
      </c>
      <c r="DJ37" s="32">
        <v>0.01</v>
      </c>
      <c r="DK37" s="22">
        <v>111</v>
      </c>
      <c r="DL37" s="32">
        <v>0</v>
      </c>
      <c r="DM37" s="22">
        <v>164</v>
      </c>
      <c r="DN37" s="32">
        <v>0</v>
      </c>
      <c r="DO37" s="22">
        <v>101</v>
      </c>
      <c r="DP37" s="32">
        <v>0</v>
      </c>
      <c r="DQ37" s="22">
        <v>303</v>
      </c>
      <c r="DR37" s="32">
        <v>0.01</v>
      </c>
      <c r="DS37" s="22">
        <v>165</v>
      </c>
      <c r="DT37" s="32">
        <v>0.01</v>
      </c>
      <c r="DU37" s="22">
        <v>18</v>
      </c>
      <c r="DV37" s="32">
        <v>0</v>
      </c>
      <c r="DW37" s="22">
        <v>8</v>
      </c>
      <c r="DX37" s="32">
        <v>0</v>
      </c>
      <c r="DY37" s="22">
        <v>23</v>
      </c>
      <c r="DZ37" s="32">
        <v>0</v>
      </c>
      <c r="EA37" s="22">
        <v>12</v>
      </c>
      <c r="EB37" s="32">
        <v>0</v>
      </c>
      <c r="EC37" s="22">
        <v>19</v>
      </c>
      <c r="ED37" s="32">
        <v>0</v>
      </c>
      <c r="EE37" s="22">
        <v>10</v>
      </c>
      <c r="EF37" s="32">
        <v>0</v>
      </c>
      <c r="EG37" s="22" t="s">
        <v>425</v>
      </c>
      <c r="EH37" s="22">
        <v>14.63</v>
      </c>
      <c r="EI37" s="22" t="s">
        <v>425</v>
      </c>
      <c r="EJ37" s="22">
        <v>17.89</v>
      </c>
      <c r="EK37" s="22" t="s">
        <v>425</v>
      </c>
      <c r="EL37" s="22">
        <v>21.51</v>
      </c>
      <c r="EM37" s="22" t="s">
        <v>425</v>
      </c>
      <c r="EN37" s="22">
        <v>61.72</v>
      </c>
      <c r="EO37" s="22" t="s">
        <v>425</v>
      </c>
      <c r="EP37" s="22">
        <v>16.170000000000002</v>
      </c>
      <c r="EQ37" s="22" t="s">
        <v>288</v>
      </c>
      <c r="ER37" s="22">
        <v>23.96</v>
      </c>
      <c r="ES37" s="22" t="s">
        <v>288</v>
      </c>
      <c r="ET37" s="22">
        <v>23.42</v>
      </c>
      <c r="EU37" s="33" t="s">
        <v>433</v>
      </c>
      <c r="EV37" s="22">
        <v>19.36</v>
      </c>
      <c r="EW37" s="22" t="s">
        <v>288</v>
      </c>
      <c r="EX37" s="22">
        <v>25.38</v>
      </c>
      <c r="EY37" s="22" t="s">
        <v>434</v>
      </c>
      <c r="EZ37" s="22">
        <v>23.53</v>
      </c>
    </row>
    <row r="38" spans="1:156" ht="16" x14ac:dyDescent="0.2">
      <c r="A38" s="22" t="s">
        <v>130</v>
      </c>
      <c r="B38" s="22" t="s">
        <v>423</v>
      </c>
      <c r="C38" s="22" t="s">
        <v>509</v>
      </c>
      <c r="D38" s="22" t="s">
        <v>431</v>
      </c>
      <c r="E38" s="22" t="s">
        <v>426</v>
      </c>
      <c r="F38" s="22" t="s">
        <v>893</v>
      </c>
      <c r="G38" s="29"/>
      <c r="H38" s="22">
        <v>2</v>
      </c>
      <c r="I38" s="22">
        <v>54.08</v>
      </c>
      <c r="J38" s="22" t="s">
        <v>429</v>
      </c>
      <c r="K38" s="37" t="s">
        <v>426</v>
      </c>
      <c r="L38" s="22" t="s">
        <v>208</v>
      </c>
      <c r="M38">
        <v>-24</v>
      </c>
      <c r="N38" t="s">
        <v>870</v>
      </c>
      <c r="O38" s="22">
        <f t="shared" si="14"/>
        <v>-316.45772040272942</v>
      </c>
      <c r="P38" s="29">
        <f>IF(D38="RPM", IF(AD38=0, U38, U38*AD38)*H38, IF(AD38=0, U38, U38*AD38))</f>
        <v>292.83424286412929</v>
      </c>
      <c r="Q38" s="29">
        <f t="shared" si="15"/>
        <v>609.29196326685872</v>
      </c>
      <c r="R38" s="27">
        <v>1.9686231282166733E-2</v>
      </c>
      <c r="S38" s="22" t="s">
        <v>449</v>
      </c>
      <c r="T38" s="28">
        <v>50.774330272238224</v>
      </c>
      <c r="U38" s="28">
        <v>48.805707144021547</v>
      </c>
      <c r="V38" s="22">
        <v>97.611414288043093</v>
      </c>
      <c r="W38" s="22" t="s">
        <v>428</v>
      </c>
      <c r="X38" s="22" t="s">
        <v>448</v>
      </c>
      <c r="Y38" s="29">
        <v>65408</v>
      </c>
      <c r="Z38" s="29">
        <v>62872</v>
      </c>
      <c r="AA38" s="29">
        <v>128821</v>
      </c>
      <c r="AB38" s="22" t="s">
        <v>53</v>
      </c>
      <c r="AC38" s="22" t="s">
        <v>492</v>
      </c>
      <c r="AD38" s="22">
        <v>6</v>
      </c>
      <c r="AE38" s="22">
        <v>0</v>
      </c>
      <c r="AF38" s="20" t="s">
        <v>451</v>
      </c>
      <c r="AG38" s="19" t="s">
        <v>656</v>
      </c>
      <c r="AH38" s="21" t="s">
        <v>680</v>
      </c>
      <c r="AI38" s="21">
        <v>-3</v>
      </c>
      <c r="AJ38" s="19">
        <f>(AI38 * (AV38 + AY38 + BB38 + BE38 + BH38 + BK38 + BN38 + BQ38) + AK38)</f>
        <v>-355.72129999999999</v>
      </c>
      <c r="AK38" s="19">
        <f t="shared" si="16"/>
        <v>-4.07</v>
      </c>
      <c r="AL38" s="19">
        <v>43.1</v>
      </c>
      <c r="AM38" s="19">
        <v>47.17</v>
      </c>
      <c r="AN38" s="20" t="s">
        <v>425</v>
      </c>
      <c r="AO38" s="20" t="s">
        <v>431</v>
      </c>
      <c r="AP38" s="20" t="s">
        <v>431</v>
      </c>
      <c r="AQ38" s="20" t="s">
        <v>431</v>
      </c>
      <c r="AR38" s="20" t="s">
        <v>431</v>
      </c>
      <c r="AS38" s="20" t="s">
        <v>431</v>
      </c>
      <c r="AT38" s="20" t="s">
        <v>431</v>
      </c>
      <c r="AU38" s="19" t="s">
        <v>431</v>
      </c>
      <c r="AV38" s="19">
        <f t="shared" si="17"/>
        <v>-7.3282999999999987</v>
      </c>
      <c r="AW38" s="29">
        <v>44.720100000000002</v>
      </c>
      <c r="AX38" s="29">
        <v>52.048400000000001</v>
      </c>
      <c r="AY38" s="19">
        <f t="shared" si="18"/>
        <v>3.6059999999998951</v>
      </c>
      <c r="AZ38" s="29">
        <v>49.603099999999898</v>
      </c>
      <c r="BA38" s="29">
        <v>45.997100000000003</v>
      </c>
      <c r="BB38" s="19">
        <f t="shared" si="19"/>
        <v>4.8344000000000023</v>
      </c>
      <c r="BC38" s="29">
        <v>52.337200000000003</v>
      </c>
      <c r="BD38" s="29">
        <v>47.502800000000001</v>
      </c>
      <c r="BE38" s="19">
        <f t="shared" si="20"/>
        <v>-5.1659000000000006</v>
      </c>
      <c r="BF38" s="29">
        <v>47.349499999999999</v>
      </c>
      <c r="BG38" s="29">
        <v>52.5154</v>
      </c>
      <c r="BH38" s="19">
        <f t="shared" si="21"/>
        <v>10.170900000000103</v>
      </c>
      <c r="BI38" s="29">
        <v>55.0214</v>
      </c>
      <c r="BJ38" s="29">
        <v>44.850499999999897</v>
      </c>
      <c r="BK38" s="19">
        <f t="shared" si="22"/>
        <v>97.65</v>
      </c>
      <c r="BL38" s="30">
        <v>97.65</v>
      </c>
      <c r="BM38" s="20">
        <v>0</v>
      </c>
      <c r="BN38" s="19">
        <f t="shared" si="23"/>
        <v>8</v>
      </c>
      <c r="BO38" s="31">
        <v>54</v>
      </c>
      <c r="BP38" s="31">
        <v>46</v>
      </c>
      <c r="BQ38" s="19">
        <f t="shared" si="24"/>
        <v>5.4500000000000028</v>
      </c>
      <c r="BR38" s="19">
        <v>52.68</v>
      </c>
      <c r="BS38" s="19">
        <v>47.23</v>
      </c>
      <c r="BT38" s="22" t="str">
        <f t="shared" si="25"/>
        <v>no</v>
      </c>
      <c r="BU38" s="32">
        <v>0.42</v>
      </c>
      <c r="BV38" s="32">
        <v>0.56999999999999995</v>
      </c>
      <c r="BW38" s="22" t="s">
        <v>279</v>
      </c>
      <c r="BX38" s="29">
        <v>47.14</v>
      </c>
      <c r="BY38" s="29">
        <v>52.86</v>
      </c>
      <c r="BZ38" s="22" t="s">
        <v>432</v>
      </c>
      <c r="CA38" s="21" t="s">
        <v>432</v>
      </c>
      <c r="CB38" s="22" t="s">
        <v>207</v>
      </c>
      <c r="CC38" s="29">
        <v>59209</v>
      </c>
      <c r="CD38" s="22">
        <v>39572</v>
      </c>
      <c r="CE38" s="22">
        <v>30699</v>
      </c>
      <c r="CF38" s="27">
        <v>0.77580000000000005</v>
      </c>
      <c r="CG38" s="22">
        <v>5773</v>
      </c>
      <c r="CH38" s="32">
        <v>0.19</v>
      </c>
      <c r="CI38" s="22">
        <v>2578</v>
      </c>
      <c r="CJ38" s="32">
        <v>0.08</v>
      </c>
      <c r="CK38" s="22">
        <v>3789</v>
      </c>
      <c r="CL38" s="32">
        <v>0.12</v>
      </c>
      <c r="CM38" s="22">
        <v>2064</v>
      </c>
      <c r="CN38" s="27">
        <v>6.7199999999999996E-2</v>
      </c>
      <c r="CO38" s="22">
        <v>4286</v>
      </c>
      <c r="CP38" s="32">
        <v>0.14000000000000001</v>
      </c>
      <c r="CQ38" s="22">
        <v>3437</v>
      </c>
      <c r="CR38" s="32">
        <v>0.11</v>
      </c>
      <c r="CS38" s="22">
        <v>3738</v>
      </c>
      <c r="CT38" s="32">
        <v>0.12</v>
      </c>
      <c r="CU38" s="22">
        <v>2627</v>
      </c>
      <c r="CV38" s="27">
        <v>8.5599999999999996E-2</v>
      </c>
      <c r="CW38" s="22">
        <v>36272</v>
      </c>
      <c r="CX38" s="32">
        <v>0.92</v>
      </c>
      <c r="CY38" s="22">
        <v>28645</v>
      </c>
      <c r="CZ38" s="32">
        <v>0.93</v>
      </c>
      <c r="DA38" s="22">
        <v>3300</v>
      </c>
      <c r="DB38" s="32">
        <v>0.08</v>
      </c>
      <c r="DC38" s="22">
        <v>2054</v>
      </c>
      <c r="DD38" s="32">
        <v>7.0000000000000007E-2</v>
      </c>
      <c r="DE38" s="22">
        <v>1435</v>
      </c>
      <c r="DF38" s="32">
        <v>0.04</v>
      </c>
      <c r="DG38" s="22">
        <v>873</v>
      </c>
      <c r="DH38" s="32">
        <v>0.03</v>
      </c>
      <c r="DI38" s="22">
        <v>930</v>
      </c>
      <c r="DJ38" s="32">
        <v>0.02</v>
      </c>
      <c r="DK38" s="22">
        <v>536</v>
      </c>
      <c r="DL38" s="32">
        <v>0.02</v>
      </c>
      <c r="DM38" s="22">
        <v>192</v>
      </c>
      <c r="DN38" s="32">
        <v>0</v>
      </c>
      <c r="DO38" s="22">
        <v>134</v>
      </c>
      <c r="DP38" s="32">
        <v>0</v>
      </c>
      <c r="DQ38" s="22">
        <v>646</v>
      </c>
      <c r="DR38" s="32">
        <v>0.02</v>
      </c>
      <c r="DS38" s="22">
        <v>465</v>
      </c>
      <c r="DT38" s="32">
        <v>0.02</v>
      </c>
      <c r="DU38" s="22">
        <v>8</v>
      </c>
      <c r="DV38" s="32">
        <v>0</v>
      </c>
      <c r="DW38" s="22">
        <v>6</v>
      </c>
      <c r="DX38" s="32">
        <v>0</v>
      </c>
      <c r="DY38" s="22">
        <v>30</v>
      </c>
      <c r="DZ38" s="32">
        <v>0</v>
      </c>
      <c r="EA38" s="22">
        <v>17</v>
      </c>
      <c r="EB38" s="32">
        <v>0</v>
      </c>
      <c r="EC38" s="22">
        <v>59</v>
      </c>
      <c r="ED38" s="32">
        <v>0</v>
      </c>
      <c r="EE38" s="22">
        <v>23</v>
      </c>
      <c r="EF38" s="32">
        <v>0</v>
      </c>
      <c r="EG38" s="22" t="s">
        <v>431</v>
      </c>
      <c r="EH38" s="22">
        <v>9.39</v>
      </c>
      <c r="EI38" s="22" t="s">
        <v>431</v>
      </c>
      <c r="EJ38" s="22">
        <v>12.75</v>
      </c>
      <c r="EK38" s="22" t="s">
        <v>431</v>
      </c>
      <c r="EL38" s="22">
        <v>30.8</v>
      </c>
      <c r="EM38" s="22" t="s">
        <v>431</v>
      </c>
      <c r="EN38" s="22">
        <v>15.89</v>
      </c>
      <c r="EO38" s="22" t="s">
        <v>431</v>
      </c>
      <c r="EP38" s="22">
        <v>97.65</v>
      </c>
      <c r="EQ38" s="22" t="s">
        <v>287</v>
      </c>
      <c r="ER38" s="22">
        <v>3.51</v>
      </c>
      <c r="ES38" s="22" t="s">
        <v>287</v>
      </c>
      <c r="ET38" s="22">
        <v>2</v>
      </c>
      <c r="EU38" s="22" t="s">
        <v>439</v>
      </c>
      <c r="EV38" s="22">
        <v>13.13</v>
      </c>
      <c r="EW38" s="22" t="s">
        <v>287</v>
      </c>
      <c r="EX38" s="22">
        <v>4.2</v>
      </c>
      <c r="EY38" s="22" t="s">
        <v>439</v>
      </c>
      <c r="EZ38" s="22">
        <v>7.38</v>
      </c>
    </row>
    <row r="39" spans="1:156" ht="16" x14ac:dyDescent="0.2">
      <c r="A39" s="22" t="s">
        <v>131</v>
      </c>
      <c r="B39" s="22" t="s">
        <v>423</v>
      </c>
      <c r="C39" s="22" t="s">
        <v>510</v>
      </c>
      <c r="D39" s="22" t="s">
        <v>431</v>
      </c>
      <c r="E39" s="22" t="s">
        <v>426</v>
      </c>
      <c r="F39" s="22" t="s">
        <v>893</v>
      </c>
      <c r="G39" s="29"/>
      <c r="H39" s="22">
        <v>1</v>
      </c>
      <c r="I39" s="22">
        <v>55.96</v>
      </c>
      <c r="J39" s="22" t="s">
        <v>429</v>
      </c>
      <c r="K39" s="37" t="s">
        <v>426</v>
      </c>
      <c r="L39" s="22" t="s">
        <v>147</v>
      </c>
      <c r="M39">
        <v>-10</v>
      </c>
      <c r="N39" t="s">
        <v>824</v>
      </c>
      <c r="O39" s="22">
        <f t="shared" si="14"/>
        <v>71.400173934650297</v>
      </c>
      <c r="P39" s="29">
        <f>IF(D39="RPM", IF(AD39=0, U39, U39*AD39)*H39, IF(AD39=0, U39, U39*AD39))</f>
        <v>331.31237834927737</v>
      </c>
      <c r="Q39" s="29">
        <f t="shared" si="15"/>
        <v>259.91220441462707</v>
      </c>
      <c r="R39" s="27">
        <v>0.11900028989108374</v>
      </c>
      <c r="S39" s="29"/>
      <c r="T39" s="28">
        <v>43.318700735771181</v>
      </c>
      <c r="U39" s="28">
        <v>55.218729724879559</v>
      </c>
      <c r="V39" s="22">
        <v>110.43745944975912</v>
      </c>
      <c r="W39" s="22" t="s">
        <v>428</v>
      </c>
      <c r="X39" s="22" t="s">
        <v>448</v>
      </c>
      <c r="Y39" s="29">
        <v>62761</v>
      </c>
      <c r="Z39" s="29">
        <v>80002</v>
      </c>
      <c r="AA39" s="29">
        <v>144882</v>
      </c>
      <c r="AB39" s="22" t="s">
        <v>49</v>
      </c>
      <c r="AC39" s="22">
        <v>2014</v>
      </c>
      <c r="AD39" s="22">
        <v>6</v>
      </c>
      <c r="AE39" s="22">
        <v>0</v>
      </c>
      <c r="AF39" s="20" t="s">
        <v>451</v>
      </c>
      <c r="AG39" s="19" t="s">
        <v>656</v>
      </c>
      <c r="AH39" s="21" t="s">
        <v>680</v>
      </c>
      <c r="AI39" s="21">
        <v>-3</v>
      </c>
      <c r="AJ39" s="19">
        <f>(AI39 * (AV39 + AY39 + BB39 + BE39 + BH39 + BK39 + BN39 + BQ39) + AK39)</f>
        <v>-306.96969999999993</v>
      </c>
      <c r="AK39" s="19">
        <f t="shared" si="16"/>
        <v>7.6700000000000017</v>
      </c>
      <c r="AL39" s="19">
        <v>48.18</v>
      </c>
      <c r="AM39" s="19">
        <v>40.51</v>
      </c>
      <c r="AN39" s="22" t="s">
        <v>431</v>
      </c>
      <c r="AO39" s="20" t="s">
        <v>431</v>
      </c>
      <c r="AP39" s="20" t="s">
        <v>431</v>
      </c>
      <c r="AQ39" s="20" t="s">
        <v>431</v>
      </c>
      <c r="AR39" s="20" t="s">
        <v>431</v>
      </c>
      <c r="AS39" s="20" t="s">
        <v>431</v>
      </c>
      <c r="AT39" s="20" t="s">
        <v>431</v>
      </c>
      <c r="AU39" s="19" t="s">
        <v>431</v>
      </c>
      <c r="AV39" s="19">
        <f t="shared" si="17"/>
        <v>20.668599999999998</v>
      </c>
      <c r="AW39" s="29">
        <v>58.1892</v>
      </c>
      <c r="AX39" s="29">
        <v>37.520600000000002</v>
      </c>
      <c r="AY39" s="19">
        <f t="shared" si="18"/>
        <v>12.585700000000003</v>
      </c>
      <c r="AZ39" s="29">
        <v>56.175400000000003</v>
      </c>
      <c r="BA39" s="29">
        <v>43.589700000000001</v>
      </c>
      <c r="BB39" s="19">
        <f t="shared" si="19"/>
        <v>21.558399999999999</v>
      </c>
      <c r="BC39" s="29">
        <v>60.638599999999897</v>
      </c>
      <c r="BD39" s="29">
        <v>39.080199999999898</v>
      </c>
      <c r="BE39" s="19">
        <f t="shared" si="20"/>
        <v>-21.8123</v>
      </c>
      <c r="BF39" s="29">
        <v>38.997999999999998</v>
      </c>
      <c r="BG39" s="29">
        <v>60.810299999999998</v>
      </c>
      <c r="BH39" s="19">
        <f t="shared" si="21"/>
        <v>12.419499999999999</v>
      </c>
      <c r="BI39" s="29">
        <v>56.084499999999899</v>
      </c>
      <c r="BJ39" s="29">
        <v>43.6649999999999</v>
      </c>
      <c r="BK39" s="19">
        <f t="shared" si="22"/>
        <v>28.14</v>
      </c>
      <c r="BL39" s="30">
        <v>63.93</v>
      </c>
      <c r="BM39" s="30">
        <v>35.79</v>
      </c>
      <c r="BN39" s="19">
        <f t="shared" si="23"/>
        <v>12</v>
      </c>
      <c r="BO39" s="31">
        <v>56</v>
      </c>
      <c r="BP39" s="31">
        <v>44</v>
      </c>
      <c r="BQ39" s="19">
        <f t="shared" si="24"/>
        <v>19.32</v>
      </c>
      <c r="BR39" s="19">
        <v>59.55</v>
      </c>
      <c r="BS39" s="19">
        <v>40.229999999999997</v>
      </c>
      <c r="BT39" s="22" t="str">
        <f t="shared" si="25"/>
        <v>no</v>
      </c>
      <c r="BU39" s="32">
        <v>0.42</v>
      </c>
      <c r="BV39" s="32">
        <v>0.56000000000000005</v>
      </c>
      <c r="BW39" s="22" t="s">
        <v>279</v>
      </c>
      <c r="BX39" s="29">
        <v>40.39</v>
      </c>
      <c r="BY39" s="29">
        <v>59.61</v>
      </c>
      <c r="BZ39" s="22" t="s">
        <v>432</v>
      </c>
      <c r="CA39" s="21" t="s">
        <v>432</v>
      </c>
      <c r="CB39" s="22" t="s">
        <v>171</v>
      </c>
      <c r="CC39" s="29">
        <v>44518</v>
      </c>
      <c r="CD39" s="22">
        <v>39704</v>
      </c>
      <c r="CE39" s="22">
        <v>32977</v>
      </c>
      <c r="CF39" s="27">
        <v>0.8306</v>
      </c>
      <c r="CG39" s="22">
        <v>9499</v>
      </c>
      <c r="CH39" s="32">
        <v>0.28999999999999998</v>
      </c>
      <c r="CI39" s="22">
        <v>1763</v>
      </c>
      <c r="CJ39" s="32">
        <v>0.05</v>
      </c>
      <c r="CK39" s="22">
        <v>2590</v>
      </c>
      <c r="CL39" s="32">
        <v>0.08</v>
      </c>
      <c r="CM39" s="22">
        <v>1628</v>
      </c>
      <c r="CN39" s="27">
        <v>4.9399999999999999E-2</v>
      </c>
      <c r="CO39" s="22">
        <v>7796</v>
      </c>
      <c r="CP39" s="32">
        <v>0.24</v>
      </c>
      <c r="CQ39" s="22">
        <v>2552</v>
      </c>
      <c r="CR39" s="32">
        <v>0.08</v>
      </c>
      <c r="CS39" s="22">
        <v>2702</v>
      </c>
      <c r="CT39" s="32">
        <v>0.08</v>
      </c>
      <c r="CU39" s="22">
        <v>2539</v>
      </c>
      <c r="CV39" s="27">
        <v>7.6999999999999999E-2</v>
      </c>
      <c r="CW39" s="22">
        <v>35185</v>
      </c>
      <c r="CX39" s="32">
        <v>0.89</v>
      </c>
      <c r="CY39" s="22">
        <v>29869</v>
      </c>
      <c r="CZ39" s="32">
        <v>0.91</v>
      </c>
      <c r="DA39" s="22">
        <v>4519</v>
      </c>
      <c r="DB39" s="32">
        <v>0.11</v>
      </c>
      <c r="DC39" s="22">
        <v>3108</v>
      </c>
      <c r="DD39" s="32">
        <v>0.09</v>
      </c>
      <c r="DE39" s="22">
        <v>1090</v>
      </c>
      <c r="DF39" s="32">
        <v>0.03</v>
      </c>
      <c r="DG39" s="22">
        <v>715</v>
      </c>
      <c r="DH39" s="32">
        <v>0.02</v>
      </c>
      <c r="DI39" s="22">
        <v>1762</v>
      </c>
      <c r="DJ39" s="32">
        <v>0.04</v>
      </c>
      <c r="DK39" s="22">
        <v>1108</v>
      </c>
      <c r="DL39" s="32">
        <v>0.03</v>
      </c>
      <c r="DM39" s="22">
        <v>204</v>
      </c>
      <c r="DN39" s="32">
        <v>0.01</v>
      </c>
      <c r="DO39" s="22">
        <v>154</v>
      </c>
      <c r="DP39" s="32">
        <v>0</v>
      </c>
      <c r="DQ39" s="22">
        <v>1273</v>
      </c>
      <c r="DR39" s="32">
        <v>0.03</v>
      </c>
      <c r="DS39" s="22">
        <v>1007</v>
      </c>
      <c r="DT39" s="32">
        <v>0.03</v>
      </c>
      <c r="DU39" s="22">
        <v>21</v>
      </c>
      <c r="DV39" s="32">
        <v>0</v>
      </c>
      <c r="DW39" s="22">
        <v>21</v>
      </c>
      <c r="DX39" s="32">
        <v>0</v>
      </c>
      <c r="DY39" s="22">
        <v>48</v>
      </c>
      <c r="DZ39" s="32">
        <v>0</v>
      </c>
      <c r="EA39" s="22">
        <v>34</v>
      </c>
      <c r="EB39" s="32">
        <v>0</v>
      </c>
      <c r="EC39" s="22">
        <v>121</v>
      </c>
      <c r="ED39" s="32">
        <v>0</v>
      </c>
      <c r="EE39" s="22">
        <v>69</v>
      </c>
      <c r="EF39" s="32">
        <v>0</v>
      </c>
      <c r="EG39" s="22" t="s">
        <v>431</v>
      </c>
      <c r="EH39" s="22">
        <v>8.39</v>
      </c>
      <c r="EI39" s="22" t="s">
        <v>431</v>
      </c>
      <c r="EJ39" s="22">
        <v>17.63</v>
      </c>
      <c r="EK39" s="22" t="s">
        <v>431</v>
      </c>
      <c r="EL39" s="22">
        <v>26.55</v>
      </c>
      <c r="EM39" s="22" t="s">
        <v>431</v>
      </c>
      <c r="EN39" s="22">
        <v>6.92</v>
      </c>
      <c r="EO39" s="22" t="s">
        <v>431</v>
      </c>
      <c r="EP39" s="22">
        <v>28.14</v>
      </c>
      <c r="EQ39" s="22" t="s">
        <v>287</v>
      </c>
      <c r="ER39" s="22">
        <v>8.1300000000000008</v>
      </c>
      <c r="ES39" s="22" t="s">
        <v>287</v>
      </c>
      <c r="ET39" s="22">
        <v>4.8600000000000003</v>
      </c>
      <c r="EU39" s="22" t="s">
        <v>439</v>
      </c>
      <c r="EV39" s="22">
        <v>17.22</v>
      </c>
      <c r="EW39" s="22" t="s">
        <v>287</v>
      </c>
      <c r="EX39" s="22">
        <v>6.15</v>
      </c>
      <c r="EY39" s="22" t="s">
        <v>439</v>
      </c>
      <c r="EZ39" s="22">
        <v>17.010000000000002</v>
      </c>
    </row>
    <row r="40" spans="1:156" ht="16" x14ac:dyDescent="0.2">
      <c r="A40" s="22" t="s">
        <v>105</v>
      </c>
      <c r="B40" s="22" t="s">
        <v>423</v>
      </c>
      <c r="C40" s="22" t="s">
        <v>511</v>
      </c>
      <c r="D40" s="22" t="s">
        <v>425</v>
      </c>
      <c r="E40" s="22" t="s">
        <v>426</v>
      </c>
      <c r="F40" s="22" t="s">
        <v>895</v>
      </c>
      <c r="G40" s="29"/>
      <c r="H40" s="22">
        <v>1</v>
      </c>
      <c r="I40" s="22">
        <v>64.290000000000006</v>
      </c>
      <c r="J40" s="22" t="s">
        <v>429</v>
      </c>
      <c r="K40" s="37" t="s">
        <v>426</v>
      </c>
      <c r="L40" s="22" t="s">
        <v>248</v>
      </c>
      <c r="M40">
        <v>10</v>
      </c>
      <c r="N40" t="s">
        <v>827</v>
      </c>
      <c r="O40" s="28">
        <f t="shared" si="14"/>
        <v>247.86004239579128</v>
      </c>
      <c r="P40" s="29">
        <f t="shared" ref="P40:P71" si="26">IF(D40="RPM", IF(AE40=0, U40, U40*AE40)*H40, IF(AE40=0, U40, U40*AE40))</f>
        <v>298.08704010435883</v>
      </c>
      <c r="Q40" s="34">
        <f t="shared" si="15"/>
        <v>50.226997708567552</v>
      </c>
      <c r="R40" s="27">
        <v>5.458243578410793E-3</v>
      </c>
      <c r="S40" s="29"/>
      <c r="T40" s="28">
        <v>50.226997708567552</v>
      </c>
      <c r="U40" s="28">
        <v>49.681173350726475</v>
      </c>
      <c r="V40" s="22">
        <v>-99.36234670145295</v>
      </c>
      <c r="W40" s="22" t="s">
        <v>428</v>
      </c>
      <c r="X40" s="22" t="s">
        <v>469</v>
      </c>
      <c r="Y40" s="29">
        <v>58525</v>
      </c>
      <c r="Z40" s="29">
        <v>57889</v>
      </c>
      <c r="AA40" s="29">
        <v>116521</v>
      </c>
      <c r="AB40" s="22" t="s">
        <v>72</v>
      </c>
      <c r="AC40" s="22">
        <v>2014</v>
      </c>
      <c r="AD40" s="22">
        <v>0</v>
      </c>
      <c r="AE40" s="22">
        <v>6</v>
      </c>
      <c r="AF40" s="20" t="s">
        <v>470</v>
      </c>
      <c r="AG40" s="19" t="s">
        <v>660</v>
      </c>
      <c r="AH40" s="19" t="s">
        <v>682</v>
      </c>
      <c r="AI40" s="19">
        <v>3</v>
      </c>
      <c r="AJ40" s="19">
        <f>(AI40 * ((AV40 + AY40 + BB40 + BE40 + BH40 + BK40 + BN40 + BQ40) + AK40) * -1)</f>
        <v>396.72029999999978</v>
      </c>
      <c r="AK40" s="19">
        <f t="shared" si="16"/>
        <v>-31.900000000000002</v>
      </c>
      <c r="AL40" s="19">
        <v>30.27</v>
      </c>
      <c r="AM40" s="19">
        <v>62.17</v>
      </c>
      <c r="AN40" s="20" t="s">
        <v>425</v>
      </c>
      <c r="AO40" s="20" t="s">
        <v>425</v>
      </c>
      <c r="AP40" s="20" t="s">
        <v>425</v>
      </c>
      <c r="AQ40" s="20" t="s">
        <v>425</v>
      </c>
      <c r="AR40" s="22" t="s">
        <v>425</v>
      </c>
      <c r="AS40" s="20" t="s">
        <v>425</v>
      </c>
      <c r="AT40" s="20" t="s">
        <v>425</v>
      </c>
      <c r="AU40" s="19" t="s">
        <v>425</v>
      </c>
      <c r="AV40" s="19">
        <f t="shared" si="17"/>
        <v>-5.0412000000000035</v>
      </c>
      <c r="AW40" s="29">
        <v>41.0306</v>
      </c>
      <c r="AX40" s="29">
        <v>46.071800000000003</v>
      </c>
      <c r="AY40" s="19">
        <f t="shared" si="18"/>
        <v>-22.590699999999998</v>
      </c>
      <c r="AZ40" s="29">
        <v>38.6604999999999</v>
      </c>
      <c r="BA40" s="29">
        <v>61.251199999999898</v>
      </c>
      <c r="BB40" s="19">
        <f t="shared" si="19"/>
        <v>-14.850899999999896</v>
      </c>
      <c r="BC40" s="29">
        <v>42.541200000000003</v>
      </c>
      <c r="BD40" s="29">
        <v>57.3920999999999</v>
      </c>
      <c r="BE40" s="19">
        <f t="shared" si="20"/>
        <v>2.996299999999998</v>
      </c>
      <c r="BF40" s="29">
        <v>51.4497</v>
      </c>
      <c r="BG40" s="29">
        <v>48.453400000000002</v>
      </c>
      <c r="BH40" s="19">
        <f t="shared" si="21"/>
        <v>-2.063600000000001</v>
      </c>
      <c r="BI40" s="29">
        <v>48.906799999999897</v>
      </c>
      <c r="BJ40" s="29">
        <v>50.970399999999898</v>
      </c>
      <c r="BK40" s="19">
        <f t="shared" si="22"/>
        <v>-9.0500000000000043</v>
      </c>
      <c r="BL40" s="30">
        <v>45.41</v>
      </c>
      <c r="BM40" s="30">
        <v>54.46</v>
      </c>
      <c r="BN40" s="19">
        <f t="shared" si="23"/>
        <v>-28</v>
      </c>
      <c r="BO40" s="31">
        <v>36</v>
      </c>
      <c r="BP40" s="31">
        <v>64</v>
      </c>
      <c r="BQ40" s="19">
        <f t="shared" si="24"/>
        <v>-21.740000000000002</v>
      </c>
      <c r="BR40" s="19">
        <v>39.07</v>
      </c>
      <c r="BS40" s="19">
        <v>60.81</v>
      </c>
      <c r="BT40" s="22" t="str">
        <f t="shared" si="25"/>
        <v>yes</v>
      </c>
      <c r="BU40" s="32">
        <v>0.55000000000000004</v>
      </c>
      <c r="BV40" s="32">
        <v>0.44</v>
      </c>
      <c r="BW40" s="22" t="s">
        <v>280</v>
      </c>
      <c r="BX40" s="29">
        <v>55.48</v>
      </c>
      <c r="BY40" s="29">
        <v>44.52</v>
      </c>
      <c r="BZ40" s="22" t="s">
        <v>512</v>
      </c>
      <c r="CA40" s="21" t="s">
        <v>432</v>
      </c>
      <c r="CB40" s="22" t="s">
        <v>270</v>
      </c>
      <c r="CC40" s="29">
        <v>71275</v>
      </c>
      <c r="CD40" s="22">
        <v>39681</v>
      </c>
      <c r="CE40" s="22">
        <v>28222</v>
      </c>
      <c r="CF40" s="27">
        <v>0.71120000000000005</v>
      </c>
      <c r="CG40" s="22">
        <v>3903</v>
      </c>
      <c r="CH40" s="32">
        <v>0.14000000000000001</v>
      </c>
      <c r="CI40" s="22">
        <v>3103</v>
      </c>
      <c r="CJ40" s="32">
        <v>0.11</v>
      </c>
      <c r="CK40" s="22">
        <v>3570</v>
      </c>
      <c r="CL40" s="32">
        <v>0.13</v>
      </c>
      <c r="CM40" s="22">
        <v>2019</v>
      </c>
      <c r="CN40" s="27">
        <v>7.1499999999999994E-2</v>
      </c>
      <c r="CO40" s="22">
        <v>2353</v>
      </c>
      <c r="CP40" s="32">
        <v>0.08</v>
      </c>
      <c r="CQ40" s="22">
        <v>4499</v>
      </c>
      <c r="CR40" s="32">
        <v>0.16</v>
      </c>
      <c r="CS40" s="22">
        <v>3365</v>
      </c>
      <c r="CT40" s="32">
        <v>0.12</v>
      </c>
      <c r="CU40" s="22">
        <v>2498</v>
      </c>
      <c r="CV40" s="27">
        <v>8.8499999999999995E-2</v>
      </c>
      <c r="CW40" s="22">
        <v>36825</v>
      </c>
      <c r="CX40" s="32">
        <v>0.93</v>
      </c>
      <c r="CY40" s="22">
        <v>26654</v>
      </c>
      <c r="CZ40" s="32">
        <v>0.94</v>
      </c>
      <c r="DA40" s="22">
        <v>2856</v>
      </c>
      <c r="DB40" s="32">
        <v>7.0000000000000007E-2</v>
      </c>
      <c r="DC40" s="22">
        <v>1568</v>
      </c>
      <c r="DD40" s="32">
        <v>0.06</v>
      </c>
      <c r="DE40" s="22">
        <v>1572</v>
      </c>
      <c r="DF40" s="32">
        <v>0.04</v>
      </c>
      <c r="DG40" s="22">
        <v>854</v>
      </c>
      <c r="DH40" s="32">
        <v>0.03</v>
      </c>
      <c r="DI40" s="22">
        <v>350</v>
      </c>
      <c r="DJ40" s="32">
        <v>0.01</v>
      </c>
      <c r="DK40" s="22">
        <v>175</v>
      </c>
      <c r="DL40" s="32">
        <v>0.01</v>
      </c>
      <c r="DM40" s="22">
        <v>168</v>
      </c>
      <c r="DN40" s="32">
        <v>0</v>
      </c>
      <c r="DO40" s="22">
        <v>120</v>
      </c>
      <c r="DP40" s="32">
        <v>0</v>
      </c>
      <c r="DQ40" s="22">
        <v>621</v>
      </c>
      <c r="DR40" s="32">
        <v>0.02</v>
      </c>
      <c r="DS40" s="22">
        <v>339</v>
      </c>
      <c r="DT40" s="32">
        <v>0.01</v>
      </c>
      <c r="DU40" s="22">
        <v>20</v>
      </c>
      <c r="DV40" s="32">
        <v>0</v>
      </c>
      <c r="DW40" s="22">
        <v>14</v>
      </c>
      <c r="DX40" s="32">
        <v>0</v>
      </c>
      <c r="DY40" s="22">
        <v>73</v>
      </c>
      <c r="DZ40" s="32">
        <v>0</v>
      </c>
      <c r="EA40" s="22">
        <v>44</v>
      </c>
      <c r="EB40" s="32">
        <v>0</v>
      </c>
      <c r="EC40" s="22">
        <v>52</v>
      </c>
      <c r="ED40" s="32">
        <v>0</v>
      </c>
      <c r="EE40" s="22">
        <v>22</v>
      </c>
      <c r="EF40" s="32">
        <v>0</v>
      </c>
      <c r="EG40" s="22" t="s">
        <v>425</v>
      </c>
      <c r="EH40" s="22">
        <v>19.88</v>
      </c>
      <c r="EI40" s="22" t="s">
        <v>425</v>
      </c>
      <c r="EJ40" s="22">
        <v>16.87</v>
      </c>
      <c r="EK40" s="22" t="s">
        <v>425</v>
      </c>
      <c r="EL40" s="22">
        <v>20.89</v>
      </c>
      <c r="EM40" s="22" t="s">
        <v>425</v>
      </c>
      <c r="EN40" s="22">
        <v>16.809999999999999</v>
      </c>
      <c r="EO40" s="22" t="s">
        <v>425</v>
      </c>
      <c r="EP40" s="22">
        <v>9.0500000000000007</v>
      </c>
      <c r="EQ40" s="22" t="s">
        <v>288</v>
      </c>
      <c r="ER40" s="22">
        <v>17.93</v>
      </c>
      <c r="ES40" s="22" t="s">
        <v>288</v>
      </c>
      <c r="ET40" s="22">
        <v>19.149999999999999</v>
      </c>
      <c r="EU40" s="33" t="s">
        <v>433</v>
      </c>
      <c r="EV40" s="22">
        <v>14.18</v>
      </c>
      <c r="EW40" s="22" t="s">
        <v>288</v>
      </c>
      <c r="EX40" s="22">
        <v>21.34</v>
      </c>
      <c r="EY40" s="22" t="s">
        <v>434</v>
      </c>
      <c r="EZ40" s="22">
        <v>17.29</v>
      </c>
    </row>
    <row r="41" spans="1:156" ht="16" x14ac:dyDescent="0.2">
      <c r="A41" s="22" t="s">
        <v>3</v>
      </c>
      <c r="B41" s="22" t="s">
        <v>423</v>
      </c>
      <c r="C41" s="22" t="s">
        <v>513</v>
      </c>
      <c r="D41" s="22" t="s">
        <v>431</v>
      </c>
      <c r="E41" s="22" t="s">
        <v>426</v>
      </c>
      <c r="F41" s="22" t="s">
        <v>892</v>
      </c>
      <c r="G41" s="29"/>
      <c r="H41" s="22">
        <v>4</v>
      </c>
      <c r="I41" s="22">
        <v>57.97</v>
      </c>
      <c r="J41" s="22" t="s">
        <v>429</v>
      </c>
      <c r="K41" s="37" t="s">
        <v>426</v>
      </c>
      <c r="L41" s="22" t="s">
        <v>168</v>
      </c>
      <c r="M41">
        <v>-3</v>
      </c>
      <c r="N41" t="s">
        <v>822</v>
      </c>
      <c r="O41" s="22">
        <f t="shared" si="14"/>
        <v>-1085.060393051989</v>
      </c>
      <c r="P41" s="29">
        <f t="shared" si="26"/>
        <v>43.463975998409119</v>
      </c>
      <c r="Q41" s="29">
        <f t="shared" si="15"/>
        <v>1128.524369050398</v>
      </c>
      <c r="R41" s="27">
        <v>0.12962242454110789</v>
      </c>
      <c r="S41" s="22" t="s">
        <v>285</v>
      </c>
      <c r="T41" s="28">
        <v>56.426218452519905</v>
      </c>
      <c r="U41" s="28">
        <v>43.463975998409119</v>
      </c>
      <c r="V41" s="22">
        <v>-217.31987999204557</v>
      </c>
      <c r="W41" s="22" t="s">
        <v>429</v>
      </c>
      <c r="X41" s="22" t="s">
        <v>448</v>
      </c>
      <c r="Y41" s="29">
        <v>65262</v>
      </c>
      <c r="Z41" s="29">
        <v>50270</v>
      </c>
      <c r="AA41" s="29">
        <v>115659</v>
      </c>
      <c r="AB41" s="22" t="s">
        <v>57</v>
      </c>
      <c r="AC41" s="22" t="s">
        <v>514</v>
      </c>
      <c r="AD41" s="22">
        <v>5</v>
      </c>
      <c r="AE41" s="22">
        <v>1</v>
      </c>
      <c r="AF41" s="20" t="s">
        <v>515</v>
      </c>
      <c r="AG41" s="19" t="s">
        <v>667</v>
      </c>
      <c r="AH41" s="19" t="s">
        <v>681</v>
      </c>
      <c r="AI41" s="19">
        <v>-2</v>
      </c>
      <c r="AJ41" s="19">
        <f>(AI41 * (AV41 + AY41 + BB41 + BE41 + BH41 + BK41 + BN41 + BQ41) + AK41)</f>
        <v>-156.39779999999936</v>
      </c>
      <c r="AK41" s="19">
        <f t="shared" si="16"/>
        <v>1.1599999999999966</v>
      </c>
      <c r="AL41" s="19">
        <v>46.68</v>
      </c>
      <c r="AM41" s="19">
        <v>45.52</v>
      </c>
      <c r="AN41" s="20" t="s">
        <v>425</v>
      </c>
      <c r="AO41" s="20" t="s">
        <v>425</v>
      </c>
      <c r="AP41" s="20" t="s">
        <v>431</v>
      </c>
      <c r="AQ41" s="20" t="s">
        <v>431</v>
      </c>
      <c r="AR41" s="20" t="s">
        <v>431</v>
      </c>
      <c r="AS41" s="20" t="s">
        <v>431</v>
      </c>
      <c r="AT41" s="20" t="s">
        <v>431</v>
      </c>
      <c r="AU41" s="19" t="s">
        <v>431</v>
      </c>
      <c r="AV41" s="19">
        <f t="shared" si="17"/>
        <v>-0.11360000000010473</v>
      </c>
      <c r="AW41" s="29">
        <v>49.877899999999897</v>
      </c>
      <c r="AX41" s="29">
        <v>49.991500000000002</v>
      </c>
      <c r="AY41" s="19">
        <f t="shared" si="18"/>
        <v>-2.6264000000001033</v>
      </c>
      <c r="AZ41" s="29">
        <v>48.615099999999899</v>
      </c>
      <c r="BA41" s="29">
        <v>51.241500000000002</v>
      </c>
      <c r="BB41" s="19">
        <f t="shared" si="19"/>
        <v>0.32369999999989574</v>
      </c>
      <c r="BC41" s="29">
        <v>50.124099999999899</v>
      </c>
      <c r="BD41" s="29">
        <v>49.800400000000003</v>
      </c>
      <c r="BE41" s="19">
        <f t="shared" si="20"/>
        <v>33.865199999999994</v>
      </c>
      <c r="BF41" s="29">
        <v>66.864199999999997</v>
      </c>
      <c r="BG41" s="29">
        <v>32.999000000000002</v>
      </c>
      <c r="BH41" s="19">
        <f t="shared" si="21"/>
        <v>9.0499999999999972</v>
      </c>
      <c r="BI41" s="30">
        <v>54.524999999999999</v>
      </c>
      <c r="BJ41" s="30">
        <v>45.475000000000001</v>
      </c>
      <c r="BK41" s="19">
        <f t="shared" si="22"/>
        <v>13.899999999999999</v>
      </c>
      <c r="BL41" s="30">
        <v>56.9</v>
      </c>
      <c r="BM41" s="30">
        <v>43</v>
      </c>
      <c r="BN41" s="19">
        <f t="shared" si="23"/>
        <v>16</v>
      </c>
      <c r="BO41" s="31">
        <v>58</v>
      </c>
      <c r="BP41" s="31">
        <v>42</v>
      </c>
      <c r="BQ41" s="19">
        <f t="shared" si="24"/>
        <v>8.3799999999999955</v>
      </c>
      <c r="BR41" s="19">
        <v>54.15</v>
      </c>
      <c r="BS41" s="19">
        <v>45.77</v>
      </c>
      <c r="BT41" s="22" t="str">
        <f t="shared" si="25"/>
        <v>no</v>
      </c>
      <c r="BU41" s="32">
        <v>0.42</v>
      </c>
      <c r="BV41" s="32">
        <v>0.56999999999999995</v>
      </c>
      <c r="BW41" s="22" t="s">
        <v>279</v>
      </c>
      <c r="BX41" s="29">
        <v>42.49</v>
      </c>
      <c r="BY41" s="29">
        <v>57.51</v>
      </c>
      <c r="BZ41" s="22" t="s">
        <v>432</v>
      </c>
      <c r="CA41" s="21" t="s">
        <v>432</v>
      </c>
      <c r="CB41" s="22" t="s">
        <v>144</v>
      </c>
      <c r="CC41" s="29">
        <v>65848</v>
      </c>
      <c r="CD41" s="22">
        <v>39549</v>
      </c>
      <c r="CE41" s="22">
        <v>30375</v>
      </c>
      <c r="CF41" s="27">
        <v>0.76800000000000002</v>
      </c>
      <c r="CG41" s="22">
        <v>5516</v>
      </c>
      <c r="CH41" s="32">
        <v>0.18</v>
      </c>
      <c r="CI41" s="22">
        <v>2610</v>
      </c>
      <c r="CJ41" s="32">
        <v>0.09</v>
      </c>
      <c r="CK41" s="22">
        <v>3509</v>
      </c>
      <c r="CL41" s="32">
        <v>0.12</v>
      </c>
      <c r="CM41" s="22">
        <v>2051</v>
      </c>
      <c r="CN41" s="27">
        <v>6.7500000000000004E-2</v>
      </c>
      <c r="CO41" s="22">
        <v>4627</v>
      </c>
      <c r="CP41" s="32">
        <v>0.15</v>
      </c>
      <c r="CQ41" s="22">
        <v>3797</v>
      </c>
      <c r="CR41" s="32">
        <v>0.13</v>
      </c>
      <c r="CS41" s="22">
        <v>3427</v>
      </c>
      <c r="CT41" s="32">
        <v>0.11</v>
      </c>
      <c r="CU41" s="22">
        <v>2509</v>
      </c>
      <c r="CV41" s="27">
        <v>8.2600000000000007E-2</v>
      </c>
      <c r="CW41" s="22">
        <v>35635</v>
      </c>
      <c r="CX41" s="32">
        <v>0.9</v>
      </c>
      <c r="CY41" s="22">
        <v>27772</v>
      </c>
      <c r="CZ41" s="32">
        <v>0.91</v>
      </c>
      <c r="DA41" s="22">
        <v>3914</v>
      </c>
      <c r="DB41" s="32">
        <v>0.1</v>
      </c>
      <c r="DC41" s="22">
        <v>2603</v>
      </c>
      <c r="DD41" s="32">
        <v>0.09</v>
      </c>
      <c r="DE41" s="22">
        <v>2155</v>
      </c>
      <c r="DF41" s="32">
        <v>0.05</v>
      </c>
      <c r="DG41" s="22">
        <v>1293</v>
      </c>
      <c r="DH41" s="32">
        <v>0.04</v>
      </c>
      <c r="DI41" s="22">
        <v>435</v>
      </c>
      <c r="DJ41" s="32">
        <v>0.01</v>
      </c>
      <c r="DK41" s="22">
        <v>285</v>
      </c>
      <c r="DL41" s="32">
        <v>0.01</v>
      </c>
      <c r="DM41" s="22">
        <v>178</v>
      </c>
      <c r="DN41" s="32">
        <v>0</v>
      </c>
      <c r="DO41" s="22">
        <v>121</v>
      </c>
      <c r="DP41" s="32">
        <v>0</v>
      </c>
      <c r="DQ41" s="22">
        <v>1020</v>
      </c>
      <c r="DR41" s="32">
        <v>0.03</v>
      </c>
      <c r="DS41" s="22">
        <v>827</v>
      </c>
      <c r="DT41" s="32">
        <v>0.03</v>
      </c>
      <c r="DU41" s="22">
        <v>34</v>
      </c>
      <c r="DV41" s="32">
        <v>0</v>
      </c>
      <c r="DW41" s="22">
        <v>21</v>
      </c>
      <c r="DX41" s="32">
        <v>0</v>
      </c>
      <c r="DY41" s="22">
        <v>34</v>
      </c>
      <c r="DZ41" s="32">
        <v>0</v>
      </c>
      <c r="EA41" s="22">
        <v>24</v>
      </c>
      <c r="EB41" s="32">
        <v>0</v>
      </c>
      <c r="EC41" s="22">
        <v>58</v>
      </c>
      <c r="ED41" s="32">
        <v>0</v>
      </c>
      <c r="EE41" s="22">
        <v>32</v>
      </c>
      <c r="EF41" s="32">
        <v>0</v>
      </c>
      <c r="EG41" s="22" t="s">
        <v>425</v>
      </c>
      <c r="EH41" s="22">
        <v>2.68</v>
      </c>
      <c r="EI41" s="22" t="s">
        <v>431</v>
      </c>
      <c r="EJ41" s="22">
        <v>3.85</v>
      </c>
      <c r="EK41" s="22" t="s">
        <v>431</v>
      </c>
      <c r="EL41" s="22">
        <v>10.52</v>
      </c>
      <c r="EM41" s="22" t="s">
        <v>431</v>
      </c>
      <c r="EN41" s="22">
        <v>9.0500000000000007</v>
      </c>
      <c r="EO41" s="22" t="s">
        <v>431</v>
      </c>
      <c r="EP41" s="22">
        <v>13.89</v>
      </c>
      <c r="EQ41" s="22" t="s">
        <v>287</v>
      </c>
      <c r="ER41" s="22">
        <v>11.96</v>
      </c>
      <c r="ES41" s="22" t="s">
        <v>287</v>
      </c>
      <c r="ET41" s="22">
        <v>5.71</v>
      </c>
      <c r="EU41" s="22" t="s">
        <v>439</v>
      </c>
      <c r="EV41" s="22">
        <v>14.73</v>
      </c>
      <c r="EW41" s="22" t="s">
        <v>287</v>
      </c>
      <c r="EX41" s="22">
        <v>3.79</v>
      </c>
      <c r="EY41" s="22" t="s">
        <v>439</v>
      </c>
      <c r="EZ41" s="22">
        <v>10.210000000000001</v>
      </c>
    </row>
    <row r="42" spans="1:156" ht="16" x14ac:dyDescent="0.2">
      <c r="A42" s="22" t="s">
        <v>104</v>
      </c>
      <c r="B42" s="22" t="s">
        <v>423</v>
      </c>
      <c r="C42" s="22" t="s">
        <v>516</v>
      </c>
      <c r="D42" s="22" t="s">
        <v>425</v>
      </c>
      <c r="E42" s="22" t="s">
        <v>517</v>
      </c>
      <c r="F42" s="22" t="s">
        <v>437</v>
      </c>
      <c r="G42" s="22" t="s">
        <v>460</v>
      </c>
      <c r="H42" s="22">
        <v>4</v>
      </c>
      <c r="I42" s="22">
        <v>62.17</v>
      </c>
      <c r="J42" s="22" t="s">
        <v>436</v>
      </c>
      <c r="K42" s="37" t="s">
        <v>426</v>
      </c>
      <c r="L42" s="22" t="s">
        <v>176</v>
      </c>
      <c r="M42">
        <v>9</v>
      </c>
      <c r="N42" t="s">
        <v>850</v>
      </c>
      <c r="O42" s="22">
        <f t="shared" si="14"/>
        <v>275.8815792957958</v>
      </c>
      <c r="P42" s="29">
        <f t="shared" si="26"/>
        <v>313.14049659725839</v>
      </c>
      <c r="Q42" s="29">
        <f t="shared" si="15"/>
        <v>37.25891730146261</v>
      </c>
      <c r="R42" s="27">
        <v>0.25369182017989073</v>
      </c>
      <c r="S42" s="29"/>
      <c r="T42" s="28">
        <v>37.25891730146261</v>
      </c>
      <c r="U42" s="28">
        <v>62.628099319451678</v>
      </c>
      <c r="V42" s="22">
        <v>1440.4462843473887</v>
      </c>
      <c r="W42" s="22" t="s">
        <v>436</v>
      </c>
      <c r="X42" s="22" t="s">
        <v>469</v>
      </c>
      <c r="Y42" s="29">
        <v>42211</v>
      </c>
      <c r="Z42" s="29">
        <v>70952</v>
      </c>
      <c r="AA42" s="29">
        <v>113291</v>
      </c>
      <c r="AB42" s="22" t="s">
        <v>133</v>
      </c>
      <c r="AC42" s="22">
        <v>2008</v>
      </c>
      <c r="AD42" s="22">
        <v>1</v>
      </c>
      <c r="AE42" s="22">
        <v>5</v>
      </c>
      <c r="AF42" s="20" t="s">
        <v>475</v>
      </c>
      <c r="AG42" s="19" t="s">
        <v>662</v>
      </c>
      <c r="AH42" s="19" t="s">
        <v>684</v>
      </c>
      <c r="AI42" s="19">
        <v>2</v>
      </c>
      <c r="AJ42" s="19">
        <f t="shared" ref="AJ42:AJ48" si="27">(AI42 * ((AV42 + AY42 + BB42 + BE42 + BH42 + BK42 + BN42 + BQ42) + AK42) * -1)</f>
        <v>278.3005999999998</v>
      </c>
      <c r="AK42" s="19">
        <f t="shared" si="16"/>
        <v>-11.149999999999999</v>
      </c>
      <c r="AL42" s="19">
        <v>40.07</v>
      </c>
      <c r="AM42" s="19">
        <v>51.22</v>
      </c>
      <c r="AN42" s="20" t="s">
        <v>425</v>
      </c>
      <c r="AO42" s="20" t="s">
        <v>425</v>
      </c>
      <c r="AP42" s="20" t="s">
        <v>431</v>
      </c>
      <c r="AQ42" s="20" t="s">
        <v>425</v>
      </c>
      <c r="AR42" s="22" t="s">
        <v>425</v>
      </c>
      <c r="AS42" s="20" t="s">
        <v>425</v>
      </c>
      <c r="AT42" s="20" t="s">
        <v>425</v>
      </c>
      <c r="AU42" s="19" t="s">
        <v>425</v>
      </c>
      <c r="AV42" s="19">
        <f t="shared" si="17"/>
        <v>-13.989399999999897</v>
      </c>
      <c r="AW42" s="29">
        <v>42.974600000000002</v>
      </c>
      <c r="AX42" s="29">
        <v>56.963999999999899</v>
      </c>
      <c r="AY42" s="19">
        <f t="shared" si="18"/>
        <v>-7.128700000000002</v>
      </c>
      <c r="AZ42" s="29">
        <v>46.403500000000001</v>
      </c>
      <c r="BA42" s="29">
        <v>53.532200000000003</v>
      </c>
      <c r="BB42" s="19">
        <f t="shared" si="19"/>
        <v>3.0347000000000008</v>
      </c>
      <c r="BC42" s="29">
        <v>51.364400000000003</v>
      </c>
      <c r="BD42" s="29">
        <v>48.329700000000003</v>
      </c>
      <c r="BE42" s="19">
        <f t="shared" si="20"/>
        <v>-34.259999999999991</v>
      </c>
      <c r="BF42" s="30">
        <v>32.791200000000003</v>
      </c>
      <c r="BG42" s="30">
        <v>67.051199999999994</v>
      </c>
      <c r="BH42" s="19">
        <f t="shared" si="21"/>
        <v>-26.4069</v>
      </c>
      <c r="BI42" s="29">
        <v>36.764699999999898</v>
      </c>
      <c r="BJ42" s="29">
        <v>63.171599999999899</v>
      </c>
      <c r="BK42" s="19">
        <f t="shared" si="22"/>
        <v>-15.14</v>
      </c>
      <c r="BL42" s="30">
        <v>42.35</v>
      </c>
      <c r="BM42" s="30">
        <v>57.49</v>
      </c>
      <c r="BN42" s="19">
        <f t="shared" si="23"/>
        <v>-24</v>
      </c>
      <c r="BO42" s="31">
        <v>38</v>
      </c>
      <c r="BP42" s="31">
        <v>62</v>
      </c>
      <c r="BQ42" s="19">
        <f t="shared" si="24"/>
        <v>-10.11</v>
      </c>
      <c r="BR42" s="19">
        <v>44.88</v>
      </c>
      <c r="BS42" s="19">
        <v>54.99</v>
      </c>
      <c r="BT42" s="22" t="str">
        <f t="shared" si="25"/>
        <v>no</v>
      </c>
      <c r="BU42" s="32">
        <v>0.46</v>
      </c>
      <c r="BV42" s="32">
        <v>0.52</v>
      </c>
      <c r="BW42" s="22" t="s">
        <v>280</v>
      </c>
      <c r="BX42" s="29">
        <v>50.45</v>
      </c>
      <c r="BY42" s="29">
        <v>49.55</v>
      </c>
      <c r="BZ42" s="22" t="s">
        <v>432</v>
      </c>
      <c r="CA42" s="21" t="s">
        <v>432</v>
      </c>
      <c r="CB42" s="22" t="s">
        <v>237</v>
      </c>
      <c r="CC42" s="29">
        <v>54012</v>
      </c>
      <c r="CD42" s="22">
        <v>39482</v>
      </c>
      <c r="CE42" s="22">
        <v>30528</v>
      </c>
      <c r="CF42" s="27">
        <v>0.7732</v>
      </c>
      <c r="CG42" s="22">
        <v>3670</v>
      </c>
      <c r="CH42" s="32">
        <v>0.12</v>
      </c>
      <c r="CI42" s="22">
        <v>2613</v>
      </c>
      <c r="CJ42" s="32">
        <v>0.09</v>
      </c>
      <c r="CK42" s="22">
        <v>4330</v>
      </c>
      <c r="CL42" s="32">
        <v>0.14000000000000001</v>
      </c>
      <c r="CM42" s="22">
        <v>3044</v>
      </c>
      <c r="CN42" s="27">
        <v>9.9699999999999997E-2</v>
      </c>
      <c r="CO42" s="22">
        <v>2383</v>
      </c>
      <c r="CP42" s="32">
        <v>0.08</v>
      </c>
      <c r="CQ42" s="22">
        <v>3833</v>
      </c>
      <c r="CR42" s="32">
        <v>0.13</v>
      </c>
      <c r="CS42" s="22">
        <v>4350</v>
      </c>
      <c r="CT42" s="32">
        <v>0.14000000000000001</v>
      </c>
      <c r="CU42" s="22">
        <v>4038</v>
      </c>
      <c r="CV42" s="27">
        <v>0.1323</v>
      </c>
      <c r="CW42" s="22">
        <v>36594</v>
      </c>
      <c r="CX42" s="32">
        <v>0.93</v>
      </c>
      <c r="CY42" s="22">
        <v>28886</v>
      </c>
      <c r="CZ42" s="32">
        <v>0.95</v>
      </c>
      <c r="DA42" s="22">
        <v>2888</v>
      </c>
      <c r="DB42" s="32">
        <v>7.0000000000000007E-2</v>
      </c>
      <c r="DC42" s="22">
        <v>1642</v>
      </c>
      <c r="DD42" s="32">
        <v>0.05</v>
      </c>
      <c r="DE42" s="22">
        <v>1234</v>
      </c>
      <c r="DF42" s="32">
        <v>0.03</v>
      </c>
      <c r="DG42" s="22">
        <v>703</v>
      </c>
      <c r="DH42" s="32">
        <v>0.02</v>
      </c>
      <c r="DI42" s="22">
        <v>548</v>
      </c>
      <c r="DJ42" s="32">
        <v>0.01</v>
      </c>
      <c r="DK42" s="22">
        <v>262</v>
      </c>
      <c r="DL42" s="32">
        <v>0.01</v>
      </c>
      <c r="DM42" s="22">
        <v>646</v>
      </c>
      <c r="DN42" s="32">
        <v>0.02</v>
      </c>
      <c r="DO42" s="22">
        <v>420</v>
      </c>
      <c r="DP42" s="32">
        <v>0.01</v>
      </c>
      <c r="DQ42" s="22">
        <v>327</v>
      </c>
      <c r="DR42" s="32">
        <v>0.01</v>
      </c>
      <c r="DS42" s="22">
        <v>195</v>
      </c>
      <c r="DT42" s="32">
        <v>0.01</v>
      </c>
      <c r="DU42" s="22">
        <v>23</v>
      </c>
      <c r="DV42" s="32">
        <v>0</v>
      </c>
      <c r="DW42" s="22">
        <v>16</v>
      </c>
      <c r="DX42" s="32">
        <v>0</v>
      </c>
      <c r="DY42" s="22">
        <v>28</v>
      </c>
      <c r="DZ42" s="32">
        <v>0</v>
      </c>
      <c r="EA42" s="22">
        <v>17</v>
      </c>
      <c r="EB42" s="32">
        <v>0</v>
      </c>
      <c r="EC42" s="22">
        <v>82</v>
      </c>
      <c r="ED42" s="32">
        <v>0</v>
      </c>
      <c r="EE42" s="22">
        <v>29</v>
      </c>
      <c r="EF42" s="32">
        <v>0</v>
      </c>
      <c r="EG42" s="22" t="s">
        <v>425</v>
      </c>
      <c r="EH42" s="22">
        <v>8.24</v>
      </c>
      <c r="EI42" s="22" t="s">
        <v>431</v>
      </c>
      <c r="EJ42" s="22">
        <v>1.95</v>
      </c>
      <c r="EK42" s="22" t="s">
        <v>425</v>
      </c>
      <c r="EL42" s="22">
        <v>4.17</v>
      </c>
      <c r="EM42" s="22" t="s">
        <v>425</v>
      </c>
      <c r="EN42" s="22">
        <v>26.36</v>
      </c>
      <c r="EO42" s="22" t="s">
        <v>425</v>
      </c>
      <c r="EP42" s="22">
        <v>15.14</v>
      </c>
      <c r="EQ42" s="22" t="s">
        <v>287</v>
      </c>
      <c r="ER42" s="22">
        <v>2.4500000000000002</v>
      </c>
      <c r="ES42" s="22" t="s">
        <v>288</v>
      </c>
      <c r="ET42" s="22">
        <v>5.45</v>
      </c>
      <c r="EU42" s="22" t="s">
        <v>439</v>
      </c>
      <c r="EV42" s="22">
        <v>5.58</v>
      </c>
      <c r="EW42" s="22" t="s">
        <v>288</v>
      </c>
      <c r="EX42" s="22">
        <v>4.6399999999999997</v>
      </c>
      <c r="EY42" s="22" t="s">
        <v>439</v>
      </c>
      <c r="EZ42" s="22">
        <v>4.0599999999999996</v>
      </c>
    </row>
    <row r="43" spans="1:156" ht="16" x14ac:dyDescent="0.2">
      <c r="A43" s="22" t="s">
        <v>103</v>
      </c>
      <c r="B43" s="22" t="s">
        <v>423</v>
      </c>
      <c r="C43" s="22" t="s">
        <v>518</v>
      </c>
      <c r="D43" s="22" t="s">
        <v>425</v>
      </c>
      <c r="E43" s="22" t="s">
        <v>426</v>
      </c>
      <c r="F43" s="22" t="s">
        <v>895</v>
      </c>
      <c r="G43" s="29"/>
      <c r="H43" s="22">
        <v>5</v>
      </c>
      <c r="I43" s="22">
        <v>63.33</v>
      </c>
      <c r="J43" s="22" t="s">
        <v>429</v>
      </c>
      <c r="K43" s="37" t="s">
        <v>426</v>
      </c>
      <c r="L43" s="22" t="s">
        <v>236</v>
      </c>
      <c r="M43">
        <v>14</v>
      </c>
      <c r="N43" t="s">
        <v>821</v>
      </c>
      <c r="O43" s="28">
        <f t="shared" si="14"/>
        <v>333.7896082147106</v>
      </c>
      <c r="P43" s="29">
        <f t="shared" si="26"/>
        <v>371.58168436825167</v>
      </c>
      <c r="Q43" s="34">
        <f t="shared" si="15"/>
        <v>37.792076153541046</v>
      </c>
      <c r="R43" s="27">
        <v>0.24138204574500904</v>
      </c>
      <c r="S43" s="22" t="s">
        <v>449</v>
      </c>
      <c r="T43" s="28">
        <v>37.792076153541046</v>
      </c>
      <c r="U43" s="28">
        <v>61.93028072804195</v>
      </c>
      <c r="V43" s="22">
        <v>1795.9781411132165</v>
      </c>
      <c r="W43" s="22" t="s">
        <v>429</v>
      </c>
      <c r="X43" s="22" t="s">
        <v>469</v>
      </c>
      <c r="Y43" s="29">
        <v>42877</v>
      </c>
      <c r="Z43" s="29">
        <v>70263</v>
      </c>
      <c r="AA43" s="29">
        <v>113455</v>
      </c>
      <c r="AB43" s="22" t="s">
        <v>73</v>
      </c>
      <c r="AC43" s="22" t="s">
        <v>519</v>
      </c>
      <c r="AD43" s="22">
        <v>0</v>
      </c>
      <c r="AE43" s="22">
        <v>6</v>
      </c>
      <c r="AF43" s="20" t="s">
        <v>470</v>
      </c>
      <c r="AG43" s="19" t="s">
        <v>660</v>
      </c>
      <c r="AH43" s="19" t="s">
        <v>682</v>
      </c>
      <c r="AI43" s="19">
        <v>3</v>
      </c>
      <c r="AJ43" s="19">
        <f t="shared" si="27"/>
        <v>660.05339999999944</v>
      </c>
      <c r="AK43" s="19">
        <f t="shared" si="16"/>
        <v>-29.959999999999997</v>
      </c>
      <c r="AL43" s="19">
        <v>30.76</v>
      </c>
      <c r="AM43" s="19">
        <v>60.72</v>
      </c>
      <c r="AN43" s="20" t="s">
        <v>425</v>
      </c>
      <c r="AO43" s="20" t="s">
        <v>425</v>
      </c>
      <c r="AP43" s="20" t="s">
        <v>425</v>
      </c>
      <c r="AQ43" s="20" t="s">
        <v>425</v>
      </c>
      <c r="AR43" s="22" t="s">
        <v>425</v>
      </c>
      <c r="AS43" s="20" t="s">
        <v>425</v>
      </c>
      <c r="AT43" s="20" t="s">
        <v>425</v>
      </c>
      <c r="AU43" s="19" t="s">
        <v>425</v>
      </c>
      <c r="AV43" s="19">
        <f t="shared" si="17"/>
        <v>-32.296799999999891</v>
      </c>
      <c r="AW43" s="29">
        <v>33.809600000000003</v>
      </c>
      <c r="AX43" s="29">
        <v>66.106399999999894</v>
      </c>
      <c r="AY43" s="19">
        <f t="shared" si="18"/>
        <v>-29.040199999999892</v>
      </c>
      <c r="AZ43" s="29">
        <v>35.435200000000002</v>
      </c>
      <c r="BA43" s="29">
        <v>64.475399999999894</v>
      </c>
      <c r="BB43" s="19">
        <f t="shared" si="19"/>
        <v>-21.764900000000104</v>
      </c>
      <c r="BC43" s="29">
        <v>39.054699999999897</v>
      </c>
      <c r="BD43" s="29">
        <v>60.819600000000001</v>
      </c>
      <c r="BE43" s="19">
        <f t="shared" si="20"/>
        <v>-2.9637999999999991</v>
      </c>
      <c r="BF43" s="29">
        <v>48.470100000000002</v>
      </c>
      <c r="BG43" s="29">
        <v>51.433900000000001</v>
      </c>
      <c r="BH43" s="19">
        <f t="shared" si="21"/>
        <v>-30.382099999999895</v>
      </c>
      <c r="BI43" s="29">
        <v>34.768500000000003</v>
      </c>
      <c r="BJ43" s="29">
        <v>65.150599999999898</v>
      </c>
      <c r="BK43" s="19">
        <f t="shared" si="22"/>
        <v>-16.010000000000005</v>
      </c>
      <c r="BL43" s="30">
        <v>41.94</v>
      </c>
      <c r="BM43" s="30">
        <v>57.95</v>
      </c>
      <c r="BN43" s="19">
        <f t="shared" si="23"/>
        <v>-27</v>
      </c>
      <c r="BO43" s="31">
        <v>36</v>
      </c>
      <c r="BP43" s="31">
        <v>63</v>
      </c>
      <c r="BQ43" s="19">
        <f t="shared" si="24"/>
        <v>-30.600000000000009</v>
      </c>
      <c r="BR43" s="19">
        <v>34.659999999999997</v>
      </c>
      <c r="BS43" s="19">
        <v>65.260000000000005</v>
      </c>
      <c r="BT43" s="22" t="str">
        <f t="shared" si="25"/>
        <v>yes</v>
      </c>
      <c r="BU43" s="32">
        <v>0.51</v>
      </c>
      <c r="BV43" s="32">
        <v>0.48</v>
      </c>
      <c r="BW43" s="22" t="s">
        <v>280</v>
      </c>
      <c r="BX43" s="29">
        <v>59.45</v>
      </c>
      <c r="BY43" s="29">
        <v>40.549999999999997</v>
      </c>
      <c r="BZ43" s="22" t="s">
        <v>432</v>
      </c>
      <c r="CA43" s="21" t="s">
        <v>432</v>
      </c>
      <c r="CB43" s="22" t="s">
        <v>175</v>
      </c>
      <c r="CC43" s="29">
        <v>58500</v>
      </c>
      <c r="CD43" s="22">
        <v>39733</v>
      </c>
      <c r="CE43" s="22">
        <v>29789</v>
      </c>
      <c r="CF43" s="27">
        <v>0.74970000000000003</v>
      </c>
      <c r="CG43" s="22">
        <v>3969</v>
      </c>
      <c r="CH43" s="32">
        <v>0.13</v>
      </c>
      <c r="CI43" s="22">
        <v>2715</v>
      </c>
      <c r="CJ43" s="32">
        <v>0.09</v>
      </c>
      <c r="CK43" s="22">
        <v>4153</v>
      </c>
      <c r="CL43" s="32">
        <v>0.14000000000000001</v>
      </c>
      <c r="CM43" s="22">
        <v>2701</v>
      </c>
      <c r="CN43" s="27">
        <v>9.0700000000000003E-2</v>
      </c>
      <c r="CO43" s="22">
        <v>2550</v>
      </c>
      <c r="CP43" s="32">
        <v>0.09</v>
      </c>
      <c r="CQ43" s="22">
        <v>4062</v>
      </c>
      <c r="CR43" s="32">
        <v>0.14000000000000001</v>
      </c>
      <c r="CS43" s="22">
        <v>3977</v>
      </c>
      <c r="CT43" s="32">
        <v>0.13</v>
      </c>
      <c r="CU43" s="22">
        <v>3179</v>
      </c>
      <c r="CV43" s="27">
        <v>0.1067</v>
      </c>
      <c r="CW43" s="22">
        <v>37539</v>
      </c>
      <c r="CX43" s="32">
        <v>0.94</v>
      </c>
      <c r="CY43" s="22">
        <v>28554</v>
      </c>
      <c r="CZ43" s="32">
        <v>0.96</v>
      </c>
      <c r="DA43" s="22">
        <v>2194</v>
      </c>
      <c r="DB43" s="32">
        <v>0.06</v>
      </c>
      <c r="DC43" s="22">
        <v>1235</v>
      </c>
      <c r="DD43" s="32">
        <v>0.04</v>
      </c>
      <c r="DE43" s="22">
        <v>1302</v>
      </c>
      <c r="DF43" s="32">
        <v>0.03</v>
      </c>
      <c r="DG43" s="22">
        <v>735</v>
      </c>
      <c r="DH43" s="32">
        <v>0.02</v>
      </c>
      <c r="DI43" s="22">
        <v>277</v>
      </c>
      <c r="DJ43" s="32">
        <v>0.01</v>
      </c>
      <c r="DK43" s="22">
        <v>119</v>
      </c>
      <c r="DL43" s="32">
        <v>0</v>
      </c>
      <c r="DM43" s="22">
        <v>154</v>
      </c>
      <c r="DN43" s="32">
        <v>0</v>
      </c>
      <c r="DO43" s="22">
        <v>96</v>
      </c>
      <c r="DP43" s="32">
        <v>0</v>
      </c>
      <c r="DQ43" s="22">
        <v>401</v>
      </c>
      <c r="DR43" s="32">
        <v>0.01</v>
      </c>
      <c r="DS43" s="22">
        <v>254</v>
      </c>
      <c r="DT43" s="32">
        <v>0.01</v>
      </c>
      <c r="DU43" s="22">
        <v>16</v>
      </c>
      <c r="DV43" s="32">
        <v>0</v>
      </c>
      <c r="DW43" s="22">
        <v>12</v>
      </c>
      <c r="DX43" s="32">
        <v>0</v>
      </c>
      <c r="DY43" s="22">
        <v>18</v>
      </c>
      <c r="DZ43" s="32">
        <v>0</v>
      </c>
      <c r="EA43" s="22">
        <v>12</v>
      </c>
      <c r="EB43" s="32">
        <v>0</v>
      </c>
      <c r="EC43" s="22">
        <v>26</v>
      </c>
      <c r="ED43" s="32">
        <v>0</v>
      </c>
      <c r="EE43" s="22">
        <v>7</v>
      </c>
      <c r="EF43" s="32">
        <v>0</v>
      </c>
      <c r="EG43" s="22" t="s">
        <v>425</v>
      </c>
      <c r="EH43" s="22">
        <v>22.24</v>
      </c>
      <c r="EI43" s="22" t="s">
        <v>425</v>
      </c>
      <c r="EJ43" s="22">
        <v>16.14</v>
      </c>
      <c r="EK43" s="22" t="s">
        <v>425</v>
      </c>
      <c r="EL43" s="22">
        <v>4.0999999999999996</v>
      </c>
      <c r="EM43" s="22" t="s">
        <v>425</v>
      </c>
      <c r="EN43" s="22">
        <v>27.16</v>
      </c>
      <c r="EO43" s="22" t="s">
        <v>425</v>
      </c>
      <c r="EP43" s="22">
        <v>16.010000000000002</v>
      </c>
      <c r="EQ43" s="22" t="s">
        <v>288</v>
      </c>
      <c r="ER43" s="22">
        <v>11.27</v>
      </c>
      <c r="ES43" s="22" t="s">
        <v>288</v>
      </c>
      <c r="ET43" s="22">
        <v>13.69</v>
      </c>
      <c r="EU43" s="33" t="s">
        <v>433</v>
      </c>
      <c r="EV43" s="22">
        <v>6.13</v>
      </c>
      <c r="EW43" s="22" t="s">
        <v>288</v>
      </c>
      <c r="EX43" s="22">
        <v>15.28</v>
      </c>
      <c r="EY43" s="22" t="s">
        <v>434</v>
      </c>
      <c r="EZ43" s="22">
        <v>9.74</v>
      </c>
    </row>
    <row r="44" spans="1:156" ht="16" x14ac:dyDescent="0.2">
      <c r="A44" s="22" t="s">
        <v>60</v>
      </c>
      <c r="B44" s="22" t="s">
        <v>423</v>
      </c>
      <c r="C44" s="22" t="s">
        <v>520</v>
      </c>
      <c r="D44" s="22" t="s">
        <v>425</v>
      </c>
      <c r="E44" s="22" t="s">
        <v>426</v>
      </c>
      <c r="F44" s="22" t="s">
        <v>895</v>
      </c>
      <c r="G44" s="29"/>
      <c r="H44" s="22">
        <v>3</v>
      </c>
      <c r="I44" s="22">
        <v>66.709999999999994</v>
      </c>
      <c r="J44" s="22" t="s">
        <v>429</v>
      </c>
      <c r="K44" s="37" t="s">
        <v>426</v>
      </c>
      <c r="L44" s="22" t="s">
        <v>223</v>
      </c>
      <c r="M44">
        <v>18</v>
      </c>
      <c r="N44" t="s">
        <v>820</v>
      </c>
      <c r="O44" s="28">
        <f t="shared" si="14"/>
        <v>303.67525255559656</v>
      </c>
      <c r="P44" s="29">
        <f t="shared" si="26"/>
        <v>345.92349088911584</v>
      </c>
      <c r="Q44" s="34">
        <f t="shared" si="15"/>
        <v>42.248238333519303</v>
      </c>
      <c r="R44" s="27">
        <v>0.15405676814666674</v>
      </c>
      <c r="S44" s="29"/>
      <c r="T44" s="28">
        <v>42.248238333519303</v>
      </c>
      <c r="U44" s="28">
        <v>57.653915148185973</v>
      </c>
      <c r="V44" s="22">
        <v>980.11655751916157</v>
      </c>
      <c r="W44" s="22" t="s">
        <v>429</v>
      </c>
      <c r="X44" s="22" t="s">
        <v>469</v>
      </c>
      <c r="Y44" s="29">
        <v>49223</v>
      </c>
      <c r="Z44" s="29">
        <v>67172</v>
      </c>
      <c r="AA44" s="29">
        <v>116509</v>
      </c>
      <c r="AB44" s="22" t="s">
        <v>60</v>
      </c>
      <c r="AC44" s="22">
        <v>2010</v>
      </c>
      <c r="AD44" s="22">
        <v>0</v>
      </c>
      <c r="AE44" s="22">
        <v>6</v>
      </c>
      <c r="AF44" s="20" t="s">
        <v>470</v>
      </c>
      <c r="AG44" s="19" t="s">
        <v>660</v>
      </c>
      <c r="AH44" s="19" t="s">
        <v>682</v>
      </c>
      <c r="AI44" s="19">
        <v>3</v>
      </c>
      <c r="AJ44" s="19">
        <f t="shared" si="27"/>
        <v>579.26069999999936</v>
      </c>
      <c r="AK44" s="19">
        <f t="shared" si="16"/>
        <v>-39.120000000000005</v>
      </c>
      <c r="AL44" s="19">
        <v>26.64</v>
      </c>
      <c r="AM44" s="19">
        <v>65.760000000000005</v>
      </c>
      <c r="AN44" s="20" t="s">
        <v>425</v>
      </c>
      <c r="AO44" s="20" t="s">
        <v>425</v>
      </c>
      <c r="AP44" s="20" t="s">
        <v>425</v>
      </c>
      <c r="AQ44" s="20" t="s">
        <v>425</v>
      </c>
      <c r="AR44" s="22" t="s">
        <v>425</v>
      </c>
      <c r="AS44" s="20" t="s">
        <v>425</v>
      </c>
      <c r="AT44" s="20" t="s">
        <v>425</v>
      </c>
      <c r="AU44" s="19" t="s">
        <v>425</v>
      </c>
      <c r="AV44" s="19">
        <f t="shared" si="17"/>
        <v>-7.6552999999998974</v>
      </c>
      <c r="AW44" s="29">
        <v>46.1372</v>
      </c>
      <c r="AX44" s="29">
        <v>53.792499999999897</v>
      </c>
      <c r="AY44" s="19">
        <f t="shared" si="18"/>
        <v>-14.269599999999897</v>
      </c>
      <c r="AZ44" s="29">
        <v>42.8033</v>
      </c>
      <c r="BA44" s="29">
        <v>57.072899999999898</v>
      </c>
      <c r="BB44" s="19">
        <f t="shared" si="19"/>
        <v>-11.626399999999997</v>
      </c>
      <c r="BC44" s="29">
        <v>44.148000000000003</v>
      </c>
      <c r="BD44" s="29">
        <v>55.7744</v>
      </c>
      <c r="BE44" s="19">
        <f t="shared" si="20"/>
        <v>-10.963200000000001</v>
      </c>
      <c r="BF44" s="29">
        <v>44.478900000000003</v>
      </c>
      <c r="BG44" s="29">
        <v>55.442100000000003</v>
      </c>
      <c r="BH44" s="19">
        <f t="shared" si="21"/>
        <v>-13.322400000000002</v>
      </c>
      <c r="BI44" s="29">
        <v>43.268000000000001</v>
      </c>
      <c r="BJ44" s="29">
        <v>56.590400000000002</v>
      </c>
      <c r="BK44" s="19">
        <f t="shared" si="22"/>
        <v>-18.129999999999995</v>
      </c>
      <c r="BL44" s="30">
        <v>40.880000000000003</v>
      </c>
      <c r="BM44" s="30">
        <v>59.01</v>
      </c>
      <c r="BN44" s="19">
        <f t="shared" si="23"/>
        <v>-34</v>
      </c>
      <c r="BO44" s="31">
        <v>33</v>
      </c>
      <c r="BP44" s="31">
        <v>67</v>
      </c>
      <c r="BQ44" s="19">
        <f t="shared" si="24"/>
        <v>-44</v>
      </c>
      <c r="BR44" s="19">
        <v>27.98</v>
      </c>
      <c r="BS44" s="19">
        <v>71.98</v>
      </c>
      <c r="BT44" s="22" t="str">
        <f t="shared" si="25"/>
        <v>yes</v>
      </c>
      <c r="BU44" s="32">
        <v>0.55000000000000004</v>
      </c>
      <c r="BV44" s="32">
        <v>0.43</v>
      </c>
      <c r="BW44" s="22" t="s">
        <v>280</v>
      </c>
      <c r="BX44" s="29">
        <v>72.760000000000005</v>
      </c>
      <c r="BY44" s="29">
        <v>27.24</v>
      </c>
      <c r="BZ44" s="22" t="s">
        <v>432</v>
      </c>
      <c r="CA44" s="21" t="s">
        <v>432</v>
      </c>
      <c r="CB44" s="22" t="s">
        <v>268</v>
      </c>
      <c r="CC44" s="29">
        <v>49525</v>
      </c>
      <c r="CD44" s="22">
        <v>39615</v>
      </c>
      <c r="CE44" s="22">
        <v>30043</v>
      </c>
      <c r="CF44" s="27">
        <v>0.75839999999999996</v>
      </c>
      <c r="CG44" s="22">
        <v>3420</v>
      </c>
      <c r="CH44" s="32">
        <v>0.11</v>
      </c>
      <c r="CI44" s="22">
        <v>2461</v>
      </c>
      <c r="CJ44" s="32">
        <v>0.08</v>
      </c>
      <c r="CK44" s="22">
        <v>4168</v>
      </c>
      <c r="CL44" s="32">
        <v>0.14000000000000001</v>
      </c>
      <c r="CM44" s="22">
        <v>3552</v>
      </c>
      <c r="CN44" s="27">
        <v>0.1182</v>
      </c>
      <c r="CO44" s="22">
        <v>2204</v>
      </c>
      <c r="CP44" s="32">
        <v>7.0000000000000007E-2</v>
      </c>
      <c r="CQ44" s="22">
        <v>3435</v>
      </c>
      <c r="CR44" s="32">
        <v>0.11</v>
      </c>
      <c r="CS44" s="22">
        <v>4072</v>
      </c>
      <c r="CT44" s="32">
        <v>0.14000000000000001</v>
      </c>
      <c r="CU44" s="22">
        <v>4628</v>
      </c>
      <c r="CV44" s="27">
        <v>0.154</v>
      </c>
      <c r="CW44" s="22">
        <v>37410</v>
      </c>
      <c r="CX44" s="32">
        <v>0.94</v>
      </c>
      <c r="CY44" s="22">
        <v>28842</v>
      </c>
      <c r="CZ44" s="32">
        <v>0.96</v>
      </c>
      <c r="DA44" s="22">
        <v>2205</v>
      </c>
      <c r="DB44" s="32">
        <v>0.06</v>
      </c>
      <c r="DC44" s="22">
        <v>1201</v>
      </c>
      <c r="DD44" s="32">
        <v>0.04</v>
      </c>
      <c r="DE44" s="22">
        <v>1044</v>
      </c>
      <c r="DF44" s="32">
        <v>0.03</v>
      </c>
      <c r="DG44" s="22">
        <v>559</v>
      </c>
      <c r="DH44" s="32">
        <v>0.02</v>
      </c>
      <c r="DI44" s="22">
        <v>249</v>
      </c>
      <c r="DJ44" s="32">
        <v>0.01</v>
      </c>
      <c r="DK44" s="22">
        <v>106</v>
      </c>
      <c r="DL44" s="32">
        <v>0</v>
      </c>
      <c r="DM44" s="22">
        <v>310</v>
      </c>
      <c r="DN44" s="32">
        <v>0.01</v>
      </c>
      <c r="DO44" s="22">
        <v>196</v>
      </c>
      <c r="DP44" s="32">
        <v>0.01</v>
      </c>
      <c r="DQ44" s="22">
        <v>514</v>
      </c>
      <c r="DR44" s="32">
        <v>0.01</v>
      </c>
      <c r="DS44" s="22">
        <v>294</v>
      </c>
      <c r="DT44" s="32">
        <v>0.01</v>
      </c>
      <c r="DU44" s="22">
        <v>16</v>
      </c>
      <c r="DV44" s="32">
        <v>0</v>
      </c>
      <c r="DW44" s="22">
        <v>11</v>
      </c>
      <c r="DX44" s="32">
        <v>0</v>
      </c>
      <c r="DY44" s="22">
        <v>24</v>
      </c>
      <c r="DZ44" s="32">
        <v>0</v>
      </c>
      <c r="EA44" s="22">
        <v>13</v>
      </c>
      <c r="EB44" s="32">
        <v>0</v>
      </c>
      <c r="EC44" s="22">
        <v>48</v>
      </c>
      <c r="ED44" s="32">
        <v>0</v>
      </c>
      <c r="EE44" s="22">
        <v>22</v>
      </c>
      <c r="EF44" s="32">
        <v>0</v>
      </c>
      <c r="EG44" s="22" t="s">
        <v>425</v>
      </c>
      <c r="EH44" s="22">
        <v>15.17</v>
      </c>
      <c r="EI44" s="22" t="s">
        <v>425</v>
      </c>
      <c r="EJ44" s="22">
        <v>12.21</v>
      </c>
      <c r="EK44" s="22" t="s">
        <v>425</v>
      </c>
      <c r="EL44" s="22">
        <v>15.43</v>
      </c>
      <c r="EM44" s="22" t="s">
        <v>425</v>
      </c>
      <c r="EN44" s="22">
        <v>14.84</v>
      </c>
      <c r="EO44" s="22" t="s">
        <v>425</v>
      </c>
      <c r="EP44" s="22">
        <v>18.12</v>
      </c>
      <c r="EQ44" s="22" t="s">
        <v>288</v>
      </c>
      <c r="ER44" s="22">
        <v>16.260000000000002</v>
      </c>
      <c r="ES44" s="22" t="s">
        <v>288</v>
      </c>
      <c r="ET44" s="22">
        <v>10.9</v>
      </c>
      <c r="EU44" s="33" t="s">
        <v>433</v>
      </c>
      <c r="EV44" s="22">
        <v>7.66</v>
      </c>
      <c r="EW44" s="22" t="s">
        <v>288</v>
      </c>
      <c r="EX44" s="22">
        <v>13.91</v>
      </c>
      <c r="EY44" s="22" t="s">
        <v>434</v>
      </c>
      <c r="EZ44" s="22">
        <v>14.91</v>
      </c>
    </row>
    <row r="45" spans="1:156" ht="16" x14ac:dyDescent="0.2">
      <c r="A45" s="22" t="s">
        <v>52</v>
      </c>
      <c r="B45" s="22" t="s">
        <v>423</v>
      </c>
      <c r="C45" s="22" t="s">
        <v>521</v>
      </c>
      <c r="D45" s="22" t="s">
        <v>425</v>
      </c>
      <c r="E45" s="22" t="s">
        <v>426</v>
      </c>
      <c r="F45" s="22" t="s">
        <v>895</v>
      </c>
      <c r="G45" s="29"/>
      <c r="H45" s="22">
        <v>6</v>
      </c>
      <c r="I45" s="22">
        <v>66.19</v>
      </c>
      <c r="J45" s="22" t="s">
        <v>429</v>
      </c>
      <c r="K45" s="37" t="s">
        <v>426</v>
      </c>
      <c r="L45" s="22" t="s">
        <v>160</v>
      </c>
      <c r="M45">
        <v>17</v>
      </c>
      <c r="N45" t="s">
        <v>833</v>
      </c>
      <c r="O45" s="28">
        <f t="shared" si="14"/>
        <v>312.42065309861925</v>
      </c>
      <c r="P45" s="29">
        <f t="shared" si="26"/>
        <v>353.42488804958543</v>
      </c>
      <c r="Q45" s="34">
        <f t="shared" si="15"/>
        <v>41.004234950966186</v>
      </c>
      <c r="R45" s="27">
        <v>0.1789991305729805</v>
      </c>
      <c r="S45" s="29"/>
      <c r="T45" s="28">
        <v>41.004234950966186</v>
      </c>
      <c r="U45" s="28">
        <v>58.904148008264237</v>
      </c>
      <c r="V45" s="22">
        <v>2061.6451802892484</v>
      </c>
      <c r="W45" s="22" t="s">
        <v>429</v>
      </c>
      <c r="X45" s="22" t="s">
        <v>469</v>
      </c>
      <c r="Y45" s="29">
        <v>43861</v>
      </c>
      <c r="Z45" s="29">
        <v>63008</v>
      </c>
      <c r="AA45" s="29">
        <v>106967</v>
      </c>
      <c r="AB45" s="22" t="s">
        <v>52</v>
      </c>
      <c r="AC45" s="22">
        <v>2004</v>
      </c>
      <c r="AD45" s="22">
        <v>0</v>
      </c>
      <c r="AE45" s="22">
        <v>6</v>
      </c>
      <c r="AF45" s="20" t="s">
        <v>470</v>
      </c>
      <c r="AG45" s="19" t="s">
        <v>660</v>
      </c>
      <c r="AH45" s="19" t="s">
        <v>682</v>
      </c>
      <c r="AI45" s="19">
        <v>3</v>
      </c>
      <c r="AJ45" s="19">
        <f t="shared" si="27"/>
        <v>613.18830000000071</v>
      </c>
      <c r="AK45" s="19">
        <f t="shared" si="16"/>
        <v>-32.25</v>
      </c>
      <c r="AL45" s="19">
        <v>30.49</v>
      </c>
      <c r="AM45" s="19">
        <v>62.74</v>
      </c>
      <c r="AN45" s="20" t="s">
        <v>425</v>
      </c>
      <c r="AO45" s="20" t="s">
        <v>425</v>
      </c>
      <c r="AP45" s="20" t="s">
        <v>425</v>
      </c>
      <c r="AQ45" s="20" t="s">
        <v>425</v>
      </c>
      <c r="AR45" s="22" t="s">
        <v>425</v>
      </c>
      <c r="AS45" s="20" t="s">
        <v>425</v>
      </c>
      <c r="AT45" s="20" t="s">
        <v>425</v>
      </c>
      <c r="AU45" s="19" t="s">
        <v>425</v>
      </c>
      <c r="AV45" s="19">
        <f t="shared" si="17"/>
        <v>-16.782200000000103</v>
      </c>
      <c r="AW45" s="29">
        <v>41.567599999999899</v>
      </c>
      <c r="AX45" s="29">
        <v>58.349800000000002</v>
      </c>
      <c r="AY45" s="19">
        <f t="shared" si="18"/>
        <v>-1.8249999999998963</v>
      </c>
      <c r="AZ45" s="29">
        <v>49.013800000000003</v>
      </c>
      <c r="BA45" s="29">
        <v>50.8387999999999</v>
      </c>
      <c r="BB45" s="19">
        <f t="shared" si="19"/>
        <v>-3.0985000000001008</v>
      </c>
      <c r="BC45" s="29">
        <v>48.4072999999999</v>
      </c>
      <c r="BD45" s="29">
        <v>51.505800000000001</v>
      </c>
      <c r="BE45" s="19">
        <f t="shared" si="20"/>
        <v>-20.820799999999998</v>
      </c>
      <c r="BF45" s="29">
        <v>39.548099999999998</v>
      </c>
      <c r="BG45" s="29">
        <v>60.368899999999996</v>
      </c>
      <c r="BH45" s="19">
        <f t="shared" si="21"/>
        <v>-38.359600000000107</v>
      </c>
      <c r="BI45" s="29">
        <v>30.7959999999999</v>
      </c>
      <c r="BJ45" s="29">
        <v>69.155600000000007</v>
      </c>
      <c r="BK45" s="19">
        <f t="shared" si="22"/>
        <v>-20.21</v>
      </c>
      <c r="BL45" s="30">
        <v>39.85</v>
      </c>
      <c r="BM45" s="30">
        <v>60.06</v>
      </c>
      <c r="BN45" s="19">
        <f t="shared" si="23"/>
        <v>-32</v>
      </c>
      <c r="BO45" s="31">
        <v>34</v>
      </c>
      <c r="BP45" s="31">
        <v>66</v>
      </c>
      <c r="BQ45" s="19">
        <f t="shared" si="24"/>
        <v>-39.050000000000004</v>
      </c>
      <c r="BR45" s="19">
        <v>30.43</v>
      </c>
      <c r="BS45" s="19">
        <v>69.48</v>
      </c>
      <c r="BT45" s="22" t="str">
        <f t="shared" si="25"/>
        <v>yes</v>
      </c>
      <c r="BU45" s="32">
        <v>0.53</v>
      </c>
      <c r="BV45" s="32">
        <v>0.46</v>
      </c>
      <c r="BW45" s="22" t="s">
        <v>280</v>
      </c>
      <c r="BX45" s="29">
        <v>72.12</v>
      </c>
      <c r="BY45" s="29">
        <v>27.88</v>
      </c>
      <c r="BZ45" s="22" t="s">
        <v>432</v>
      </c>
      <c r="CA45" s="21" t="s">
        <v>432</v>
      </c>
      <c r="CB45" s="22" t="s">
        <v>263</v>
      </c>
      <c r="CC45" s="29">
        <v>49102</v>
      </c>
      <c r="CD45" s="22">
        <v>39513</v>
      </c>
      <c r="CE45" s="22">
        <v>29679</v>
      </c>
      <c r="CF45" s="27">
        <v>0.75109999999999999</v>
      </c>
      <c r="CG45" s="22">
        <v>4096</v>
      </c>
      <c r="CH45" s="32">
        <v>0.14000000000000001</v>
      </c>
      <c r="CI45" s="22">
        <v>2481</v>
      </c>
      <c r="CJ45" s="32">
        <v>0.08</v>
      </c>
      <c r="CK45" s="22">
        <v>3962</v>
      </c>
      <c r="CL45" s="32">
        <v>0.13</v>
      </c>
      <c r="CM45" s="22">
        <v>3117</v>
      </c>
      <c r="CN45" s="27">
        <v>0.105</v>
      </c>
      <c r="CO45" s="22">
        <v>2465</v>
      </c>
      <c r="CP45" s="32">
        <v>0.08</v>
      </c>
      <c r="CQ45" s="22">
        <v>3436</v>
      </c>
      <c r="CR45" s="32">
        <v>0.12</v>
      </c>
      <c r="CS45" s="22">
        <v>3769</v>
      </c>
      <c r="CT45" s="32">
        <v>0.13</v>
      </c>
      <c r="CU45" s="22">
        <v>4164</v>
      </c>
      <c r="CV45" s="27">
        <v>0.14030000000000001</v>
      </c>
      <c r="CW45" s="22">
        <v>30546</v>
      </c>
      <c r="CX45" s="32">
        <v>0.77</v>
      </c>
      <c r="CY45" s="22">
        <v>24322</v>
      </c>
      <c r="CZ45" s="32">
        <v>0.82</v>
      </c>
      <c r="DA45" s="22">
        <v>8967</v>
      </c>
      <c r="DB45" s="32">
        <v>0.23</v>
      </c>
      <c r="DC45" s="22">
        <v>5357</v>
      </c>
      <c r="DD45" s="32">
        <v>0.18</v>
      </c>
      <c r="DE45" s="22">
        <v>5764</v>
      </c>
      <c r="DF45" s="32">
        <v>0.15</v>
      </c>
      <c r="DG45" s="22">
        <v>3366</v>
      </c>
      <c r="DH45" s="32">
        <v>0.11</v>
      </c>
      <c r="DI45" s="22">
        <v>937</v>
      </c>
      <c r="DJ45" s="32">
        <v>0.02</v>
      </c>
      <c r="DK45" s="22">
        <v>579</v>
      </c>
      <c r="DL45" s="32">
        <v>0.02</v>
      </c>
      <c r="DM45" s="22">
        <v>177</v>
      </c>
      <c r="DN45" s="32">
        <v>0</v>
      </c>
      <c r="DO45" s="22">
        <v>103</v>
      </c>
      <c r="DP45" s="32">
        <v>0</v>
      </c>
      <c r="DQ45" s="22">
        <v>1949</v>
      </c>
      <c r="DR45" s="32">
        <v>0.05</v>
      </c>
      <c r="DS45" s="22">
        <v>1231</v>
      </c>
      <c r="DT45" s="32">
        <v>0.04</v>
      </c>
      <c r="DU45" s="22">
        <v>30</v>
      </c>
      <c r="DV45" s="32">
        <v>0</v>
      </c>
      <c r="DW45" s="22">
        <v>25</v>
      </c>
      <c r="DX45" s="32">
        <v>0</v>
      </c>
      <c r="DY45" s="22">
        <v>42</v>
      </c>
      <c r="DZ45" s="32">
        <v>0</v>
      </c>
      <c r="EA45" s="22">
        <v>19</v>
      </c>
      <c r="EB45" s="32">
        <v>0</v>
      </c>
      <c r="EC45" s="22">
        <v>68</v>
      </c>
      <c r="ED45" s="32">
        <v>0</v>
      </c>
      <c r="EE45" s="22">
        <v>34</v>
      </c>
      <c r="EF45" s="32">
        <v>0</v>
      </c>
      <c r="EG45" s="22" t="s">
        <v>425</v>
      </c>
      <c r="EH45" s="22">
        <v>3.17</v>
      </c>
      <c r="EI45" s="22" t="s">
        <v>425</v>
      </c>
      <c r="EJ45" s="22">
        <v>2.2000000000000002</v>
      </c>
      <c r="EK45" s="22" t="s">
        <v>425</v>
      </c>
      <c r="EL45" s="22">
        <v>16.149999999999999</v>
      </c>
      <c r="EM45" s="22" t="s">
        <v>425</v>
      </c>
      <c r="EN45" s="22">
        <v>36.32</v>
      </c>
      <c r="EO45" s="22" t="s">
        <v>425</v>
      </c>
      <c r="EP45" s="22">
        <v>20.21</v>
      </c>
      <c r="EQ45" s="22" t="s">
        <v>288</v>
      </c>
      <c r="ER45" s="22">
        <v>11.3</v>
      </c>
      <c r="ES45" s="22" t="s">
        <v>288</v>
      </c>
      <c r="ET45" s="22">
        <v>3.2</v>
      </c>
      <c r="EU45" s="33" t="s">
        <v>433</v>
      </c>
      <c r="EV45" s="22">
        <v>2.16</v>
      </c>
      <c r="EW45" s="22" t="s">
        <v>288</v>
      </c>
      <c r="EX45" s="22">
        <v>9.3699999999999992</v>
      </c>
      <c r="EY45" s="22" t="s">
        <v>434</v>
      </c>
      <c r="EZ45" s="22">
        <v>10.3</v>
      </c>
    </row>
    <row r="46" spans="1:156" ht="16" x14ac:dyDescent="0.2">
      <c r="A46" s="22" t="s">
        <v>53</v>
      </c>
      <c r="B46" s="22" t="s">
        <v>423</v>
      </c>
      <c r="C46" s="22" t="s">
        <v>522</v>
      </c>
      <c r="D46" s="22" t="s">
        <v>425</v>
      </c>
      <c r="E46" s="22" t="s">
        <v>426</v>
      </c>
      <c r="F46" s="22" t="s">
        <v>895</v>
      </c>
      <c r="G46" s="29"/>
      <c r="H46" s="22">
        <v>11</v>
      </c>
      <c r="I46" s="22">
        <v>61.66</v>
      </c>
      <c r="J46" s="22" t="s">
        <v>429</v>
      </c>
      <c r="K46" s="37" t="s">
        <v>426</v>
      </c>
      <c r="L46" s="22" t="s">
        <v>202</v>
      </c>
      <c r="M46">
        <v>15</v>
      </c>
      <c r="N46" t="s">
        <v>841</v>
      </c>
      <c r="O46" s="28">
        <f t="shared" si="14"/>
        <v>242.9792055137253</v>
      </c>
      <c r="P46" s="29">
        <f t="shared" si="26"/>
        <v>292.90721552151439</v>
      </c>
      <c r="Q46" s="34">
        <f t="shared" si="15"/>
        <v>49.928010007789084</v>
      </c>
      <c r="R46" s="27">
        <v>1.1101407542033481E-2</v>
      </c>
      <c r="S46" s="22" t="s">
        <v>449</v>
      </c>
      <c r="T46" s="28">
        <v>49.928010007789084</v>
      </c>
      <c r="U46" s="28">
        <v>48.817869253585734</v>
      </c>
      <c r="V46" s="22">
        <v>1464.536077607572</v>
      </c>
      <c r="W46" s="22" t="s">
        <v>429</v>
      </c>
      <c r="X46" s="22" t="s">
        <v>469</v>
      </c>
      <c r="Y46" s="29">
        <v>63459</v>
      </c>
      <c r="Z46" s="29">
        <v>62048</v>
      </c>
      <c r="AA46" s="29">
        <v>127101</v>
      </c>
      <c r="AB46" s="22" t="s">
        <v>51</v>
      </c>
      <c r="AC46" s="22" t="s">
        <v>523</v>
      </c>
      <c r="AD46" s="22">
        <v>0</v>
      </c>
      <c r="AE46" s="22">
        <v>6</v>
      </c>
      <c r="AF46" s="20" t="s">
        <v>470</v>
      </c>
      <c r="AG46" s="19" t="s">
        <v>660</v>
      </c>
      <c r="AH46" s="19" t="s">
        <v>682</v>
      </c>
      <c r="AI46" s="19">
        <v>3</v>
      </c>
      <c r="AJ46" s="19">
        <f t="shared" si="27"/>
        <v>644.80109999999922</v>
      </c>
      <c r="AK46" s="19">
        <f t="shared" si="16"/>
        <v>-39.260000000000005</v>
      </c>
      <c r="AL46" s="19">
        <v>26.66</v>
      </c>
      <c r="AM46" s="19">
        <v>65.92</v>
      </c>
      <c r="AN46" s="20" t="s">
        <v>425</v>
      </c>
      <c r="AO46" s="20" t="s">
        <v>425</v>
      </c>
      <c r="AP46" s="20" t="s">
        <v>425</v>
      </c>
      <c r="AQ46" s="20" t="s">
        <v>425</v>
      </c>
      <c r="AR46" s="22" t="s">
        <v>425</v>
      </c>
      <c r="AS46" s="20" t="s">
        <v>425</v>
      </c>
      <c r="AT46" s="20" t="s">
        <v>425</v>
      </c>
      <c r="AU46" s="19" t="s">
        <v>425</v>
      </c>
      <c r="AV46" s="19">
        <f t="shared" si="17"/>
        <v>-44.809700000000106</v>
      </c>
      <c r="AW46" s="29">
        <v>27.550899999999899</v>
      </c>
      <c r="AX46" s="29">
        <v>72.360600000000005</v>
      </c>
      <c r="AY46" s="19">
        <f t="shared" si="18"/>
        <v>-25.716499999999897</v>
      </c>
      <c r="AZ46" s="29">
        <v>37.125300000000003</v>
      </c>
      <c r="BA46" s="29">
        <v>62.8417999999999</v>
      </c>
      <c r="BB46" s="19">
        <f t="shared" si="19"/>
        <v>-32.808599999999892</v>
      </c>
      <c r="BC46" s="29">
        <v>33.538800000000002</v>
      </c>
      <c r="BD46" s="29">
        <v>66.347399999999894</v>
      </c>
      <c r="BE46" s="19">
        <f t="shared" si="20"/>
        <v>27.243900000000004</v>
      </c>
      <c r="BF46" s="29">
        <v>63.535400000000003</v>
      </c>
      <c r="BG46" s="29">
        <v>36.291499999999999</v>
      </c>
      <c r="BH46" s="19">
        <f t="shared" si="21"/>
        <v>-26.342799999999897</v>
      </c>
      <c r="BI46" s="29">
        <v>36.804000000000002</v>
      </c>
      <c r="BJ46" s="29">
        <v>63.146799999999899</v>
      </c>
      <c r="BK46" s="19">
        <f t="shared" si="22"/>
        <v>-12.880000000000003</v>
      </c>
      <c r="BL46" s="30">
        <v>43.51</v>
      </c>
      <c r="BM46" s="30">
        <v>56.39</v>
      </c>
      <c r="BN46" s="19">
        <f t="shared" si="23"/>
        <v>-24</v>
      </c>
      <c r="BO46" s="31">
        <v>38</v>
      </c>
      <c r="BP46" s="31">
        <v>62</v>
      </c>
      <c r="BQ46" s="19">
        <f t="shared" si="24"/>
        <v>-36.36</v>
      </c>
      <c r="BR46" s="19">
        <v>31.78</v>
      </c>
      <c r="BS46" s="19">
        <v>68.14</v>
      </c>
      <c r="BT46" s="22" t="str">
        <f t="shared" si="25"/>
        <v>no</v>
      </c>
      <c r="BU46" s="32">
        <v>0.46</v>
      </c>
      <c r="BV46" s="32">
        <v>0.52</v>
      </c>
      <c r="BW46" s="22" t="s">
        <v>280</v>
      </c>
      <c r="BX46" s="29">
        <v>66.849999999999994</v>
      </c>
      <c r="BY46" s="29">
        <v>33.15</v>
      </c>
      <c r="BZ46" s="22" t="s">
        <v>432</v>
      </c>
      <c r="CA46" s="21" t="s">
        <v>432</v>
      </c>
      <c r="CB46" s="22" t="s">
        <v>258</v>
      </c>
      <c r="CC46" s="29">
        <v>50529</v>
      </c>
      <c r="CD46" s="22">
        <v>39559</v>
      </c>
      <c r="CE46" s="22">
        <v>30794</v>
      </c>
      <c r="CF46" s="27">
        <v>0.77839999999999998</v>
      </c>
      <c r="CG46" s="22">
        <v>3537</v>
      </c>
      <c r="CH46" s="32">
        <v>0.11</v>
      </c>
      <c r="CI46" s="22">
        <v>2381</v>
      </c>
      <c r="CJ46" s="32">
        <v>0.08</v>
      </c>
      <c r="CK46" s="22">
        <v>4637</v>
      </c>
      <c r="CL46" s="32">
        <v>0.15</v>
      </c>
      <c r="CM46" s="22">
        <v>3545</v>
      </c>
      <c r="CN46" s="27">
        <v>0.11509999999999999</v>
      </c>
      <c r="CO46" s="22">
        <v>2220</v>
      </c>
      <c r="CP46" s="32">
        <v>7.0000000000000007E-2</v>
      </c>
      <c r="CQ46" s="22">
        <v>3431</v>
      </c>
      <c r="CR46" s="32">
        <v>0.11</v>
      </c>
      <c r="CS46" s="22">
        <v>4304</v>
      </c>
      <c r="CT46" s="32">
        <v>0.14000000000000001</v>
      </c>
      <c r="CU46" s="22">
        <v>4700</v>
      </c>
      <c r="CV46" s="27">
        <v>0.15260000000000001</v>
      </c>
      <c r="CW46" s="22">
        <v>37119</v>
      </c>
      <c r="CX46" s="32">
        <v>0.94</v>
      </c>
      <c r="CY46" s="22">
        <v>29411</v>
      </c>
      <c r="CZ46" s="32">
        <v>0.96</v>
      </c>
      <c r="DA46" s="22">
        <v>2440</v>
      </c>
      <c r="DB46" s="32">
        <v>0.06</v>
      </c>
      <c r="DC46" s="22">
        <v>1383</v>
      </c>
      <c r="DD46" s="32">
        <v>0.04</v>
      </c>
      <c r="DE46" s="22">
        <v>1652</v>
      </c>
      <c r="DF46" s="32">
        <v>0.04</v>
      </c>
      <c r="DG46" s="22">
        <v>928</v>
      </c>
      <c r="DH46" s="32">
        <v>0.03</v>
      </c>
      <c r="DI46" s="22">
        <v>205</v>
      </c>
      <c r="DJ46" s="32">
        <v>0.01</v>
      </c>
      <c r="DK46" s="22">
        <v>83</v>
      </c>
      <c r="DL46" s="32">
        <v>0</v>
      </c>
      <c r="DM46" s="22">
        <v>168</v>
      </c>
      <c r="DN46" s="32">
        <v>0</v>
      </c>
      <c r="DO46" s="22">
        <v>99</v>
      </c>
      <c r="DP46" s="32">
        <v>0</v>
      </c>
      <c r="DQ46" s="22">
        <v>371</v>
      </c>
      <c r="DR46" s="32">
        <v>0.01</v>
      </c>
      <c r="DS46" s="22">
        <v>247</v>
      </c>
      <c r="DT46" s="32">
        <v>0.01</v>
      </c>
      <c r="DU46" s="22">
        <v>16</v>
      </c>
      <c r="DV46" s="32">
        <v>0</v>
      </c>
      <c r="DW46" s="22">
        <v>11</v>
      </c>
      <c r="DX46" s="32">
        <v>0</v>
      </c>
      <c r="DY46" s="22">
        <v>16</v>
      </c>
      <c r="DZ46" s="32">
        <v>0</v>
      </c>
      <c r="EA46" s="22">
        <v>9</v>
      </c>
      <c r="EB46" s="32">
        <v>0</v>
      </c>
      <c r="EC46" s="22">
        <v>12</v>
      </c>
      <c r="ED46" s="32">
        <v>0</v>
      </c>
      <c r="EE46" s="22">
        <v>6</v>
      </c>
      <c r="EF46" s="32">
        <v>0</v>
      </c>
      <c r="EG46" s="22" t="s">
        <v>425</v>
      </c>
      <c r="EH46" s="22">
        <v>21.99</v>
      </c>
      <c r="EI46" s="22" t="s">
        <v>425</v>
      </c>
      <c r="EJ46" s="22">
        <v>27.92</v>
      </c>
      <c r="EK46" s="22" t="s">
        <v>425</v>
      </c>
      <c r="EL46" s="22">
        <v>23.55</v>
      </c>
      <c r="EM46" s="22" t="s">
        <v>425</v>
      </c>
      <c r="EN46" s="22">
        <v>31.78</v>
      </c>
      <c r="EO46" s="22" t="s">
        <v>425</v>
      </c>
      <c r="EP46" s="22">
        <v>12.88</v>
      </c>
      <c r="EQ46" s="22" t="s">
        <v>288</v>
      </c>
      <c r="ER46" s="22">
        <v>16.11</v>
      </c>
      <c r="ES46" s="22" t="s">
        <v>288</v>
      </c>
      <c r="ET46" s="22">
        <v>13.97</v>
      </c>
      <c r="EU46" s="33" t="s">
        <v>433</v>
      </c>
      <c r="EV46" s="22">
        <v>12.9</v>
      </c>
      <c r="EW46" s="22" t="s">
        <v>288</v>
      </c>
      <c r="EX46" s="22">
        <v>19.59</v>
      </c>
      <c r="EY46" s="22" t="s">
        <v>434</v>
      </c>
      <c r="EZ46" s="22">
        <v>19.68</v>
      </c>
    </row>
    <row r="47" spans="1:156" ht="16" x14ac:dyDescent="0.2">
      <c r="A47" s="22" t="s">
        <v>49</v>
      </c>
      <c r="B47" s="22" t="s">
        <v>423</v>
      </c>
      <c r="C47" s="22" t="s">
        <v>524</v>
      </c>
      <c r="D47" s="22" t="s">
        <v>425</v>
      </c>
      <c r="E47" s="22" t="s">
        <v>426</v>
      </c>
      <c r="F47" s="22" t="s">
        <v>895</v>
      </c>
      <c r="G47" s="29"/>
      <c r="H47" s="22">
        <v>7</v>
      </c>
      <c r="I47" s="22">
        <v>96.11</v>
      </c>
      <c r="J47" s="22" t="s">
        <v>429</v>
      </c>
      <c r="K47" s="37" t="s">
        <v>426</v>
      </c>
      <c r="L47" s="22" t="s">
        <v>148</v>
      </c>
      <c r="M47">
        <v>36</v>
      </c>
      <c r="N47" t="s">
        <v>835</v>
      </c>
      <c r="O47" s="28">
        <f t="shared" si="14"/>
        <v>276.64061220796464</v>
      </c>
      <c r="P47" s="29">
        <f t="shared" si="26"/>
        <v>321.41435207128643</v>
      </c>
      <c r="Q47" s="34">
        <f t="shared" si="15"/>
        <v>44.773739863321815</v>
      </c>
      <c r="R47" s="27">
        <v>8.7953188152259165E-2</v>
      </c>
      <c r="S47" s="29"/>
      <c r="T47" s="28">
        <v>44.773739863321815</v>
      </c>
      <c r="U47" s="28">
        <v>53.569058678547734</v>
      </c>
      <c r="V47" s="22">
        <v>535.69058678547731</v>
      </c>
      <c r="W47" s="22" t="s">
        <v>429</v>
      </c>
      <c r="X47" s="22" t="s">
        <v>469</v>
      </c>
      <c r="Y47" s="29">
        <v>51955</v>
      </c>
      <c r="Z47" s="29">
        <v>62161</v>
      </c>
      <c r="AA47" s="29">
        <v>116039</v>
      </c>
      <c r="AB47" s="22" t="s">
        <v>50</v>
      </c>
      <c r="AC47" s="22">
        <v>2002</v>
      </c>
      <c r="AD47" s="22">
        <v>0</v>
      </c>
      <c r="AE47" s="22">
        <v>6</v>
      </c>
      <c r="AF47" s="20" t="s">
        <v>470</v>
      </c>
      <c r="AG47" s="19" t="s">
        <v>660</v>
      </c>
      <c r="AH47" s="19" t="s">
        <v>682</v>
      </c>
      <c r="AI47" s="19">
        <v>3</v>
      </c>
      <c r="AJ47" s="19">
        <f t="shared" si="27"/>
        <v>887.74590000000001</v>
      </c>
      <c r="AK47" s="19">
        <f t="shared" si="16"/>
        <v>-26.549999999999997</v>
      </c>
      <c r="AL47" s="19">
        <v>32.43</v>
      </c>
      <c r="AM47" s="19">
        <v>58.98</v>
      </c>
      <c r="AN47" s="20" t="s">
        <v>425</v>
      </c>
      <c r="AO47" s="20" t="s">
        <v>425</v>
      </c>
      <c r="AP47" s="20" t="s">
        <v>425</v>
      </c>
      <c r="AQ47" s="20" t="s">
        <v>425</v>
      </c>
      <c r="AR47" s="22" t="s">
        <v>425</v>
      </c>
      <c r="AS47" s="20" t="s">
        <v>425</v>
      </c>
      <c r="AT47" s="20" t="s">
        <v>425</v>
      </c>
      <c r="AU47" s="19" t="s">
        <v>425</v>
      </c>
      <c r="AV47" s="19">
        <f t="shared" si="17"/>
        <v>-3.2885999999998958</v>
      </c>
      <c r="AW47" s="29">
        <v>48.309600000000003</v>
      </c>
      <c r="AX47" s="29">
        <v>51.598199999999899</v>
      </c>
      <c r="AY47" s="19">
        <f t="shared" si="18"/>
        <v>-20.600900000000102</v>
      </c>
      <c r="AZ47" s="29">
        <v>39.6679999999999</v>
      </c>
      <c r="BA47" s="29">
        <v>60.268900000000002</v>
      </c>
      <c r="BB47" s="19">
        <f t="shared" si="19"/>
        <v>-8.7828000000000017</v>
      </c>
      <c r="BC47" s="29">
        <v>45.560899999999897</v>
      </c>
      <c r="BD47" s="29">
        <v>54.343699999999899</v>
      </c>
      <c r="BE47" s="19">
        <f t="shared" si="20"/>
        <v>30.055199999999992</v>
      </c>
      <c r="BF47" s="29">
        <v>64.854299999999995</v>
      </c>
      <c r="BG47" s="29">
        <v>34.799100000000003</v>
      </c>
      <c r="BH47" s="19">
        <f t="shared" si="21"/>
        <v>-40.578199999999995</v>
      </c>
      <c r="BI47" s="29">
        <v>22.3493999999999</v>
      </c>
      <c r="BJ47" s="29">
        <v>62.927599999999899</v>
      </c>
      <c r="BK47" s="19">
        <f t="shared" si="22"/>
        <v>-96.25</v>
      </c>
      <c r="BL47" s="20">
        <v>0</v>
      </c>
      <c r="BM47" s="30">
        <v>96.25</v>
      </c>
      <c r="BN47" s="19">
        <f t="shared" si="23"/>
        <v>-96</v>
      </c>
      <c r="BO47" s="20"/>
      <c r="BP47" s="31">
        <v>96</v>
      </c>
      <c r="BQ47" s="19">
        <f t="shared" si="24"/>
        <v>-33.919999999999995</v>
      </c>
      <c r="BR47" s="19">
        <v>32.99</v>
      </c>
      <c r="BS47" s="19">
        <v>66.91</v>
      </c>
      <c r="BT47" s="22" t="str">
        <f t="shared" si="25"/>
        <v>no</v>
      </c>
      <c r="BU47" s="32">
        <v>0.45</v>
      </c>
      <c r="BV47" s="32">
        <v>0.54</v>
      </c>
      <c r="BW47" s="22" t="s">
        <v>280</v>
      </c>
      <c r="BX47" s="29">
        <v>59.41</v>
      </c>
      <c r="BY47" s="29">
        <v>40.590000000000003</v>
      </c>
      <c r="BZ47" s="22" t="s">
        <v>432</v>
      </c>
      <c r="CA47" s="21" t="s">
        <v>432</v>
      </c>
      <c r="CB47" s="22" t="s">
        <v>277</v>
      </c>
      <c r="CC47" s="29">
        <v>57107</v>
      </c>
      <c r="CD47" s="22">
        <v>39479</v>
      </c>
      <c r="CE47" s="22">
        <v>29883</v>
      </c>
      <c r="CF47" s="27">
        <v>0.75690000000000002</v>
      </c>
      <c r="CG47" s="22">
        <v>3826</v>
      </c>
      <c r="CH47" s="32">
        <v>0.13</v>
      </c>
      <c r="CI47" s="22">
        <v>2618</v>
      </c>
      <c r="CJ47" s="32">
        <v>0.09</v>
      </c>
      <c r="CK47" s="22">
        <v>4352</v>
      </c>
      <c r="CL47" s="32">
        <v>0.15</v>
      </c>
      <c r="CM47" s="22">
        <v>2953</v>
      </c>
      <c r="CN47" s="27">
        <v>9.8799999999999999E-2</v>
      </c>
      <c r="CO47" s="22">
        <v>2311</v>
      </c>
      <c r="CP47" s="32">
        <v>0.08</v>
      </c>
      <c r="CQ47" s="22">
        <v>3766</v>
      </c>
      <c r="CR47" s="32">
        <v>0.13</v>
      </c>
      <c r="CS47" s="22">
        <v>4124</v>
      </c>
      <c r="CT47" s="32">
        <v>0.14000000000000001</v>
      </c>
      <c r="CU47" s="22">
        <v>3532</v>
      </c>
      <c r="CV47" s="27">
        <v>0.1182</v>
      </c>
      <c r="CW47" s="22">
        <v>36225</v>
      </c>
      <c r="CX47" s="32">
        <v>0.92</v>
      </c>
      <c r="CY47" s="22">
        <v>28109</v>
      </c>
      <c r="CZ47" s="32">
        <v>0.94</v>
      </c>
      <c r="DA47" s="22">
        <v>3254</v>
      </c>
      <c r="DB47" s="32">
        <v>0.08</v>
      </c>
      <c r="DC47" s="22">
        <v>1774</v>
      </c>
      <c r="DD47" s="32">
        <v>0.06</v>
      </c>
      <c r="DE47" s="22">
        <v>2575</v>
      </c>
      <c r="DF47" s="32">
        <v>7.0000000000000007E-2</v>
      </c>
      <c r="DG47" s="22">
        <v>1411</v>
      </c>
      <c r="DH47" s="32">
        <v>0.05</v>
      </c>
      <c r="DI47" s="22">
        <v>263</v>
      </c>
      <c r="DJ47" s="32">
        <v>0.01</v>
      </c>
      <c r="DK47" s="22">
        <v>110</v>
      </c>
      <c r="DL47" s="32">
        <v>0</v>
      </c>
      <c r="DM47" s="22">
        <v>136</v>
      </c>
      <c r="DN47" s="32">
        <v>0</v>
      </c>
      <c r="DO47" s="22">
        <v>92</v>
      </c>
      <c r="DP47" s="32">
        <v>0</v>
      </c>
      <c r="DQ47" s="22">
        <v>238</v>
      </c>
      <c r="DR47" s="32">
        <v>0.01</v>
      </c>
      <c r="DS47" s="22">
        <v>137</v>
      </c>
      <c r="DT47" s="32">
        <v>0</v>
      </c>
      <c r="DU47" s="22">
        <v>13</v>
      </c>
      <c r="DV47" s="32">
        <v>0</v>
      </c>
      <c r="DW47" s="22">
        <v>8</v>
      </c>
      <c r="DX47" s="32">
        <v>0</v>
      </c>
      <c r="DY47" s="22">
        <v>16</v>
      </c>
      <c r="DZ47" s="32">
        <v>0</v>
      </c>
      <c r="EA47" s="22">
        <v>10</v>
      </c>
      <c r="EB47" s="32">
        <v>0</v>
      </c>
      <c r="EC47" s="22">
        <v>13</v>
      </c>
      <c r="ED47" s="32">
        <v>0</v>
      </c>
      <c r="EE47" s="22">
        <v>6</v>
      </c>
      <c r="EF47" s="32">
        <v>0</v>
      </c>
      <c r="EG47" s="22" t="s">
        <v>425</v>
      </c>
      <c r="EH47" s="22">
        <v>20.22</v>
      </c>
      <c r="EI47" s="22" t="s">
        <v>425</v>
      </c>
      <c r="EJ47" s="22">
        <v>8.65</v>
      </c>
      <c r="EK47" s="22" t="s">
        <v>425</v>
      </c>
      <c r="EL47" s="22">
        <v>3.61</v>
      </c>
      <c r="EM47" s="22" t="s">
        <v>425</v>
      </c>
      <c r="EN47" s="22">
        <v>37.659999999999997</v>
      </c>
      <c r="EO47" s="22" t="s">
        <v>425</v>
      </c>
      <c r="EP47" s="22">
        <v>96.25</v>
      </c>
      <c r="EQ47" s="22" t="s">
        <v>288</v>
      </c>
      <c r="ER47" s="22">
        <v>8.23</v>
      </c>
      <c r="ES47" s="22" t="s">
        <v>288</v>
      </c>
      <c r="ET47" s="22">
        <v>5.19</v>
      </c>
      <c r="EU47" s="33" t="s">
        <v>433</v>
      </c>
      <c r="EV47" s="22">
        <v>0.62</v>
      </c>
      <c r="EW47" s="22" t="s">
        <v>288</v>
      </c>
      <c r="EX47" s="22">
        <v>6.75</v>
      </c>
      <c r="EY47" s="22" t="s">
        <v>434</v>
      </c>
      <c r="EZ47" s="22">
        <v>3.25</v>
      </c>
    </row>
    <row r="48" spans="1:156" ht="16" x14ac:dyDescent="0.2">
      <c r="A48" s="22" t="s">
        <v>51</v>
      </c>
      <c r="B48" s="22" t="s">
        <v>423</v>
      </c>
      <c r="C48" s="22" t="s">
        <v>525</v>
      </c>
      <c r="D48" s="22" t="s">
        <v>425</v>
      </c>
      <c r="E48" s="22" t="s">
        <v>426</v>
      </c>
      <c r="F48" s="22" t="s">
        <v>896</v>
      </c>
      <c r="G48" s="29"/>
      <c r="H48" s="22">
        <v>2</v>
      </c>
      <c r="I48" s="22">
        <v>54.73</v>
      </c>
      <c r="J48" s="22" t="s">
        <v>428</v>
      </c>
      <c r="K48" s="37" t="s">
        <v>426</v>
      </c>
      <c r="L48" s="22" t="s">
        <v>238</v>
      </c>
      <c r="M48">
        <v>7</v>
      </c>
      <c r="N48" t="s">
        <v>836</v>
      </c>
      <c r="O48" s="22">
        <f t="shared" si="14"/>
        <v>170.64771408062529</v>
      </c>
      <c r="P48" s="29">
        <f t="shared" si="26"/>
        <v>246.97322829063387</v>
      </c>
      <c r="Q48" s="29">
        <f t="shared" si="15"/>
        <v>76.325514210008592</v>
      </c>
      <c r="R48" s="27">
        <v>0.23580549967654174</v>
      </c>
      <c r="S48" s="29"/>
      <c r="T48" s="28">
        <v>38.162757105004296</v>
      </c>
      <c r="U48" s="28">
        <v>61.743307072658467</v>
      </c>
      <c r="V48" s="22">
        <v>679.17637779924314</v>
      </c>
      <c r="W48" s="22" t="s">
        <v>429</v>
      </c>
      <c r="X48" s="22" t="s">
        <v>427</v>
      </c>
      <c r="Y48" s="29">
        <v>43064</v>
      </c>
      <c r="Z48" s="29">
        <v>69673</v>
      </c>
      <c r="AA48" s="29">
        <v>112843</v>
      </c>
      <c r="AB48" s="22" t="s">
        <v>47</v>
      </c>
      <c r="AC48" s="22">
        <v>2012</v>
      </c>
      <c r="AD48" s="22">
        <v>2</v>
      </c>
      <c r="AE48" s="22">
        <v>4</v>
      </c>
      <c r="AF48" s="20" t="s">
        <v>526</v>
      </c>
      <c r="AG48" s="19" t="s">
        <v>668</v>
      </c>
      <c r="AH48" s="19" t="s">
        <v>684</v>
      </c>
      <c r="AI48" s="19">
        <v>2</v>
      </c>
      <c r="AJ48" s="19">
        <f t="shared" si="27"/>
        <v>221.70900000000043</v>
      </c>
      <c r="AK48" s="19">
        <f t="shared" si="16"/>
        <v>-23.950000000000003</v>
      </c>
      <c r="AL48" s="19">
        <v>33.43</v>
      </c>
      <c r="AM48" s="19">
        <v>57.38</v>
      </c>
      <c r="AN48" s="20" t="s">
        <v>425</v>
      </c>
      <c r="AO48" s="20" t="s">
        <v>425</v>
      </c>
      <c r="AP48" s="20" t="s">
        <v>425</v>
      </c>
      <c r="AQ48" s="20" t="s">
        <v>431</v>
      </c>
      <c r="AR48" s="20" t="s">
        <v>431</v>
      </c>
      <c r="AS48" s="20" t="s">
        <v>425</v>
      </c>
      <c r="AT48" s="20" t="s">
        <v>425</v>
      </c>
      <c r="AU48" s="19" t="s">
        <v>425</v>
      </c>
      <c r="AV48" s="19">
        <f t="shared" si="17"/>
        <v>-37.747100000000103</v>
      </c>
      <c r="AW48" s="29">
        <v>31.050899999999899</v>
      </c>
      <c r="AX48" s="29">
        <v>68.798000000000002</v>
      </c>
      <c r="AY48" s="19">
        <f t="shared" si="18"/>
        <v>-9.1942999999999984</v>
      </c>
      <c r="AZ48" s="29">
        <v>45.2869999999999</v>
      </c>
      <c r="BA48" s="29">
        <v>54.481299999999898</v>
      </c>
      <c r="BB48" s="19">
        <f t="shared" si="19"/>
        <v>-12.942900000000101</v>
      </c>
      <c r="BC48" s="29">
        <v>43.429099999999899</v>
      </c>
      <c r="BD48" s="29">
        <v>56.372</v>
      </c>
      <c r="BE48" s="19">
        <f t="shared" si="20"/>
        <v>-23.220500000000001</v>
      </c>
      <c r="BF48" s="30">
        <v>38.349699999999999</v>
      </c>
      <c r="BG48" s="30">
        <v>61.5702</v>
      </c>
      <c r="BH48" s="19">
        <f t="shared" si="21"/>
        <v>24.630299999999998</v>
      </c>
      <c r="BI48" s="29">
        <v>62.254100000000001</v>
      </c>
      <c r="BJ48" s="29">
        <v>37.623800000000003</v>
      </c>
      <c r="BK48" s="19">
        <f t="shared" si="22"/>
        <v>-4.5799999999999983</v>
      </c>
      <c r="BL48" s="30">
        <v>47.6</v>
      </c>
      <c r="BM48" s="30">
        <v>52.18</v>
      </c>
      <c r="BN48" s="19">
        <f t="shared" si="23"/>
        <v>-10</v>
      </c>
      <c r="BO48" s="31">
        <v>45</v>
      </c>
      <c r="BP48" s="31">
        <v>55</v>
      </c>
      <c r="BQ48" s="19">
        <f t="shared" si="24"/>
        <v>-13.849999999999994</v>
      </c>
      <c r="BR48" s="19">
        <v>43.02</v>
      </c>
      <c r="BS48" s="19">
        <v>56.87</v>
      </c>
      <c r="BT48" s="22" t="str">
        <f t="shared" si="25"/>
        <v>no</v>
      </c>
      <c r="BU48" s="32">
        <v>0.48</v>
      </c>
      <c r="BV48" s="32">
        <v>0.51</v>
      </c>
      <c r="BW48" s="22" t="s">
        <v>280</v>
      </c>
      <c r="BX48" s="29">
        <v>54.7</v>
      </c>
      <c r="BY48" s="29">
        <v>45.3</v>
      </c>
      <c r="BZ48" s="22" t="s">
        <v>432</v>
      </c>
      <c r="CA48" s="21" t="s">
        <v>432</v>
      </c>
      <c r="CB48" s="22" t="s">
        <v>273</v>
      </c>
      <c r="CC48" s="29">
        <v>53138</v>
      </c>
      <c r="CD48" s="22">
        <v>39465</v>
      </c>
      <c r="CE48" s="22">
        <v>29412</v>
      </c>
      <c r="CF48" s="27">
        <v>0.74529999999999996</v>
      </c>
      <c r="CG48" s="22">
        <v>3839</v>
      </c>
      <c r="CH48" s="32">
        <v>0.13</v>
      </c>
      <c r="CI48" s="22">
        <v>2658</v>
      </c>
      <c r="CJ48" s="32">
        <v>0.09</v>
      </c>
      <c r="CK48" s="22">
        <v>3683</v>
      </c>
      <c r="CL48" s="32">
        <v>0.13</v>
      </c>
      <c r="CM48" s="22">
        <v>2269</v>
      </c>
      <c r="CN48" s="27">
        <v>7.7100000000000002E-2</v>
      </c>
      <c r="CO48" s="22">
        <v>2983</v>
      </c>
      <c r="CP48" s="32">
        <v>0.1</v>
      </c>
      <c r="CQ48" s="22">
        <v>4250</v>
      </c>
      <c r="CR48" s="32">
        <v>0.14000000000000001</v>
      </c>
      <c r="CS48" s="22">
        <v>3814</v>
      </c>
      <c r="CT48" s="32">
        <v>0.13</v>
      </c>
      <c r="CU48" s="22">
        <v>3193</v>
      </c>
      <c r="CV48" s="27">
        <v>0.1086</v>
      </c>
      <c r="CW48" s="22">
        <v>34317</v>
      </c>
      <c r="CX48" s="32">
        <v>0.87</v>
      </c>
      <c r="CY48" s="22">
        <v>26405</v>
      </c>
      <c r="CZ48" s="32">
        <v>0.9</v>
      </c>
      <c r="DA48" s="22">
        <v>5148</v>
      </c>
      <c r="DB48" s="32">
        <v>0.13</v>
      </c>
      <c r="DC48" s="22">
        <v>3007</v>
      </c>
      <c r="DD48" s="32">
        <v>0.1</v>
      </c>
      <c r="DE48" s="22">
        <v>2822</v>
      </c>
      <c r="DF48" s="32">
        <v>7.0000000000000007E-2</v>
      </c>
      <c r="DG48" s="22">
        <v>1627</v>
      </c>
      <c r="DH48" s="32">
        <v>0.06</v>
      </c>
      <c r="DI48" s="22">
        <v>1530</v>
      </c>
      <c r="DJ48" s="32">
        <v>0.04</v>
      </c>
      <c r="DK48" s="22">
        <v>853</v>
      </c>
      <c r="DL48" s="32">
        <v>0.03</v>
      </c>
      <c r="DM48" s="22">
        <v>266</v>
      </c>
      <c r="DN48" s="32">
        <v>0.01</v>
      </c>
      <c r="DO48" s="22">
        <v>213</v>
      </c>
      <c r="DP48" s="32">
        <v>0.01</v>
      </c>
      <c r="DQ48" s="22">
        <v>448</v>
      </c>
      <c r="DR48" s="32">
        <v>0.01</v>
      </c>
      <c r="DS48" s="22">
        <v>267</v>
      </c>
      <c r="DT48" s="32">
        <v>0.01</v>
      </c>
      <c r="DU48" s="22">
        <v>11</v>
      </c>
      <c r="DV48" s="32">
        <v>0</v>
      </c>
      <c r="DW48" s="22">
        <v>10</v>
      </c>
      <c r="DX48" s="32">
        <v>0</v>
      </c>
      <c r="DY48" s="22">
        <v>28</v>
      </c>
      <c r="DZ48" s="32">
        <v>0</v>
      </c>
      <c r="EA48" s="22">
        <v>9</v>
      </c>
      <c r="EB48" s="32">
        <v>0</v>
      </c>
      <c r="EC48" s="22">
        <v>43</v>
      </c>
      <c r="ED48" s="32">
        <v>0</v>
      </c>
      <c r="EE48" s="22">
        <v>28</v>
      </c>
      <c r="EF48" s="32">
        <v>0</v>
      </c>
      <c r="EG48" s="22" t="s">
        <v>425</v>
      </c>
      <c r="EH48" s="22">
        <v>9.19</v>
      </c>
      <c r="EI48" s="22" t="s">
        <v>425</v>
      </c>
      <c r="EJ48" s="22">
        <v>12.94</v>
      </c>
      <c r="EK48" s="22" t="s">
        <v>431</v>
      </c>
      <c r="EL48" s="22">
        <v>13.91</v>
      </c>
      <c r="EM48" s="22" t="s">
        <v>431</v>
      </c>
      <c r="EN48" s="22">
        <v>24.63</v>
      </c>
      <c r="EO48" s="22" t="s">
        <v>425</v>
      </c>
      <c r="EP48" s="22">
        <v>4.58</v>
      </c>
      <c r="EQ48" s="22" t="s">
        <v>288</v>
      </c>
      <c r="ER48" s="22">
        <v>14.06</v>
      </c>
      <c r="ES48" s="22" t="s">
        <v>288</v>
      </c>
      <c r="ET48" s="22">
        <v>20.37</v>
      </c>
      <c r="EU48" s="33" t="s">
        <v>433</v>
      </c>
      <c r="EV48" s="22">
        <v>6.08</v>
      </c>
      <c r="EW48" s="22" t="s">
        <v>288</v>
      </c>
      <c r="EX48" s="22">
        <v>10.82</v>
      </c>
      <c r="EY48" s="22" t="s">
        <v>434</v>
      </c>
      <c r="EZ48" s="22">
        <v>6.53</v>
      </c>
    </row>
    <row r="49" spans="1:156" ht="16" x14ac:dyDescent="0.2">
      <c r="A49" s="22" t="s">
        <v>50</v>
      </c>
      <c r="B49" s="22" t="s">
        <v>423</v>
      </c>
      <c r="C49" s="22" t="s">
        <v>527</v>
      </c>
      <c r="D49" s="22" t="s">
        <v>425</v>
      </c>
      <c r="E49" s="22" t="s">
        <v>528</v>
      </c>
      <c r="F49" s="22" t="s">
        <v>437</v>
      </c>
      <c r="G49" s="22" t="s">
        <v>460</v>
      </c>
      <c r="H49" s="22">
        <v>1</v>
      </c>
      <c r="I49" s="22">
        <v>50.85</v>
      </c>
      <c r="J49" s="22" t="s">
        <v>478</v>
      </c>
      <c r="K49" s="37" t="s">
        <v>426</v>
      </c>
      <c r="L49" s="22" t="s">
        <v>222</v>
      </c>
      <c r="M49">
        <v>3</v>
      </c>
      <c r="N49" t="s">
        <v>826</v>
      </c>
      <c r="O49" s="22">
        <f t="shared" si="14"/>
        <v>27.105206055649205</v>
      </c>
      <c r="P49" s="29">
        <f t="shared" si="26"/>
        <v>160.61324297708268</v>
      </c>
      <c r="Q49" s="29">
        <f t="shared" si="15"/>
        <v>133.50803692143347</v>
      </c>
      <c r="R49" s="27">
        <v>9.0350686852164019E-2</v>
      </c>
      <c r="S49" s="29"/>
      <c r="T49" s="28">
        <v>44.502678973811157</v>
      </c>
      <c r="U49" s="28">
        <v>53.537747659027559</v>
      </c>
      <c r="V49" s="22">
        <v>214.15099063611024</v>
      </c>
      <c r="W49" s="22" t="s">
        <v>478</v>
      </c>
      <c r="X49" s="22" t="s">
        <v>437</v>
      </c>
      <c r="Y49" s="29">
        <v>53324</v>
      </c>
      <c r="Z49" s="29">
        <v>64150</v>
      </c>
      <c r="AA49" s="29">
        <v>119822</v>
      </c>
      <c r="AB49" s="22" t="s">
        <v>48</v>
      </c>
      <c r="AC49" s="22">
        <v>2014</v>
      </c>
      <c r="AD49" s="22">
        <v>3</v>
      </c>
      <c r="AE49" s="22">
        <v>3</v>
      </c>
      <c r="AF49" s="20" t="s">
        <v>529</v>
      </c>
      <c r="AG49" s="19" t="s">
        <v>669</v>
      </c>
      <c r="AH49" s="19" t="s">
        <v>683</v>
      </c>
      <c r="AI49" s="19">
        <v>1</v>
      </c>
      <c r="AJ49" s="19">
        <f>(AI49 * (AV49 + AY49 + BB49 + BE49 + BH49 + BK49 + BN49 + BQ49) + AK49)</f>
        <v>-36.118399999999795</v>
      </c>
      <c r="AK49" s="19">
        <f t="shared" si="16"/>
        <v>-25.18</v>
      </c>
      <c r="AL49" s="19">
        <v>33.24</v>
      </c>
      <c r="AM49" s="19">
        <v>58.42</v>
      </c>
      <c r="AN49" s="20" t="s">
        <v>425</v>
      </c>
      <c r="AO49" s="20" t="s">
        <v>425</v>
      </c>
      <c r="AP49" s="20" t="s">
        <v>431</v>
      </c>
      <c r="AQ49" s="20" t="s">
        <v>431</v>
      </c>
      <c r="AR49" s="22" t="s">
        <v>425</v>
      </c>
      <c r="AS49" s="20" t="s">
        <v>431</v>
      </c>
      <c r="AT49" s="20" t="s">
        <v>425</v>
      </c>
      <c r="AU49" s="19" t="s">
        <v>425</v>
      </c>
      <c r="AV49" s="19">
        <f t="shared" si="17"/>
        <v>-4.6060999999998984</v>
      </c>
      <c r="AW49" s="29">
        <v>47.652200000000001</v>
      </c>
      <c r="AX49" s="29">
        <v>52.258299999999899</v>
      </c>
      <c r="AY49" s="19">
        <f t="shared" si="18"/>
        <v>-0.79999999999999716</v>
      </c>
      <c r="AZ49" s="30">
        <v>49.6</v>
      </c>
      <c r="BA49" s="30">
        <v>50.4</v>
      </c>
      <c r="BB49" s="19">
        <f t="shared" si="19"/>
        <v>3.9483000000001027</v>
      </c>
      <c r="BC49" s="29">
        <v>51.8902</v>
      </c>
      <c r="BD49" s="29">
        <v>47.941899999999897</v>
      </c>
      <c r="BE49" s="19">
        <f t="shared" si="20"/>
        <v>-2.4605999999999995</v>
      </c>
      <c r="BF49" s="29">
        <v>48.717399999999998</v>
      </c>
      <c r="BG49" s="29">
        <v>51.177999999999997</v>
      </c>
      <c r="BH49" s="19">
        <f t="shared" si="21"/>
        <v>-1.6099999999999994</v>
      </c>
      <c r="BI49" s="30">
        <v>49.195</v>
      </c>
      <c r="BJ49" s="30">
        <v>50.805</v>
      </c>
      <c r="BK49" s="19">
        <f t="shared" si="22"/>
        <v>13.509999999999998</v>
      </c>
      <c r="BL49" s="30">
        <v>56.71</v>
      </c>
      <c r="BM49" s="30">
        <v>43.2</v>
      </c>
      <c r="BN49" s="19">
        <f t="shared" si="23"/>
        <v>-2</v>
      </c>
      <c r="BO49" s="31">
        <v>49</v>
      </c>
      <c r="BP49" s="31">
        <v>51</v>
      </c>
      <c r="BQ49" s="19">
        <f t="shared" si="24"/>
        <v>-16.920000000000002</v>
      </c>
      <c r="BR49" s="19">
        <v>41.47</v>
      </c>
      <c r="BS49" s="19">
        <v>58.39</v>
      </c>
      <c r="BT49" s="22" t="str">
        <f t="shared" si="25"/>
        <v>yes</v>
      </c>
      <c r="BU49" s="32">
        <v>0.5</v>
      </c>
      <c r="BV49" s="32">
        <v>0.48</v>
      </c>
      <c r="BW49" s="22" t="s">
        <v>280</v>
      </c>
      <c r="BX49" s="29">
        <v>57.88</v>
      </c>
      <c r="BY49" s="29">
        <v>42.12</v>
      </c>
      <c r="BZ49" s="22" t="s">
        <v>432</v>
      </c>
      <c r="CA49" s="21" t="s">
        <v>432</v>
      </c>
      <c r="CB49" s="22" t="s">
        <v>144</v>
      </c>
      <c r="CC49" s="29">
        <v>57568</v>
      </c>
      <c r="CD49" s="22">
        <v>39546</v>
      </c>
      <c r="CE49" s="22">
        <v>29657</v>
      </c>
      <c r="CF49" s="27">
        <v>0.74990000000000001</v>
      </c>
      <c r="CG49" s="22">
        <v>4860</v>
      </c>
      <c r="CH49" s="32">
        <v>0.16</v>
      </c>
      <c r="CI49" s="22">
        <v>3120</v>
      </c>
      <c r="CJ49" s="32">
        <v>0.11</v>
      </c>
      <c r="CK49" s="22">
        <v>3908</v>
      </c>
      <c r="CL49" s="32">
        <v>0.13</v>
      </c>
      <c r="CM49" s="22">
        <v>2373</v>
      </c>
      <c r="CN49" s="27">
        <v>0.08</v>
      </c>
      <c r="CO49" s="22">
        <v>2435</v>
      </c>
      <c r="CP49" s="32">
        <v>0.08</v>
      </c>
      <c r="CQ49" s="22">
        <v>3720</v>
      </c>
      <c r="CR49" s="32">
        <v>0.13</v>
      </c>
      <c r="CS49" s="22">
        <v>3687</v>
      </c>
      <c r="CT49" s="32">
        <v>0.12</v>
      </c>
      <c r="CU49" s="22">
        <v>2939</v>
      </c>
      <c r="CV49" s="27">
        <v>9.9099999999999994E-2</v>
      </c>
      <c r="CW49" s="22">
        <v>33068</v>
      </c>
      <c r="CX49" s="32">
        <v>0.84</v>
      </c>
      <c r="CY49" s="22">
        <v>25577</v>
      </c>
      <c r="CZ49" s="32">
        <v>0.86</v>
      </c>
      <c r="DA49" s="22">
        <v>6478</v>
      </c>
      <c r="DB49" s="32">
        <v>0.16</v>
      </c>
      <c r="DC49" s="22">
        <v>4080</v>
      </c>
      <c r="DD49" s="32">
        <v>0.14000000000000001</v>
      </c>
      <c r="DE49" s="22">
        <v>3516</v>
      </c>
      <c r="DF49" s="32">
        <v>0.09</v>
      </c>
      <c r="DG49" s="22">
        <v>2027</v>
      </c>
      <c r="DH49" s="32">
        <v>7.0000000000000007E-2</v>
      </c>
      <c r="DI49" s="22">
        <v>1901</v>
      </c>
      <c r="DJ49" s="32">
        <v>0.05</v>
      </c>
      <c r="DK49" s="22">
        <v>1354</v>
      </c>
      <c r="DL49" s="32">
        <v>0.05</v>
      </c>
      <c r="DM49" s="22">
        <v>314</v>
      </c>
      <c r="DN49" s="32">
        <v>0.01</v>
      </c>
      <c r="DO49" s="22">
        <v>238</v>
      </c>
      <c r="DP49" s="32">
        <v>0.01</v>
      </c>
      <c r="DQ49" s="22">
        <v>637</v>
      </c>
      <c r="DR49" s="32">
        <v>0.02</v>
      </c>
      <c r="DS49" s="22">
        <v>399</v>
      </c>
      <c r="DT49" s="32">
        <v>0.01</v>
      </c>
      <c r="DU49" s="22">
        <v>24</v>
      </c>
      <c r="DV49" s="32">
        <v>0</v>
      </c>
      <c r="DW49" s="22">
        <v>15</v>
      </c>
      <c r="DX49" s="32">
        <v>0</v>
      </c>
      <c r="DY49" s="22">
        <v>38</v>
      </c>
      <c r="DZ49" s="32">
        <v>0</v>
      </c>
      <c r="EA49" s="22">
        <v>20</v>
      </c>
      <c r="EB49" s="32">
        <v>0</v>
      </c>
      <c r="EC49" s="22">
        <v>48</v>
      </c>
      <c r="ED49" s="32">
        <v>0</v>
      </c>
      <c r="EE49" s="22">
        <v>27</v>
      </c>
      <c r="EF49" s="32">
        <v>0</v>
      </c>
      <c r="EG49" s="22" t="s">
        <v>425</v>
      </c>
      <c r="EH49" s="22">
        <v>0.8</v>
      </c>
      <c r="EI49" s="22" t="s">
        <v>431</v>
      </c>
      <c r="EJ49" s="22">
        <v>0.64</v>
      </c>
      <c r="EK49" s="22" t="s">
        <v>431</v>
      </c>
      <c r="EL49" s="22">
        <v>13.43</v>
      </c>
      <c r="EM49" s="22" t="s">
        <v>425</v>
      </c>
      <c r="EN49" s="22">
        <v>1.61</v>
      </c>
      <c r="EO49" s="22" t="s">
        <v>431</v>
      </c>
      <c r="EP49" s="22">
        <v>13.51</v>
      </c>
      <c r="EQ49" s="22" t="s">
        <v>288</v>
      </c>
      <c r="ER49" s="22">
        <v>4.18</v>
      </c>
      <c r="ES49" s="22" t="s">
        <v>288</v>
      </c>
      <c r="ET49" s="22">
        <v>6.27</v>
      </c>
      <c r="EU49" s="33" t="s">
        <v>433</v>
      </c>
      <c r="EV49" s="22">
        <v>2.0499999999999998</v>
      </c>
      <c r="EW49" s="22" t="s">
        <v>288</v>
      </c>
      <c r="EX49" s="22">
        <v>6.9</v>
      </c>
      <c r="EY49" s="22" t="s">
        <v>434</v>
      </c>
      <c r="EZ49" s="22">
        <v>3.58</v>
      </c>
    </row>
    <row r="50" spans="1:156" ht="16" x14ac:dyDescent="0.2">
      <c r="A50" s="22" t="s">
        <v>72</v>
      </c>
      <c r="B50" s="22" t="s">
        <v>423</v>
      </c>
      <c r="C50" s="22" t="s">
        <v>530</v>
      </c>
      <c r="D50" s="22" t="s">
        <v>425</v>
      </c>
      <c r="E50" s="22" t="s">
        <v>426</v>
      </c>
      <c r="F50" s="22" t="s">
        <v>895</v>
      </c>
      <c r="G50" s="22"/>
      <c r="H50" s="22">
        <v>3</v>
      </c>
      <c r="I50" s="22">
        <v>96.24</v>
      </c>
      <c r="J50" s="22" t="s">
        <v>429</v>
      </c>
      <c r="K50" s="37" t="s">
        <v>426</v>
      </c>
      <c r="L50" s="22" t="s">
        <v>209</v>
      </c>
      <c r="M50">
        <v>10</v>
      </c>
      <c r="N50" t="s">
        <v>827</v>
      </c>
      <c r="O50" s="28">
        <f t="shared" si="14"/>
        <v>316.209553409433</v>
      </c>
      <c r="P50" s="29">
        <f t="shared" si="26"/>
        <v>354.85765891838679</v>
      </c>
      <c r="Q50" s="34">
        <f t="shared" si="15"/>
        <v>38.648105508953776</v>
      </c>
      <c r="R50" s="27">
        <v>0.20494837644110686</v>
      </c>
      <c r="S50" s="29"/>
      <c r="T50" s="28">
        <v>38.648105508953776</v>
      </c>
      <c r="U50" s="28">
        <v>59.142943153064465</v>
      </c>
      <c r="V50" s="22">
        <v>1005.4300336020959</v>
      </c>
      <c r="W50" s="22" t="s">
        <v>429</v>
      </c>
      <c r="X50" s="22" t="s">
        <v>469</v>
      </c>
      <c r="Y50" s="29">
        <v>47502</v>
      </c>
      <c r="Z50" s="29">
        <v>72692</v>
      </c>
      <c r="AA50" s="29">
        <v>122909</v>
      </c>
      <c r="AB50" s="22" t="s">
        <v>69</v>
      </c>
      <c r="AC50" s="22">
        <v>2010</v>
      </c>
      <c r="AD50" s="22">
        <v>0</v>
      </c>
      <c r="AE50" s="22">
        <v>6</v>
      </c>
      <c r="AF50" s="20" t="s">
        <v>470</v>
      </c>
      <c r="AG50" s="19" t="s">
        <v>660</v>
      </c>
      <c r="AH50" s="19" t="s">
        <v>682</v>
      </c>
      <c r="AI50" s="19">
        <v>3</v>
      </c>
      <c r="AJ50" s="19">
        <f>(AI50 * ((AV50 + AY50 + BB50 + BE50 + BH50 + BK50 + BN50 + BQ50) + AK50) * -1)</f>
        <v>709.72530000000029</v>
      </c>
      <c r="AK50" s="19">
        <f t="shared" si="16"/>
        <v>-15.75</v>
      </c>
      <c r="AL50" s="19">
        <v>36.659999999999997</v>
      </c>
      <c r="AM50" s="19">
        <v>52.41</v>
      </c>
      <c r="AN50" s="20" t="s">
        <v>425</v>
      </c>
      <c r="AO50" s="20" t="s">
        <v>425</v>
      </c>
      <c r="AP50" s="20" t="s">
        <v>425</v>
      </c>
      <c r="AQ50" s="20" t="s">
        <v>425</v>
      </c>
      <c r="AR50" s="22" t="s">
        <v>425</v>
      </c>
      <c r="AS50" s="20" t="s">
        <v>425</v>
      </c>
      <c r="AT50" s="20" t="s">
        <v>425</v>
      </c>
      <c r="AU50" s="19" t="s">
        <v>425</v>
      </c>
      <c r="AV50" s="19">
        <f t="shared" si="17"/>
        <v>-18.000800000000105</v>
      </c>
      <c r="AW50" s="29">
        <v>35.134999999999899</v>
      </c>
      <c r="AX50" s="29">
        <v>53.135800000000003</v>
      </c>
      <c r="AY50" s="19">
        <f t="shared" si="18"/>
        <v>-20.816299999999998</v>
      </c>
      <c r="AZ50" s="29">
        <v>39.551000000000002</v>
      </c>
      <c r="BA50" s="29">
        <v>60.3673</v>
      </c>
      <c r="BB50" s="19">
        <f t="shared" si="19"/>
        <v>-15.802800000000104</v>
      </c>
      <c r="BC50" s="29">
        <v>42.045299999999898</v>
      </c>
      <c r="BD50" s="29">
        <v>57.848100000000002</v>
      </c>
      <c r="BE50" s="19">
        <f t="shared" si="20"/>
        <v>-19.456899999999997</v>
      </c>
      <c r="BF50" s="29">
        <v>40.212299999999999</v>
      </c>
      <c r="BG50" s="29">
        <v>59.669199999999996</v>
      </c>
      <c r="BH50" s="19">
        <f t="shared" si="21"/>
        <v>-21.518299999999897</v>
      </c>
      <c r="BI50" s="29">
        <v>39.186900000000001</v>
      </c>
      <c r="BJ50" s="29">
        <v>60.705199999999898</v>
      </c>
      <c r="BK50" s="19">
        <f t="shared" si="22"/>
        <v>-9.2099999999999937</v>
      </c>
      <c r="BL50" s="30">
        <v>45.34</v>
      </c>
      <c r="BM50" s="30">
        <v>54.55</v>
      </c>
      <c r="BN50" s="19">
        <f t="shared" si="23"/>
        <v>-96</v>
      </c>
      <c r="BO50" s="20"/>
      <c r="BP50" s="31">
        <v>96</v>
      </c>
      <c r="BQ50" s="19">
        <f t="shared" si="24"/>
        <v>-20.020000000000003</v>
      </c>
      <c r="BR50" s="19">
        <v>39.94</v>
      </c>
      <c r="BS50" s="19">
        <v>59.96</v>
      </c>
      <c r="BT50" s="22" t="str">
        <f t="shared" si="25"/>
        <v>yes</v>
      </c>
      <c r="BU50" s="32">
        <v>0.55000000000000004</v>
      </c>
      <c r="BV50" s="32">
        <v>0.44</v>
      </c>
      <c r="BW50" s="22" t="s">
        <v>280</v>
      </c>
      <c r="BX50" s="29">
        <v>52.48</v>
      </c>
      <c r="BY50" s="29">
        <v>47.52</v>
      </c>
      <c r="BZ50" s="22" t="s">
        <v>432</v>
      </c>
      <c r="CA50" s="21" t="s">
        <v>432</v>
      </c>
      <c r="CB50" s="22" t="s">
        <v>264</v>
      </c>
      <c r="CC50" s="29">
        <v>80407</v>
      </c>
      <c r="CD50" s="22">
        <v>39426</v>
      </c>
      <c r="CE50" s="22">
        <v>27636</v>
      </c>
      <c r="CF50" s="27">
        <v>0.70099999999999996</v>
      </c>
      <c r="CG50" s="22">
        <v>4215</v>
      </c>
      <c r="CH50" s="32">
        <v>0.15</v>
      </c>
      <c r="CI50" s="22">
        <v>3029</v>
      </c>
      <c r="CJ50" s="32">
        <v>0.11</v>
      </c>
      <c r="CK50" s="22">
        <v>3297</v>
      </c>
      <c r="CL50" s="32">
        <v>0.12</v>
      </c>
      <c r="CM50" s="22">
        <v>1660</v>
      </c>
      <c r="CN50" s="27">
        <v>6.0100000000000001E-2</v>
      </c>
      <c r="CO50" s="22">
        <v>2789</v>
      </c>
      <c r="CP50" s="32">
        <v>0.1</v>
      </c>
      <c r="CQ50" s="22">
        <v>4442</v>
      </c>
      <c r="CR50" s="32">
        <v>0.16</v>
      </c>
      <c r="CS50" s="22">
        <v>3408</v>
      </c>
      <c r="CT50" s="32">
        <v>0.12</v>
      </c>
      <c r="CU50" s="22">
        <v>1879</v>
      </c>
      <c r="CV50" s="27">
        <v>6.8000000000000005E-2</v>
      </c>
      <c r="CW50" s="22">
        <v>35548</v>
      </c>
      <c r="CX50" s="32">
        <v>0.9</v>
      </c>
      <c r="CY50" s="22">
        <v>25500</v>
      </c>
      <c r="CZ50" s="32">
        <v>0.92</v>
      </c>
      <c r="DA50" s="22">
        <v>3878</v>
      </c>
      <c r="DB50" s="32">
        <v>0.1</v>
      </c>
      <c r="DC50" s="22">
        <v>2136</v>
      </c>
      <c r="DD50" s="32">
        <v>0.08</v>
      </c>
      <c r="DE50" s="22">
        <v>1198</v>
      </c>
      <c r="DF50" s="32">
        <v>0.03</v>
      </c>
      <c r="DG50" s="22">
        <v>632</v>
      </c>
      <c r="DH50" s="32">
        <v>0.02</v>
      </c>
      <c r="DI50" s="22">
        <v>756</v>
      </c>
      <c r="DJ50" s="32">
        <v>0.02</v>
      </c>
      <c r="DK50" s="22">
        <v>346</v>
      </c>
      <c r="DL50" s="32">
        <v>0.01</v>
      </c>
      <c r="DM50" s="22">
        <v>162</v>
      </c>
      <c r="DN50" s="32">
        <v>0</v>
      </c>
      <c r="DO50" s="22">
        <v>102</v>
      </c>
      <c r="DP50" s="32">
        <v>0</v>
      </c>
      <c r="DQ50" s="22">
        <v>1582</v>
      </c>
      <c r="DR50" s="32">
        <v>0.04</v>
      </c>
      <c r="DS50" s="22">
        <v>964</v>
      </c>
      <c r="DT50" s="32">
        <v>0.03</v>
      </c>
      <c r="DU50" s="22">
        <v>39</v>
      </c>
      <c r="DV50" s="32">
        <v>0</v>
      </c>
      <c r="DW50" s="22">
        <v>21</v>
      </c>
      <c r="DX50" s="32">
        <v>0</v>
      </c>
      <c r="DY50" s="22">
        <v>71</v>
      </c>
      <c r="DZ50" s="32">
        <v>0</v>
      </c>
      <c r="EA50" s="22">
        <v>35</v>
      </c>
      <c r="EB50" s="32">
        <v>0</v>
      </c>
      <c r="EC50" s="22">
        <v>70</v>
      </c>
      <c r="ED50" s="32">
        <v>0</v>
      </c>
      <c r="EE50" s="22">
        <v>36</v>
      </c>
      <c r="EF50" s="32">
        <v>0</v>
      </c>
      <c r="EG50" s="22" t="s">
        <v>425</v>
      </c>
      <c r="EH50" s="22">
        <v>20.73</v>
      </c>
      <c r="EI50" s="22" t="s">
        <v>425</v>
      </c>
      <c r="EJ50" s="22">
        <v>14.57</v>
      </c>
      <c r="EK50" s="22" t="s">
        <v>425</v>
      </c>
      <c r="EL50" s="22">
        <v>7.78</v>
      </c>
      <c r="EM50" s="22" t="s">
        <v>425</v>
      </c>
      <c r="EN50" s="22">
        <v>19.8</v>
      </c>
      <c r="EO50" s="22" t="s">
        <v>425</v>
      </c>
      <c r="EP50" s="22">
        <v>9.2200000000000006</v>
      </c>
      <c r="EQ50" s="22" t="s">
        <v>288</v>
      </c>
      <c r="ER50" s="22">
        <v>15.6</v>
      </c>
      <c r="ES50" s="22" t="s">
        <v>288</v>
      </c>
      <c r="ET50" s="22">
        <v>20.85</v>
      </c>
      <c r="EU50" s="33" t="s">
        <v>433</v>
      </c>
      <c r="EV50" s="22">
        <v>5.96</v>
      </c>
      <c r="EW50" s="22" t="s">
        <v>288</v>
      </c>
      <c r="EX50" s="22">
        <v>17.47</v>
      </c>
      <c r="EY50" s="22" t="s">
        <v>434</v>
      </c>
      <c r="EZ50" s="22">
        <v>7.05</v>
      </c>
    </row>
    <row r="51" spans="1:156" ht="16" x14ac:dyDescent="0.2">
      <c r="A51" s="22" t="s">
        <v>57</v>
      </c>
      <c r="B51" s="22" t="s">
        <v>423</v>
      </c>
      <c r="C51" s="22" t="s">
        <v>531</v>
      </c>
      <c r="D51" s="22" t="s">
        <v>431</v>
      </c>
      <c r="E51" s="22" t="s">
        <v>532</v>
      </c>
      <c r="F51" s="22" t="s">
        <v>437</v>
      </c>
      <c r="G51" s="22" t="s">
        <v>460</v>
      </c>
      <c r="H51" s="22">
        <v>5</v>
      </c>
      <c r="I51" s="22">
        <v>94.91</v>
      </c>
      <c r="J51" s="22" t="s">
        <v>436</v>
      </c>
      <c r="K51" s="37" t="s">
        <v>426</v>
      </c>
      <c r="L51" s="22" t="s">
        <v>210</v>
      </c>
      <c r="M51">
        <v>-2</v>
      </c>
      <c r="N51" t="s">
        <v>839</v>
      </c>
      <c r="O51" s="22">
        <f t="shared" si="14"/>
        <v>-1013.025450713582</v>
      </c>
      <c r="P51" s="29">
        <f t="shared" si="26"/>
        <v>88.769767637199422</v>
      </c>
      <c r="Q51" s="29">
        <f t="shared" si="15"/>
        <v>1101.7952183507814</v>
      </c>
      <c r="R51" s="27">
        <v>0.10704877098939364</v>
      </c>
      <c r="S51" s="29"/>
      <c r="T51" s="28">
        <v>55.089760917539074</v>
      </c>
      <c r="U51" s="28">
        <v>44.384883818599711</v>
      </c>
      <c r="V51" s="22">
        <v>-88.769767637199422</v>
      </c>
      <c r="W51" s="22" t="s">
        <v>436</v>
      </c>
      <c r="X51" s="22" t="s">
        <v>442</v>
      </c>
      <c r="Y51" s="29">
        <v>72145</v>
      </c>
      <c r="Z51" s="29">
        <v>58126</v>
      </c>
      <c r="AA51" s="29">
        <v>130959</v>
      </c>
      <c r="AB51" s="22" t="s">
        <v>11</v>
      </c>
      <c r="AC51" s="22">
        <v>2006</v>
      </c>
      <c r="AD51" s="22">
        <v>4</v>
      </c>
      <c r="AE51" s="22">
        <v>2</v>
      </c>
      <c r="AF51" s="20" t="s">
        <v>533</v>
      </c>
      <c r="AG51" s="19" t="s">
        <v>670</v>
      </c>
      <c r="AH51" s="19" t="s">
        <v>681</v>
      </c>
      <c r="AI51" s="19">
        <v>-2</v>
      </c>
      <c r="AJ51" s="19">
        <f>(AI51 * (AV51 + AY51 + BB51 + BE51 + BH51 + BK51 + BN51 + BQ51) + AK51)</f>
        <v>-164.78399999999959</v>
      </c>
      <c r="AK51" s="19">
        <f t="shared" si="16"/>
        <v>9.9100000000000037</v>
      </c>
      <c r="AL51" s="19">
        <v>49.7</v>
      </c>
      <c r="AM51" s="19">
        <v>39.79</v>
      </c>
      <c r="AN51" s="20" t="s">
        <v>425</v>
      </c>
      <c r="AO51" s="20" t="s">
        <v>425</v>
      </c>
      <c r="AP51" s="20" t="s">
        <v>425</v>
      </c>
      <c r="AQ51" s="20" t="s">
        <v>431</v>
      </c>
      <c r="AR51" s="20" t="s">
        <v>431</v>
      </c>
      <c r="AS51" s="20" t="s">
        <v>431</v>
      </c>
      <c r="AT51" s="20" t="s">
        <v>431</v>
      </c>
      <c r="AU51" s="19" t="s">
        <v>431</v>
      </c>
      <c r="AV51" s="19">
        <f t="shared" si="17"/>
        <v>-35.468600000000102</v>
      </c>
      <c r="AW51" s="29">
        <v>32.1756999999999</v>
      </c>
      <c r="AX51" s="29">
        <v>67.644300000000001</v>
      </c>
      <c r="AY51" s="19">
        <f t="shared" si="18"/>
        <v>-1.6338000000000008</v>
      </c>
      <c r="AZ51" s="29">
        <v>49.133200000000002</v>
      </c>
      <c r="BA51" s="29">
        <v>50.767000000000003</v>
      </c>
      <c r="BB51" s="19">
        <f t="shared" si="19"/>
        <v>0.6407999999999987</v>
      </c>
      <c r="BC51" s="29">
        <v>50.229799999999898</v>
      </c>
      <c r="BD51" s="29">
        <v>49.588999999999899</v>
      </c>
      <c r="BE51" s="19">
        <f t="shared" si="20"/>
        <v>6.8087000000000018</v>
      </c>
      <c r="BF51" s="29">
        <v>53.330500000000001</v>
      </c>
      <c r="BG51" s="29">
        <v>46.521799999999999</v>
      </c>
      <c r="BH51" s="19">
        <f t="shared" si="21"/>
        <v>6.7598999999998952</v>
      </c>
      <c r="BI51" s="29">
        <v>53.342399999999898</v>
      </c>
      <c r="BJ51" s="29">
        <v>46.582500000000003</v>
      </c>
      <c r="BK51" s="19">
        <f t="shared" si="22"/>
        <v>15.240000000000002</v>
      </c>
      <c r="BL51" s="30">
        <v>57.53</v>
      </c>
      <c r="BM51" s="30">
        <v>42.29</v>
      </c>
      <c r="BN51" s="19">
        <f t="shared" si="23"/>
        <v>95</v>
      </c>
      <c r="BO51" s="31">
        <v>95</v>
      </c>
      <c r="BP51" s="20"/>
      <c r="BQ51" s="20"/>
      <c r="BR51" s="19">
        <v>51.79</v>
      </c>
      <c r="BS51" s="19">
        <v>48.08</v>
      </c>
      <c r="BT51" s="22" t="str">
        <f t="shared" si="25"/>
        <v>yes</v>
      </c>
      <c r="BU51" s="32">
        <v>0.5</v>
      </c>
      <c r="BV51" s="32">
        <v>0.48</v>
      </c>
      <c r="BW51" s="22" t="s">
        <v>279</v>
      </c>
      <c r="BX51" s="29">
        <v>46.92</v>
      </c>
      <c r="BY51" s="29">
        <v>53.08</v>
      </c>
      <c r="BZ51" s="22" t="s">
        <v>432</v>
      </c>
      <c r="CA51" s="21" t="s">
        <v>432</v>
      </c>
      <c r="CB51" s="22" t="s">
        <v>264</v>
      </c>
      <c r="CC51" s="29">
        <v>63193</v>
      </c>
      <c r="CD51" s="22">
        <v>39762</v>
      </c>
      <c r="CE51" s="22">
        <v>30254</v>
      </c>
      <c r="CF51" s="27">
        <v>0.76090000000000002</v>
      </c>
      <c r="CG51" s="22">
        <v>4792</v>
      </c>
      <c r="CH51" s="32">
        <v>0.16</v>
      </c>
      <c r="CI51" s="22">
        <v>2405</v>
      </c>
      <c r="CJ51" s="32">
        <v>0.08</v>
      </c>
      <c r="CK51" s="22">
        <v>3398</v>
      </c>
      <c r="CL51" s="32">
        <v>0.11</v>
      </c>
      <c r="CM51" s="22">
        <v>2254</v>
      </c>
      <c r="CN51" s="27">
        <v>7.4499999999999997E-2</v>
      </c>
      <c r="CO51" s="22">
        <v>3716</v>
      </c>
      <c r="CP51" s="32">
        <v>0.12</v>
      </c>
      <c r="CQ51" s="22">
        <v>3837</v>
      </c>
      <c r="CR51" s="32">
        <v>0.13</v>
      </c>
      <c r="CS51" s="22">
        <v>4008</v>
      </c>
      <c r="CT51" s="32">
        <v>0.13</v>
      </c>
      <c r="CU51" s="22">
        <v>3286</v>
      </c>
      <c r="CV51" s="27">
        <v>0.1086</v>
      </c>
      <c r="CW51" s="22">
        <v>32022</v>
      </c>
      <c r="CX51" s="32">
        <v>0.81</v>
      </c>
      <c r="CY51" s="22">
        <v>25569</v>
      </c>
      <c r="CZ51" s="32">
        <v>0.85</v>
      </c>
      <c r="DA51" s="22">
        <v>7740</v>
      </c>
      <c r="DB51" s="32">
        <v>0.19</v>
      </c>
      <c r="DC51" s="22">
        <v>4685</v>
      </c>
      <c r="DD51" s="32">
        <v>0.15</v>
      </c>
      <c r="DE51" s="22">
        <v>1439</v>
      </c>
      <c r="DF51" s="32">
        <v>0.04</v>
      </c>
      <c r="DG51" s="22">
        <v>854</v>
      </c>
      <c r="DH51" s="32">
        <v>0.03</v>
      </c>
      <c r="DI51" s="22">
        <v>2719</v>
      </c>
      <c r="DJ51" s="32">
        <v>7.0000000000000007E-2</v>
      </c>
      <c r="DK51" s="22">
        <v>1466</v>
      </c>
      <c r="DL51" s="32">
        <v>0.05</v>
      </c>
      <c r="DM51" s="22">
        <v>149</v>
      </c>
      <c r="DN51" s="32">
        <v>0</v>
      </c>
      <c r="DO51" s="22">
        <v>100</v>
      </c>
      <c r="DP51" s="32">
        <v>0</v>
      </c>
      <c r="DQ51" s="22">
        <v>3142</v>
      </c>
      <c r="DR51" s="32">
        <v>0.08</v>
      </c>
      <c r="DS51" s="22">
        <v>2112</v>
      </c>
      <c r="DT51" s="32">
        <v>7.0000000000000007E-2</v>
      </c>
      <c r="DU51" s="22">
        <v>31</v>
      </c>
      <c r="DV51" s="32">
        <v>0</v>
      </c>
      <c r="DW51" s="22">
        <v>17</v>
      </c>
      <c r="DX51" s="32">
        <v>0</v>
      </c>
      <c r="DY51" s="22">
        <v>112</v>
      </c>
      <c r="DZ51" s="32">
        <v>0</v>
      </c>
      <c r="EA51" s="22">
        <v>60</v>
      </c>
      <c r="EB51" s="32">
        <v>0</v>
      </c>
      <c r="EC51" s="22">
        <v>148</v>
      </c>
      <c r="ED51" s="32">
        <v>0</v>
      </c>
      <c r="EE51" s="22">
        <v>76</v>
      </c>
      <c r="EF51" s="32">
        <v>0</v>
      </c>
      <c r="EG51" s="22" t="s">
        <v>425</v>
      </c>
      <c r="EH51" s="22">
        <v>2.23</v>
      </c>
      <c r="EI51" s="22" t="s">
        <v>425</v>
      </c>
      <c r="EJ51" s="22">
        <v>0.26</v>
      </c>
      <c r="EK51" s="22" t="s">
        <v>431</v>
      </c>
      <c r="EL51" s="22">
        <v>17.309999999999999</v>
      </c>
      <c r="EM51" s="22" t="s">
        <v>431</v>
      </c>
      <c r="EN51" s="22">
        <v>3.5</v>
      </c>
      <c r="EO51" s="22" t="s">
        <v>431</v>
      </c>
      <c r="EP51" s="22">
        <v>15.24</v>
      </c>
      <c r="EQ51" s="22" t="s">
        <v>288</v>
      </c>
      <c r="ER51" s="22">
        <v>3.74</v>
      </c>
      <c r="ES51" s="22" t="s">
        <v>288</v>
      </c>
      <c r="ET51" s="22">
        <v>15.02</v>
      </c>
      <c r="EU51" s="22" t="s">
        <v>439</v>
      </c>
      <c r="EV51" s="22">
        <v>8.17</v>
      </c>
      <c r="EW51" s="22" t="s">
        <v>288</v>
      </c>
      <c r="EX51" s="22">
        <v>3.27</v>
      </c>
      <c r="EY51" s="22" t="s">
        <v>439</v>
      </c>
      <c r="EZ51" s="22">
        <v>8.59</v>
      </c>
    </row>
    <row r="52" spans="1:156" ht="16" x14ac:dyDescent="0.2">
      <c r="A52" s="22" t="s">
        <v>47</v>
      </c>
      <c r="B52" s="22" t="s">
        <v>423</v>
      </c>
      <c r="C52" s="22" t="s">
        <v>534</v>
      </c>
      <c r="D52" s="22" t="s">
        <v>431</v>
      </c>
      <c r="E52" s="22" t="s">
        <v>426</v>
      </c>
      <c r="F52" s="22" t="s">
        <v>892</v>
      </c>
      <c r="G52" s="29"/>
      <c r="H52" s="22">
        <v>6</v>
      </c>
      <c r="I52" s="22">
        <v>55.23</v>
      </c>
      <c r="J52" s="22" t="s">
        <v>429</v>
      </c>
      <c r="K52" s="37" t="s">
        <v>426</v>
      </c>
      <c r="L52" s="22" t="s">
        <v>210</v>
      </c>
      <c r="M52">
        <v>-7</v>
      </c>
      <c r="N52" t="s">
        <v>845</v>
      </c>
      <c r="O52" s="28">
        <f t="shared" si="14"/>
        <v>-1761.408291811601</v>
      </c>
      <c r="P52" s="34">
        <f t="shared" si="26"/>
        <v>49.529515328142757</v>
      </c>
      <c r="Q52" s="29">
        <f t="shared" si="15"/>
        <v>1810.9378071397437</v>
      </c>
      <c r="R52" s="27">
        <v>7.7431264796123944E-3</v>
      </c>
      <c r="S52" s="29"/>
      <c r="T52" s="28">
        <v>50.303827976103996</v>
      </c>
      <c r="U52" s="28">
        <v>49.529515328142757</v>
      </c>
      <c r="V52" s="22">
        <v>-99.059030656285515</v>
      </c>
      <c r="W52" s="22" t="s">
        <v>428</v>
      </c>
      <c r="X52" s="22" t="s">
        <v>448</v>
      </c>
      <c r="Y52" s="29">
        <v>58859</v>
      </c>
      <c r="Z52" s="29">
        <v>57953</v>
      </c>
      <c r="AA52" s="29">
        <v>117007</v>
      </c>
      <c r="AB52" s="22" t="s">
        <v>80</v>
      </c>
      <c r="AC52" s="22">
        <v>2004</v>
      </c>
      <c r="AD52" s="22">
        <v>6</v>
      </c>
      <c r="AE52" s="22">
        <v>0</v>
      </c>
      <c r="AF52" s="20" t="s">
        <v>451</v>
      </c>
      <c r="AG52" s="19" t="s">
        <v>656</v>
      </c>
      <c r="AH52" s="21" t="s">
        <v>680</v>
      </c>
      <c r="AI52" s="21">
        <v>-3</v>
      </c>
      <c r="AJ52" s="19">
        <f>(AI52 * (AV52 + AY52 + BB52 + BE52 + BH52 + BK52 + BN52 + BQ52) + AK52)</f>
        <v>-141.38540000000032</v>
      </c>
      <c r="AK52" s="19">
        <f t="shared" si="16"/>
        <v>17.199999999999996</v>
      </c>
      <c r="AL52" s="19">
        <v>53.51</v>
      </c>
      <c r="AM52" s="19">
        <v>36.31</v>
      </c>
      <c r="AN52" s="20" t="s">
        <v>425</v>
      </c>
      <c r="AO52" s="20" t="s">
        <v>431</v>
      </c>
      <c r="AP52" s="20" t="s">
        <v>431</v>
      </c>
      <c r="AQ52" s="20" t="s">
        <v>431</v>
      </c>
      <c r="AR52" s="20" t="s">
        <v>431</v>
      </c>
      <c r="AS52" s="20" t="s">
        <v>431</v>
      </c>
      <c r="AT52" s="20" t="s">
        <v>431</v>
      </c>
      <c r="AU52" s="19" t="s">
        <v>431</v>
      </c>
      <c r="AV52" s="19">
        <f t="shared" si="17"/>
        <v>-6.6210000000000022</v>
      </c>
      <c r="AW52" s="29">
        <v>33.1494</v>
      </c>
      <c r="AX52" s="29">
        <v>39.770400000000002</v>
      </c>
      <c r="AY52" s="19">
        <f t="shared" si="18"/>
        <v>1.6135000000001014</v>
      </c>
      <c r="AZ52" s="29">
        <v>50.7485</v>
      </c>
      <c r="BA52" s="29">
        <v>49.134999999999899</v>
      </c>
      <c r="BB52" s="19">
        <f t="shared" si="19"/>
        <v>5.7167999999999992</v>
      </c>
      <c r="BC52" s="29">
        <v>52.758200000000002</v>
      </c>
      <c r="BD52" s="29">
        <v>47.041400000000003</v>
      </c>
      <c r="BE52" s="19">
        <f t="shared" si="20"/>
        <v>13.905600000000007</v>
      </c>
      <c r="BF52" s="29">
        <v>56.901000000000003</v>
      </c>
      <c r="BG52" s="29">
        <v>42.995399999999997</v>
      </c>
      <c r="BH52" s="19">
        <f t="shared" si="21"/>
        <v>10.416899999999998</v>
      </c>
      <c r="BI52" s="29">
        <v>55.151800000000001</v>
      </c>
      <c r="BJ52" s="29">
        <v>44.734900000000003</v>
      </c>
      <c r="BK52" s="19">
        <f t="shared" si="22"/>
        <v>17.829999999999998</v>
      </c>
      <c r="BL52" s="30">
        <v>58.8</v>
      </c>
      <c r="BM52" s="30">
        <v>40.97</v>
      </c>
      <c r="BN52" s="19">
        <f t="shared" si="23"/>
        <v>10</v>
      </c>
      <c r="BO52" s="31">
        <v>55</v>
      </c>
      <c r="BP52" s="31">
        <v>45</v>
      </c>
      <c r="BQ52" s="31"/>
      <c r="BR52" s="19">
        <v>59.89</v>
      </c>
      <c r="BS52" s="19">
        <v>39.979999999999997</v>
      </c>
      <c r="BT52" s="22" t="str">
        <f t="shared" si="25"/>
        <v>no</v>
      </c>
      <c r="BU52" s="32">
        <v>0.47</v>
      </c>
      <c r="BV52" s="32">
        <v>0.51</v>
      </c>
      <c r="BW52" s="22" t="s">
        <v>279</v>
      </c>
      <c r="BX52" s="29">
        <v>43.65</v>
      </c>
      <c r="BY52" s="29">
        <v>56.35</v>
      </c>
      <c r="BZ52" s="22" t="s">
        <v>432</v>
      </c>
      <c r="CA52" s="21" t="s">
        <v>432</v>
      </c>
      <c r="CB52" s="22" t="s">
        <v>264</v>
      </c>
      <c r="CC52" s="29">
        <v>50302</v>
      </c>
      <c r="CD52" s="22">
        <v>39637</v>
      </c>
      <c r="CE52" s="22">
        <v>30639</v>
      </c>
      <c r="CF52" s="27">
        <v>0.77300000000000002</v>
      </c>
      <c r="CG52" s="22">
        <v>5412</v>
      </c>
      <c r="CH52" s="32">
        <v>0.18</v>
      </c>
      <c r="CI52" s="22">
        <v>2673</v>
      </c>
      <c r="CJ52" s="32">
        <v>0.09</v>
      </c>
      <c r="CK52" s="22">
        <v>3359</v>
      </c>
      <c r="CL52" s="32">
        <v>0.11</v>
      </c>
      <c r="CM52" s="22">
        <v>2236</v>
      </c>
      <c r="CN52" s="27">
        <v>7.2999999999999995E-2</v>
      </c>
      <c r="CO52" s="22">
        <v>3891</v>
      </c>
      <c r="CP52" s="32">
        <v>0.13</v>
      </c>
      <c r="CQ52" s="22">
        <v>3536</v>
      </c>
      <c r="CR52" s="32">
        <v>0.12</v>
      </c>
      <c r="CS52" s="22">
        <v>3599</v>
      </c>
      <c r="CT52" s="32">
        <v>0.12</v>
      </c>
      <c r="CU52" s="22">
        <v>3205</v>
      </c>
      <c r="CV52" s="27">
        <v>0.1046</v>
      </c>
      <c r="CW52" s="22">
        <v>29304</v>
      </c>
      <c r="CX52" s="32">
        <v>0.74</v>
      </c>
      <c r="CY52" s="22">
        <v>24053</v>
      </c>
      <c r="CZ52" s="32">
        <v>0.79</v>
      </c>
      <c r="DA52" s="22">
        <v>10333</v>
      </c>
      <c r="DB52" s="32">
        <v>0.26</v>
      </c>
      <c r="DC52" s="22">
        <v>6586</v>
      </c>
      <c r="DD52" s="32">
        <v>0.21</v>
      </c>
      <c r="DE52" s="22">
        <v>3272</v>
      </c>
      <c r="DF52" s="32">
        <v>0.08</v>
      </c>
      <c r="DG52" s="22">
        <v>2041</v>
      </c>
      <c r="DH52" s="32">
        <v>7.0000000000000007E-2</v>
      </c>
      <c r="DI52" s="22">
        <v>3707</v>
      </c>
      <c r="DJ52" s="32">
        <v>0.09</v>
      </c>
      <c r="DK52" s="22">
        <v>2258</v>
      </c>
      <c r="DL52" s="32">
        <v>7.0000000000000007E-2</v>
      </c>
      <c r="DM52" s="22">
        <v>275</v>
      </c>
      <c r="DN52" s="32">
        <v>0.01</v>
      </c>
      <c r="DO52" s="22">
        <v>211</v>
      </c>
      <c r="DP52" s="32">
        <v>0.01</v>
      </c>
      <c r="DQ52" s="22">
        <v>2732</v>
      </c>
      <c r="DR52" s="32">
        <v>7.0000000000000007E-2</v>
      </c>
      <c r="DS52" s="22">
        <v>1885</v>
      </c>
      <c r="DT52" s="32">
        <v>0.06</v>
      </c>
      <c r="DU52" s="22">
        <v>26</v>
      </c>
      <c r="DV52" s="32">
        <v>0</v>
      </c>
      <c r="DW52" s="22">
        <v>22</v>
      </c>
      <c r="DX52" s="32">
        <v>0</v>
      </c>
      <c r="DY52" s="22">
        <v>86</v>
      </c>
      <c r="DZ52" s="32">
        <v>0</v>
      </c>
      <c r="EA52" s="22">
        <v>50</v>
      </c>
      <c r="EB52" s="32">
        <v>0</v>
      </c>
      <c r="EC52" s="22">
        <v>235</v>
      </c>
      <c r="ED52" s="32">
        <v>0.01</v>
      </c>
      <c r="EE52" s="22">
        <v>119</v>
      </c>
      <c r="EF52" s="32">
        <v>0</v>
      </c>
      <c r="EG52" s="22" t="s">
        <v>431</v>
      </c>
      <c r="EH52" s="22">
        <v>2.25</v>
      </c>
      <c r="EI52" s="22" t="s">
        <v>431</v>
      </c>
      <c r="EJ52" s="22">
        <v>6.3</v>
      </c>
      <c r="EK52" s="22" t="s">
        <v>431</v>
      </c>
      <c r="EL52" s="22">
        <v>24.48</v>
      </c>
      <c r="EM52" s="22" t="s">
        <v>431</v>
      </c>
      <c r="EN52" s="22">
        <v>10.24</v>
      </c>
      <c r="EO52" s="22" t="s">
        <v>431</v>
      </c>
      <c r="EP52" s="22">
        <v>17.82</v>
      </c>
      <c r="EQ52" s="22" t="s">
        <v>287</v>
      </c>
      <c r="ER52" s="22">
        <v>6.92</v>
      </c>
      <c r="ES52" s="22" t="s">
        <v>288</v>
      </c>
      <c r="ET52" s="22">
        <v>5.38</v>
      </c>
      <c r="EU52" s="22" t="s">
        <v>439</v>
      </c>
      <c r="EV52" s="22">
        <v>15.45</v>
      </c>
      <c r="EW52" s="22" t="s">
        <v>287</v>
      </c>
      <c r="EX52" s="22">
        <v>3.58</v>
      </c>
      <c r="EY52" s="22" t="s">
        <v>439</v>
      </c>
      <c r="EZ52" s="22">
        <v>17.77</v>
      </c>
    </row>
    <row r="53" spans="1:156" ht="16" x14ac:dyDescent="0.2">
      <c r="A53" s="22" t="s">
        <v>48</v>
      </c>
      <c r="B53" s="22" t="s">
        <v>423</v>
      </c>
      <c r="C53" s="22" t="s">
        <v>535</v>
      </c>
      <c r="D53" s="22" t="s">
        <v>425</v>
      </c>
      <c r="E53" s="22" t="s">
        <v>426</v>
      </c>
      <c r="F53" s="22" t="s">
        <v>895</v>
      </c>
      <c r="G53" s="29"/>
      <c r="H53" s="22">
        <v>1</v>
      </c>
      <c r="I53" s="22">
        <v>59.85</v>
      </c>
      <c r="J53" s="22" t="s">
        <v>429</v>
      </c>
      <c r="K53" s="37" t="s">
        <v>426</v>
      </c>
      <c r="L53" s="22" t="s">
        <v>210</v>
      </c>
      <c r="M53">
        <v>11</v>
      </c>
      <c r="N53" t="s">
        <v>848</v>
      </c>
      <c r="O53" s="22">
        <f t="shared" si="14"/>
        <v>206.47991840754025</v>
      </c>
      <c r="P53" s="29">
        <f t="shared" si="26"/>
        <v>254.69508335091788</v>
      </c>
      <c r="Q53" s="29">
        <f t="shared" si="15"/>
        <v>48.215164943377644</v>
      </c>
      <c r="R53" s="27">
        <v>2.7238517268059315E-2</v>
      </c>
      <c r="S53" s="29"/>
      <c r="T53" s="28">
        <v>48.215164943377644</v>
      </c>
      <c r="U53" s="28">
        <v>50.939016670183577</v>
      </c>
      <c r="V53" s="22">
        <v>0</v>
      </c>
      <c r="W53" s="22" t="s">
        <v>428</v>
      </c>
      <c r="X53" s="22" t="s">
        <v>469</v>
      </c>
      <c r="Y53" s="29">
        <v>54838</v>
      </c>
      <c r="Z53" s="29">
        <v>57936</v>
      </c>
      <c r="AA53" s="29">
        <v>113736</v>
      </c>
      <c r="AB53" s="22" t="s">
        <v>79</v>
      </c>
      <c r="AC53" s="22">
        <v>2014</v>
      </c>
      <c r="AD53" s="22">
        <v>1</v>
      </c>
      <c r="AE53" s="22">
        <v>5</v>
      </c>
      <c r="AF53" s="20" t="s">
        <v>498</v>
      </c>
      <c r="AG53" s="19" t="s">
        <v>665</v>
      </c>
      <c r="AH53" s="19" t="s">
        <v>684</v>
      </c>
      <c r="AI53" s="19">
        <v>2</v>
      </c>
      <c r="AJ53" s="19">
        <f>(AI53 * ((AV53 + AY53 + BB53 + BE53 + BH53 + BK53 + BN53 + BQ53) + AK53) * -1)</f>
        <v>165.54660000000021</v>
      </c>
      <c r="AK53" s="19">
        <f t="shared" si="16"/>
        <v>-14.549999999999997</v>
      </c>
      <c r="AL53" s="19">
        <v>38.1</v>
      </c>
      <c r="AM53" s="19">
        <v>52.65</v>
      </c>
      <c r="AN53" s="20" t="s">
        <v>425</v>
      </c>
      <c r="AO53" s="20" t="s">
        <v>425</v>
      </c>
      <c r="AP53" s="20" t="s">
        <v>425</v>
      </c>
      <c r="AQ53" s="20" t="s">
        <v>431</v>
      </c>
      <c r="AR53" s="22" t="s">
        <v>425</v>
      </c>
      <c r="AS53" s="20" t="s">
        <v>425</v>
      </c>
      <c r="AT53" s="20" t="s">
        <v>425</v>
      </c>
      <c r="AU53" s="19" t="s">
        <v>425</v>
      </c>
      <c r="AV53" s="19">
        <f t="shared" si="17"/>
        <v>-41.765600000000106</v>
      </c>
      <c r="AW53" s="29">
        <v>29.0413999999999</v>
      </c>
      <c r="AX53" s="29">
        <v>70.807000000000002</v>
      </c>
      <c r="AY53" s="19">
        <f t="shared" si="18"/>
        <v>-2.5300000000000011</v>
      </c>
      <c r="AZ53" s="30">
        <v>48.734999999999999</v>
      </c>
      <c r="BA53" s="30">
        <v>51.265000000000001</v>
      </c>
      <c r="BB53" s="19">
        <f t="shared" si="19"/>
        <v>-0.32999999999999829</v>
      </c>
      <c r="BC53" s="30">
        <v>49.835000000000001</v>
      </c>
      <c r="BD53" s="30">
        <v>50.164999999999999</v>
      </c>
      <c r="BE53" s="19">
        <f t="shared" si="20"/>
        <v>15.600299999999997</v>
      </c>
      <c r="BF53" s="30">
        <v>57.68</v>
      </c>
      <c r="BG53" s="30">
        <v>42.079700000000003</v>
      </c>
      <c r="BH53" s="19">
        <f t="shared" si="21"/>
        <v>-4.8079999999999998</v>
      </c>
      <c r="BI53" s="29">
        <v>47.5501</v>
      </c>
      <c r="BJ53" s="29">
        <v>52.3581</v>
      </c>
      <c r="BK53" s="19">
        <f t="shared" si="22"/>
        <v>-14.39</v>
      </c>
      <c r="BL53" s="30">
        <v>42.71</v>
      </c>
      <c r="BM53" s="30">
        <v>57.1</v>
      </c>
      <c r="BN53" s="19">
        <f t="shared" si="23"/>
        <v>-20</v>
      </c>
      <c r="BO53" s="31">
        <v>40</v>
      </c>
      <c r="BP53" s="31">
        <v>60</v>
      </c>
      <c r="BQ53" s="31"/>
      <c r="BR53" s="19">
        <v>40.729999999999997</v>
      </c>
      <c r="BS53" s="19">
        <v>59.14</v>
      </c>
      <c r="BT53" s="22" t="str">
        <f t="shared" si="25"/>
        <v>yes</v>
      </c>
      <c r="BU53" s="32">
        <v>0.54</v>
      </c>
      <c r="BV53" s="32">
        <v>0.44</v>
      </c>
      <c r="BW53" s="22" t="s">
        <v>280</v>
      </c>
      <c r="BX53" s="29">
        <v>54.43</v>
      </c>
      <c r="BY53" s="29">
        <v>45.57</v>
      </c>
      <c r="BZ53" s="22" t="s">
        <v>432</v>
      </c>
      <c r="CA53" s="21" t="s">
        <v>432</v>
      </c>
      <c r="CB53" s="22" t="s">
        <v>264</v>
      </c>
      <c r="CC53" s="29">
        <v>83761</v>
      </c>
      <c r="CD53" s="22">
        <v>39449</v>
      </c>
      <c r="CE53" s="22">
        <v>29107</v>
      </c>
      <c r="CF53" s="27">
        <v>0.73780000000000001</v>
      </c>
      <c r="CG53" s="22">
        <v>3347</v>
      </c>
      <c r="CH53" s="32">
        <v>0.11</v>
      </c>
      <c r="CI53" s="22">
        <v>2912</v>
      </c>
      <c r="CJ53" s="32">
        <v>0.1</v>
      </c>
      <c r="CK53" s="22">
        <v>4253</v>
      </c>
      <c r="CL53" s="32">
        <v>0.15</v>
      </c>
      <c r="CM53" s="22">
        <v>2458</v>
      </c>
      <c r="CN53" s="27">
        <v>8.4400000000000003E-2</v>
      </c>
      <c r="CO53" s="22">
        <v>2237</v>
      </c>
      <c r="CP53" s="32">
        <v>0.08</v>
      </c>
      <c r="CQ53" s="22">
        <v>4409</v>
      </c>
      <c r="CR53" s="32">
        <v>0.15</v>
      </c>
      <c r="CS53" s="22">
        <v>4274</v>
      </c>
      <c r="CT53" s="32">
        <v>0.15</v>
      </c>
      <c r="CU53" s="22">
        <v>2729</v>
      </c>
      <c r="CV53" s="27">
        <v>9.3799999999999994E-2</v>
      </c>
      <c r="CW53" s="22">
        <v>36568</v>
      </c>
      <c r="CX53" s="32">
        <v>0.93</v>
      </c>
      <c r="CY53" s="22">
        <v>27442</v>
      </c>
      <c r="CZ53" s="32">
        <v>0.94</v>
      </c>
      <c r="DA53" s="22">
        <v>2881</v>
      </c>
      <c r="DB53" s="32">
        <v>7.0000000000000007E-2</v>
      </c>
      <c r="DC53" s="22">
        <v>1665</v>
      </c>
      <c r="DD53" s="32">
        <v>0.06</v>
      </c>
      <c r="DE53" s="22">
        <v>801</v>
      </c>
      <c r="DF53" s="32">
        <v>0.02</v>
      </c>
      <c r="DG53" s="22">
        <v>449</v>
      </c>
      <c r="DH53" s="32">
        <v>0.02</v>
      </c>
      <c r="DI53" s="22">
        <v>509</v>
      </c>
      <c r="DJ53" s="32">
        <v>0.01</v>
      </c>
      <c r="DK53" s="22">
        <v>260</v>
      </c>
      <c r="DL53" s="32">
        <v>0.01</v>
      </c>
      <c r="DM53" s="22">
        <v>94</v>
      </c>
      <c r="DN53" s="32">
        <v>0</v>
      </c>
      <c r="DO53" s="22">
        <v>64</v>
      </c>
      <c r="DP53" s="32">
        <v>0</v>
      </c>
      <c r="DQ53" s="22">
        <v>1362</v>
      </c>
      <c r="DR53" s="32">
        <v>0.03</v>
      </c>
      <c r="DS53" s="22">
        <v>837</v>
      </c>
      <c r="DT53" s="32">
        <v>0.03</v>
      </c>
      <c r="DU53" s="22">
        <v>15</v>
      </c>
      <c r="DV53" s="32">
        <v>0</v>
      </c>
      <c r="DW53" s="22">
        <v>9</v>
      </c>
      <c r="DX53" s="32">
        <v>0</v>
      </c>
      <c r="DY53" s="22">
        <v>31</v>
      </c>
      <c r="DZ53" s="32">
        <v>0</v>
      </c>
      <c r="EA53" s="22">
        <v>16</v>
      </c>
      <c r="EB53" s="32">
        <v>0</v>
      </c>
      <c r="EC53" s="22">
        <v>69</v>
      </c>
      <c r="ED53" s="32">
        <v>0</v>
      </c>
      <c r="EE53" s="22">
        <v>30</v>
      </c>
      <c r="EF53" s="32">
        <v>0</v>
      </c>
      <c r="EG53" s="22" t="s">
        <v>425</v>
      </c>
      <c r="EH53" s="22">
        <v>2.5299999999999998</v>
      </c>
      <c r="EI53" s="22" t="s">
        <v>425</v>
      </c>
      <c r="EJ53" s="22">
        <v>0.33</v>
      </c>
      <c r="EK53" s="22" t="s">
        <v>431</v>
      </c>
      <c r="EL53" s="22">
        <v>5.78</v>
      </c>
      <c r="EM53" s="22" t="s">
        <v>425</v>
      </c>
      <c r="EN53" s="22">
        <v>6.57</v>
      </c>
      <c r="EO53" s="22" t="s">
        <v>425</v>
      </c>
      <c r="EP53" s="22">
        <v>14.39</v>
      </c>
      <c r="EQ53" s="22" t="s">
        <v>288</v>
      </c>
      <c r="ER53" s="22">
        <v>13.96</v>
      </c>
      <c r="ES53" s="22" t="s">
        <v>288</v>
      </c>
      <c r="ET53" s="22">
        <v>22.86</v>
      </c>
      <c r="EU53" s="33" t="s">
        <v>433</v>
      </c>
      <c r="EV53" s="22">
        <v>8.73</v>
      </c>
      <c r="EW53" s="22" t="s">
        <v>288</v>
      </c>
      <c r="EX53" s="22">
        <v>17.57</v>
      </c>
      <c r="EY53" s="22" t="s">
        <v>434</v>
      </c>
      <c r="EZ53" s="22">
        <v>9.08</v>
      </c>
    </row>
    <row r="54" spans="1:156" ht="16" x14ac:dyDescent="0.2">
      <c r="A54" s="22" t="s">
        <v>10</v>
      </c>
      <c r="B54" s="22" t="s">
        <v>423</v>
      </c>
      <c r="C54" s="22" t="s">
        <v>536</v>
      </c>
      <c r="D54" s="22" t="s">
        <v>425</v>
      </c>
      <c r="E54" s="22" t="s">
        <v>537</v>
      </c>
      <c r="F54" s="22" t="s">
        <v>437</v>
      </c>
      <c r="G54" s="22" t="s">
        <v>460</v>
      </c>
      <c r="H54" s="22">
        <v>1</v>
      </c>
      <c r="I54" s="22">
        <v>53.04</v>
      </c>
      <c r="J54" s="22" t="s">
        <v>428</v>
      </c>
      <c r="K54" s="37" t="s">
        <v>426</v>
      </c>
      <c r="L54" s="22" t="s">
        <v>173</v>
      </c>
      <c r="M54">
        <v>8</v>
      </c>
      <c r="N54" t="s">
        <v>877</v>
      </c>
      <c r="O54" s="22">
        <f t="shared" si="14"/>
        <v>107.56184657052806</v>
      </c>
      <c r="P54" s="29">
        <f t="shared" si="26"/>
        <v>200.66582296847417</v>
      </c>
      <c r="Q54" s="29">
        <f t="shared" si="15"/>
        <v>93.103976397946113</v>
      </c>
      <c r="R54" s="27">
        <v>3.6144675431454887E-2</v>
      </c>
      <c r="S54" s="29"/>
      <c r="T54" s="28">
        <v>46.551988198973056</v>
      </c>
      <c r="U54" s="28">
        <v>50.166455742118544</v>
      </c>
      <c r="V54" s="22">
        <v>100.33291148423709</v>
      </c>
      <c r="W54" s="22" t="s">
        <v>428</v>
      </c>
      <c r="X54" s="22" t="s">
        <v>427</v>
      </c>
      <c r="Y54" s="29">
        <v>57751</v>
      </c>
      <c r="Z54" s="29">
        <v>62235</v>
      </c>
      <c r="AA54" s="29">
        <v>124057</v>
      </c>
      <c r="AB54" s="22" t="s">
        <v>10</v>
      </c>
      <c r="AC54" s="22">
        <v>2014</v>
      </c>
      <c r="AD54" s="22">
        <v>2</v>
      </c>
      <c r="AE54" s="22">
        <v>4</v>
      </c>
      <c r="AF54" s="20" t="s">
        <v>538</v>
      </c>
      <c r="AG54" s="19" t="s">
        <v>671</v>
      </c>
      <c r="AH54" s="19" t="s">
        <v>683</v>
      </c>
      <c r="AI54" s="19">
        <v>1</v>
      </c>
      <c r="AJ54" s="19">
        <f>(AI54 * (AV54 + AY54 + BB54 + BE54 + BH54 + BK54 + BN54 + BQ54) + AK54)</f>
        <v>-44.731899999999996</v>
      </c>
      <c r="AK54" s="19">
        <f t="shared" si="16"/>
        <v>-18.189999999999998</v>
      </c>
      <c r="AL54" s="19">
        <v>37.1</v>
      </c>
      <c r="AM54" s="19">
        <v>55.29</v>
      </c>
      <c r="AN54" s="20" t="s">
        <v>425</v>
      </c>
      <c r="AO54" s="20" t="s">
        <v>425</v>
      </c>
      <c r="AP54" s="20" t="s">
        <v>425</v>
      </c>
      <c r="AQ54" s="20" t="s">
        <v>431</v>
      </c>
      <c r="AR54" s="22" t="s">
        <v>425</v>
      </c>
      <c r="AS54" s="20" t="s">
        <v>425</v>
      </c>
      <c r="AT54" s="20" t="s">
        <v>425</v>
      </c>
      <c r="AU54" s="19" t="s">
        <v>425</v>
      </c>
      <c r="AV54" s="19">
        <f t="shared" si="17"/>
        <v>-14.806599999999897</v>
      </c>
      <c r="AW54" s="29">
        <v>42.568300000000001</v>
      </c>
      <c r="AX54" s="29">
        <v>57.374899999999897</v>
      </c>
      <c r="AY54" s="19">
        <f t="shared" si="18"/>
        <v>-18.641100000000101</v>
      </c>
      <c r="AZ54" s="29">
        <v>37.287399999999899</v>
      </c>
      <c r="BA54" s="29">
        <v>55.9285</v>
      </c>
      <c r="BB54" s="19">
        <f t="shared" si="19"/>
        <v>1.6796000000000006</v>
      </c>
      <c r="BC54" s="29">
        <v>50.7837999999999</v>
      </c>
      <c r="BD54" s="29">
        <v>49.104199999999899</v>
      </c>
      <c r="BE54" s="19">
        <f t="shared" si="20"/>
        <v>15.406799999999997</v>
      </c>
      <c r="BF54" s="29">
        <v>57.650799999999997</v>
      </c>
      <c r="BG54" s="29">
        <v>42.244</v>
      </c>
      <c r="BH54" s="19">
        <f t="shared" si="21"/>
        <v>-0.38060000000000116</v>
      </c>
      <c r="BI54" s="29">
        <v>49.766300000000001</v>
      </c>
      <c r="BJ54" s="29">
        <v>50.146900000000002</v>
      </c>
      <c r="BK54" s="19">
        <f t="shared" si="22"/>
        <v>3.2000000000000028</v>
      </c>
      <c r="BL54" s="30">
        <v>47.7</v>
      </c>
      <c r="BM54" s="30">
        <v>44.5</v>
      </c>
      <c r="BN54" s="19">
        <f t="shared" si="23"/>
        <v>-13</v>
      </c>
      <c r="BO54" s="31">
        <v>40</v>
      </c>
      <c r="BP54" s="31">
        <v>53</v>
      </c>
      <c r="BQ54" s="31"/>
      <c r="BR54" s="19">
        <v>38.21</v>
      </c>
      <c r="BS54" s="19">
        <v>61.71</v>
      </c>
      <c r="BT54" s="22" t="str">
        <f t="shared" si="25"/>
        <v>no</v>
      </c>
      <c r="BU54" s="32">
        <v>0.46</v>
      </c>
      <c r="BV54" s="32">
        <v>0.53</v>
      </c>
      <c r="BW54" s="22" t="s">
        <v>280</v>
      </c>
      <c r="BX54" s="29">
        <v>60.12</v>
      </c>
      <c r="BY54" s="29">
        <v>39.880000000000003</v>
      </c>
      <c r="BZ54" s="22" t="s">
        <v>432</v>
      </c>
      <c r="CA54" s="21" t="s">
        <v>432</v>
      </c>
      <c r="CB54" s="22" t="s">
        <v>174</v>
      </c>
      <c r="CC54" s="29">
        <v>46404</v>
      </c>
      <c r="CD54" s="22">
        <v>39545</v>
      </c>
      <c r="CE54" s="22">
        <v>30648</v>
      </c>
      <c r="CF54" s="27">
        <v>0.77500000000000002</v>
      </c>
      <c r="CG54" s="22">
        <v>3662</v>
      </c>
      <c r="CH54" s="32">
        <v>0.12</v>
      </c>
      <c r="CI54" s="22">
        <v>2519</v>
      </c>
      <c r="CJ54" s="32">
        <v>0.08</v>
      </c>
      <c r="CK54" s="22">
        <v>4252</v>
      </c>
      <c r="CL54" s="32">
        <v>0.14000000000000001</v>
      </c>
      <c r="CM54" s="22">
        <v>3420</v>
      </c>
      <c r="CN54" s="27">
        <v>0.1116</v>
      </c>
      <c r="CO54" s="22">
        <v>2368</v>
      </c>
      <c r="CP54" s="32">
        <v>0.08</v>
      </c>
      <c r="CQ54" s="22">
        <v>3608</v>
      </c>
      <c r="CR54" s="32">
        <v>0.12</v>
      </c>
      <c r="CS54" s="22">
        <v>4081</v>
      </c>
      <c r="CT54" s="32">
        <v>0.13</v>
      </c>
      <c r="CU54" s="22">
        <v>4535</v>
      </c>
      <c r="CV54" s="27">
        <v>0.14799999999999999</v>
      </c>
      <c r="CW54" s="22">
        <v>35394</v>
      </c>
      <c r="CX54" s="32">
        <v>0.9</v>
      </c>
      <c r="CY54" s="22">
        <v>28274</v>
      </c>
      <c r="CZ54" s="32">
        <v>0.92</v>
      </c>
      <c r="DA54" s="22">
        <v>4151</v>
      </c>
      <c r="DB54" s="32">
        <v>0.1</v>
      </c>
      <c r="DC54" s="22">
        <v>2374</v>
      </c>
      <c r="DD54" s="32">
        <v>0.08</v>
      </c>
      <c r="DE54" s="22">
        <v>3198</v>
      </c>
      <c r="DF54" s="32">
        <v>0.08</v>
      </c>
      <c r="DG54" s="22">
        <v>1807</v>
      </c>
      <c r="DH54" s="32">
        <v>0.06</v>
      </c>
      <c r="DI54" s="22">
        <v>322</v>
      </c>
      <c r="DJ54" s="32">
        <v>0.01</v>
      </c>
      <c r="DK54" s="22">
        <v>148</v>
      </c>
      <c r="DL54" s="32">
        <v>0</v>
      </c>
      <c r="DM54" s="22">
        <v>170</v>
      </c>
      <c r="DN54" s="32">
        <v>0</v>
      </c>
      <c r="DO54" s="22">
        <v>117</v>
      </c>
      <c r="DP54" s="32">
        <v>0</v>
      </c>
      <c r="DQ54" s="22">
        <v>377</v>
      </c>
      <c r="DR54" s="32">
        <v>0.01</v>
      </c>
      <c r="DS54" s="22">
        <v>263</v>
      </c>
      <c r="DT54" s="32">
        <v>0.01</v>
      </c>
      <c r="DU54" s="22">
        <v>14</v>
      </c>
      <c r="DV54" s="32">
        <v>0</v>
      </c>
      <c r="DW54" s="22">
        <v>11</v>
      </c>
      <c r="DX54" s="32">
        <v>0</v>
      </c>
      <c r="DY54" s="22">
        <v>29</v>
      </c>
      <c r="DZ54" s="32">
        <v>0</v>
      </c>
      <c r="EA54" s="22">
        <v>13</v>
      </c>
      <c r="EB54" s="32">
        <v>0</v>
      </c>
      <c r="EC54" s="22">
        <v>41</v>
      </c>
      <c r="ED54" s="32">
        <v>0</v>
      </c>
      <c r="EE54" s="22">
        <v>15</v>
      </c>
      <c r="EF54" s="32">
        <v>0</v>
      </c>
      <c r="EG54" s="22" t="s">
        <v>425</v>
      </c>
      <c r="EH54" s="22">
        <v>17.39</v>
      </c>
      <c r="EI54" s="22" t="s">
        <v>425</v>
      </c>
      <c r="EJ54" s="22">
        <v>0.56000000000000005</v>
      </c>
      <c r="EK54" s="22" t="s">
        <v>431</v>
      </c>
      <c r="EL54" s="22">
        <v>11.51</v>
      </c>
      <c r="EM54" s="22" t="s">
        <v>425</v>
      </c>
      <c r="EN54" s="22">
        <v>5.04</v>
      </c>
      <c r="EO54" s="22" t="s">
        <v>431</v>
      </c>
      <c r="EP54" s="22">
        <v>3.2</v>
      </c>
      <c r="EQ54" s="22" t="s">
        <v>287</v>
      </c>
      <c r="ER54" s="22">
        <v>10.85</v>
      </c>
      <c r="ES54" s="22" t="s">
        <v>287</v>
      </c>
      <c r="ET54" s="22">
        <v>13.42</v>
      </c>
      <c r="EU54" s="22" t="s">
        <v>439</v>
      </c>
      <c r="EV54" s="22">
        <v>15.63</v>
      </c>
      <c r="EW54" s="22" t="s">
        <v>287</v>
      </c>
      <c r="EX54" s="22">
        <v>7.67</v>
      </c>
      <c r="EY54" s="22" t="s">
        <v>439</v>
      </c>
      <c r="EZ54" s="22">
        <v>13.21</v>
      </c>
    </row>
    <row r="55" spans="1:156" ht="16" x14ac:dyDescent="0.2">
      <c r="A55" s="22" t="s">
        <v>107</v>
      </c>
      <c r="B55" s="22" t="s">
        <v>423</v>
      </c>
      <c r="C55" s="22" t="s">
        <v>539</v>
      </c>
      <c r="D55" s="22" t="s">
        <v>431</v>
      </c>
      <c r="E55" s="22" t="s">
        <v>426</v>
      </c>
      <c r="F55" s="22" t="s">
        <v>892</v>
      </c>
      <c r="G55" s="29"/>
      <c r="H55" s="22">
        <v>6</v>
      </c>
      <c r="I55" s="22">
        <v>54.1</v>
      </c>
      <c r="J55" s="22" t="s">
        <v>429</v>
      </c>
      <c r="K55" s="37" t="s">
        <v>426</v>
      </c>
      <c r="L55" s="22" t="s">
        <v>206</v>
      </c>
      <c r="M55">
        <v>-6</v>
      </c>
      <c r="N55" t="s">
        <v>840</v>
      </c>
      <c r="O55" s="28">
        <f t="shared" si="14"/>
        <v>-2009.8493783367694</v>
      </c>
      <c r="P55" s="34">
        <f t="shared" si="26"/>
        <v>42.876306573154594</v>
      </c>
      <c r="Q55" s="29">
        <f t="shared" si="15"/>
        <v>2052.725684909924</v>
      </c>
      <c r="R55" s="27">
        <v>0.14143851341009966</v>
      </c>
      <c r="S55" s="29"/>
      <c r="T55" s="28">
        <v>57.020157914164557</v>
      </c>
      <c r="U55" s="28">
        <v>42.876306573154594</v>
      </c>
      <c r="V55" s="22">
        <v>-214.38153286577301</v>
      </c>
      <c r="W55" s="22" t="s">
        <v>429</v>
      </c>
      <c r="X55" s="22" t="s">
        <v>448</v>
      </c>
      <c r="Y55" s="29">
        <v>63334</v>
      </c>
      <c r="Z55" s="29">
        <v>47624</v>
      </c>
      <c r="AA55" s="29">
        <v>111073</v>
      </c>
      <c r="AB55" s="22" t="s">
        <v>107</v>
      </c>
      <c r="AC55" s="22">
        <v>2004</v>
      </c>
      <c r="AD55" s="22">
        <v>6</v>
      </c>
      <c r="AE55" s="22">
        <v>0</v>
      </c>
      <c r="AF55" s="20" t="s">
        <v>451</v>
      </c>
      <c r="AG55" s="19" t="s">
        <v>656</v>
      </c>
      <c r="AH55" s="21" t="s">
        <v>680</v>
      </c>
      <c r="AI55" s="21">
        <v>-3</v>
      </c>
      <c r="AJ55" s="19">
        <f>(AI55 * (AV55 + AY55 + BB55 + BE55 + BH55 + BK55 + BN55 + BQ55) + AK55)</f>
        <v>-292.64599999999973</v>
      </c>
      <c r="AK55" s="19">
        <f t="shared" si="16"/>
        <v>-8.5399999999999991</v>
      </c>
      <c r="AL55" s="19">
        <v>41.64</v>
      </c>
      <c r="AM55" s="19">
        <v>50.18</v>
      </c>
      <c r="AN55" s="20" t="s">
        <v>425</v>
      </c>
      <c r="AO55" s="20" t="s">
        <v>431</v>
      </c>
      <c r="AP55" s="20" t="s">
        <v>431</v>
      </c>
      <c r="AQ55" s="20" t="s">
        <v>431</v>
      </c>
      <c r="AR55" s="20" t="s">
        <v>431</v>
      </c>
      <c r="AS55" s="20" t="s">
        <v>431</v>
      </c>
      <c r="AT55" s="20" t="s">
        <v>431</v>
      </c>
      <c r="AU55" s="19" t="s">
        <v>431</v>
      </c>
      <c r="AV55" s="19">
        <f t="shared" si="17"/>
        <v>-2.4888000000001043</v>
      </c>
      <c r="AW55" s="29">
        <v>48.716099999999898</v>
      </c>
      <c r="AX55" s="29">
        <v>51.204900000000002</v>
      </c>
      <c r="AY55" s="19">
        <f t="shared" si="18"/>
        <v>3.2449999999999974</v>
      </c>
      <c r="AZ55" s="29">
        <v>51.588200000000001</v>
      </c>
      <c r="BA55" s="29">
        <v>48.343200000000003</v>
      </c>
      <c r="BB55" s="19">
        <f t="shared" si="19"/>
        <v>12.799700000000101</v>
      </c>
      <c r="BC55" s="29">
        <v>56.330500000000001</v>
      </c>
      <c r="BD55" s="29">
        <v>43.5307999999999</v>
      </c>
      <c r="BE55" s="19">
        <f t="shared" si="20"/>
        <v>32.078200000000002</v>
      </c>
      <c r="BF55" s="29">
        <v>65.972300000000004</v>
      </c>
      <c r="BG55" s="29">
        <v>33.894100000000002</v>
      </c>
      <c r="BH55" s="19">
        <f t="shared" si="21"/>
        <v>15.407899999999898</v>
      </c>
      <c r="BI55" s="29">
        <v>57.648499999999899</v>
      </c>
      <c r="BJ55" s="29">
        <v>42.240600000000001</v>
      </c>
      <c r="BK55" s="19">
        <f t="shared" si="22"/>
        <v>25.660000000000004</v>
      </c>
      <c r="BL55" s="30">
        <v>62.78</v>
      </c>
      <c r="BM55" s="30">
        <v>37.119999999999997</v>
      </c>
      <c r="BN55" s="19">
        <f t="shared" si="23"/>
        <v>8</v>
      </c>
      <c r="BO55" s="31">
        <v>54</v>
      </c>
      <c r="BP55" s="31">
        <v>46</v>
      </c>
      <c r="BQ55" s="31"/>
      <c r="BR55" s="19">
        <v>53.61</v>
      </c>
      <c r="BS55" s="19">
        <v>46.3</v>
      </c>
      <c r="BT55" s="22" t="str">
        <f t="shared" si="25"/>
        <v>no</v>
      </c>
      <c r="BU55" s="32">
        <v>0.48</v>
      </c>
      <c r="BV55" s="32">
        <v>0.51</v>
      </c>
      <c r="BW55" s="22" t="s">
        <v>280</v>
      </c>
      <c r="BX55" s="29">
        <v>57.15</v>
      </c>
      <c r="BY55" s="29">
        <v>42.85</v>
      </c>
      <c r="BZ55" s="22" t="s">
        <v>432</v>
      </c>
      <c r="CA55" s="21" t="s">
        <v>432</v>
      </c>
      <c r="CB55" s="22" t="s">
        <v>262</v>
      </c>
      <c r="CC55" s="29">
        <v>47979</v>
      </c>
      <c r="CD55" s="22">
        <v>39743</v>
      </c>
      <c r="CE55" s="22">
        <v>29696</v>
      </c>
      <c r="CF55" s="27">
        <v>0.74719999999999998</v>
      </c>
      <c r="CG55" s="22">
        <v>4113</v>
      </c>
      <c r="CH55" s="32">
        <v>0.14000000000000001</v>
      </c>
      <c r="CI55" s="22">
        <v>2556</v>
      </c>
      <c r="CJ55" s="32">
        <v>0.09</v>
      </c>
      <c r="CK55" s="22">
        <v>3866</v>
      </c>
      <c r="CL55" s="32">
        <v>0.13</v>
      </c>
      <c r="CM55" s="22">
        <v>2912</v>
      </c>
      <c r="CN55" s="27">
        <v>9.8100000000000007E-2</v>
      </c>
      <c r="CO55" s="22">
        <v>2704</v>
      </c>
      <c r="CP55" s="32">
        <v>0.09</v>
      </c>
      <c r="CQ55" s="22">
        <v>3585</v>
      </c>
      <c r="CR55" s="32">
        <v>0.12</v>
      </c>
      <c r="CS55" s="22">
        <v>3683</v>
      </c>
      <c r="CT55" s="32">
        <v>0.12</v>
      </c>
      <c r="CU55" s="22">
        <v>3977</v>
      </c>
      <c r="CV55" s="27">
        <v>0.13389999999999999</v>
      </c>
      <c r="CW55" s="22">
        <v>33560</v>
      </c>
      <c r="CX55" s="32">
        <v>0.84</v>
      </c>
      <c r="CY55" s="22">
        <v>26251</v>
      </c>
      <c r="CZ55" s="32">
        <v>0.88</v>
      </c>
      <c r="DA55" s="22">
        <v>6183</v>
      </c>
      <c r="DB55" s="32">
        <v>0.16</v>
      </c>
      <c r="DC55" s="22">
        <v>3445</v>
      </c>
      <c r="DD55" s="32">
        <v>0.12</v>
      </c>
      <c r="DE55" s="22">
        <v>4144</v>
      </c>
      <c r="DF55" s="32">
        <v>0.1</v>
      </c>
      <c r="DG55" s="22">
        <v>2310</v>
      </c>
      <c r="DH55" s="32">
        <v>0.08</v>
      </c>
      <c r="DI55" s="22">
        <v>974</v>
      </c>
      <c r="DJ55" s="32">
        <v>0.02</v>
      </c>
      <c r="DK55" s="22">
        <v>458</v>
      </c>
      <c r="DL55" s="32">
        <v>0.02</v>
      </c>
      <c r="DM55" s="22">
        <v>150</v>
      </c>
      <c r="DN55" s="32">
        <v>0</v>
      </c>
      <c r="DO55" s="22">
        <v>95</v>
      </c>
      <c r="DP55" s="32">
        <v>0</v>
      </c>
      <c r="DQ55" s="22">
        <v>740</v>
      </c>
      <c r="DR55" s="32">
        <v>0.02</v>
      </c>
      <c r="DS55" s="22">
        <v>501</v>
      </c>
      <c r="DT55" s="32">
        <v>0.02</v>
      </c>
      <c r="DU55" s="22">
        <v>44</v>
      </c>
      <c r="DV55" s="32">
        <v>0</v>
      </c>
      <c r="DW55" s="22">
        <v>28</v>
      </c>
      <c r="DX55" s="32">
        <v>0</v>
      </c>
      <c r="DY55" s="22">
        <v>40</v>
      </c>
      <c r="DZ55" s="32">
        <v>0</v>
      </c>
      <c r="EA55" s="22">
        <v>15</v>
      </c>
      <c r="EB55" s="32">
        <v>0</v>
      </c>
      <c r="EC55" s="22">
        <v>91</v>
      </c>
      <c r="ED55" s="32">
        <v>0</v>
      </c>
      <c r="EE55" s="22">
        <v>38</v>
      </c>
      <c r="EF55" s="32">
        <v>0</v>
      </c>
      <c r="EG55" s="22" t="s">
        <v>431</v>
      </c>
      <c r="EH55" s="22">
        <v>4.16</v>
      </c>
      <c r="EI55" s="22" t="s">
        <v>431</v>
      </c>
      <c r="EJ55" s="22">
        <v>15.26</v>
      </c>
      <c r="EK55" s="22" t="s">
        <v>431</v>
      </c>
      <c r="EL55" s="22">
        <v>33.89</v>
      </c>
      <c r="EM55" s="22" t="s">
        <v>431</v>
      </c>
      <c r="EN55" s="22">
        <v>17.64</v>
      </c>
      <c r="EO55" s="22" t="s">
        <v>431</v>
      </c>
      <c r="EP55" s="22">
        <v>25.65</v>
      </c>
      <c r="EQ55" s="22" t="s">
        <v>287</v>
      </c>
      <c r="ER55" s="22">
        <v>22.95</v>
      </c>
      <c r="ES55" s="22" t="s">
        <v>287</v>
      </c>
      <c r="ET55" s="22">
        <v>17.95</v>
      </c>
      <c r="EU55" s="22" t="s">
        <v>439</v>
      </c>
      <c r="EV55" s="22">
        <v>23.14</v>
      </c>
      <c r="EW55" s="22" t="s">
        <v>287</v>
      </c>
      <c r="EX55" s="22">
        <v>15.87</v>
      </c>
      <c r="EY55" s="22" t="s">
        <v>439</v>
      </c>
      <c r="EZ55" s="22">
        <v>22.02</v>
      </c>
    </row>
    <row r="56" spans="1:156" ht="16" x14ac:dyDescent="0.2">
      <c r="A56" s="22" t="s">
        <v>133</v>
      </c>
      <c r="B56" s="22" t="s">
        <v>423</v>
      </c>
      <c r="C56" s="22" t="s">
        <v>540</v>
      </c>
      <c r="D56" s="22" t="s">
        <v>431</v>
      </c>
      <c r="E56" s="22" t="s">
        <v>426</v>
      </c>
      <c r="F56" s="22" t="s">
        <v>892</v>
      </c>
      <c r="G56" s="29"/>
      <c r="H56" s="22">
        <v>15</v>
      </c>
      <c r="I56" s="22">
        <v>62.7</v>
      </c>
      <c r="J56" s="22" t="s">
        <v>429</v>
      </c>
      <c r="K56" s="37" t="s">
        <v>426</v>
      </c>
      <c r="L56" s="22" t="s">
        <v>245</v>
      </c>
      <c r="M56">
        <v>-13</v>
      </c>
      <c r="N56" t="s">
        <v>828</v>
      </c>
      <c r="O56" s="28">
        <f t="shared" si="14"/>
        <v>-4494.6353430353438</v>
      </c>
      <c r="P56" s="34">
        <f t="shared" si="26"/>
        <v>49.372972972972974</v>
      </c>
      <c r="Q56" s="29">
        <f t="shared" si="15"/>
        <v>4544.0083160083168</v>
      </c>
      <c r="R56" s="27">
        <v>1.1160083160083212E-2</v>
      </c>
      <c r="S56" s="29"/>
      <c r="T56" s="28">
        <v>50.488981288981293</v>
      </c>
      <c r="U56" s="28">
        <v>49.372972972972974</v>
      </c>
      <c r="V56" s="22">
        <v>-98.745945945945948</v>
      </c>
      <c r="W56" s="22" t="s">
        <v>428</v>
      </c>
      <c r="X56" s="22" t="s">
        <v>448</v>
      </c>
      <c r="Y56" s="29">
        <v>60713</v>
      </c>
      <c r="Z56" s="29">
        <v>59371</v>
      </c>
      <c r="AA56" s="29">
        <v>120250</v>
      </c>
      <c r="AB56" s="22" t="s">
        <v>74</v>
      </c>
      <c r="AC56" s="22">
        <v>1986</v>
      </c>
      <c r="AD56" s="22">
        <v>6</v>
      </c>
      <c r="AE56" s="22">
        <v>0</v>
      </c>
      <c r="AF56" s="20" t="s">
        <v>451</v>
      </c>
      <c r="AG56" s="19" t="s">
        <v>656</v>
      </c>
      <c r="AH56" s="21" t="s">
        <v>680</v>
      </c>
      <c r="AI56" s="21">
        <v>-3</v>
      </c>
      <c r="AJ56" s="19">
        <f>(AI56 * (AV56 + AY56 + BB56 + BE56 + BH56 + BK56 + BN56 + BQ56) + AK56)</f>
        <v>-516.54169999999999</v>
      </c>
      <c r="AK56" s="19">
        <f t="shared" si="16"/>
        <v>2.2899999999999991</v>
      </c>
      <c r="AL56" s="19">
        <v>46.04</v>
      </c>
      <c r="AM56" s="19">
        <v>43.75</v>
      </c>
      <c r="AN56" s="22" t="s">
        <v>431</v>
      </c>
      <c r="AO56" s="20" t="s">
        <v>431</v>
      </c>
      <c r="AP56" s="20" t="s">
        <v>431</v>
      </c>
      <c r="AQ56" s="20" t="s">
        <v>431</v>
      </c>
      <c r="AR56" s="20" t="s">
        <v>431</v>
      </c>
      <c r="AS56" s="20" t="s">
        <v>431</v>
      </c>
      <c r="AT56" s="20" t="s">
        <v>431</v>
      </c>
      <c r="AU56" s="19" t="s">
        <v>431</v>
      </c>
      <c r="AV56" s="19">
        <f t="shared" si="17"/>
        <v>30.153100000000002</v>
      </c>
      <c r="AW56" s="29">
        <v>64.972300000000004</v>
      </c>
      <c r="AX56" s="29">
        <v>34.819200000000002</v>
      </c>
      <c r="AY56" s="19">
        <f t="shared" si="18"/>
        <v>31.580599999999997</v>
      </c>
      <c r="AZ56" s="29">
        <v>65.717699999999894</v>
      </c>
      <c r="BA56" s="29">
        <v>34.137099999999897</v>
      </c>
      <c r="BB56" s="19">
        <f t="shared" si="19"/>
        <v>39.904900000000112</v>
      </c>
      <c r="BC56" s="29">
        <v>69.824700000000007</v>
      </c>
      <c r="BD56" s="29">
        <v>29.919799999999899</v>
      </c>
      <c r="BE56" s="19">
        <f t="shared" si="20"/>
        <v>-3.8350000000000009</v>
      </c>
      <c r="BF56" s="29">
        <v>48.051000000000002</v>
      </c>
      <c r="BG56" s="29">
        <v>51.886000000000003</v>
      </c>
      <c r="BH56" s="19">
        <f t="shared" si="21"/>
        <v>15.540299999999895</v>
      </c>
      <c r="BI56" s="29">
        <v>57.678199999999897</v>
      </c>
      <c r="BJ56" s="29">
        <v>42.137900000000002</v>
      </c>
      <c r="BK56" s="19">
        <f t="shared" si="22"/>
        <v>33.600000000000009</v>
      </c>
      <c r="BL56" s="30">
        <v>66.680000000000007</v>
      </c>
      <c r="BM56" s="30">
        <v>33.08</v>
      </c>
      <c r="BN56" s="19">
        <f t="shared" si="23"/>
        <v>26</v>
      </c>
      <c r="BO56" s="31">
        <v>63</v>
      </c>
      <c r="BP56" s="31">
        <v>37</v>
      </c>
      <c r="BQ56" s="31"/>
      <c r="BR56" s="19">
        <v>63.15</v>
      </c>
      <c r="BS56" s="19">
        <v>36.72</v>
      </c>
      <c r="BT56" s="22" t="str">
        <f t="shared" si="25"/>
        <v>no</v>
      </c>
      <c r="BU56" s="32">
        <v>0.45</v>
      </c>
      <c r="BV56" s="32">
        <v>0.53</v>
      </c>
      <c r="BW56" s="22" t="s">
        <v>279</v>
      </c>
      <c r="BX56" s="29">
        <v>44.34</v>
      </c>
      <c r="BY56" s="29">
        <v>55.66</v>
      </c>
      <c r="BZ56" s="22" t="s">
        <v>432</v>
      </c>
      <c r="CA56" s="21" t="s">
        <v>432</v>
      </c>
      <c r="CB56" s="22" t="s">
        <v>245</v>
      </c>
      <c r="CC56" s="29">
        <v>45996</v>
      </c>
      <c r="CD56" s="22">
        <v>39525</v>
      </c>
      <c r="CE56" s="22">
        <v>32556</v>
      </c>
      <c r="CF56" s="27">
        <v>0.82369999999999999</v>
      </c>
      <c r="CG56" s="22">
        <v>6776</v>
      </c>
      <c r="CH56" s="32">
        <v>0.21</v>
      </c>
      <c r="CI56" s="22">
        <v>2095</v>
      </c>
      <c r="CJ56" s="32">
        <v>0.06</v>
      </c>
      <c r="CK56" s="22">
        <v>3605</v>
      </c>
      <c r="CL56" s="32">
        <v>0.11</v>
      </c>
      <c r="CM56" s="22">
        <v>2240</v>
      </c>
      <c r="CN56" s="27">
        <v>6.88E-2</v>
      </c>
      <c r="CO56" s="22">
        <v>6546</v>
      </c>
      <c r="CP56" s="32">
        <v>0.2</v>
      </c>
      <c r="CQ56" s="22">
        <v>2966</v>
      </c>
      <c r="CR56" s="32">
        <v>0.09</v>
      </c>
      <c r="CS56" s="22">
        <v>3532</v>
      </c>
      <c r="CT56" s="32">
        <v>0.11</v>
      </c>
      <c r="CU56" s="22">
        <v>2966</v>
      </c>
      <c r="CV56" s="27">
        <v>9.11E-2</v>
      </c>
      <c r="CW56" s="22">
        <v>36829</v>
      </c>
      <c r="CX56" s="32">
        <v>0.93</v>
      </c>
      <c r="CY56" s="22">
        <v>30680</v>
      </c>
      <c r="CZ56" s="32">
        <v>0.94</v>
      </c>
      <c r="DA56" s="22">
        <v>2696</v>
      </c>
      <c r="DB56" s="32">
        <v>7.0000000000000007E-2</v>
      </c>
      <c r="DC56" s="22">
        <v>1876</v>
      </c>
      <c r="DD56" s="32">
        <v>0.06</v>
      </c>
      <c r="DE56" s="22">
        <v>686</v>
      </c>
      <c r="DF56" s="32">
        <v>0.02</v>
      </c>
      <c r="DG56" s="22">
        <v>469</v>
      </c>
      <c r="DH56" s="32">
        <v>0.01</v>
      </c>
      <c r="DI56" s="22">
        <v>736</v>
      </c>
      <c r="DJ56" s="32">
        <v>0.02</v>
      </c>
      <c r="DK56" s="22">
        <v>437</v>
      </c>
      <c r="DL56" s="32">
        <v>0.01</v>
      </c>
      <c r="DM56" s="22">
        <v>192</v>
      </c>
      <c r="DN56" s="32">
        <v>0</v>
      </c>
      <c r="DO56" s="22">
        <v>159</v>
      </c>
      <c r="DP56" s="32">
        <v>0</v>
      </c>
      <c r="DQ56" s="22">
        <v>994</v>
      </c>
      <c r="DR56" s="32">
        <v>0.03</v>
      </c>
      <c r="DS56" s="22">
        <v>751</v>
      </c>
      <c r="DT56" s="32">
        <v>0.02</v>
      </c>
      <c r="DU56" s="22">
        <v>10</v>
      </c>
      <c r="DV56" s="32">
        <v>0</v>
      </c>
      <c r="DW56" s="22">
        <v>7</v>
      </c>
      <c r="DX56" s="32">
        <v>0</v>
      </c>
      <c r="DY56" s="22">
        <v>44</v>
      </c>
      <c r="DZ56" s="32">
        <v>0</v>
      </c>
      <c r="EA56" s="22">
        <v>34</v>
      </c>
      <c r="EB56" s="32">
        <v>0</v>
      </c>
      <c r="EC56" s="22">
        <v>34</v>
      </c>
      <c r="ED56" s="32">
        <v>0</v>
      </c>
      <c r="EE56" s="22">
        <v>19</v>
      </c>
      <c r="EF56" s="32">
        <v>0</v>
      </c>
      <c r="EG56" s="22" t="s">
        <v>431</v>
      </c>
      <c r="EH56" s="22">
        <v>27.66</v>
      </c>
      <c r="EI56" s="22" t="s">
        <v>431</v>
      </c>
      <c r="EJ56" s="22">
        <v>35.14</v>
      </c>
      <c r="EK56" s="22" t="s">
        <v>431</v>
      </c>
      <c r="EL56" s="22">
        <v>32.64</v>
      </c>
      <c r="EM56" s="22" t="s">
        <v>431</v>
      </c>
      <c r="EN56" s="22">
        <v>12.94</v>
      </c>
      <c r="EO56" s="22" t="s">
        <v>431</v>
      </c>
      <c r="EP56" s="22">
        <v>33.590000000000003</v>
      </c>
      <c r="EQ56" s="22" t="s">
        <v>287</v>
      </c>
      <c r="ER56" s="22">
        <v>8.65</v>
      </c>
      <c r="ES56" s="22" t="s">
        <v>287</v>
      </c>
      <c r="ET56" s="22">
        <v>8.56</v>
      </c>
      <c r="EU56" s="22" t="s">
        <v>439</v>
      </c>
      <c r="EV56" s="22">
        <v>22.14</v>
      </c>
      <c r="EW56" s="22" t="s">
        <v>287</v>
      </c>
      <c r="EX56" s="22">
        <v>4.1100000000000003</v>
      </c>
      <c r="EY56" s="22" t="s">
        <v>439</v>
      </c>
      <c r="EZ56" s="22">
        <v>15.72</v>
      </c>
    </row>
    <row r="57" spans="1:156" ht="16" x14ac:dyDescent="0.2">
      <c r="A57" s="22" t="s">
        <v>73</v>
      </c>
      <c r="B57" s="22" t="s">
        <v>423</v>
      </c>
      <c r="C57" s="22" t="s">
        <v>541</v>
      </c>
      <c r="D57" s="22" t="s">
        <v>425</v>
      </c>
      <c r="E57" s="22" t="s">
        <v>426</v>
      </c>
      <c r="F57" s="22" t="s">
        <v>895</v>
      </c>
      <c r="G57" s="29"/>
      <c r="H57" s="22">
        <v>12</v>
      </c>
      <c r="I57" s="22">
        <v>55.88</v>
      </c>
      <c r="J57" s="22" t="s">
        <v>429</v>
      </c>
      <c r="K57" s="37" t="s">
        <v>426</v>
      </c>
      <c r="L57" s="22" t="s">
        <v>172</v>
      </c>
      <c r="M57">
        <v>9</v>
      </c>
      <c r="N57" t="s">
        <v>850</v>
      </c>
      <c r="O57" s="22">
        <f t="shared" si="14"/>
        <v>263.66830978553679</v>
      </c>
      <c r="P57" s="29">
        <f t="shared" si="26"/>
        <v>302.93027332598888</v>
      </c>
      <c r="Q57" s="29">
        <f t="shared" si="15"/>
        <v>39.261963540452086</v>
      </c>
      <c r="R57" s="27">
        <v>0.21324091124745692</v>
      </c>
      <c r="S57" s="22" t="s">
        <v>542</v>
      </c>
      <c r="T57" s="28">
        <v>39.261963540452086</v>
      </c>
      <c r="U57" s="28">
        <v>60.586054665197778</v>
      </c>
      <c r="V57" s="22">
        <v>4301.6098812290429</v>
      </c>
      <c r="W57" s="22" t="s">
        <v>429</v>
      </c>
      <c r="X57" s="22" t="s">
        <v>469</v>
      </c>
      <c r="Y57" s="29">
        <v>48825</v>
      </c>
      <c r="Z57" s="29">
        <v>75343</v>
      </c>
      <c r="AA57" s="29">
        <v>124357</v>
      </c>
      <c r="AB57" s="22" t="s">
        <v>78</v>
      </c>
      <c r="AC57" s="22" t="s">
        <v>543</v>
      </c>
      <c r="AD57" s="22">
        <v>1</v>
      </c>
      <c r="AE57" s="22">
        <v>5</v>
      </c>
      <c r="AF57" s="20" t="s">
        <v>475</v>
      </c>
      <c r="AG57" s="19" t="s">
        <v>662</v>
      </c>
      <c r="AH57" s="19" t="s">
        <v>684</v>
      </c>
      <c r="AI57" s="19">
        <v>2</v>
      </c>
      <c r="AJ57" s="19">
        <f t="shared" ref="AJ57:AJ71" si="28">(AI57 * ((AV57 + AY57 + BB57 + BE57 + BH57 + BK57 + BN57 + BQ57) + AK57) * -1)</f>
        <v>182.64879999999999</v>
      </c>
      <c r="AK57" s="19">
        <f t="shared" si="16"/>
        <v>-17.870000000000005</v>
      </c>
      <c r="AL57" s="19">
        <v>37.01</v>
      </c>
      <c r="AM57" s="19">
        <v>54.88</v>
      </c>
      <c r="AN57" s="20" t="s">
        <v>425</v>
      </c>
      <c r="AO57" s="20" t="s">
        <v>425</v>
      </c>
      <c r="AP57" s="20" t="s">
        <v>431</v>
      </c>
      <c r="AQ57" s="20" t="s">
        <v>425</v>
      </c>
      <c r="AR57" s="22" t="s">
        <v>425</v>
      </c>
      <c r="AS57" s="20" t="s">
        <v>425</v>
      </c>
      <c r="AT57" s="20" t="s">
        <v>425</v>
      </c>
      <c r="AU57" s="19" t="s">
        <v>425</v>
      </c>
      <c r="AV57" s="19">
        <f t="shared" si="17"/>
        <v>-7.0125999999999991</v>
      </c>
      <c r="AW57" s="29">
        <v>46.433799999999898</v>
      </c>
      <c r="AX57" s="29">
        <v>53.446399999999898</v>
      </c>
      <c r="AY57" s="19">
        <f t="shared" si="18"/>
        <v>-4.5987000000000009</v>
      </c>
      <c r="AZ57" s="29">
        <v>47.471699999999899</v>
      </c>
      <c r="BA57" s="29">
        <v>52.0703999999999</v>
      </c>
      <c r="BB57" s="19">
        <f t="shared" si="19"/>
        <v>0.32260000000000133</v>
      </c>
      <c r="BC57" s="29">
        <v>50.015500000000003</v>
      </c>
      <c r="BD57" s="29">
        <v>49.692900000000002</v>
      </c>
      <c r="BE57" s="19">
        <f t="shared" si="20"/>
        <v>-9.6240000000000023</v>
      </c>
      <c r="BF57" s="30">
        <v>45.1282</v>
      </c>
      <c r="BG57" s="30">
        <v>54.752200000000002</v>
      </c>
      <c r="BH57" s="19">
        <f t="shared" si="21"/>
        <v>-23.741700000000002</v>
      </c>
      <c r="BI57" s="29">
        <v>29.7483</v>
      </c>
      <c r="BJ57" s="29">
        <v>53.49</v>
      </c>
      <c r="BK57" s="19">
        <f t="shared" si="22"/>
        <v>-16.799999999999997</v>
      </c>
      <c r="BL57" s="30">
        <v>41.42</v>
      </c>
      <c r="BM57" s="30">
        <v>58.22</v>
      </c>
      <c r="BN57" s="19">
        <f t="shared" si="23"/>
        <v>-12</v>
      </c>
      <c r="BO57" s="31">
        <v>44</v>
      </c>
      <c r="BP57" s="31">
        <v>56</v>
      </c>
      <c r="BQ57" s="31"/>
      <c r="BR57" s="19">
        <v>45.32</v>
      </c>
      <c r="BS57" s="19">
        <v>54.54</v>
      </c>
      <c r="BT57" s="22" t="str">
        <f t="shared" si="25"/>
        <v>no</v>
      </c>
      <c r="BU57" s="32">
        <v>0.44</v>
      </c>
      <c r="BV57" s="32">
        <v>0.54</v>
      </c>
      <c r="BW57" s="22" t="s">
        <v>280</v>
      </c>
      <c r="BX57" s="29">
        <v>57.13</v>
      </c>
      <c r="BY57" s="29">
        <v>42.87</v>
      </c>
      <c r="BZ57" s="22" t="s">
        <v>432</v>
      </c>
      <c r="CA57" s="21" t="s">
        <v>432</v>
      </c>
      <c r="CB57" s="22" t="s">
        <v>254</v>
      </c>
      <c r="CC57" s="29">
        <v>52253</v>
      </c>
      <c r="CD57" s="22">
        <v>39893</v>
      </c>
      <c r="CE57" s="22">
        <v>30425</v>
      </c>
      <c r="CF57" s="27">
        <v>0.76270000000000004</v>
      </c>
      <c r="CG57" s="22">
        <v>3541</v>
      </c>
      <c r="CH57" s="32">
        <v>0.12</v>
      </c>
      <c r="CI57" s="22">
        <v>2524</v>
      </c>
      <c r="CJ57" s="32">
        <v>0.08</v>
      </c>
      <c r="CK57" s="22">
        <v>4447</v>
      </c>
      <c r="CL57" s="32">
        <v>0.15</v>
      </c>
      <c r="CM57" s="22">
        <v>3239</v>
      </c>
      <c r="CN57" s="27">
        <v>0.1065</v>
      </c>
      <c r="CO57" s="22">
        <v>2313</v>
      </c>
      <c r="CP57" s="32">
        <v>0.08</v>
      </c>
      <c r="CQ57" s="22">
        <v>3763</v>
      </c>
      <c r="CR57" s="32">
        <v>0.12</v>
      </c>
      <c r="CS57" s="22">
        <v>4339</v>
      </c>
      <c r="CT57" s="32">
        <v>0.14000000000000001</v>
      </c>
      <c r="CU57" s="22">
        <v>4068</v>
      </c>
      <c r="CV57" s="27">
        <v>0.13370000000000001</v>
      </c>
      <c r="CW57" s="22">
        <v>38857</v>
      </c>
      <c r="CX57" s="32">
        <v>0.97</v>
      </c>
      <c r="CY57" s="22">
        <v>29865</v>
      </c>
      <c r="CZ57" s="32">
        <v>0.98</v>
      </c>
      <c r="DA57" s="22">
        <v>1036</v>
      </c>
      <c r="DB57" s="32">
        <v>0.03</v>
      </c>
      <c r="DC57" s="22">
        <v>560</v>
      </c>
      <c r="DD57" s="32">
        <v>0.02</v>
      </c>
      <c r="DE57" s="22">
        <v>339</v>
      </c>
      <c r="DF57" s="32">
        <v>0.01</v>
      </c>
      <c r="DG57" s="22">
        <v>207</v>
      </c>
      <c r="DH57" s="32">
        <v>0.01</v>
      </c>
      <c r="DI57" s="22">
        <v>262</v>
      </c>
      <c r="DJ57" s="32">
        <v>0.01</v>
      </c>
      <c r="DK57" s="22">
        <v>103</v>
      </c>
      <c r="DL57" s="32">
        <v>0</v>
      </c>
      <c r="DM57" s="22">
        <v>138</v>
      </c>
      <c r="DN57" s="32">
        <v>0</v>
      </c>
      <c r="DO57" s="22">
        <v>98</v>
      </c>
      <c r="DP57" s="32">
        <v>0</v>
      </c>
      <c r="DQ57" s="22">
        <v>235</v>
      </c>
      <c r="DR57" s="32">
        <v>0.01</v>
      </c>
      <c r="DS57" s="22">
        <v>119</v>
      </c>
      <c r="DT57" s="32">
        <v>0</v>
      </c>
      <c r="DU57" s="22">
        <v>8</v>
      </c>
      <c r="DV57" s="32">
        <v>0</v>
      </c>
      <c r="DW57" s="22">
        <v>7</v>
      </c>
      <c r="DX57" s="32">
        <v>0</v>
      </c>
      <c r="DY57" s="22">
        <v>21</v>
      </c>
      <c r="DZ57" s="32">
        <v>0</v>
      </c>
      <c r="EA57" s="22">
        <v>10</v>
      </c>
      <c r="EB57" s="32">
        <v>0</v>
      </c>
      <c r="EC57" s="22">
        <v>33</v>
      </c>
      <c r="ED57" s="32">
        <v>0</v>
      </c>
      <c r="EE57" s="22">
        <v>16</v>
      </c>
      <c r="EF57" s="32">
        <v>0</v>
      </c>
      <c r="EG57" s="22" t="s">
        <v>425</v>
      </c>
      <c r="EH57" s="22">
        <v>4.16</v>
      </c>
      <c r="EI57" s="22" t="s">
        <v>431</v>
      </c>
      <c r="EJ57" s="22">
        <v>0.98</v>
      </c>
      <c r="EK57" s="22" t="s">
        <v>425</v>
      </c>
      <c r="EL57" s="22">
        <v>1.59</v>
      </c>
      <c r="EM57" s="22" t="s">
        <v>425</v>
      </c>
      <c r="EN57" s="22">
        <v>22.77</v>
      </c>
      <c r="EO57" s="22" t="s">
        <v>425</v>
      </c>
      <c r="EP57" s="22">
        <v>16.8</v>
      </c>
      <c r="EQ57" s="22" t="s">
        <v>288</v>
      </c>
      <c r="ER57" s="22">
        <v>0.98</v>
      </c>
      <c r="ES57" s="22" t="s">
        <v>288</v>
      </c>
      <c r="ET57" s="22">
        <v>0.77</v>
      </c>
      <c r="EU57" s="22" t="s">
        <v>439</v>
      </c>
      <c r="EV57" s="22">
        <v>9.4499999999999993</v>
      </c>
      <c r="EW57" s="22" t="s">
        <v>288</v>
      </c>
      <c r="EX57" s="22">
        <v>4.3600000000000003</v>
      </c>
      <c r="EY57" s="22" t="s">
        <v>439</v>
      </c>
      <c r="EZ57" s="22">
        <v>5.3</v>
      </c>
    </row>
    <row r="58" spans="1:156" ht="16" x14ac:dyDescent="0.2">
      <c r="A58" s="22" t="s">
        <v>69</v>
      </c>
      <c r="B58" s="22" t="s">
        <v>423</v>
      </c>
      <c r="C58" s="22" t="s">
        <v>544</v>
      </c>
      <c r="D58" s="22" t="s">
        <v>425</v>
      </c>
      <c r="E58" s="22" t="s">
        <v>426</v>
      </c>
      <c r="F58" s="22" t="s">
        <v>895</v>
      </c>
      <c r="G58" s="29"/>
      <c r="H58" s="22">
        <v>3</v>
      </c>
      <c r="I58" s="22">
        <v>96.8</v>
      </c>
      <c r="J58" s="22" t="s">
        <v>429</v>
      </c>
      <c r="K58" s="37" t="s">
        <v>426</v>
      </c>
      <c r="L58" s="22" t="s">
        <v>246</v>
      </c>
      <c r="M58">
        <v>18</v>
      </c>
      <c r="N58" t="s">
        <v>820</v>
      </c>
      <c r="O58" s="28">
        <f t="shared" si="14"/>
        <v>335.86453781765397</v>
      </c>
      <c r="P58" s="29">
        <f t="shared" si="26"/>
        <v>371.97951371392901</v>
      </c>
      <c r="Q58" s="34">
        <f t="shared" si="15"/>
        <v>36.114975896275013</v>
      </c>
      <c r="R58" s="27">
        <v>0.2588160972271315</v>
      </c>
      <c r="S58" s="29"/>
      <c r="T58" s="28">
        <v>36.114975896275013</v>
      </c>
      <c r="U58" s="28">
        <v>61.996585618988163</v>
      </c>
      <c r="V58" s="22">
        <v>1053.9419555227989</v>
      </c>
      <c r="W58" s="22" t="s">
        <v>429</v>
      </c>
      <c r="X58" s="22" t="s">
        <v>469</v>
      </c>
      <c r="Y58" s="29">
        <v>48021</v>
      </c>
      <c r="Z58" s="29">
        <v>82435</v>
      </c>
      <c r="AA58" s="29">
        <v>132967</v>
      </c>
      <c r="AB58" s="22" t="s">
        <v>131</v>
      </c>
      <c r="AC58" s="22">
        <v>2010</v>
      </c>
      <c r="AD58" s="22">
        <v>0</v>
      </c>
      <c r="AE58" s="22">
        <v>6</v>
      </c>
      <c r="AF58" s="20" t="s">
        <v>470</v>
      </c>
      <c r="AG58" s="19" t="s">
        <v>660</v>
      </c>
      <c r="AH58" s="19" t="s">
        <v>682</v>
      </c>
      <c r="AI58" s="19">
        <v>3</v>
      </c>
      <c r="AJ58" s="19">
        <f t="shared" si="28"/>
        <v>738.47880000000009</v>
      </c>
      <c r="AK58" s="19">
        <f t="shared" si="16"/>
        <v>-34.06</v>
      </c>
      <c r="AL58" s="19">
        <v>28.63</v>
      </c>
      <c r="AM58" s="19">
        <v>62.69</v>
      </c>
      <c r="AN58" s="20" t="s">
        <v>425</v>
      </c>
      <c r="AO58" s="20" t="s">
        <v>425</v>
      </c>
      <c r="AP58" s="20" t="s">
        <v>425</v>
      </c>
      <c r="AQ58" s="20" t="s">
        <v>425</v>
      </c>
      <c r="AR58" s="22" t="s">
        <v>425</v>
      </c>
      <c r="AS58" s="20" t="s">
        <v>425</v>
      </c>
      <c r="AT58" s="20" t="s">
        <v>425</v>
      </c>
      <c r="AU58" s="19" t="s">
        <v>425</v>
      </c>
      <c r="AV58" s="19">
        <f t="shared" si="17"/>
        <v>-2.3469000000001046</v>
      </c>
      <c r="AW58" s="29">
        <v>43.581499999999899</v>
      </c>
      <c r="AX58" s="29">
        <v>45.928400000000003</v>
      </c>
      <c r="AY58" s="19">
        <f t="shared" si="18"/>
        <v>-20.208399999999898</v>
      </c>
      <c r="AZ58" s="29">
        <v>39.8566</v>
      </c>
      <c r="BA58" s="29">
        <v>60.064999999999898</v>
      </c>
      <c r="BB58" s="19">
        <f t="shared" si="19"/>
        <v>-21.349400000000003</v>
      </c>
      <c r="BC58" s="29">
        <v>39.262099999999897</v>
      </c>
      <c r="BD58" s="29">
        <v>60.6114999999999</v>
      </c>
      <c r="BE58" s="19">
        <f t="shared" si="20"/>
        <v>-12.599499999999999</v>
      </c>
      <c r="BF58" s="29">
        <v>43.646599999999999</v>
      </c>
      <c r="BG58" s="29">
        <v>56.246099999999998</v>
      </c>
      <c r="BH58" s="19">
        <f t="shared" si="21"/>
        <v>-34.545400000000001</v>
      </c>
      <c r="BI58" s="29">
        <v>32.670400000000001</v>
      </c>
      <c r="BJ58" s="29">
        <v>67.215800000000002</v>
      </c>
      <c r="BK58" s="19">
        <f t="shared" si="22"/>
        <v>-24.049999999999997</v>
      </c>
      <c r="BL58" s="30">
        <v>37.89</v>
      </c>
      <c r="BM58" s="30">
        <v>61.94</v>
      </c>
      <c r="BN58" s="19">
        <f t="shared" si="23"/>
        <v>-97</v>
      </c>
      <c r="BO58" s="20"/>
      <c r="BP58" s="31">
        <v>97</v>
      </c>
      <c r="BQ58" s="31"/>
      <c r="BR58" s="19">
        <v>30.26</v>
      </c>
      <c r="BS58" s="19">
        <v>69.62</v>
      </c>
      <c r="BT58" s="22" t="str">
        <f t="shared" si="25"/>
        <v>yes</v>
      </c>
      <c r="BU58" s="32">
        <v>0.57999999999999996</v>
      </c>
      <c r="BV58" s="32">
        <v>0.41</v>
      </c>
      <c r="BW58" s="22" t="s">
        <v>280</v>
      </c>
      <c r="BX58" s="29">
        <v>54.89</v>
      </c>
      <c r="BY58" s="29">
        <v>45.11</v>
      </c>
      <c r="BZ58" s="22" t="s">
        <v>432</v>
      </c>
      <c r="CA58" s="21" t="s">
        <v>432</v>
      </c>
      <c r="CB58" s="22" t="s">
        <v>151</v>
      </c>
      <c r="CC58" s="29">
        <v>68450</v>
      </c>
      <c r="CD58" s="22">
        <v>39347</v>
      </c>
      <c r="CE58" s="22">
        <v>28565</v>
      </c>
      <c r="CF58" s="27">
        <v>0.72599999999999998</v>
      </c>
      <c r="CG58" s="22">
        <v>3803</v>
      </c>
      <c r="CH58" s="32">
        <v>0.13</v>
      </c>
      <c r="CI58" s="22">
        <v>3076</v>
      </c>
      <c r="CJ58" s="32">
        <v>0.11</v>
      </c>
      <c r="CK58" s="22">
        <v>4001</v>
      </c>
      <c r="CL58" s="32">
        <v>0.14000000000000001</v>
      </c>
      <c r="CM58" s="22">
        <v>2171</v>
      </c>
      <c r="CN58" s="27">
        <v>7.5999999999999998E-2</v>
      </c>
      <c r="CO58" s="22">
        <v>2276</v>
      </c>
      <c r="CP58" s="32">
        <v>0.08</v>
      </c>
      <c r="CQ58" s="22">
        <v>4341</v>
      </c>
      <c r="CR58" s="32">
        <v>0.15</v>
      </c>
      <c r="CS58" s="22">
        <v>3801</v>
      </c>
      <c r="CT58" s="32">
        <v>0.13</v>
      </c>
      <c r="CU58" s="22">
        <v>2441</v>
      </c>
      <c r="CV58" s="27">
        <v>8.5500000000000007E-2</v>
      </c>
      <c r="CW58" s="22">
        <v>37660</v>
      </c>
      <c r="CX58" s="32">
        <v>0.96</v>
      </c>
      <c r="CY58" s="22">
        <v>27668</v>
      </c>
      <c r="CZ58" s="32">
        <v>0.97</v>
      </c>
      <c r="DA58" s="22">
        <v>1687</v>
      </c>
      <c r="DB58" s="32">
        <v>0.04</v>
      </c>
      <c r="DC58" s="22">
        <v>897</v>
      </c>
      <c r="DD58" s="32">
        <v>0.03</v>
      </c>
      <c r="DE58" s="22">
        <v>732</v>
      </c>
      <c r="DF58" s="32">
        <v>0.02</v>
      </c>
      <c r="DG58" s="22">
        <v>409</v>
      </c>
      <c r="DH58" s="32">
        <v>0.01</v>
      </c>
      <c r="DI58" s="22">
        <v>316</v>
      </c>
      <c r="DJ58" s="32">
        <v>0.01</v>
      </c>
      <c r="DK58" s="22">
        <v>138</v>
      </c>
      <c r="DL58" s="32">
        <v>0</v>
      </c>
      <c r="DM58" s="22">
        <v>176</v>
      </c>
      <c r="DN58" s="32">
        <v>0</v>
      </c>
      <c r="DO58" s="22">
        <v>121</v>
      </c>
      <c r="DP58" s="32">
        <v>0</v>
      </c>
      <c r="DQ58" s="22">
        <v>366</v>
      </c>
      <c r="DR58" s="32">
        <v>0.01</v>
      </c>
      <c r="DS58" s="22">
        <v>184</v>
      </c>
      <c r="DT58" s="32">
        <v>0.01</v>
      </c>
      <c r="DU58" s="22">
        <v>15</v>
      </c>
      <c r="DV58" s="32">
        <v>0</v>
      </c>
      <c r="DW58" s="22">
        <v>7</v>
      </c>
      <c r="DX58" s="32">
        <v>0</v>
      </c>
      <c r="DY58" s="22">
        <v>38</v>
      </c>
      <c r="DZ58" s="32">
        <v>0</v>
      </c>
      <c r="EA58" s="22">
        <v>19</v>
      </c>
      <c r="EB58" s="32">
        <v>0</v>
      </c>
      <c r="EC58" s="22">
        <v>44</v>
      </c>
      <c r="ED58" s="32">
        <v>0</v>
      </c>
      <c r="EE58" s="22">
        <v>19</v>
      </c>
      <c r="EF58" s="32">
        <v>0</v>
      </c>
      <c r="EG58" s="22" t="s">
        <v>425</v>
      </c>
      <c r="EH58" s="22">
        <v>19.47</v>
      </c>
      <c r="EI58" s="22" t="s">
        <v>425</v>
      </c>
      <c r="EJ58" s="22">
        <v>18.8</v>
      </c>
      <c r="EK58" s="22" t="s">
        <v>425</v>
      </c>
      <c r="EL58" s="22">
        <v>22.75</v>
      </c>
      <c r="EM58" s="22" t="s">
        <v>425</v>
      </c>
      <c r="EN58" s="22">
        <v>35.28</v>
      </c>
      <c r="EO58" s="22" t="s">
        <v>425</v>
      </c>
      <c r="EP58" s="22">
        <v>24.05</v>
      </c>
      <c r="EQ58" s="22" t="s">
        <v>288</v>
      </c>
      <c r="ER58" s="22">
        <v>20.27</v>
      </c>
      <c r="ES58" s="22" t="s">
        <v>288</v>
      </c>
      <c r="ET58" s="22">
        <v>21.93</v>
      </c>
      <c r="EU58" s="33" t="s">
        <v>433</v>
      </c>
      <c r="EV58" s="22">
        <v>18.05</v>
      </c>
      <c r="EW58" s="22" t="s">
        <v>288</v>
      </c>
      <c r="EX58" s="22">
        <v>28.87</v>
      </c>
      <c r="EY58" s="22" t="s">
        <v>434</v>
      </c>
      <c r="EZ58" s="22">
        <v>22.39</v>
      </c>
    </row>
    <row r="59" spans="1:156" ht="16" x14ac:dyDescent="0.2">
      <c r="A59" s="22" t="s">
        <v>11</v>
      </c>
      <c r="B59" s="22" t="s">
        <v>423</v>
      </c>
      <c r="C59" s="22" t="s">
        <v>545</v>
      </c>
      <c r="D59" s="22" t="s">
        <v>425</v>
      </c>
      <c r="E59" s="22" t="s">
        <v>426</v>
      </c>
      <c r="F59" s="22" t="s">
        <v>895</v>
      </c>
      <c r="G59" s="29"/>
      <c r="H59" s="22">
        <v>2</v>
      </c>
      <c r="I59" s="22">
        <v>96.77</v>
      </c>
      <c r="J59" s="22" t="s">
        <v>429</v>
      </c>
      <c r="K59" s="37" t="s">
        <v>426</v>
      </c>
      <c r="L59" s="22" t="s">
        <v>247</v>
      </c>
      <c r="M59">
        <v>13</v>
      </c>
      <c r="N59" t="s">
        <v>825</v>
      </c>
      <c r="O59" s="28">
        <f t="shared" si="14"/>
        <v>281.67015605482152</v>
      </c>
      <c r="P59" s="29">
        <f t="shared" si="26"/>
        <v>325.68834778936997</v>
      </c>
      <c r="Q59" s="34">
        <f t="shared" si="15"/>
        <v>44.018191734548459</v>
      </c>
      <c r="R59" s="27">
        <v>0.1026319956367987</v>
      </c>
      <c r="S59" s="29"/>
      <c r="T59" s="28">
        <v>44.018191734548459</v>
      </c>
      <c r="U59" s="28">
        <v>54.281391298228328</v>
      </c>
      <c r="V59" s="22">
        <v>162.84417389468499</v>
      </c>
      <c r="W59" s="22" t="s">
        <v>429</v>
      </c>
      <c r="X59" s="22" t="s">
        <v>469</v>
      </c>
      <c r="Y59" s="29">
        <v>50039</v>
      </c>
      <c r="Z59" s="29">
        <v>61706</v>
      </c>
      <c r="AA59" s="29">
        <v>113678</v>
      </c>
      <c r="AB59" s="22" t="s">
        <v>130</v>
      </c>
      <c r="AC59" s="22">
        <v>2012</v>
      </c>
      <c r="AD59" s="22">
        <v>0</v>
      </c>
      <c r="AE59" s="22">
        <v>6</v>
      </c>
      <c r="AF59" s="20" t="s">
        <v>470</v>
      </c>
      <c r="AG59" s="19" t="s">
        <v>660</v>
      </c>
      <c r="AH59" s="19" t="s">
        <v>682</v>
      </c>
      <c r="AI59" s="19">
        <v>3</v>
      </c>
      <c r="AJ59" s="19">
        <f t="shared" si="28"/>
        <v>577.50720000000001</v>
      </c>
      <c r="AK59" s="19">
        <f t="shared" si="16"/>
        <v>-30.470000000000002</v>
      </c>
      <c r="AL59" s="19">
        <v>30.52</v>
      </c>
      <c r="AM59" s="19">
        <v>60.99</v>
      </c>
      <c r="AN59" s="20" t="s">
        <v>425</v>
      </c>
      <c r="AO59" s="20" t="s">
        <v>425</v>
      </c>
      <c r="AP59" s="20" t="s">
        <v>425</v>
      </c>
      <c r="AQ59" s="20" t="s">
        <v>425</v>
      </c>
      <c r="AR59" s="22" t="s">
        <v>425</v>
      </c>
      <c r="AS59" s="20" t="s">
        <v>425</v>
      </c>
      <c r="AT59" s="20" t="s">
        <v>425</v>
      </c>
      <c r="AU59" s="19" t="s">
        <v>425</v>
      </c>
      <c r="AV59" s="19">
        <f t="shared" si="17"/>
        <v>-21.343400000000003</v>
      </c>
      <c r="AW59" s="29">
        <v>39.2575</v>
      </c>
      <c r="AX59" s="29">
        <v>60.600900000000003</v>
      </c>
      <c r="AY59" s="19">
        <f t="shared" si="18"/>
        <v>-16.929700000000103</v>
      </c>
      <c r="AZ59" s="29">
        <v>41.509999999999899</v>
      </c>
      <c r="BA59" s="29">
        <v>58.439700000000002</v>
      </c>
      <c r="BB59" s="19">
        <f t="shared" si="19"/>
        <v>-16.449799999999996</v>
      </c>
      <c r="BC59" s="29">
        <v>41.718000000000004</v>
      </c>
      <c r="BD59" s="29">
        <v>58.1678</v>
      </c>
      <c r="BE59" s="19">
        <f t="shared" si="20"/>
        <v>23.243700000000004</v>
      </c>
      <c r="BF59" s="29">
        <v>61.500300000000003</v>
      </c>
      <c r="BG59" s="29">
        <v>38.256599999999999</v>
      </c>
      <c r="BH59" s="19">
        <f t="shared" si="21"/>
        <v>-25.663199999999897</v>
      </c>
      <c r="BI59" s="29">
        <v>37.116500000000002</v>
      </c>
      <c r="BJ59" s="29">
        <v>62.779699999999899</v>
      </c>
      <c r="BK59" s="19">
        <f t="shared" si="22"/>
        <v>-7.8900000000000006</v>
      </c>
      <c r="BL59" s="30">
        <v>42.26</v>
      </c>
      <c r="BM59" s="30">
        <v>50.15</v>
      </c>
      <c r="BN59" s="19">
        <f t="shared" si="23"/>
        <v>-97</v>
      </c>
      <c r="BO59" s="20"/>
      <c r="BP59" s="31">
        <v>97</v>
      </c>
      <c r="BQ59" s="31"/>
      <c r="BR59" s="19">
        <v>34.35</v>
      </c>
      <c r="BS59" s="19">
        <v>65.53</v>
      </c>
      <c r="BT59" s="22" t="str">
        <f t="shared" si="25"/>
        <v>yes</v>
      </c>
      <c r="BU59" s="32">
        <v>0.57999999999999996</v>
      </c>
      <c r="BV59" s="32">
        <v>0.41</v>
      </c>
      <c r="BW59" s="22" t="s">
        <v>280</v>
      </c>
      <c r="BX59" s="29">
        <v>54.72</v>
      </c>
      <c r="BY59" s="29">
        <v>45.28</v>
      </c>
      <c r="BZ59" s="22" t="s">
        <v>432</v>
      </c>
      <c r="CA59" s="21" t="s">
        <v>432</v>
      </c>
      <c r="CB59" s="22" t="s">
        <v>151</v>
      </c>
      <c r="CC59" s="29">
        <v>70027</v>
      </c>
      <c r="CD59" s="22">
        <v>39336</v>
      </c>
      <c r="CE59" s="22">
        <v>28010</v>
      </c>
      <c r="CF59" s="27">
        <v>0.71209999999999996</v>
      </c>
      <c r="CG59" s="22">
        <v>4211</v>
      </c>
      <c r="CH59" s="32">
        <v>0.15</v>
      </c>
      <c r="CI59" s="22">
        <v>3073</v>
      </c>
      <c r="CJ59" s="32">
        <v>0.11</v>
      </c>
      <c r="CK59" s="22">
        <v>3167</v>
      </c>
      <c r="CL59" s="32">
        <v>0.11</v>
      </c>
      <c r="CM59" s="22">
        <v>1772</v>
      </c>
      <c r="CN59" s="27">
        <v>6.3299999999999995E-2</v>
      </c>
      <c r="CO59" s="22">
        <v>2728</v>
      </c>
      <c r="CP59" s="32">
        <v>0.1</v>
      </c>
      <c r="CQ59" s="22">
        <v>4380</v>
      </c>
      <c r="CR59" s="32">
        <v>0.16</v>
      </c>
      <c r="CS59" s="22">
        <v>3245</v>
      </c>
      <c r="CT59" s="32">
        <v>0.12</v>
      </c>
      <c r="CU59" s="22">
        <v>2486</v>
      </c>
      <c r="CV59" s="27">
        <v>8.8800000000000004E-2</v>
      </c>
      <c r="CW59" s="22">
        <v>36675</v>
      </c>
      <c r="CX59" s="32">
        <v>0.93</v>
      </c>
      <c r="CY59" s="22">
        <v>26561</v>
      </c>
      <c r="CZ59" s="32">
        <v>0.95</v>
      </c>
      <c r="DA59" s="22">
        <v>2661</v>
      </c>
      <c r="DB59" s="32">
        <v>7.0000000000000007E-2</v>
      </c>
      <c r="DC59" s="22">
        <v>1449</v>
      </c>
      <c r="DD59" s="32">
        <v>0.05</v>
      </c>
      <c r="DE59" s="22">
        <v>1255</v>
      </c>
      <c r="DF59" s="32">
        <v>0.03</v>
      </c>
      <c r="DG59" s="22">
        <v>696</v>
      </c>
      <c r="DH59" s="32">
        <v>0.02</v>
      </c>
      <c r="DI59" s="22">
        <v>589</v>
      </c>
      <c r="DJ59" s="32">
        <v>0.01</v>
      </c>
      <c r="DK59" s="22">
        <v>269</v>
      </c>
      <c r="DL59" s="32">
        <v>0.01</v>
      </c>
      <c r="DM59" s="22">
        <v>279</v>
      </c>
      <c r="DN59" s="32">
        <v>0.01</v>
      </c>
      <c r="DO59" s="22">
        <v>193</v>
      </c>
      <c r="DP59" s="32">
        <v>0.01</v>
      </c>
      <c r="DQ59" s="22">
        <v>448</v>
      </c>
      <c r="DR59" s="32">
        <v>0.01</v>
      </c>
      <c r="DS59" s="22">
        <v>250</v>
      </c>
      <c r="DT59" s="32">
        <v>0.01</v>
      </c>
      <c r="DU59" s="22">
        <v>14</v>
      </c>
      <c r="DV59" s="32">
        <v>0</v>
      </c>
      <c r="DW59" s="22">
        <v>8</v>
      </c>
      <c r="DX59" s="32">
        <v>0</v>
      </c>
      <c r="DY59" s="22">
        <v>31</v>
      </c>
      <c r="DZ59" s="32">
        <v>0</v>
      </c>
      <c r="EA59" s="22">
        <v>14</v>
      </c>
      <c r="EB59" s="32">
        <v>0</v>
      </c>
      <c r="EC59" s="22">
        <v>45</v>
      </c>
      <c r="ED59" s="32">
        <v>0</v>
      </c>
      <c r="EE59" s="22">
        <v>19</v>
      </c>
      <c r="EF59" s="32">
        <v>0</v>
      </c>
      <c r="EG59" s="22" t="s">
        <v>425</v>
      </c>
      <c r="EH59" s="22">
        <v>16.73</v>
      </c>
      <c r="EI59" s="22" t="s">
        <v>425</v>
      </c>
      <c r="EJ59" s="22">
        <v>16.21</v>
      </c>
      <c r="EK59" s="22" t="s">
        <v>425</v>
      </c>
      <c r="EL59" s="22">
        <v>4.7</v>
      </c>
      <c r="EM59" s="22" t="s">
        <v>425</v>
      </c>
      <c r="EN59" s="22">
        <v>25.22</v>
      </c>
      <c r="EO59" s="22" t="s">
        <v>425</v>
      </c>
      <c r="EP59" s="22">
        <v>7.89</v>
      </c>
      <c r="EQ59" s="22" t="s">
        <v>288</v>
      </c>
      <c r="ER59" s="22">
        <v>19.21</v>
      </c>
      <c r="ES59" s="22" t="s">
        <v>288</v>
      </c>
      <c r="ET59" s="22">
        <v>20.239999999999998</v>
      </c>
      <c r="EU59" s="33" t="s">
        <v>433</v>
      </c>
      <c r="EV59" s="22">
        <v>12.16</v>
      </c>
      <c r="EW59" s="22" t="s">
        <v>288</v>
      </c>
      <c r="EX59" s="22">
        <v>22.04</v>
      </c>
      <c r="EY59" s="22" t="s">
        <v>434</v>
      </c>
      <c r="EZ59" s="22">
        <v>17</v>
      </c>
    </row>
    <row r="60" spans="1:156" ht="16" x14ac:dyDescent="0.2">
      <c r="A60" s="22" t="s">
        <v>80</v>
      </c>
      <c r="B60" s="22" t="s">
        <v>423</v>
      </c>
      <c r="C60" s="22" t="s">
        <v>546</v>
      </c>
      <c r="D60" s="22" t="s">
        <v>425</v>
      </c>
      <c r="E60" s="22" t="s">
        <v>426</v>
      </c>
      <c r="F60" s="22" t="s">
        <v>895</v>
      </c>
      <c r="G60" s="29"/>
      <c r="H60" s="22">
        <v>2</v>
      </c>
      <c r="I60" s="22">
        <v>68.510000000000005</v>
      </c>
      <c r="J60" s="22" t="s">
        <v>429</v>
      </c>
      <c r="K60" s="37" t="s">
        <v>426</v>
      </c>
      <c r="L60" s="22" t="s">
        <v>233</v>
      </c>
      <c r="M60">
        <v>19</v>
      </c>
      <c r="N60" t="s">
        <v>837</v>
      </c>
      <c r="O60" s="28">
        <f t="shared" si="14"/>
        <v>257.48938863653285</v>
      </c>
      <c r="P60" s="29">
        <f t="shared" si="26"/>
        <v>303.41797602204184</v>
      </c>
      <c r="Q60" s="34">
        <f t="shared" si="15"/>
        <v>45.928587385508976</v>
      </c>
      <c r="R60" s="27">
        <v>4.6410752848313364E-2</v>
      </c>
      <c r="S60" s="29"/>
      <c r="T60" s="28">
        <v>45.928587385508976</v>
      </c>
      <c r="U60" s="28">
        <v>50.569662670340307</v>
      </c>
      <c r="V60" s="22">
        <v>0</v>
      </c>
      <c r="W60" s="22" t="s">
        <v>428</v>
      </c>
      <c r="X60" s="22" t="s">
        <v>469</v>
      </c>
      <c r="Y60" s="29">
        <v>49342</v>
      </c>
      <c r="Z60" s="29">
        <v>54328</v>
      </c>
      <c r="AA60" s="29">
        <v>107432</v>
      </c>
      <c r="AB60" s="22" t="s">
        <v>18</v>
      </c>
      <c r="AC60" s="22">
        <v>2012</v>
      </c>
      <c r="AD60" s="22">
        <v>0</v>
      </c>
      <c r="AE60" s="22">
        <v>6</v>
      </c>
      <c r="AF60" s="20" t="s">
        <v>470</v>
      </c>
      <c r="AG60" s="19" t="s">
        <v>660</v>
      </c>
      <c r="AH60" s="19" t="s">
        <v>682</v>
      </c>
      <c r="AI60" s="19">
        <v>3</v>
      </c>
      <c r="AJ60" s="19">
        <f t="shared" si="28"/>
        <v>457.97639999999944</v>
      </c>
      <c r="AK60" s="19">
        <f t="shared" si="16"/>
        <v>-30.900000000000002</v>
      </c>
      <c r="AL60" s="19">
        <v>30.24</v>
      </c>
      <c r="AM60" s="19">
        <v>61.14</v>
      </c>
      <c r="AN60" s="20" t="s">
        <v>425</v>
      </c>
      <c r="AO60" s="20" t="s">
        <v>425</v>
      </c>
      <c r="AP60" s="20" t="s">
        <v>425</v>
      </c>
      <c r="AQ60" s="20" t="s">
        <v>425</v>
      </c>
      <c r="AR60" s="22" t="s">
        <v>425</v>
      </c>
      <c r="AS60" s="20" t="s">
        <v>425</v>
      </c>
      <c r="AT60" s="20" t="s">
        <v>425</v>
      </c>
      <c r="AU60" s="19" t="s">
        <v>425</v>
      </c>
      <c r="AV60" s="19">
        <f t="shared" si="17"/>
        <v>-18.757300000000001</v>
      </c>
      <c r="AW60" s="29">
        <v>40.554200000000002</v>
      </c>
      <c r="AX60" s="29">
        <v>59.311500000000002</v>
      </c>
      <c r="AY60" s="19">
        <f t="shared" si="18"/>
        <v>-15.8855</v>
      </c>
      <c r="AZ60" s="29">
        <v>42.027099999999898</v>
      </c>
      <c r="BA60" s="29">
        <v>57.912599999999898</v>
      </c>
      <c r="BB60" s="19">
        <f t="shared" si="19"/>
        <v>-11.965999999999894</v>
      </c>
      <c r="BC60" s="29">
        <v>43.949800000000003</v>
      </c>
      <c r="BD60" s="29">
        <v>55.915799999999898</v>
      </c>
      <c r="BE60" s="19">
        <f t="shared" si="20"/>
        <v>23.787399999999998</v>
      </c>
      <c r="BF60" s="29">
        <v>61.810499999999998</v>
      </c>
      <c r="BG60" s="29">
        <v>38.023099999999999</v>
      </c>
      <c r="BH60" s="19">
        <f t="shared" si="21"/>
        <v>-33.357399999999899</v>
      </c>
      <c r="BI60" s="29">
        <v>33.2851</v>
      </c>
      <c r="BJ60" s="29">
        <v>66.642499999999899</v>
      </c>
      <c r="BK60" s="19">
        <f t="shared" si="22"/>
        <v>-27.580000000000005</v>
      </c>
      <c r="BL60" s="30">
        <v>36.159999999999997</v>
      </c>
      <c r="BM60" s="30">
        <v>63.74</v>
      </c>
      <c r="BN60" s="19">
        <f t="shared" si="23"/>
        <v>-38</v>
      </c>
      <c r="BO60" s="31">
        <v>31</v>
      </c>
      <c r="BP60" s="31">
        <v>69</v>
      </c>
      <c r="BQ60" s="31"/>
      <c r="BR60" s="19">
        <v>31.29</v>
      </c>
      <c r="BS60" s="19">
        <v>68.58</v>
      </c>
      <c r="BT60" s="22" t="str">
        <f t="shared" si="25"/>
        <v>yes</v>
      </c>
      <c r="BU60" s="32">
        <v>0.59</v>
      </c>
      <c r="BV60" s="32">
        <v>0.39</v>
      </c>
      <c r="BW60" s="22" t="s">
        <v>280</v>
      </c>
      <c r="BX60" s="29">
        <v>53.09</v>
      </c>
      <c r="BY60" s="29">
        <v>46.91</v>
      </c>
      <c r="BZ60" s="22" t="s">
        <v>432</v>
      </c>
      <c r="CA60" s="21" t="s">
        <v>432</v>
      </c>
      <c r="CB60" s="22" t="s">
        <v>271</v>
      </c>
      <c r="CC60" s="29">
        <v>74465</v>
      </c>
      <c r="CD60" s="22">
        <v>39450</v>
      </c>
      <c r="CE60" s="22">
        <v>27706</v>
      </c>
      <c r="CF60" s="27">
        <v>0.70230000000000004</v>
      </c>
      <c r="CG60" s="22">
        <v>4551</v>
      </c>
      <c r="CH60" s="32">
        <v>0.16</v>
      </c>
      <c r="CI60" s="22">
        <v>3257</v>
      </c>
      <c r="CJ60" s="32">
        <v>0.12</v>
      </c>
      <c r="CK60" s="22">
        <v>3179</v>
      </c>
      <c r="CL60" s="32">
        <v>0.11</v>
      </c>
      <c r="CM60" s="22">
        <v>1418</v>
      </c>
      <c r="CN60" s="27">
        <v>5.1200000000000002E-2</v>
      </c>
      <c r="CO60" s="22">
        <v>2742</v>
      </c>
      <c r="CP60" s="32">
        <v>0.1</v>
      </c>
      <c r="CQ60" s="22">
        <v>4625</v>
      </c>
      <c r="CR60" s="32">
        <v>0.17</v>
      </c>
      <c r="CS60" s="22">
        <v>3139</v>
      </c>
      <c r="CT60" s="32">
        <v>0.11</v>
      </c>
      <c r="CU60" s="22">
        <v>1762</v>
      </c>
      <c r="CV60" s="27">
        <v>6.3600000000000004E-2</v>
      </c>
      <c r="CW60" s="22">
        <v>36147</v>
      </c>
      <c r="CX60" s="32">
        <v>0.92</v>
      </c>
      <c r="CY60" s="22">
        <v>25837</v>
      </c>
      <c r="CZ60" s="32">
        <v>0.93</v>
      </c>
      <c r="DA60" s="22">
        <v>3303</v>
      </c>
      <c r="DB60" s="32">
        <v>0.08</v>
      </c>
      <c r="DC60" s="22">
        <v>1869</v>
      </c>
      <c r="DD60" s="32">
        <v>7.0000000000000007E-2</v>
      </c>
      <c r="DE60" s="22">
        <v>1232</v>
      </c>
      <c r="DF60" s="32">
        <v>0.03</v>
      </c>
      <c r="DG60" s="22">
        <v>736</v>
      </c>
      <c r="DH60" s="32">
        <v>0.03</v>
      </c>
      <c r="DI60" s="22">
        <v>875</v>
      </c>
      <c r="DJ60" s="32">
        <v>0.02</v>
      </c>
      <c r="DK60" s="22">
        <v>449</v>
      </c>
      <c r="DL60" s="32">
        <v>0.02</v>
      </c>
      <c r="DM60" s="22">
        <v>350</v>
      </c>
      <c r="DN60" s="32">
        <v>0.01</v>
      </c>
      <c r="DO60" s="22">
        <v>225</v>
      </c>
      <c r="DP60" s="32">
        <v>0.01</v>
      </c>
      <c r="DQ60" s="22">
        <v>720</v>
      </c>
      <c r="DR60" s="32">
        <v>0.02</v>
      </c>
      <c r="DS60" s="22">
        <v>402</v>
      </c>
      <c r="DT60" s="32">
        <v>0.01</v>
      </c>
      <c r="DU60" s="22">
        <v>18</v>
      </c>
      <c r="DV60" s="32">
        <v>0</v>
      </c>
      <c r="DW60" s="22">
        <v>9</v>
      </c>
      <c r="DX60" s="32">
        <v>0</v>
      </c>
      <c r="DY60" s="22">
        <v>40</v>
      </c>
      <c r="DZ60" s="32">
        <v>0</v>
      </c>
      <c r="EA60" s="22">
        <v>25</v>
      </c>
      <c r="EB60" s="32">
        <v>0</v>
      </c>
      <c r="EC60" s="22">
        <v>68</v>
      </c>
      <c r="ED60" s="32">
        <v>0</v>
      </c>
      <c r="EE60" s="22">
        <v>23</v>
      </c>
      <c r="EF60" s="32">
        <v>0</v>
      </c>
      <c r="EG60" s="22" t="s">
        <v>425</v>
      </c>
      <c r="EH60" s="22">
        <v>18.09</v>
      </c>
      <c r="EI60" s="22" t="s">
        <v>425</v>
      </c>
      <c r="EJ60" s="22">
        <v>8.15</v>
      </c>
      <c r="EK60" s="22" t="s">
        <v>425</v>
      </c>
      <c r="EL60" s="22">
        <v>19.670000000000002</v>
      </c>
      <c r="EM60" s="22" t="s">
        <v>425</v>
      </c>
      <c r="EN60" s="22">
        <v>34.18</v>
      </c>
      <c r="EO60" s="22" t="s">
        <v>425</v>
      </c>
      <c r="EP60" s="22">
        <v>27.58</v>
      </c>
      <c r="EQ60" s="22" t="s">
        <v>288</v>
      </c>
      <c r="ER60" s="22">
        <v>22.42</v>
      </c>
      <c r="ES60" s="22" t="s">
        <v>288</v>
      </c>
      <c r="ET60" s="22">
        <v>23.31</v>
      </c>
      <c r="EU60" s="33" t="s">
        <v>433</v>
      </c>
      <c r="EV60" s="22">
        <v>16</v>
      </c>
      <c r="EW60" s="22" t="s">
        <v>288</v>
      </c>
      <c r="EX60" s="22">
        <v>25.07</v>
      </c>
      <c r="EY60" s="22" t="s">
        <v>434</v>
      </c>
      <c r="EZ60" s="22">
        <v>18.899999999999999</v>
      </c>
    </row>
    <row r="61" spans="1:156" ht="16" x14ac:dyDescent="0.2">
      <c r="A61" s="22" t="s">
        <v>79</v>
      </c>
      <c r="B61" s="22" t="s">
        <v>423</v>
      </c>
      <c r="C61" s="22" t="s">
        <v>547</v>
      </c>
      <c r="D61" s="22" t="s">
        <v>425</v>
      </c>
      <c r="E61" s="22" t="s">
        <v>426</v>
      </c>
      <c r="F61" s="22" t="s">
        <v>895</v>
      </c>
      <c r="G61" s="29"/>
      <c r="H61" s="22">
        <v>1</v>
      </c>
      <c r="I61" s="22">
        <v>67.75</v>
      </c>
      <c r="J61" s="22" t="s">
        <v>429</v>
      </c>
      <c r="K61" s="37" t="s">
        <v>426</v>
      </c>
      <c r="L61" s="22" t="s">
        <v>182</v>
      </c>
      <c r="M61">
        <v>18</v>
      </c>
      <c r="N61" t="s">
        <v>820</v>
      </c>
      <c r="O61" s="28">
        <f t="shared" si="14"/>
        <v>283.91020637073979</v>
      </c>
      <c r="P61" s="29">
        <f t="shared" si="26"/>
        <v>328.96390217284215</v>
      </c>
      <c r="Q61" s="34">
        <f t="shared" si="15"/>
        <v>45.053695802102361</v>
      </c>
      <c r="R61" s="27">
        <v>9.7736212267046596E-2</v>
      </c>
      <c r="S61" s="29"/>
      <c r="T61" s="28">
        <v>45.053695802102361</v>
      </c>
      <c r="U61" s="28">
        <v>54.827317028807023</v>
      </c>
      <c r="V61" s="22">
        <v>164.48195108642108</v>
      </c>
      <c r="W61" s="22" t="s">
        <v>429</v>
      </c>
      <c r="X61" s="22" t="s">
        <v>469</v>
      </c>
      <c r="Y61" s="29">
        <v>59447</v>
      </c>
      <c r="Z61" s="29">
        <v>72343</v>
      </c>
      <c r="AA61" s="29">
        <v>131947</v>
      </c>
      <c r="AB61" s="22" t="s">
        <v>131</v>
      </c>
      <c r="AC61" s="22">
        <v>2014</v>
      </c>
      <c r="AD61" s="22">
        <v>0</v>
      </c>
      <c r="AE61" s="22">
        <v>6</v>
      </c>
      <c r="AF61" s="20" t="s">
        <v>470</v>
      </c>
      <c r="AG61" s="19" t="s">
        <v>660</v>
      </c>
      <c r="AH61" s="19" t="s">
        <v>682</v>
      </c>
      <c r="AI61" s="19">
        <v>3</v>
      </c>
      <c r="AJ61" s="19">
        <f t="shared" si="28"/>
        <v>478.80210000000005</v>
      </c>
      <c r="AK61" s="19">
        <f t="shared" si="16"/>
        <v>-32.489999999999995</v>
      </c>
      <c r="AL61" s="19">
        <v>29.37</v>
      </c>
      <c r="AM61" s="19">
        <v>61.86</v>
      </c>
      <c r="AN61" s="20" t="s">
        <v>425</v>
      </c>
      <c r="AO61" s="20" t="s">
        <v>425</v>
      </c>
      <c r="AP61" s="20" t="s">
        <v>425</v>
      </c>
      <c r="AQ61" s="20" t="s">
        <v>425</v>
      </c>
      <c r="AR61" s="22" t="s">
        <v>425</v>
      </c>
      <c r="AS61" s="20" t="s">
        <v>425</v>
      </c>
      <c r="AT61" s="20" t="s">
        <v>425</v>
      </c>
      <c r="AU61" s="19" t="s">
        <v>425</v>
      </c>
      <c r="AV61" s="19">
        <f t="shared" si="17"/>
        <v>-2.3469000000001046</v>
      </c>
      <c r="AW61" s="29">
        <v>43.581499999999899</v>
      </c>
      <c r="AX61" s="29">
        <v>45.928400000000003</v>
      </c>
      <c r="AY61" s="19">
        <f t="shared" si="18"/>
        <v>-20.208399999999898</v>
      </c>
      <c r="AZ61" s="29">
        <v>39.8566</v>
      </c>
      <c r="BA61" s="29">
        <v>60.064999999999898</v>
      </c>
      <c r="BB61" s="19">
        <f t="shared" si="19"/>
        <v>-21.349400000000003</v>
      </c>
      <c r="BC61" s="29">
        <v>39.262099999999897</v>
      </c>
      <c r="BD61" s="29">
        <v>60.6114999999999</v>
      </c>
      <c r="BE61" s="19">
        <f t="shared" si="20"/>
        <v>11.189399999999999</v>
      </c>
      <c r="BF61" s="29">
        <v>55.5473</v>
      </c>
      <c r="BG61" s="29">
        <v>44.357900000000001</v>
      </c>
      <c r="BH61" s="19">
        <f t="shared" si="21"/>
        <v>-34.545400000000001</v>
      </c>
      <c r="BI61" s="29">
        <v>32.670400000000001</v>
      </c>
      <c r="BJ61" s="29">
        <v>67.215800000000002</v>
      </c>
      <c r="BK61" s="19">
        <f t="shared" si="22"/>
        <v>-23.85</v>
      </c>
      <c r="BL61" s="30">
        <v>37.99</v>
      </c>
      <c r="BM61" s="30">
        <v>61.84</v>
      </c>
      <c r="BN61" s="19">
        <f t="shared" si="23"/>
        <v>-36</v>
      </c>
      <c r="BO61" s="31">
        <v>32</v>
      </c>
      <c r="BP61" s="31">
        <v>68</v>
      </c>
      <c r="BQ61" s="31"/>
      <c r="BR61" s="19">
        <v>29.7</v>
      </c>
      <c r="BS61" s="19">
        <v>70.16</v>
      </c>
      <c r="BT61" s="22" t="str">
        <f t="shared" si="25"/>
        <v>yes</v>
      </c>
      <c r="BU61" s="32">
        <v>0.6</v>
      </c>
      <c r="BV61" s="32">
        <v>0.38</v>
      </c>
      <c r="BW61" s="22" t="s">
        <v>280</v>
      </c>
      <c r="BX61" s="29">
        <v>60.23</v>
      </c>
      <c r="BY61" s="29">
        <v>39.770000000000003</v>
      </c>
      <c r="BZ61" s="22" t="s">
        <v>432</v>
      </c>
      <c r="CA61" s="21" t="s">
        <v>432</v>
      </c>
      <c r="CB61" s="22" t="s">
        <v>151</v>
      </c>
      <c r="CC61" s="29">
        <v>87561</v>
      </c>
      <c r="CD61" s="22">
        <v>39416</v>
      </c>
      <c r="CE61" s="22">
        <v>26203</v>
      </c>
      <c r="CF61" s="27">
        <v>0.66479999999999995</v>
      </c>
      <c r="CG61" s="22">
        <v>4187</v>
      </c>
      <c r="CH61" s="32">
        <v>0.16</v>
      </c>
      <c r="CI61" s="22">
        <v>3397</v>
      </c>
      <c r="CJ61" s="32">
        <v>0.13</v>
      </c>
      <c r="CK61" s="22">
        <v>2616</v>
      </c>
      <c r="CL61" s="32">
        <v>0.1</v>
      </c>
      <c r="CM61" s="22">
        <v>1074</v>
      </c>
      <c r="CN61" s="27">
        <v>4.1000000000000002E-2</v>
      </c>
      <c r="CO61" s="22">
        <v>2545</v>
      </c>
      <c r="CP61" s="32">
        <v>0.1</v>
      </c>
      <c r="CQ61" s="22">
        <v>5034</v>
      </c>
      <c r="CR61" s="32">
        <v>0.19</v>
      </c>
      <c r="CS61" s="22">
        <v>2573</v>
      </c>
      <c r="CT61" s="32">
        <v>0.1</v>
      </c>
      <c r="CU61" s="22">
        <v>1125</v>
      </c>
      <c r="CV61" s="27">
        <v>4.2900000000000001E-2</v>
      </c>
      <c r="CW61" s="22">
        <v>36265</v>
      </c>
      <c r="CX61" s="32">
        <v>0.92</v>
      </c>
      <c r="CY61" s="22">
        <v>24478</v>
      </c>
      <c r="CZ61" s="32">
        <v>0.93</v>
      </c>
      <c r="DA61" s="22">
        <v>3151</v>
      </c>
      <c r="DB61" s="32">
        <v>0.08</v>
      </c>
      <c r="DC61" s="22">
        <v>1725</v>
      </c>
      <c r="DD61" s="32">
        <v>7.0000000000000007E-2</v>
      </c>
      <c r="DE61" s="22">
        <v>821</v>
      </c>
      <c r="DF61" s="32">
        <v>0.02</v>
      </c>
      <c r="DG61" s="22">
        <v>439</v>
      </c>
      <c r="DH61" s="32">
        <v>0.02</v>
      </c>
      <c r="DI61" s="22">
        <v>917</v>
      </c>
      <c r="DJ61" s="32">
        <v>0.02</v>
      </c>
      <c r="DK61" s="22">
        <v>445</v>
      </c>
      <c r="DL61" s="32">
        <v>0.02</v>
      </c>
      <c r="DM61" s="22">
        <v>227</v>
      </c>
      <c r="DN61" s="32">
        <v>0.01</v>
      </c>
      <c r="DO61" s="22">
        <v>142</v>
      </c>
      <c r="DP61" s="32">
        <v>0.01</v>
      </c>
      <c r="DQ61" s="22">
        <v>1078</v>
      </c>
      <c r="DR61" s="32">
        <v>0.03</v>
      </c>
      <c r="DS61" s="22">
        <v>641</v>
      </c>
      <c r="DT61" s="32">
        <v>0.02</v>
      </c>
      <c r="DU61" s="22">
        <v>34</v>
      </c>
      <c r="DV61" s="32">
        <v>0</v>
      </c>
      <c r="DW61" s="22">
        <v>18</v>
      </c>
      <c r="DX61" s="32">
        <v>0</v>
      </c>
      <c r="DY61" s="22">
        <v>26</v>
      </c>
      <c r="DZ61" s="32">
        <v>0</v>
      </c>
      <c r="EA61" s="22">
        <v>16</v>
      </c>
      <c r="EB61" s="32">
        <v>0</v>
      </c>
      <c r="EC61" s="22">
        <v>48</v>
      </c>
      <c r="ED61" s="32">
        <v>0</v>
      </c>
      <c r="EE61" s="22">
        <v>24</v>
      </c>
      <c r="EF61" s="32">
        <v>0</v>
      </c>
      <c r="EG61" s="22" t="s">
        <v>425</v>
      </c>
      <c r="EH61" s="22">
        <v>21.3</v>
      </c>
      <c r="EI61" s="22" t="s">
        <v>425</v>
      </c>
      <c r="EJ61" s="22">
        <v>22.35</v>
      </c>
      <c r="EK61" s="22" t="s">
        <v>425</v>
      </c>
      <c r="EL61" s="22">
        <v>22.22</v>
      </c>
      <c r="EM61" s="22" t="s">
        <v>425</v>
      </c>
      <c r="EN61" s="22">
        <v>35.14</v>
      </c>
      <c r="EO61" s="22" t="s">
        <v>425</v>
      </c>
      <c r="EP61" s="22">
        <v>23.85</v>
      </c>
      <c r="EQ61" s="22" t="s">
        <v>288</v>
      </c>
      <c r="ER61" s="22">
        <v>29.1</v>
      </c>
      <c r="ES61" s="22" t="s">
        <v>288</v>
      </c>
      <c r="ET61" s="22">
        <v>32.72</v>
      </c>
      <c r="EU61" s="33" t="s">
        <v>433</v>
      </c>
      <c r="EV61" s="22">
        <v>21.39</v>
      </c>
      <c r="EW61" s="22" t="s">
        <v>288</v>
      </c>
      <c r="EX61" s="22">
        <v>32.83</v>
      </c>
      <c r="EY61" s="22" t="s">
        <v>434</v>
      </c>
      <c r="EZ61" s="22">
        <v>25.23</v>
      </c>
    </row>
    <row r="62" spans="1:156" ht="16" x14ac:dyDescent="0.2">
      <c r="A62" s="22" t="s">
        <v>74</v>
      </c>
      <c r="B62" s="22" t="s">
        <v>423</v>
      </c>
      <c r="C62" s="22" t="s">
        <v>548</v>
      </c>
      <c r="D62" s="22" t="s">
        <v>425</v>
      </c>
      <c r="E62" s="22" t="s">
        <v>426</v>
      </c>
      <c r="F62" s="22" t="s">
        <v>895</v>
      </c>
      <c r="G62" s="29"/>
      <c r="H62" s="22">
        <v>3</v>
      </c>
      <c r="I62" s="22">
        <v>96.67</v>
      </c>
      <c r="J62" s="22" t="s">
        <v>429</v>
      </c>
      <c r="K62" s="37" t="s">
        <v>426</v>
      </c>
      <c r="L62" s="22" t="s">
        <v>549</v>
      </c>
      <c r="M62">
        <v>18</v>
      </c>
      <c r="N62" t="s">
        <v>820</v>
      </c>
      <c r="O62" s="28">
        <f t="shared" si="14"/>
        <v>216.30820137083433</v>
      </c>
      <c r="P62" s="29">
        <f t="shared" si="26"/>
        <v>270.70523425994946</v>
      </c>
      <c r="Q62" s="34">
        <f t="shared" si="15"/>
        <v>54.397032889115138</v>
      </c>
      <c r="R62" s="27">
        <v>9.2794938457902265E-2</v>
      </c>
      <c r="S62" s="29"/>
      <c r="T62" s="28">
        <v>54.397032889115138</v>
      </c>
      <c r="U62" s="28">
        <v>45.117539043324911</v>
      </c>
      <c r="V62" s="22">
        <v>90.235078086649821</v>
      </c>
      <c r="W62" s="22" t="s">
        <v>428</v>
      </c>
      <c r="X62" s="22" t="s">
        <v>469</v>
      </c>
      <c r="Y62" s="29">
        <v>59840</v>
      </c>
      <c r="Z62" s="29">
        <v>49632</v>
      </c>
      <c r="AA62" s="29">
        <v>110006</v>
      </c>
      <c r="AB62" s="22" t="s">
        <v>18</v>
      </c>
      <c r="AC62" s="22">
        <v>2010</v>
      </c>
      <c r="AD62" s="22">
        <v>0</v>
      </c>
      <c r="AE62" s="22">
        <v>6</v>
      </c>
      <c r="AF62" s="20" t="s">
        <v>470</v>
      </c>
      <c r="AG62" s="19" t="s">
        <v>660</v>
      </c>
      <c r="AH62" s="19" t="s">
        <v>682</v>
      </c>
      <c r="AI62" s="19">
        <v>3</v>
      </c>
      <c r="AJ62" s="19">
        <f t="shared" si="28"/>
        <v>621.60989999999947</v>
      </c>
      <c r="AK62" s="19">
        <f t="shared" si="16"/>
        <v>-44.84</v>
      </c>
      <c r="AL62" s="19">
        <v>23.78</v>
      </c>
      <c r="AM62" s="19">
        <v>68.62</v>
      </c>
      <c r="AN62" s="20" t="s">
        <v>425</v>
      </c>
      <c r="AO62" s="20" t="s">
        <v>425</v>
      </c>
      <c r="AP62" s="20" t="s">
        <v>425</v>
      </c>
      <c r="AQ62" s="20" t="s">
        <v>425</v>
      </c>
      <c r="AR62" s="22" t="s">
        <v>425</v>
      </c>
      <c r="AS62" s="20" t="s">
        <v>425</v>
      </c>
      <c r="AT62" s="20" t="s">
        <v>425</v>
      </c>
      <c r="AU62" s="19" t="s">
        <v>425</v>
      </c>
      <c r="AV62" s="19">
        <f t="shared" si="17"/>
        <v>-18.757300000000001</v>
      </c>
      <c r="AW62" s="29">
        <v>40.554200000000002</v>
      </c>
      <c r="AX62" s="29">
        <v>59.311500000000002</v>
      </c>
      <c r="AY62" s="19">
        <f t="shared" si="18"/>
        <v>-15.8855</v>
      </c>
      <c r="AZ62" s="29">
        <v>42.027099999999898</v>
      </c>
      <c r="BA62" s="29">
        <v>57.912599999999898</v>
      </c>
      <c r="BB62" s="19">
        <f t="shared" si="19"/>
        <v>-11.965999999999894</v>
      </c>
      <c r="BC62" s="29">
        <v>43.949800000000003</v>
      </c>
      <c r="BD62" s="29">
        <v>55.915799999999898</v>
      </c>
      <c r="BE62" s="19">
        <f t="shared" si="20"/>
        <v>35.602899999999998</v>
      </c>
      <c r="BF62" s="29">
        <v>67.7256</v>
      </c>
      <c r="BG62" s="29">
        <v>32.122700000000002</v>
      </c>
      <c r="BH62" s="19">
        <f t="shared" si="21"/>
        <v>-33.357399999999899</v>
      </c>
      <c r="BI62" s="29">
        <v>33.2851</v>
      </c>
      <c r="BJ62" s="29">
        <v>66.642499999999899</v>
      </c>
      <c r="BK62" s="19">
        <f t="shared" si="22"/>
        <v>-21</v>
      </c>
      <c r="BL62" s="30">
        <v>39.42</v>
      </c>
      <c r="BM62" s="30">
        <v>60.42</v>
      </c>
      <c r="BN62" s="19">
        <f t="shared" si="23"/>
        <v>-97</v>
      </c>
      <c r="BO62" s="20"/>
      <c r="BP62" s="31">
        <v>97</v>
      </c>
      <c r="BQ62" s="31"/>
      <c r="BR62" s="19">
        <v>29.47</v>
      </c>
      <c r="BS62" s="19">
        <v>70.33</v>
      </c>
      <c r="BT62" s="22" t="str">
        <f t="shared" si="25"/>
        <v>yes</v>
      </c>
      <c r="BU62" s="32">
        <v>0.62</v>
      </c>
      <c r="BV62" s="32">
        <v>0.37</v>
      </c>
      <c r="BW62" s="22" t="s">
        <v>280</v>
      </c>
      <c r="BX62" s="29">
        <v>58.28</v>
      </c>
      <c r="BY62" s="29">
        <v>41.72</v>
      </c>
      <c r="BZ62" s="22" t="s">
        <v>512</v>
      </c>
      <c r="CA62" s="22" t="s">
        <v>512</v>
      </c>
      <c r="CB62" s="22" t="s">
        <v>136</v>
      </c>
      <c r="CC62" s="29">
        <v>73049</v>
      </c>
      <c r="CD62" s="22">
        <v>39393</v>
      </c>
      <c r="CE62" s="22">
        <v>28019</v>
      </c>
      <c r="CF62" s="27">
        <v>0.71130000000000004</v>
      </c>
      <c r="CG62" s="22">
        <v>3966</v>
      </c>
      <c r="CH62" s="32">
        <v>0.14000000000000001</v>
      </c>
      <c r="CI62" s="22">
        <v>3390</v>
      </c>
      <c r="CJ62" s="32">
        <v>0.12</v>
      </c>
      <c r="CK62" s="22">
        <v>3790</v>
      </c>
      <c r="CL62" s="32">
        <v>0.14000000000000001</v>
      </c>
      <c r="CM62" s="22">
        <v>1447</v>
      </c>
      <c r="CN62" s="27">
        <v>5.16E-2</v>
      </c>
      <c r="CO62" s="22">
        <v>2547</v>
      </c>
      <c r="CP62" s="32">
        <v>0.09</v>
      </c>
      <c r="CQ62" s="22">
        <v>4906</v>
      </c>
      <c r="CR62" s="32">
        <v>0.18</v>
      </c>
      <c r="CS62" s="22">
        <v>3479</v>
      </c>
      <c r="CT62" s="32">
        <v>0.12</v>
      </c>
      <c r="CU62" s="22">
        <v>1469</v>
      </c>
      <c r="CV62" s="27">
        <v>5.2400000000000002E-2</v>
      </c>
      <c r="CW62" s="22">
        <v>37478</v>
      </c>
      <c r="CX62" s="32">
        <v>0.95</v>
      </c>
      <c r="CY62" s="22">
        <v>26992</v>
      </c>
      <c r="CZ62" s="32">
        <v>0.96</v>
      </c>
      <c r="DA62" s="22">
        <v>1915</v>
      </c>
      <c r="DB62" s="32">
        <v>0.05</v>
      </c>
      <c r="DC62" s="22">
        <v>1027</v>
      </c>
      <c r="DD62" s="32">
        <v>0.04</v>
      </c>
      <c r="DE62" s="22">
        <v>540</v>
      </c>
      <c r="DF62" s="32">
        <v>0.01</v>
      </c>
      <c r="DG62" s="22">
        <v>285</v>
      </c>
      <c r="DH62" s="32">
        <v>0.01</v>
      </c>
      <c r="DI62" s="22">
        <v>354</v>
      </c>
      <c r="DJ62" s="32">
        <v>0.01</v>
      </c>
      <c r="DK62" s="22">
        <v>149</v>
      </c>
      <c r="DL62" s="32">
        <v>0.01</v>
      </c>
      <c r="DM62" s="22">
        <v>369</v>
      </c>
      <c r="DN62" s="32">
        <v>0.01</v>
      </c>
      <c r="DO62" s="22">
        <v>224</v>
      </c>
      <c r="DP62" s="32">
        <v>0.01</v>
      </c>
      <c r="DQ62" s="22">
        <v>550</v>
      </c>
      <c r="DR62" s="32">
        <v>0.01</v>
      </c>
      <c r="DS62" s="22">
        <v>314</v>
      </c>
      <c r="DT62" s="32">
        <v>0.01</v>
      </c>
      <c r="DU62" s="22">
        <v>14</v>
      </c>
      <c r="DV62" s="32">
        <v>0</v>
      </c>
      <c r="DW62" s="22">
        <v>12</v>
      </c>
      <c r="DX62" s="32">
        <v>0</v>
      </c>
      <c r="DY62" s="22">
        <v>25</v>
      </c>
      <c r="DZ62" s="32">
        <v>0</v>
      </c>
      <c r="EA62" s="22">
        <v>18</v>
      </c>
      <c r="EB62" s="32">
        <v>0</v>
      </c>
      <c r="EC62" s="22">
        <v>63</v>
      </c>
      <c r="ED62" s="32">
        <v>0</v>
      </c>
      <c r="EE62" s="22">
        <v>25</v>
      </c>
      <c r="EF62" s="32">
        <v>0</v>
      </c>
      <c r="EG62" s="22" t="s">
        <v>425</v>
      </c>
      <c r="EH62" s="22">
        <v>16.68</v>
      </c>
      <c r="EI62" s="22" t="s">
        <v>425</v>
      </c>
      <c r="EJ62" s="22">
        <v>12.72</v>
      </c>
      <c r="EK62" s="22" t="s">
        <v>425</v>
      </c>
      <c r="EL62" s="22">
        <v>22.4</v>
      </c>
      <c r="EM62" s="22" t="s">
        <v>425</v>
      </c>
      <c r="EN62" s="22">
        <v>35.06</v>
      </c>
      <c r="EO62" s="22" t="s">
        <v>425</v>
      </c>
      <c r="EP62" s="22">
        <v>21</v>
      </c>
      <c r="EQ62" s="22" t="s">
        <v>288</v>
      </c>
      <c r="ER62" s="22">
        <v>23.67</v>
      </c>
      <c r="ES62" s="22" t="s">
        <v>288</v>
      </c>
      <c r="ET62" s="22">
        <v>22.12</v>
      </c>
      <c r="EU62" s="33" t="s">
        <v>433</v>
      </c>
      <c r="EV62" s="22">
        <v>23.36</v>
      </c>
      <c r="EW62" s="22" t="s">
        <v>288</v>
      </c>
      <c r="EX62" s="22">
        <v>29.86</v>
      </c>
      <c r="EY62" s="22" t="s">
        <v>434</v>
      </c>
      <c r="EZ62" s="22">
        <v>26.77</v>
      </c>
    </row>
    <row r="63" spans="1:156" ht="16" x14ac:dyDescent="0.2">
      <c r="A63" s="22" t="s">
        <v>78</v>
      </c>
      <c r="B63" s="22" t="s">
        <v>423</v>
      </c>
      <c r="C63" s="22" t="s">
        <v>550</v>
      </c>
      <c r="D63" s="22" t="s">
        <v>425</v>
      </c>
      <c r="E63" s="22" t="s">
        <v>551</v>
      </c>
      <c r="F63" s="22" t="s">
        <v>895</v>
      </c>
      <c r="G63" s="29"/>
      <c r="H63" s="22">
        <v>10</v>
      </c>
      <c r="I63" s="22">
        <v>64.47</v>
      </c>
      <c r="J63" s="22" t="s">
        <v>436</v>
      </c>
      <c r="K63" s="37" t="s">
        <v>426</v>
      </c>
      <c r="L63" s="22" t="s">
        <v>552</v>
      </c>
      <c r="M63">
        <v>16</v>
      </c>
      <c r="N63" t="s">
        <v>834</v>
      </c>
      <c r="O63" s="28">
        <f t="shared" si="14"/>
        <v>287.14999713699098</v>
      </c>
      <c r="P63" s="29">
        <f t="shared" si="26"/>
        <v>329.96098127592052</v>
      </c>
      <c r="Q63" s="34">
        <f t="shared" si="15"/>
        <v>42.810984138929562</v>
      </c>
      <c r="R63" s="27">
        <v>0.12182512740390516</v>
      </c>
      <c r="S63" s="22" t="s">
        <v>285</v>
      </c>
      <c r="T63" s="28">
        <v>42.810984138929562</v>
      </c>
      <c r="U63" s="28">
        <v>54.993496879320084</v>
      </c>
      <c r="V63" s="22">
        <v>274.96748439660041</v>
      </c>
      <c r="W63" s="22" t="s">
        <v>429</v>
      </c>
      <c r="X63" s="22" t="s">
        <v>469</v>
      </c>
      <c r="Y63" s="29">
        <v>52336</v>
      </c>
      <c r="Z63" s="29">
        <v>67229</v>
      </c>
      <c r="AA63" s="29">
        <v>122249</v>
      </c>
      <c r="AB63" s="22" t="s">
        <v>35</v>
      </c>
      <c r="AC63" s="22" t="s">
        <v>553</v>
      </c>
      <c r="AD63" s="22">
        <v>0</v>
      </c>
      <c r="AE63" s="22">
        <v>6</v>
      </c>
      <c r="AF63" s="20" t="s">
        <v>470</v>
      </c>
      <c r="AG63" s="19" t="s">
        <v>660</v>
      </c>
      <c r="AH63" s="19" t="s">
        <v>682</v>
      </c>
      <c r="AI63" s="19">
        <v>3</v>
      </c>
      <c r="AJ63" s="19">
        <f t="shared" si="28"/>
        <v>516.4905</v>
      </c>
      <c r="AK63" s="19">
        <f t="shared" si="16"/>
        <v>-34.510000000000005</v>
      </c>
      <c r="AL63" s="19">
        <v>28.8</v>
      </c>
      <c r="AM63" s="19">
        <v>63.31</v>
      </c>
      <c r="AN63" s="20" t="s">
        <v>425</v>
      </c>
      <c r="AO63" s="20" t="s">
        <v>425</v>
      </c>
      <c r="AP63" s="20" t="s">
        <v>425</v>
      </c>
      <c r="AQ63" s="20" t="s">
        <v>425</v>
      </c>
      <c r="AR63" s="22" t="s">
        <v>425</v>
      </c>
      <c r="AS63" s="20" t="s">
        <v>425</v>
      </c>
      <c r="AT63" s="20" t="s">
        <v>425</v>
      </c>
      <c r="AU63" s="19" t="s">
        <v>425</v>
      </c>
      <c r="AV63" s="19">
        <f t="shared" si="17"/>
        <v>-22.066899999999997</v>
      </c>
      <c r="AW63" s="29">
        <v>38.943800000000003</v>
      </c>
      <c r="AX63" s="29">
        <v>61.0107</v>
      </c>
      <c r="AY63" s="19">
        <f t="shared" si="18"/>
        <v>-18.844700000000103</v>
      </c>
      <c r="AZ63" s="29">
        <v>40.551299999999898</v>
      </c>
      <c r="BA63" s="29">
        <v>59.396000000000001</v>
      </c>
      <c r="BB63" s="19">
        <f t="shared" si="19"/>
        <v>-10.185199999999895</v>
      </c>
      <c r="BC63" s="29">
        <v>44.851300000000002</v>
      </c>
      <c r="BD63" s="29">
        <v>55.036499999999897</v>
      </c>
      <c r="BE63" s="19">
        <f t="shared" si="20"/>
        <v>-2.0985000000000014</v>
      </c>
      <c r="BF63" s="29">
        <v>48.806399999999996</v>
      </c>
      <c r="BG63" s="29">
        <v>50.904899999999998</v>
      </c>
      <c r="BH63" s="19">
        <f t="shared" si="21"/>
        <v>-33.588200000000001</v>
      </c>
      <c r="BI63" s="29">
        <v>33.1477</v>
      </c>
      <c r="BJ63" s="29">
        <v>66.735900000000001</v>
      </c>
      <c r="BK63" s="19">
        <f t="shared" si="22"/>
        <v>-21.870000000000005</v>
      </c>
      <c r="BL63" s="30">
        <v>38.97</v>
      </c>
      <c r="BM63" s="30">
        <v>60.84</v>
      </c>
      <c r="BN63" s="19">
        <f t="shared" si="23"/>
        <v>-29</v>
      </c>
      <c r="BO63" s="31">
        <v>35</v>
      </c>
      <c r="BP63" s="31">
        <v>64</v>
      </c>
      <c r="BQ63" s="31"/>
      <c r="BR63" s="19">
        <v>33.409999999999997</v>
      </c>
      <c r="BS63" s="19">
        <v>66.42</v>
      </c>
      <c r="BT63" s="22" t="str">
        <f t="shared" si="25"/>
        <v>yes</v>
      </c>
      <c r="BU63" s="32">
        <v>0.61</v>
      </c>
      <c r="BV63" s="32">
        <v>0.38</v>
      </c>
      <c r="BW63" s="22" t="s">
        <v>280</v>
      </c>
      <c r="BX63" s="29">
        <v>60.11</v>
      </c>
      <c r="BY63" s="29">
        <v>39.89</v>
      </c>
      <c r="BZ63" s="22" t="s">
        <v>432</v>
      </c>
      <c r="CA63" s="21" t="s">
        <v>432</v>
      </c>
      <c r="CB63" s="22" t="s">
        <v>136</v>
      </c>
      <c r="CC63" s="29">
        <v>84951</v>
      </c>
      <c r="CD63" s="22">
        <v>39602</v>
      </c>
      <c r="CE63" s="22">
        <v>29376</v>
      </c>
      <c r="CF63" s="27">
        <v>0.74180000000000001</v>
      </c>
      <c r="CG63" s="22">
        <v>3537</v>
      </c>
      <c r="CH63" s="32">
        <v>0.12</v>
      </c>
      <c r="CI63" s="22">
        <v>3336</v>
      </c>
      <c r="CJ63" s="32">
        <v>0.11</v>
      </c>
      <c r="CK63" s="22">
        <v>4878</v>
      </c>
      <c r="CL63" s="32">
        <v>0.17</v>
      </c>
      <c r="CM63" s="22">
        <v>1705</v>
      </c>
      <c r="CN63" s="27">
        <v>5.8000000000000003E-2</v>
      </c>
      <c r="CO63" s="22">
        <v>2216</v>
      </c>
      <c r="CP63" s="32">
        <v>0.08</v>
      </c>
      <c r="CQ63" s="22">
        <v>5089</v>
      </c>
      <c r="CR63" s="32">
        <v>0.17</v>
      </c>
      <c r="CS63" s="22">
        <v>4438</v>
      </c>
      <c r="CT63" s="32">
        <v>0.15</v>
      </c>
      <c r="CU63" s="22">
        <v>1599</v>
      </c>
      <c r="CV63" s="27">
        <v>5.4399999999999997E-2</v>
      </c>
      <c r="CW63" s="22">
        <v>37277</v>
      </c>
      <c r="CX63" s="32">
        <v>0.94</v>
      </c>
      <c r="CY63" s="22">
        <v>28086</v>
      </c>
      <c r="CZ63" s="32">
        <v>0.96</v>
      </c>
      <c r="DA63" s="22">
        <v>2325</v>
      </c>
      <c r="DB63" s="32">
        <v>0.06</v>
      </c>
      <c r="DC63" s="22">
        <v>1290</v>
      </c>
      <c r="DD63" s="32">
        <v>0.04</v>
      </c>
      <c r="DE63" s="22">
        <v>639</v>
      </c>
      <c r="DF63" s="32">
        <v>0.02</v>
      </c>
      <c r="DG63" s="22">
        <v>331</v>
      </c>
      <c r="DH63" s="32">
        <v>0.01</v>
      </c>
      <c r="DI63" s="22">
        <v>326</v>
      </c>
      <c r="DJ63" s="32">
        <v>0.01</v>
      </c>
      <c r="DK63" s="22">
        <v>149</v>
      </c>
      <c r="DL63" s="32">
        <v>0.01</v>
      </c>
      <c r="DM63" s="22">
        <v>307</v>
      </c>
      <c r="DN63" s="32">
        <v>0.01</v>
      </c>
      <c r="DO63" s="22">
        <v>231</v>
      </c>
      <c r="DP63" s="32">
        <v>0.01</v>
      </c>
      <c r="DQ63" s="22">
        <v>970</v>
      </c>
      <c r="DR63" s="32">
        <v>0.02</v>
      </c>
      <c r="DS63" s="22">
        <v>539</v>
      </c>
      <c r="DT63" s="32">
        <v>0.02</v>
      </c>
      <c r="DU63" s="22">
        <v>12</v>
      </c>
      <c r="DV63" s="32">
        <v>0</v>
      </c>
      <c r="DW63" s="22">
        <v>11</v>
      </c>
      <c r="DX63" s="32">
        <v>0</v>
      </c>
      <c r="DY63" s="22">
        <v>23</v>
      </c>
      <c r="DZ63" s="32">
        <v>0</v>
      </c>
      <c r="EA63" s="22">
        <v>8</v>
      </c>
      <c r="EB63" s="32">
        <v>0</v>
      </c>
      <c r="EC63" s="22">
        <v>48</v>
      </c>
      <c r="ED63" s="32">
        <v>0</v>
      </c>
      <c r="EE63" s="22">
        <v>21</v>
      </c>
      <c r="EF63" s="32">
        <v>0</v>
      </c>
      <c r="EG63" s="22" t="s">
        <v>425</v>
      </c>
      <c r="EH63" s="22">
        <v>19.88</v>
      </c>
      <c r="EI63" s="22" t="s">
        <v>425</v>
      </c>
      <c r="EJ63" s="22">
        <v>16.53</v>
      </c>
      <c r="EK63" s="22" t="s">
        <v>425</v>
      </c>
      <c r="EL63" s="22">
        <v>23.34</v>
      </c>
      <c r="EM63" s="22" t="s">
        <v>425</v>
      </c>
      <c r="EN63" s="22">
        <v>35.75</v>
      </c>
      <c r="EO63" s="22" t="s">
        <v>425</v>
      </c>
      <c r="EP63" s="22">
        <v>21.87</v>
      </c>
      <c r="EQ63" s="22" t="s">
        <v>288</v>
      </c>
      <c r="ER63" s="22">
        <v>21.74</v>
      </c>
      <c r="ES63" s="22" t="s">
        <v>288</v>
      </c>
      <c r="ET63" s="22">
        <v>21.5</v>
      </c>
      <c r="EU63" s="33" t="s">
        <v>433</v>
      </c>
      <c r="EV63" s="22">
        <v>17.690000000000001</v>
      </c>
      <c r="EW63" s="22" t="s">
        <v>288</v>
      </c>
      <c r="EX63" s="22">
        <v>25.99</v>
      </c>
      <c r="EY63" s="22" t="s">
        <v>434</v>
      </c>
      <c r="EZ63" s="22">
        <v>20.87</v>
      </c>
    </row>
    <row r="64" spans="1:156" ht="16" x14ac:dyDescent="0.2">
      <c r="A64" s="22" t="s">
        <v>123</v>
      </c>
      <c r="B64" s="22" t="s">
        <v>423</v>
      </c>
      <c r="C64" s="22" t="s">
        <v>554</v>
      </c>
      <c r="D64" s="22" t="s">
        <v>425</v>
      </c>
      <c r="E64" s="22" t="s">
        <v>426</v>
      </c>
      <c r="F64" s="22" t="s">
        <v>895</v>
      </c>
      <c r="G64" s="29"/>
      <c r="H64" s="22">
        <v>2</v>
      </c>
      <c r="I64" s="22">
        <v>57.48</v>
      </c>
      <c r="J64" s="22" t="s">
        <v>429</v>
      </c>
      <c r="K64" s="37" t="s">
        <v>426</v>
      </c>
      <c r="L64" s="22" t="s">
        <v>194</v>
      </c>
      <c r="M64">
        <v>11</v>
      </c>
      <c r="N64" t="s">
        <v>848</v>
      </c>
      <c r="O64" s="22">
        <f t="shared" si="14"/>
        <v>272.95687070316819</v>
      </c>
      <c r="P64" s="29">
        <f t="shared" si="26"/>
        <v>305.99296246430822</v>
      </c>
      <c r="Q64" s="29">
        <f t="shared" si="15"/>
        <v>33.036091761140057</v>
      </c>
      <c r="R64" s="27">
        <v>0.2816250073172159</v>
      </c>
      <c r="S64" s="29"/>
      <c r="T64" s="28">
        <v>33.036091761140057</v>
      </c>
      <c r="U64" s="28">
        <v>61.19859249286165</v>
      </c>
      <c r="V64" s="22">
        <v>673.18451742147818</v>
      </c>
      <c r="W64" s="22" t="s">
        <v>429</v>
      </c>
      <c r="X64" s="22" t="s">
        <v>469</v>
      </c>
      <c r="Y64" s="29">
        <v>50792</v>
      </c>
      <c r="Z64" s="29">
        <v>94091</v>
      </c>
      <c r="AA64" s="29">
        <v>153747</v>
      </c>
      <c r="AB64" s="22" t="s">
        <v>54</v>
      </c>
      <c r="AC64" s="22">
        <v>2012</v>
      </c>
      <c r="AD64" s="22">
        <v>1</v>
      </c>
      <c r="AE64" s="22">
        <v>5</v>
      </c>
      <c r="AF64" s="20" t="s">
        <v>475</v>
      </c>
      <c r="AG64" s="19" t="s">
        <v>662</v>
      </c>
      <c r="AH64" s="19" t="s">
        <v>684</v>
      </c>
      <c r="AI64" s="19">
        <v>2</v>
      </c>
      <c r="AJ64" s="19">
        <f t="shared" si="28"/>
        <v>240.42359999999996</v>
      </c>
      <c r="AK64" s="19">
        <f t="shared" si="16"/>
        <v>-35.85</v>
      </c>
      <c r="AL64" s="19">
        <v>27.93</v>
      </c>
      <c r="AM64" s="19">
        <v>63.78</v>
      </c>
      <c r="AN64" s="20" t="s">
        <v>425</v>
      </c>
      <c r="AO64" s="20" t="s">
        <v>425</v>
      </c>
      <c r="AP64" s="20" t="s">
        <v>431</v>
      </c>
      <c r="AQ64" s="20" t="s">
        <v>425</v>
      </c>
      <c r="AR64" s="22" t="s">
        <v>425</v>
      </c>
      <c r="AS64" s="20" t="s">
        <v>425</v>
      </c>
      <c r="AT64" s="20" t="s">
        <v>425</v>
      </c>
      <c r="AU64" s="19" t="s">
        <v>425</v>
      </c>
      <c r="AV64" s="19">
        <f t="shared" si="17"/>
        <v>-6.4819999999999993</v>
      </c>
      <c r="AW64" s="29">
        <v>46.702399999999898</v>
      </c>
      <c r="AX64" s="29">
        <v>53.184399999999897</v>
      </c>
      <c r="AY64" s="19">
        <f t="shared" si="18"/>
        <v>-6.0258000000001033</v>
      </c>
      <c r="AZ64" s="29">
        <v>46.897399999999898</v>
      </c>
      <c r="BA64" s="29">
        <v>52.923200000000001</v>
      </c>
      <c r="BB64" s="19">
        <f t="shared" si="19"/>
        <v>-1.1149999999998954</v>
      </c>
      <c r="BC64" s="29">
        <v>49.393900000000002</v>
      </c>
      <c r="BD64" s="29">
        <v>50.508899999999898</v>
      </c>
      <c r="BE64" s="19">
        <f t="shared" si="20"/>
        <v>-32.576500000000003</v>
      </c>
      <c r="BF64" s="29">
        <v>33.651800000000001</v>
      </c>
      <c r="BG64" s="29">
        <v>66.228300000000004</v>
      </c>
      <c r="BH64" s="19">
        <f t="shared" si="21"/>
        <v>-15.922499999999999</v>
      </c>
      <c r="BI64" s="29">
        <v>40.113900000000001</v>
      </c>
      <c r="BJ64" s="29">
        <v>56.0364</v>
      </c>
      <c r="BK64" s="19">
        <f t="shared" si="22"/>
        <v>-7.2399999999999949</v>
      </c>
      <c r="BL64" s="30">
        <v>44.13</v>
      </c>
      <c r="BM64" s="30">
        <v>51.37</v>
      </c>
      <c r="BN64" s="19">
        <f t="shared" si="23"/>
        <v>-15</v>
      </c>
      <c r="BO64" s="31">
        <v>42</v>
      </c>
      <c r="BP64" s="31">
        <v>57</v>
      </c>
      <c r="BQ64" s="31"/>
      <c r="BR64" s="19">
        <v>36.79</v>
      </c>
      <c r="BS64" s="19">
        <v>63</v>
      </c>
      <c r="BT64" s="22" t="str">
        <f t="shared" si="25"/>
        <v>yes</v>
      </c>
      <c r="BU64" s="32">
        <v>0.57999999999999996</v>
      </c>
      <c r="BV64" s="32">
        <v>0.41</v>
      </c>
      <c r="BW64" s="22" t="s">
        <v>280</v>
      </c>
      <c r="BX64" s="29">
        <v>56.02</v>
      </c>
      <c r="BY64" s="29">
        <v>43.98</v>
      </c>
      <c r="BZ64" s="22" t="s">
        <v>432</v>
      </c>
      <c r="CA64" s="21" t="s">
        <v>432</v>
      </c>
      <c r="CB64" s="22" t="s">
        <v>195</v>
      </c>
      <c r="CC64" s="29">
        <v>57853</v>
      </c>
      <c r="CD64" s="22">
        <v>39917</v>
      </c>
      <c r="CE64" s="22">
        <v>29729</v>
      </c>
      <c r="CF64" s="27">
        <v>0.74480000000000002</v>
      </c>
      <c r="CG64" s="22">
        <v>4726</v>
      </c>
      <c r="CH64" s="32">
        <v>0.16</v>
      </c>
      <c r="CI64" s="22">
        <v>3205</v>
      </c>
      <c r="CJ64" s="32">
        <v>0.11</v>
      </c>
      <c r="CK64" s="22">
        <v>3692</v>
      </c>
      <c r="CL64" s="32">
        <v>0.12</v>
      </c>
      <c r="CM64" s="22">
        <v>2232</v>
      </c>
      <c r="CN64" s="27">
        <v>7.51E-2</v>
      </c>
      <c r="CO64" s="22">
        <v>2783</v>
      </c>
      <c r="CP64" s="32">
        <v>0.09</v>
      </c>
      <c r="CQ64" s="22">
        <v>4137</v>
      </c>
      <c r="CR64" s="32">
        <v>0.14000000000000001</v>
      </c>
      <c r="CS64" s="22">
        <v>3452</v>
      </c>
      <c r="CT64" s="32">
        <v>0.12</v>
      </c>
      <c r="CU64" s="22">
        <v>2827</v>
      </c>
      <c r="CV64" s="27">
        <v>9.5100000000000004E-2</v>
      </c>
      <c r="CW64" s="22">
        <v>37490</v>
      </c>
      <c r="CX64" s="32">
        <v>0.94</v>
      </c>
      <c r="CY64" s="22">
        <v>28117</v>
      </c>
      <c r="CZ64" s="32">
        <v>0.95</v>
      </c>
      <c r="DA64" s="22">
        <v>2427</v>
      </c>
      <c r="DB64" s="32">
        <v>0.06</v>
      </c>
      <c r="DC64" s="22">
        <v>1612</v>
      </c>
      <c r="DD64" s="32">
        <v>0.05</v>
      </c>
      <c r="DE64" s="22">
        <v>657</v>
      </c>
      <c r="DF64" s="32">
        <v>0.02</v>
      </c>
      <c r="DG64" s="22">
        <v>365</v>
      </c>
      <c r="DH64" s="32">
        <v>0.01</v>
      </c>
      <c r="DI64" s="22">
        <v>751</v>
      </c>
      <c r="DJ64" s="32">
        <v>0.02</v>
      </c>
      <c r="DK64" s="22">
        <v>582</v>
      </c>
      <c r="DL64" s="32">
        <v>0.02</v>
      </c>
      <c r="DM64" s="22">
        <v>506</v>
      </c>
      <c r="DN64" s="32">
        <v>0.01</v>
      </c>
      <c r="DO64" s="22">
        <v>379</v>
      </c>
      <c r="DP64" s="32">
        <v>0.01</v>
      </c>
      <c r="DQ64" s="22">
        <v>436</v>
      </c>
      <c r="DR64" s="32">
        <v>0.01</v>
      </c>
      <c r="DS64" s="22">
        <v>244</v>
      </c>
      <c r="DT64" s="32">
        <v>0.01</v>
      </c>
      <c r="DU64" s="22">
        <v>13</v>
      </c>
      <c r="DV64" s="32">
        <v>0</v>
      </c>
      <c r="DW64" s="22">
        <v>6</v>
      </c>
      <c r="DX64" s="32">
        <v>0</v>
      </c>
      <c r="DY64" s="22">
        <v>18</v>
      </c>
      <c r="DZ64" s="32">
        <v>0</v>
      </c>
      <c r="EA64" s="22">
        <v>16</v>
      </c>
      <c r="EB64" s="32">
        <v>0</v>
      </c>
      <c r="EC64" s="22">
        <v>46</v>
      </c>
      <c r="ED64" s="32">
        <v>0</v>
      </c>
      <c r="EE64" s="22">
        <v>20</v>
      </c>
      <c r="EF64" s="32">
        <v>0</v>
      </c>
      <c r="EG64" s="22" t="s">
        <v>425</v>
      </c>
      <c r="EH64" s="22">
        <v>1.73</v>
      </c>
      <c r="EI64" s="22" t="s">
        <v>431</v>
      </c>
      <c r="EJ64" s="22">
        <v>1.57</v>
      </c>
      <c r="EK64" s="22" t="s">
        <v>425</v>
      </c>
      <c r="EL64" s="22">
        <v>4.62</v>
      </c>
      <c r="EM64" s="22" t="s">
        <v>425</v>
      </c>
      <c r="EN64" s="22">
        <v>11.69</v>
      </c>
      <c r="EO64" s="22" t="s">
        <v>425</v>
      </c>
      <c r="EP64" s="22">
        <v>7.25</v>
      </c>
      <c r="EQ64" s="22" t="s">
        <v>288</v>
      </c>
      <c r="ER64" s="22">
        <v>13.8</v>
      </c>
      <c r="ES64" s="22" t="s">
        <v>288</v>
      </c>
      <c r="ET64" s="22">
        <v>10.08</v>
      </c>
      <c r="EU64" s="33" t="s">
        <v>433</v>
      </c>
      <c r="EV64" s="22">
        <v>12.38</v>
      </c>
      <c r="EW64" s="22" t="s">
        <v>288</v>
      </c>
      <c r="EX64" s="22">
        <v>14.95</v>
      </c>
      <c r="EY64" s="22" t="s">
        <v>434</v>
      </c>
      <c r="EZ64" s="22">
        <v>15.72</v>
      </c>
    </row>
    <row r="65" spans="1:156" ht="16" x14ac:dyDescent="0.2">
      <c r="A65" s="22" t="s">
        <v>9</v>
      </c>
      <c r="B65" s="22" t="s">
        <v>423</v>
      </c>
      <c r="C65" s="22" t="s">
        <v>555</v>
      </c>
      <c r="D65" s="22" t="s">
        <v>425</v>
      </c>
      <c r="E65" s="22" t="s">
        <v>426</v>
      </c>
      <c r="F65" s="22" t="s">
        <v>895</v>
      </c>
      <c r="G65" s="29"/>
      <c r="H65" s="22">
        <v>3</v>
      </c>
      <c r="I65" s="22">
        <v>55.73</v>
      </c>
      <c r="J65" s="22" t="s">
        <v>429</v>
      </c>
      <c r="K65" s="37" t="s">
        <v>426</v>
      </c>
      <c r="L65" s="22" t="s">
        <v>157</v>
      </c>
      <c r="M65">
        <v>4</v>
      </c>
      <c r="N65" t="s">
        <v>876</v>
      </c>
      <c r="O65" s="22">
        <f t="shared" si="14"/>
        <v>249.81779777165062</v>
      </c>
      <c r="P65" s="29">
        <f t="shared" si="26"/>
        <v>289.76603943952659</v>
      </c>
      <c r="Q65" s="29">
        <f t="shared" si="15"/>
        <v>39.948241667875969</v>
      </c>
      <c r="R65" s="27">
        <v>0.1800496622002935</v>
      </c>
      <c r="S65" s="29"/>
      <c r="T65" s="28">
        <v>39.948241667875969</v>
      </c>
      <c r="U65" s="28">
        <v>57.953207887905322</v>
      </c>
      <c r="V65" s="22">
        <v>985.20453409439051</v>
      </c>
      <c r="W65" s="22" t="s">
        <v>429</v>
      </c>
      <c r="X65" s="22" t="s">
        <v>469</v>
      </c>
      <c r="Y65" s="29">
        <v>49551</v>
      </c>
      <c r="Z65" s="29">
        <v>71884</v>
      </c>
      <c r="AA65" s="29">
        <v>124038</v>
      </c>
      <c r="AB65" s="22" t="s">
        <v>42</v>
      </c>
      <c r="AC65" s="22">
        <v>2010</v>
      </c>
      <c r="AD65" s="22">
        <v>1</v>
      </c>
      <c r="AE65" s="22">
        <v>5</v>
      </c>
      <c r="AF65" s="20" t="s">
        <v>498</v>
      </c>
      <c r="AG65" s="19" t="s">
        <v>665</v>
      </c>
      <c r="AH65" s="19" t="s">
        <v>684</v>
      </c>
      <c r="AI65" s="19">
        <v>2</v>
      </c>
      <c r="AJ65" s="19">
        <f t="shared" si="28"/>
        <v>181.67700000000042</v>
      </c>
      <c r="AK65" s="19">
        <f t="shared" si="16"/>
        <v>-28.970000000000002</v>
      </c>
      <c r="AL65" s="19">
        <v>31.27</v>
      </c>
      <c r="AM65" s="19">
        <v>60.24</v>
      </c>
      <c r="AN65" s="20" t="s">
        <v>425</v>
      </c>
      <c r="AO65" s="20" t="s">
        <v>425</v>
      </c>
      <c r="AP65" s="20" t="s">
        <v>425</v>
      </c>
      <c r="AQ65" s="20" t="s">
        <v>431</v>
      </c>
      <c r="AR65" s="22" t="s">
        <v>425</v>
      </c>
      <c r="AS65" s="20" t="s">
        <v>425</v>
      </c>
      <c r="AT65" s="20" t="s">
        <v>425</v>
      </c>
      <c r="AU65" s="19" t="s">
        <v>425</v>
      </c>
      <c r="AV65" s="19">
        <f t="shared" si="17"/>
        <v>-15.991800000000104</v>
      </c>
      <c r="AW65" s="29">
        <v>38.937399999999897</v>
      </c>
      <c r="AX65" s="29">
        <v>54.929200000000002</v>
      </c>
      <c r="AY65" s="19">
        <f t="shared" si="18"/>
        <v>-8.2113000000000014</v>
      </c>
      <c r="AZ65" s="29">
        <v>44.196399999999898</v>
      </c>
      <c r="BA65" s="29">
        <v>52.407699999999899</v>
      </c>
      <c r="BB65" s="19">
        <f t="shared" si="19"/>
        <v>1.0691999999998956</v>
      </c>
      <c r="BC65" s="29">
        <v>50.469099999999898</v>
      </c>
      <c r="BD65" s="29">
        <v>49.399900000000002</v>
      </c>
      <c r="BE65" s="19">
        <f t="shared" si="20"/>
        <v>-6.2931999999999988</v>
      </c>
      <c r="BF65" s="29">
        <v>46.7652</v>
      </c>
      <c r="BG65" s="29">
        <v>53.058399999999999</v>
      </c>
      <c r="BH65" s="19">
        <f t="shared" si="21"/>
        <v>-18.571399999999997</v>
      </c>
      <c r="BI65" s="29">
        <v>36.607100000000003</v>
      </c>
      <c r="BJ65" s="29">
        <v>55.1785</v>
      </c>
      <c r="BK65" s="19">
        <f t="shared" si="22"/>
        <v>-1.8699999999999974</v>
      </c>
      <c r="BL65" s="30">
        <v>49</v>
      </c>
      <c r="BM65" s="30">
        <v>50.87</v>
      </c>
      <c r="BN65" s="19">
        <f t="shared" si="23"/>
        <v>-12</v>
      </c>
      <c r="BO65" s="31">
        <v>44</v>
      </c>
      <c r="BP65" s="31">
        <v>56</v>
      </c>
      <c r="BQ65" s="31"/>
      <c r="BR65" s="19">
        <v>46.73</v>
      </c>
      <c r="BS65" s="19">
        <v>53.22</v>
      </c>
      <c r="BT65" s="22" t="str">
        <f t="shared" si="25"/>
        <v>yes</v>
      </c>
      <c r="BU65" s="32">
        <v>0.56000000000000005</v>
      </c>
      <c r="BV65" s="32">
        <v>0.43</v>
      </c>
      <c r="BW65" s="22" t="s">
        <v>279</v>
      </c>
      <c r="BX65" s="29">
        <v>48.75</v>
      </c>
      <c r="BY65" s="29">
        <v>51.25</v>
      </c>
      <c r="BZ65" s="22" t="s">
        <v>432</v>
      </c>
      <c r="CA65" s="21" t="s">
        <v>432</v>
      </c>
      <c r="CB65" s="22" t="s">
        <v>250</v>
      </c>
      <c r="CC65" s="29">
        <v>71790</v>
      </c>
      <c r="CD65" s="22">
        <v>39488</v>
      </c>
      <c r="CE65" s="22">
        <v>28986</v>
      </c>
      <c r="CF65" s="27">
        <v>0.73399999999999999</v>
      </c>
      <c r="CG65" s="22">
        <v>3747</v>
      </c>
      <c r="CH65" s="32">
        <v>0.13</v>
      </c>
      <c r="CI65" s="22">
        <v>3181</v>
      </c>
      <c r="CJ65" s="32">
        <v>0.11</v>
      </c>
      <c r="CK65" s="22">
        <v>3848</v>
      </c>
      <c r="CL65" s="32">
        <v>0.13</v>
      </c>
      <c r="CM65" s="22">
        <v>2115</v>
      </c>
      <c r="CN65" s="27">
        <v>7.2999999999999995E-2</v>
      </c>
      <c r="CO65" s="22">
        <v>2311</v>
      </c>
      <c r="CP65" s="32">
        <v>0.08</v>
      </c>
      <c r="CQ65" s="22">
        <v>4699</v>
      </c>
      <c r="CR65" s="32">
        <v>0.16</v>
      </c>
      <c r="CS65" s="22">
        <v>3781</v>
      </c>
      <c r="CT65" s="32">
        <v>0.13</v>
      </c>
      <c r="CU65" s="22">
        <v>2525</v>
      </c>
      <c r="CV65" s="27">
        <v>8.7099999999999997E-2</v>
      </c>
      <c r="CW65" s="22">
        <v>37708</v>
      </c>
      <c r="CX65" s="32">
        <v>0.95</v>
      </c>
      <c r="CY65" s="22">
        <v>27994</v>
      </c>
      <c r="CZ65" s="32">
        <v>0.97</v>
      </c>
      <c r="DA65" s="22">
        <v>1780</v>
      </c>
      <c r="DB65" s="32">
        <v>0.05</v>
      </c>
      <c r="DC65" s="22">
        <v>992</v>
      </c>
      <c r="DD65" s="32">
        <v>0.03</v>
      </c>
      <c r="DE65" s="22">
        <v>605</v>
      </c>
      <c r="DF65" s="32">
        <v>0.02</v>
      </c>
      <c r="DG65" s="22">
        <v>346</v>
      </c>
      <c r="DH65" s="32">
        <v>0.01</v>
      </c>
      <c r="DI65" s="22">
        <v>295</v>
      </c>
      <c r="DJ65" s="32">
        <v>0.01</v>
      </c>
      <c r="DK65" s="22">
        <v>127</v>
      </c>
      <c r="DL65" s="32">
        <v>0</v>
      </c>
      <c r="DM65" s="22">
        <v>305</v>
      </c>
      <c r="DN65" s="32">
        <v>0.01</v>
      </c>
      <c r="DO65" s="22">
        <v>208</v>
      </c>
      <c r="DP65" s="32">
        <v>0.01</v>
      </c>
      <c r="DQ65" s="22">
        <v>490</v>
      </c>
      <c r="DR65" s="32">
        <v>0.01</v>
      </c>
      <c r="DS65" s="22">
        <v>268</v>
      </c>
      <c r="DT65" s="32">
        <v>0.01</v>
      </c>
      <c r="DU65" s="22">
        <v>26</v>
      </c>
      <c r="DV65" s="32">
        <v>0</v>
      </c>
      <c r="DW65" s="22">
        <v>11</v>
      </c>
      <c r="DX65" s="32">
        <v>0</v>
      </c>
      <c r="DY65" s="22">
        <v>19</v>
      </c>
      <c r="DZ65" s="32">
        <v>0</v>
      </c>
      <c r="EA65" s="22">
        <v>10</v>
      </c>
      <c r="EB65" s="32">
        <v>0</v>
      </c>
      <c r="EC65" s="22">
        <v>40</v>
      </c>
      <c r="ED65" s="32">
        <v>0</v>
      </c>
      <c r="EE65" s="22">
        <v>22</v>
      </c>
      <c r="EF65" s="32">
        <v>0</v>
      </c>
      <c r="EG65" s="22" t="s">
        <v>425</v>
      </c>
      <c r="EH65" s="22">
        <v>8.91</v>
      </c>
      <c r="EI65" s="22" t="s">
        <v>425</v>
      </c>
      <c r="EJ65" s="22">
        <v>0.35</v>
      </c>
      <c r="EK65" s="22" t="s">
        <v>431</v>
      </c>
      <c r="EL65" s="22">
        <v>5.6</v>
      </c>
      <c r="EM65" s="22" t="s">
        <v>425</v>
      </c>
      <c r="EN65" s="22">
        <v>19.2</v>
      </c>
      <c r="EO65" s="22" t="s">
        <v>425</v>
      </c>
      <c r="EP65" s="22">
        <v>1.88</v>
      </c>
      <c r="EQ65" s="22" t="s">
        <v>288</v>
      </c>
      <c r="ER65" s="22">
        <v>13.18</v>
      </c>
      <c r="ES65" s="22" t="s">
        <v>288</v>
      </c>
      <c r="ET65" s="22">
        <v>12.93</v>
      </c>
      <c r="EU65" s="33" t="s">
        <v>433</v>
      </c>
      <c r="EV65" s="22">
        <v>10.27</v>
      </c>
      <c r="EW65" s="22" t="s">
        <v>288</v>
      </c>
      <c r="EX65" s="22">
        <v>16.3</v>
      </c>
      <c r="EY65" s="22" t="s">
        <v>434</v>
      </c>
      <c r="EZ65" s="22">
        <v>12.05</v>
      </c>
    </row>
    <row r="66" spans="1:156" ht="16" x14ac:dyDescent="0.2">
      <c r="A66" s="22" t="s">
        <v>20</v>
      </c>
      <c r="B66" s="22" t="s">
        <v>423</v>
      </c>
      <c r="C66" s="22" t="s">
        <v>556</v>
      </c>
      <c r="D66" s="22" t="s">
        <v>425</v>
      </c>
      <c r="E66" s="22" t="s">
        <v>426</v>
      </c>
      <c r="F66" s="22" t="s">
        <v>895</v>
      </c>
      <c r="G66" s="29"/>
      <c r="H66" s="22">
        <v>2</v>
      </c>
      <c r="I66" s="22">
        <v>65.7</v>
      </c>
      <c r="J66" s="22" t="s">
        <v>429</v>
      </c>
      <c r="K66" s="37" t="s">
        <v>426</v>
      </c>
      <c r="L66" s="22" t="s">
        <v>186</v>
      </c>
      <c r="M66">
        <v>17</v>
      </c>
      <c r="N66" t="s">
        <v>833</v>
      </c>
      <c r="O66" s="28">
        <f t="shared" ref="O66:O97" si="29">P66-Q66</f>
        <v>371.3374694654014</v>
      </c>
      <c r="P66" s="29">
        <f t="shared" si="26"/>
        <v>403.60146133725334</v>
      </c>
      <c r="Q66" s="34">
        <f t="shared" ref="Q66:Q97" si="30">IF(D66="DFL", IF(AD66=0, T66, T66*AD66)*H66, IF(AD66=0, T66, T66*AD66))</f>
        <v>32.263991871851964</v>
      </c>
      <c r="R66" s="27">
        <v>0.35002918351023588</v>
      </c>
      <c r="S66" s="29"/>
      <c r="T66" s="28">
        <v>32.263991871851964</v>
      </c>
      <c r="U66" s="28">
        <v>67.266910222875552</v>
      </c>
      <c r="V66" s="22">
        <v>739.93601245163109</v>
      </c>
      <c r="W66" s="22" t="s">
        <v>429</v>
      </c>
      <c r="X66" s="22" t="s">
        <v>469</v>
      </c>
      <c r="Y66" s="29">
        <v>44775</v>
      </c>
      <c r="Z66" s="29">
        <v>93351</v>
      </c>
      <c r="AA66" s="29">
        <v>138777</v>
      </c>
      <c r="AB66" s="22" t="s">
        <v>20</v>
      </c>
      <c r="AC66" s="22">
        <v>2012</v>
      </c>
      <c r="AD66" s="22">
        <v>0</v>
      </c>
      <c r="AE66" s="22">
        <v>6</v>
      </c>
      <c r="AF66" s="20" t="s">
        <v>470</v>
      </c>
      <c r="AG66" s="19" t="s">
        <v>660</v>
      </c>
      <c r="AH66" s="19" t="s">
        <v>682</v>
      </c>
      <c r="AI66" s="19">
        <v>3</v>
      </c>
      <c r="AJ66" s="19">
        <f t="shared" si="28"/>
        <v>843.38729999999964</v>
      </c>
      <c r="AK66" s="19">
        <f t="shared" ref="AK66:AK97" si="31">AL66-AM66</f>
        <v>-16.71</v>
      </c>
      <c r="AL66" s="19">
        <v>37.33</v>
      </c>
      <c r="AM66" s="19">
        <v>54.04</v>
      </c>
      <c r="AN66" s="20" t="s">
        <v>425</v>
      </c>
      <c r="AO66" s="20" t="s">
        <v>425</v>
      </c>
      <c r="AP66" s="20" t="s">
        <v>425</v>
      </c>
      <c r="AQ66" s="20" t="s">
        <v>425</v>
      </c>
      <c r="AR66" s="22" t="s">
        <v>425</v>
      </c>
      <c r="AS66" s="20" t="s">
        <v>425</v>
      </c>
      <c r="AT66" s="20" t="s">
        <v>425</v>
      </c>
      <c r="AU66" s="19" t="s">
        <v>425</v>
      </c>
      <c r="AV66" s="19">
        <f t="shared" ref="AV66:AV97" si="32">AW66-AX66</f>
        <v>-23.605899999999998</v>
      </c>
      <c r="AW66" s="29">
        <v>38.162300000000002</v>
      </c>
      <c r="AX66" s="29">
        <v>61.7682</v>
      </c>
      <c r="AY66" s="19">
        <f t="shared" ref="AY66:AY97" si="33">AZ66-BA66</f>
        <v>-27.8521</v>
      </c>
      <c r="AZ66" s="29">
        <v>36.0242</v>
      </c>
      <c r="BA66" s="29">
        <v>63.876300000000001</v>
      </c>
      <c r="BB66" s="19">
        <f t="shared" ref="BB66:BB97" si="34">BC66-BD66</f>
        <v>-96.496799999999894</v>
      </c>
      <c r="BC66" s="22">
        <v>0</v>
      </c>
      <c r="BD66" s="29">
        <v>96.496799999999894</v>
      </c>
      <c r="BE66" s="19">
        <f t="shared" ref="BE66:BE97" si="35">BF66-BG66</f>
        <v>-25.200500000000005</v>
      </c>
      <c r="BF66" s="22">
        <v>37.325699999999998</v>
      </c>
      <c r="BG66" s="29">
        <v>62.526200000000003</v>
      </c>
      <c r="BH66" s="19">
        <f t="shared" ref="BH66:BH97" si="36">BI66-BJ66</f>
        <v>-34.983800000000002</v>
      </c>
      <c r="BI66" s="29">
        <v>32.464100000000002</v>
      </c>
      <c r="BJ66" s="29">
        <v>67.447900000000004</v>
      </c>
      <c r="BK66" s="19">
        <f t="shared" ref="BK66:BK97" si="37">BL66-BM66</f>
        <v>-24.28</v>
      </c>
      <c r="BL66" s="30">
        <v>37.81</v>
      </c>
      <c r="BM66" s="30">
        <v>62.09</v>
      </c>
      <c r="BN66" s="19">
        <f t="shared" ref="BN66:BN97" si="38">BO66-BP66</f>
        <v>-32</v>
      </c>
      <c r="BO66" s="31">
        <v>34</v>
      </c>
      <c r="BP66" s="31">
        <v>66</v>
      </c>
      <c r="BQ66" s="31"/>
      <c r="BR66" s="19">
        <v>32.049999999999997</v>
      </c>
      <c r="BS66" s="19">
        <v>67.760000000000005</v>
      </c>
      <c r="BT66" s="22" t="str">
        <f t="shared" ref="BT66:BT97" si="39">IF(BU66&gt;BV66,"yes","no")</f>
        <v>yes</v>
      </c>
      <c r="BU66" s="32">
        <v>0.57999999999999996</v>
      </c>
      <c r="BV66" s="32">
        <v>0.41</v>
      </c>
      <c r="BW66" s="22" t="s">
        <v>279</v>
      </c>
      <c r="BX66" s="29">
        <v>40.89</v>
      </c>
      <c r="BY66" s="29">
        <v>59.11</v>
      </c>
      <c r="BZ66" s="22" t="s">
        <v>512</v>
      </c>
      <c r="CA66" s="21" t="s">
        <v>702</v>
      </c>
      <c r="CB66" s="22" t="s">
        <v>255</v>
      </c>
      <c r="CC66" s="29">
        <v>95238</v>
      </c>
      <c r="CD66" s="22">
        <v>39563</v>
      </c>
      <c r="CE66" s="22">
        <v>28852</v>
      </c>
      <c r="CF66" s="27">
        <v>0.72929999999999995</v>
      </c>
      <c r="CG66" s="22">
        <v>2677</v>
      </c>
      <c r="CH66" s="32">
        <v>0.09</v>
      </c>
      <c r="CI66" s="22">
        <v>3048</v>
      </c>
      <c r="CJ66" s="32">
        <v>0.11</v>
      </c>
      <c r="CK66" s="22">
        <v>4948</v>
      </c>
      <c r="CL66" s="32">
        <v>0.17</v>
      </c>
      <c r="CM66" s="22">
        <v>2231</v>
      </c>
      <c r="CN66" s="27">
        <v>7.7299999999999994E-2</v>
      </c>
      <c r="CO66" s="22">
        <v>1654</v>
      </c>
      <c r="CP66" s="32">
        <v>0.06</v>
      </c>
      <c r="CQ66" s="22">
        <v>4886</v>
      </c>
      <c r="CR66" s="32">
        <v>0.17</v>
      </c>
      <c r="CS66" s="22">
        <v>4676</v>
      </c>
      <c r="CT66" s="32">
        <v>0.16</v>
      </c>
      <c r="CU66" s="22">
        <v>2398</v>
      </c>
      <c r="CV66" s="27">
        <v>8.3099999999999993E-2</v>
      </c>
      <c r="CW66" s="22">
        <v>37088</v>
      </c>
      <c r="CX66" s="32">
        <v>0.94</v>
      </c>
      <c r="CY66" s="22">
        <v>27388</v>
      </c>
      <c r="CZ66" s="32">
        <v>0.95</v>
      </c>
      <c r="DA66" s="22">
        <v>2475</v>
      </c>
      <c r="DB66" s="32">
        <v>0.06</v>
      </c>
      <c r="DC66" s="22">
        <v>1464</v>
      </c>
      <c r="DD66" s="32">
        <v>0.05</v>
      </c>
      <c r="DE66" s="22">
        <v>892</v>
      </c>
      <c r="DF66" s="32">
        <v>0.02</v>
      </c>
      <c r="DG66" s="22">
        <v>513</v>
      </c>
      <c r="DH66" s="32">
        <v>0.02</v>
      </c>
      <c r="DI66" s="22">
        <v>465</v>
      </c>
      <c r="DJ66" s="32">
        <v>0.01</v>
      </c>
      <c r="DK66" s="22">
        <v>259</v>
      </c>
      <c r="DL66" s="32">
        <v>0.01</v>
      </c>
      <c r="DM66" s="22">
        <v>173</v>
      </c>
      <c r="DN66" s="32">
        <v>0</v>
      </c>
      <c r="DO66" s="22">
        <v>124</v>
      </c>
      <c r="DP66" s="32">
        <v>0</v>
      </c>
      <c r="DQ66" s="22">
        <v>846</v>
      </c>
      <c r="DR66" s="32">
        <v>0.02</v>
      </c>
      <c r="DS66" s="22">
        <v>520</v>
      </c>
      <c r="DT66" s="32">
        <v>0.02</v>
      </c>
      <c r="DU66" s="22">
        <v>17</v>
      </c>
      <c r="DV66" s="32">
        <v>0</v>
      </c>
      <c r="DW66" s="22">
        <v>9</v>
      </c>
      <c r="DX66" s="32">
        <v>0</v>
      </c>
      <c r="DY66" s="22">
        <v>24</v>
      </c>
      <c r="DZ66" s="32">
        <v>0</v>
      </c>
      <c r="EA66" s="22">
        <v>16</v>
      </c>
      <c r="EB66" s="32">
        <v>0</v>
      </c>
      <c r="EC66" s="22">
        <v>58</v>
      </c>
      <c r="ED66" s="32">
        <v>0</v>
      </c>
      <c r="EE66" s="22">
        <v>23</v>
      </c>
      <c r="EF66" s="32">
        <v>0</v>
      </c>
      <c r="EG66" s="22" t="s">
        <v>425</v>
      </c>
      <c r="EH66" s="22">
        <v>32.89</v>
      </c>
      <c r="EI66" s="22" t="s">
        <v>425</v>
      </c>
      <c r="EJ66" s="22">
        <v>55.26</v>
      </c>
      <c r="EK66" s="22" t="s">
        <v>425</v>
      </c>
      <c r="EL66" s="22">
        <v>32.229999999999997</v>
      </c>
      <c r="EM66" s="22" t="s">
        <v>425</v>
      </c>
      <c r="EN66" s="22">
        <v>41.64</v>
      </c>
      <c r="EO66" s="22" t="s">
        <v>425</v>
      </c>
      <c r="EP66" s="22">
        <v>24.27</v>
      </c>
      <c r="EQ66" s="22" t="s">
        <v>288</v>
      </c>
      <c r="ER66" s="22">
        <v>24.54</v>
      </c>
      <c r="ES66" s="22" t="s">
        <v>288</v>
      </c>
      <c r="ET66" s="22">
        <v>34.76</v>
      </c>
      <c r="EU66" s="33" t="s">
        <v>433</v>
      </c>
      <c r="EV66" s="22">
        <v>19.62</v>
      </c>
      <c r="EW66" s="22" t="s">
        <v>288</v>
      </c>
      <c r="EX66" s="22">
        <v>35.46</v>
      </c>
      <c r="EY66" s="22" t="s">
        <v>434</v>
      </c>
      <c r="EZ66" s="22">
        <v>26.13</v>
      </c>
    </row>
    <row r="67" spans="1:156" ht="16" x14ac:dyDescent="0.2">
      <c r="A67" s="22" t="s">
        <v>84</v>
      </c>
      <c r="B67" s="22" t="s">
        <v>423</v>
      </c>
      <c r="C67" s="22" t="s">
        <v>557</v>
      </c>
      <c r="D67" s="22" t="s">
        <v>425</v>
      </c>
      <c r="E67" s="22" t="s">
        <v>426</v>
      </c>
      <c r="F67" s="22" t="s">
        <v>895</v>
      </c>
      <c r="G67" s="29"/>
      <c r="H67" s="22">
        <v>2</v>
      </c>
      <c r="I67" s="22">
        <v>61.22</v>
      </c>
      <c r="J67" s="22" t="s">
        <v>429</v>
      </c>
      <c r="K67" s="37" t="s">
        <v>426</v>
      </c>
      <c r="L67" s="22" t="s">
        <v>153</v>
      </c>
      <c r="M67">
        <v>10</v>
      </c>
      <c r="N67" t="s">
        <v>827</v>
      </c>
      <c r="O67" s="28">
        <f t="shared" si="29"/>
        <v>347.47896779310543</v>
      </c>
      <c r="P67" s="29">
        <f t="shared" si="26"/>
        <v>383.2832903719231</v>
      </c>
      <c r="Q67" s="34">
        <f t="shared" si="30"/>
        <v>35.804322578817668</v>
      </c>
      <c r="R67" s="27">
        <v>0.28076225816502848</v>
      </c>
      <c r="S67" s="29"/>
      <c r="T67" s="28">
        <v>35.804322578817668</v>
      </c>
      <c r="U67" s="28">
        <v>63.880548395320517</v>
      </c>
      <c r="V67" s="22">
        <v>702.68603234852571</v>
      </c>
      <c r="W67" s="22" t="s">
        <v>429</v>
      </c>
      <c r="X67" s="22" t="s">
        <v>469</v>
      </c>
      <c r="Y67" s="29">
        <v>50560</v>
      </c>
      <c r="Z67" s="29">
        <v>90207</v>
      </c>
      <c r="AA67" s="29">
        <v>141212</v>
      </c>
      <c r="AB67" s="22" t="s">
        <v>84</v>
      </c>
      <c r="AC67" s="22">
        <v>2012</v>
      </c>
      <c r="AD67" s="22">
        <v>0</v>
      </c>
      <c r="AE67" s="22">
        <v>6</v>
      </c>
      <c r="AF67" s="20" t="s">
        <v>470</v>
      </c>
      <c r="AG67" s="19" t="s">
        <v>660</v>
      </c>
      <c r="AH67" s="19" t="s">
        <v>682</v>
      </c>
      <c r="AI67" s="19">
        <v>3</v>
      </c>
      <c r="AJ67" s="19">
        <f t="shared" si="28"/>
        <v>630.7073999999991</v>
      </c>
      <c r="AK67" s="19">
        <f t="shared" si="31"/>
        <v>0.48999999999999488</v>
      </c>
      <c r="AL67" s="19">
        <v>45.48</v>
      </c>
      <c r="AM67" s="19">
        <v>44.99</v>
      </c>
      <c r="AN67" s="20" t="s">
        <v>425</v>
      </c>
      <c r="AO67" s="20" t="s">
        <v>425</v>
      </c>
      <c r="AP67" s="20" t="s">
        <v>425</v>
      </c>
      <c r="AQ67" s="20" t="s">
        <v>425</v>
      </c>
      <c r="AR67" s="22" t="s">
        <v>425</v>
      </c>
      <c r="AS67" s="20" t="s">
        <v>425</v>
      </c>
      <c r="AT67" s="20" t="s">
        <v>425</v>
      </c>
      <c r="AU67" s="19" t="s">
        <v>425</v>
      </c>
      <c r="AV67" s="19">
        <f t="shared" si="32"/>
        <v>-98.284199999999899</v>
      </c>
      <c r="AW67" s="30">
        <v>0</v>
      </c>
      <c r="AX67" s="29">
        <v>98.284199999999899</v>
      </c>
      <c r="AY67" s="19">
        <f t="shared" si="33"/>
        <v>-24.1631</v>
      </c>
      <c r="AZ67" s="29">
        <v>37.878799999999899</v>
      </c>
      <c r="BA67" s="29">
        <v>62.041899999999899</v>
      </c>
      <c r="BB67" s="19">
        <f t="shared" si="34"/>
        <v>-10.985999999999898</v>
      </c>
      <c r="BC67" s="29">
        <v>44.4176</v>
      </c>
      <c r="BD67" s="29">
        <v>55.403599999999898</v>
      </c>
      <c r="BE67" s="19">
        <f t="shared" si="35"/>
        <v>-18.413399999999996</v>
      </c>
      <c r="BF67" s="29">
        <v>40.723300000000002</v>
      </c>
      <c r="BG67" s="29">
        <v>59.136699999999998</v>
      </c>
      <c r="BH67" s="19">
        <f t="shared" si="36"/>
        <v>-27.999099999999899</v>
      </c>
      <c r="BI67" s="29">
        <v>35.9619</v>
      </c>
      <c r="BJ67" s="29">
        <v>63.960999999999899</v>
      </c>
      <c r="BK67" s="19">
        <f t="shared" si="37"/>
        <v>-8.8800000000000026</v>
      </c>
      <c r="BL67" s="30">
        <v>45.48</v>
      </c>
      <c r="BM67" s="30">
        <v>54.36</v>
      </c>
      <c r="BN67" s="19">
        <f t="shared" si="38"/>
        <v>-22</v>
      </c>
      <c r="BO67" s="31">
        <v>39</v>
      </c>
      <c r="BP67" s="31">
        <v>61</v>
      </c>
      <c r="BQ67" s="31"/>
      <c r="BR67" s="19">
        <v>39.51</v>
      </c>
      <c r="BS67" s="19">
        <v>60.34</v>
      </c>
      <c r="BT67" s="22" t="str">
        <f t="shared" si="39"/>
        <v>yes</v>
      </c>
      <c r="BU67" s="32">
        <v>0.51</v>
      </c>
      <c r="BV67" s="32">
        <v>0.48</v>
      </c>
      <c r="BW67" s="22" t="s">
        <v>279</v>
      </c>
      <c r="BX67" s="29">
        <v>48.47</v>
      </c>
      <c r="BY67" s="29">
        <v>51.53</v>
      </c>
      <c r="BZ67" s="22" t="s">
        <v>512</v>
      </c>
      <c r="CA67" s="21" t="s">
        <v>702</v>
      </c>
      <c r="CB67" s="22" t="s">
        <v>255</v>
      </c>
      <c r="CC67" s="29">
        <v>91858</v>
      </c>
      <c r="CD67" s="22">
        <v>39576</v>
      </c>
      <c r="CE67" s="22">
        <v>29622</v>
      </c>
      <c r="CF67" s="27">
        <v>0.74850000000000005</v>
      </c>
      <c r="CG67" s="22">
        <v>3059</v>
      </c>
      <c r="CH67" s="32">
        <v>0.1</v>
      </c>
      <c r="CI67" s="22">
        <v>3061</v>
      </c>
      <c r="CJ67" s="32">
        <v>0.1</v>
      </c>
      <c r="CK67" s="22">
        <v>5005</v>
      </c>
      <c r="CL67" s="32">
        <v>0.17</v>
      </c>
      <c r="CM67" s="22">
        <v>2125</v>
      </c>
      <c r="CN67" s="27">
        <v>7.17E-2</v>
      </c>
      <c r="CO67" s="22">
        <v>1941</v>
      </c>
      <c r="CP67" s="32">
        <v>7.0000000000000007E-2</v>
      </c>
      <c r="CQ67" s="22">
        <v>4792</v>
      </c>
      <c r="CR67" s="32">
        <v>0.16</v>
      </c>
      <c r="CS67" s="22">
        <v>4862</v>
      </c>
      <c r="CT67" s="32">
        <v>0.16</v>
      </c>
      <c r="CU67" s="22">
        <v>2533</v>
      </c>
      <c r="CV67" s="27">
        <v>8.5500000000000007E-2</v>
      </c>
      <c r="CW67" s="22">
        <v>37086</v>
      </c>
      <c r="CX67" s="32">
        <v>0.94</v>
      </c>
      <c r="CY67" s="22">
        <v>28087</v>
      </c>
      <c r="CZ67" s="32">
        <v>0.95</v>
      </c>
      <c r="DA67" s="22">
        <v>2490</v>
      </c>
      <c r="DB67" s="32">
        <v>0.06</v>
      </c>
      <c r="DC67" s="22">
        <v>1535</v>
      </c>
      <c r="DD67" s="32">
        <v>0.05</v>
      </c>
      <c r="DE67" s="22">
        <v>778</v>
      </c>
      <c r="DF67" s="32">
        <v>0.02</v>
      </c>
      <c r="DG67" s="22">
        <v>470</v>
      </c>
      <c r="DH67" s="32">
        <v>0.02</v>
      </c>
      <c r="DI67" s="22">
        <v>507</v>
      </c>
      <c r="DJ67" s="32">
        <v>0.01</v>
      </c>
      <c r="DK67" s="22">
        <v>286</v>
      </c>
      <c r="DL67" s="32">
        <v>0.01</v>
      </c>
      <c r="DM67" s="22">
        <v>146</v>
      </c>
      <c r="DN67" s="32">
        <v>0</v>
      </c>
      <c r="DO67" s="22">
        <v>103</v>
      </c>
      <c r="DP67" s="32">
        <v>0</v>
      </c>
      <c r="DQ67" s="22">
        <v>965</v>
      </c>
      <c r="DR67" s="32">
        <v>0.02</v>
      </c>
      <c r="DS67" s="22">
        <v>623</v>
      </c>
      <c r="DT67" s="32">
        <v>0.02</v>
      </c>
      <c r="DU67" s="22">
        <v>17</v>
      </c>
      <c r="DV67" s="32">
        <v>0</v>
      </c>
      <c r="DW67" s="22">
        <v>11</v>
      </c>
      <c r="DX67" s="32">
        <v>0</v>
      </c>
      <c r="DY67" s="22">
        <v>39</v>
      </c>
      <c r="DZ67" s="32">
        <v>0</v>
      </c>
      <c r="EA67" s="22">
        <v>22</v>
      </c>
      <c r="EB67" s="32">
        <v>0</v>
      </c>
      <c r="EC67" s="22">
        <v>38</v>
      </c>
      <c r="ED67" s="32">
        <v>0</v>
      </c>
      <c r="EE67" s="22">
        <v>20</v>
      </c>
      <c r="EF67" s="32">
        <v>0</v>
      </c>
      <c r="EG67" s="22" t="s">
        <v>425</v>
      </c>
      <c r="EH67" s="22">
        <v>21.96</v>
      </c>
      <c r="EI67" s="22" t="s">
        <v>425</v>
      </c>
      <c r="EJ67" s="22">
        <v>30.48</v>
      </c>
      <c r="EK67" s="22" t="s">
        <v>425</v>
      </c>
      <c r="EL67" s="22">
        <v>19.54</v>
      </c>
      <c r="EM67" s="22" t="s">
        <v>425</v>
      </c>
      <c r="EN67" s="22">
        <v>40.340000000000003</v>
      </c>
      <c r="EO67" s="22" t="s">
        <v>425</v>
      </c>
      <c r="EP67" s="22">
        <v>8.8800000000000008</v>
      </c>
      <c r="EQ67" s="22" t="s">
        <v>288</v>
      </c>
      <c r="ER67" s="22">
        <v>12.53</v>
      </c>
      <c r="ES67" s="22" t="s">
        <v>288</v>
      </c>
      <c r="ET67" s="22">
        <v>22.44</v>
      </c>
      <c r="EU67" s="33" t="s">
        <v>433</v>
      </c>
      <c r="EV67" s="22">
        <v>3.42</v>
      </c>
      <c r="EW67" s="22" t="s">
        <v>288</v>
      </c>
      <c r="EX67" s="22">
        <v>20.73</v>
      </c>
      <c r="EY67" s="22" t="s">
        <v>434</v>
      </c>
      <c r="EZ67" s="22">
        <v>10.93</v>
      </c>
    </row>
    <row r="68" spans="1:156" ht="16" x14ac:dyDescent="0.2">
      <c r="A68" s="22" t="s">
        <v>81</v>
      </c>
      <c r="B68" s="22" t="s">
        <v>423</v>
      </c>
      <c r="C68" s="22" t="s">
        <v>558</v>
      </c>
      <c r="D68" s="22" t="s">
        <v>425</v>
      </c>
      <c r="E68" s="22" t="s">
        <v>426</v>
      </c>
      <c r="F68" s="22" t="s">
        <v>895</v>
      </c>
      <c r="G68" s="29"/>
      <c r="H68" s="22">
        <v>6</v>
      </c>
      <c r="I68" s="22">
        <v>97.05</v>
      </c>
      <c r="J68" s="22" t="s">
        <v>429</v>
      </c>
      <c r="K68" s="37" t="s">
        <v>426</v>
      </c>
      <c r="L68" s="22" t="s">
        <v>193</v>
      </c>
      <c r="M68">
        <v>18</v>
      </c>
      <c r="N68" t="s">
        <v>820</v>
      </c>
      <c r="O68" s="28">
        <f t="shared" si="29"/>
        <v>390.28561121632777</v>
      </c>
      <c r="P68" s="29">
        <f t="shared" si="26"/>
        <v>415.62987783304544</v>
      </c>
      <c r="Q68" s="34">
        <f t="shared" si="30"/>
        <v>25.344266616717658</v>
      </c>
      <c r="R68" s="27">
        <v>0.43927379688789914</v>
      </c>
      <c r="S68" s="29"/>
      <c r="T68" s="28">
        <v>25.344266616717658</v>
      </c>
      <c r="U68" s="28">
        <v>69.271646305507574</v>
      </c>
      <c r="V68" s="22">
        <v>2424.5076206927652</v>
      </c>
      <c r="W68" s="22" t="s">
        <v>429</v>
      </c>
      <c r="X68" s="22" t="s">
        <v>469</v>
      </c>
      <c r="Y68" s="29">
        <v>36533</v>
      </c>
      <c r="Z68" s="29">
        <v>99853</v>
      </c>
      <c r="AA68" s="29">
        <v>144147</v>
      </c>
      <c r="AB68" s="22" t="s">
        <v>123</v>
      </c>
      <c r="AC68" s="22">
        <v>2004</v>
      </c>
      <c r="AD68" s="22">
        <v>0</v>
      </c>
      <c r="AE68" s="22">
        <v>6</v>
      </c>
      <c r="AF68" s="20" t="s">
        <v>470</v>
      </c>
      <c r="AG68" s="19" t="s">
        <v>660</v>
      </c>
      <c r="AH68" s="19" t="s">
        <v>682</v>
      </c>
      <c r="AI68" s="19">
        <v>3</v>
      </c>
      <c r="AJ68" s="19">
        <f t="shared" si="28"/>
        <v>915.16860000000031</v>
      </c>
      <c r="AK68" s="19">
        <f t="shared" si="31"/>
        <v>-10.350000000000001</v>
      </c>
      <c r="AL68" s="19">
        <v>40.39</v>
      </c>
      <c r="AM68" s="19">
        <v>50.74</v>
      </c>
      <c r="AN68" s="20" t="s">
        <v>425</v>
      </c>
      <c r="AO68" s="20" t="s">
        <v>425</v>
      </c>
      <c r="AP68" s="20" t="s">
        <v>425</v>
      </c>
      <c r="AQ68" s="20" t="s">
        <v>425</v>
      </c>
      <c r="AR68" s="22" t="s">
        <v>425</v>
      </c>
      <c r="AS68" s="20" t="s">
        <v>425</v>
      </c>
      <c r="AT68" s="20" t="s">
        <v>425</v>
      </c>
      <c r="AU68" s="19" t="s">
        <v>425</v>
      </c>
      <c r="AV68" s="19">
        <f t="shared" si="32"/>
        <v>-35.393200000000107</v>
      </c>
      <c r="AW68" s="29">
        <v>25.512899999999899</v>
      </c>
      <c r="AX68" s="29">
        <v>60.906100000000002</v>
      </c>
      <c r="AY68" s="19">
        <f t="shared" si="33"/>
        <v>-27.002300000000101</v>
      </c>
      <c r="AZ68" s="29">
        <v>26.8174999999999</v>
      </c>
      <c r="BA68" s="29">
        <v>53.819800000000001</v>
      </c>
      <c r="BB68" s="19">
        <f t="shared" si="34"/>
        <v>-29.585399999999893</v>
      </c>
      <c r="BC68" s="29">
        <v>35.167900000000003</v>
      </c>
      <c r="BD68" s="29">
        <v>64.753299999999896</v>
      </c>
      <c r="BE68" s="19">
        <f t="shared" si="35"/>
        <v>-35.114600000000003</v>
      </c>
      <c r="BF68" s="29">
        <v>32.379600000000003</v>
      </c>
      <c r="BG68" s="29">
        <v>67.494200000000006</v>
      </c>
      <c r="BH68" s="19">
        <f t="shared" si="36"/>
        <v>-42.020700000000005</v>
      </c>
      <c r="BI68" s="29">
        <v>28.9499</v>
      </c>
      <c r="BJ68" s="29">
        <v>70.970600000000005</v>
      </c>
      <c r="BK68" s="19">
        <f t="shared" si="37"/>
        <v>-28.589999999999996</v>
      </c>
      <c r="BL68" s="30">
        <v>35.65</v>
      </c>
      <c r="BM68" s="30">
        <v>64.239999999999995</v>
      </c>
      <c r="BN68" s="19">
        <f t="shared" si="38"/>
        <v>-97</v>
      </c>
      <c r="BO68" s="20"/>
      <c r="BP68" s="31">
        <v>97</v>
      </c>
      <c r="BQ68" s="31"/>
      <c r="BR68" s="19">
        <v>33.950000000000003</v>
      </c>
      <c r="BS68" s="19">
        <v>65.900000000000006</v>
      </c>
      <c r="BT68" s="22" t="str">
        <f t="shared" si="39"/>
        <v>yes</v>
      </c>
      <c r="BU68" s="32">
        <v>0.56999999999999995</v>
      </c>
      <c r="BV68" s="32">
        <v>0.42</v>
      </c>
      <c r="BW68" s="22" t="s">
        <v>279</v>
      </c>
      <c r="BX68" s="29">
        <v>44.67</v>
      </c>
      <c r="BY68" s="29">
        <v>55.33</v>
      </c>
      <c r="BZ68" s="22" t="s">
        <v>512</v>
      </c>
      <c r="CA68" s="21" t="s">
        <v>702</v>
      </c>
      <c r="CB68" s="22" t="s">
        <v>255</v>
      </c>
      <c r="CC68" s="29">
        <v>99429</v>
      </c>
      <c r="CD68" s="22">
        <v>39921</v>
      </c>
      <c r="CE68" s="22">
        <v>28087</v>
      </c>
      <c r="CF68" s="27">
        <v>0.7036</v>
      </c>
      <c r="CG68" s="22">
        <v>3444</v>
      </c>
      <c r="CH68" s="32">
        <v>0.12</v>
      </c>
      <c r="CI68" s="22">
        <v>3356</v>
      </c>
      <c r="CJ68" s="32">
        <v>0.12</v>
      </c>
      <c r="CK68" s="22">
        <v>3784</v>
      </c>
      <c r="CL68" s="32">
        <v>0.13</v>
      </c>
      <c r="CM68" s="22">
        <v>1371</v>
      </c>
      <c r="CN68" s="27">
        <v>4.8800000000000003E-2</v>
      </c>
      <c r="CO68" s="22">
        <v>2224</v>
      </c>
      <c r="CP68" s="32">
        <v>0.08</v>
      </c>
      <c r="CQ68" s="22">
        <v>5381</v>
      </c>
      <c r="CR68" s="32">
        <v>0.19</v>
      </c>
      <c r="CS68" s="22">
        <v>3882</v>
      </c>
      <c r="CT68" s="32">
        <v>0.14000000000000001</v>
      </c>
      <c r="CU68" s="22">
        <v>1576</v>
      </c>
      <c r="CV68" s="27">
        <v>5.6099999999999997E-2</v>
      </c>
      <c r="CW68" s="22">
        <v>34878</v>
      </c>
      <c r="CX68" s="32">
        <v>0.87</v>
      </c>
      <c r="CY68" s="22">
        <v>25172</v>
      </c>
      <c r="CZ68" s="32">
        <v>0.9</v>
      </c>
      <c r="DA68" s="22">
        <v>5043</v>
      </c>
      <c r="DB68" s="32">
        <v>0.13</v>
      </c>
      <c r="DC68" s="22">
        <v>2915</v>
      </c>
      <c r="DD68" s="32">
        <v>0.1</v>
      </c>
      <c r="DE68" s="22">
        <v>1126</v>
      </c>
      <c r="DF68" s="32">
        <v>0.03</v>
      </c>
      <c r="DG68" s="22">
        <v>622</v>
      </c>
      <c r="DH68" s="32">
        <v>0.02</v>
      </c>
      <c r="DI68" s="22">
        <v>1286</v>
      </c>
      <c r="DJ68" s="32">
        <v>0.03</v>
      </c>
      <c r="DK68" s="22">
        <v>688</v>
      </c>
      <c r="DL68" s="32">
        <v>0.02</v>
      </c>
      <c r="DM68" s="22">
        <v>190</v>
      </c>
      <c r="DN68" s="32">
        <v>0</v>
      </c>
      <c r="DO68" s="22">
        <v>111</v>
      </c>
      <c r="DP68" s="32">
        <v>0</v>
      </c>
      <c r="DQ68" s="22">
        <v>2255</v>
      </c>
      <c r="DR68" s="32">
        <v>0.06</v>
      </c>
      <c r="DS68" s="22">
        <v>1405</v>
      </c>
      <c r="DT68" s="32">
        <v>0.05</v>
      </c>
      <c r="DU68" s="22">
        <v>21</v>
      </c>
      <c r="DV68" s="32">
        <v>0</v>
      </c>
      <c r="DW68" s="22">
        <v>12</v>
      </c>
      <c r="DX68" s="32">
        <v>0</v>
      </c>
      <c r="DY68" s="22">
        <v>57</v>
      </c>
      <c r="DZ68" s="32">
        <v>0</v>
      </c>
      <c r="EA68" s="22">
        <v>30</v>
      </c>
      <c r="EB68" s="32">
        <v>0</v>
      </c>
      <c r="EC68" s="22">
        <v>108</v>
      </c>
      <c r="ED68" s="32">
        <v>0</v>
      </c>
      <c r="EE68" s="22">
        <v>47</v>
      </c>
      <c r="EF68" s="32">
        <v>0</v>
      </c>
      <c r="EG68" s="22" t="s">
        <v>425</v>
      </c>
      <c r="EH68" s="22">
        <v>29.58</v>
      </c>
      <c r="EI68" s="22" t="s">
        <v>425</v>
      </c>
      <c r="EJ68" s="22">
        <v>24.72</v>
      </c>
      <c r="EK68" s="22" t="s">
        <v>425</v>
      </c>
      <c r="EL68" s="22">
        <v>28.37</v>
      </c>
      <c r="EM68" s="22" t="s">
        <v>425</v>
      </c>
      <c r="EN68" s="22">
        <v>35.76</v>
      </c>
      <c r="EO68" s="22" t="s">
        <v>425</v>
      </c>
      <c r="EP68" s="22">
        <v>28.59</v>
      </c>
      <c r="EQ68" s="22" t="s">
        <v>288</v>
      </c>
      <c r="ER68" s="22">
        <v>23.09</v>
      </c>
      <c r="ES68" s="22" t="s">
        <v>288</v>
      </c>
      <c r="ET68" s="22">
        <v>30.14</v>
      </c>
      <c r="EU68" s="33" t="s">
        <v>433</v>
      </c>
      <c r="EV68" s="22">
        <v>13.48</v>
      </c>
      <c r="EW68" s="22" t="s">
        <v>288</v>
      </c>
      <c r="EX68" s="22">
        <v>27.95</v>
      </c>
      <c r="EY68" s="22" t="s">
        <v>434</v>
      </c>
      <c r="EZ68" s="22">
        <v>17.72</v>
      </c>
    </row>
    <row r="69" spans="1:156" ht="16" x14ac:dyDescent="0.2">
      <c r="A69" s="22" t="s">
        <v>83</v>
      </c>
      <c r="B69" s="22" t="s">
        <v>423</v>
      </c>
      <c r="C69" s="22" t="s">
        <v>559</v>
      </c>
      <c r="D69" s="22" t="s">
        <v>425</v>
      </c>
      <c r="E69" s="22" t="s">
        <v>426</v>
      </c>
      <c r="F69" s="22" t="s">
        <v>895</v>
      </c>
      <c r="G69" s="29"/>
      <c r="H69" s="22">
        <v>1</v>
      </c>
      <c r="I69" s="22">
        <v>56.36</v>
      </c>
      <c r="J69" s="22" t="s">
        <v>429</v>
      </c>
      <c r="K69" s="37" t="s">
        <v>426</v>
      </c>
      <c r="L69" s="22" t="s">
        <v>188</v>
      </c>
      <c r="M69">
        <v>8</v>
      </c>
      <c r="N69" t="s">
        <v>877</v>
      </c>
      <c r="O69" s="28">
        <f t="shared" si="29"/>
        <v>340.67958729262705</v>
      </c>
      <c r="P69" s="29">
        <f t="shared" si="26"/>
        <v>377.43908175745599</v>
      </c>
      <c r="Q69" s="34">
        <f t="shared" si="30"/>
        <v>36.759494464828926</v>
      </c>
      <c r="R69" s="27">
        <v>0.26147019161413737</v>
      </c>
      <c r="S69" s="29"/>
      <c r="T69" s="28">
        <v>36.759494464828926</v>
      </c>
      <c r="U69" s="28">
        <v>62.906513626242663</v>
      </c>
      <c r="V69" s="22">
        <v>314.53256813121334</v>
      </c>
      <c r="W69" s="22" t="s">
        <v>429</v>
      </c>
      <c r="X69" s="22" t="s">
        <v>469</v>
      </c>
      <c r="Y69" s="29">
        <v>46886</v>
      </c>
      <c r="Z69" s="29">
        <v>80236</v>
      </c>
      <c r="AA69" s="29">
        <v>127548</v>
      </c>
      <c r="AB69" s="22" t="s">
        <v>9</v>
      </c>
      <c r="AC69" s="22">
        <v>2014</v>
      </c>
      <c r="AD69" s="22">
        <v>0</v>
      </c>
      <c r="AE69" s="22">
        <v>6</v>
      </c>
      <c r="AF69" s="20" t="s">
        <v>470</v>
      </c>
      <c r="AG69" s="19" t="s">
        <v>660</v>
      </c>
      <c r="AH69" s="19" t="s">
        <v>682</v>
      </c>
      <c r="AI69" s="19">
        <v>3</v>
      </c>
      <c r="AJ69" s="19">
        <f t="shared" si="28"/>
        <v>497.59020000000004</v>
      </c>
      <c r="AK69" s="19">
        <f t="shared" si="31"/>
        <v>4.2600000000000051</v>
      </c>
      <c r="AL69" s="19">
        <v>47.42</v>
      </c>
      <c r="AM69" s="19">
        <v>43.16</v>
      </c>
      <c r="AN69" s="20" t="s">
        <v>425</v>
      </c>
      <c r="AO69" s="20" t="s">
        <v>425</v>
      </c>
      <c r="AP69" s="20" t="s">
        <v>425</v>
      </c>
      <c r="AQ69" s="20" t="s">
        <v>425</v>
      </c>
      <c r="AR69" s="22" t="s">
        <v>425</v>
      </c>
      <c r="AS69" s="20" t="s">
        <v>425</v>
      </c>
      <c r="AT69" s="20" t="s">
        <v>425</v>
      </c>
      <c r="AU69" s="19" t="s">
        <v>425</v>
      </c>
      <c r="AV69" s="19">
        <f t="shared" si="32"/>
        <v>-97.974599999999896</v>
      </c>
      <c r="AW69" s="30">
        <v>0</v>
      </c>
      <c r="AX69" s="29">
        <v>97.974599999999896</v>
      </c>
      <c r="AY69" s="19">
        <f t="shared" si="33"/>
        <v>-12.706200000000102</v>
      </c>
      <c r="AZ69" s="29">
        <v>40.284199999999899</v>
      </c>
      <c r="BA69" s="29">
        <v>52.990400000000001</v>
      </c>
      <c r="BB69" s="19">
        <f t="shared" si="34"/>
        <v>-2.2180999999999003</v>
      </c>
      <c r="BC69" s="29">
        <v>46.2928</v>
      </c>
      <c r="BD69" s="29">
        <v>48.5108999999999</v>
      </c>
      <c r="BE69" s="19">
        <f t="shared" si="35"/>
        <v>-25.1952</v>
      </c>
      <c r="BF69" s="29">
        <v>37.332700000000003</v>
      </c>
      <c r="BG69" s="29">
        <v>62.527900000000002</v>
      </c>
      <c r="BH69" s="19">
        <f t="shared" si="36"/>
        <v>-10.869300000000102</v>
      </c>
      <c r="BI69" s="29">
        <v>44.508699999999898</v>
      </c>
      <c r="BJ69" s="29">
        <v>55.378</v>
      </c>
      <c r="BK69" s="19">
        <f t="shared" si="37"/>
        <v>-9.1600000000000037</v>
      </c>
      <c r="BL69" s="30">
        <v>45.36</v>
      </c>
      <c r="BM69" s="30">
        <v>54.52</v>
      </c>
      <c r="BN69" s="19">
        <f t="shared" si="38"/>
        <v>-12</v>
      </c>
      <c r="BO69" s="31">
        <v>44</v>
      </c>
      <c r="BP69" s="31">
        <v>56</v>
      </c>
      <c r="BQ69" s="31"/>
      <c r="BR69" s="19">
        <v>43.95</v>
      </c>
      <c r="BS69" s="19">
        <v>55.83</v>
      </c>
      <c r="BT69" s="22" t="str">
        <f t="shared" si="39"/>
        <v>yes</v>
      </c>
      <c r="BU69" s="32">
        <v>0.51</v>
      </c>
      <c r="BV69" s="32">
        <v>0.47</v>
      </c>
      <c r="BW69" s="22" t="s">
        <v>280</v>
      </c>
      <c r="BX69" s="29">
        <v>51.39</v>
      </c>
      <c r="BY69" s="29">
        <v>48.61</v>
      </c>
      <c r="BZ69" s="22" t="s">
        <v>512</v>
      </c>
      <c r="CA69" s="21" t="s">
        <v>702</v>
      </c>
      <c r="CB69" s="22" t="s">
        <v>255</v>
      </c>
      <c r="CC69" s="29">
        <v>84961</v>
      </c>
      <c r="CD69" s="22">
        <v>39890</v>
      </c>
      <c r="CE69" s="22">
        <v>29902</v>
      </c>
      <c r="CF69" s="27">
        <v>0.74960000000000004</v>
      </c>
      <c r="CG69" s="22">
        <v>4105</v>
      </c>
      <c r="CH69" s="32">
        <v>0.14000000000000001</v>
      </c>
      <c r="CI69" s="22">
        <v>3084</v>
      </c>
      <c r="CJ69" s="32">
        <v>0.1</v>
      </c>
      <c r="CK69" s="22">
        <v>4195</v>
      </c>
      <c r="CL69" s="32">
        <v>0.14000000000000001</v>
      </c>
      <c r="CM69" s="22">
        <v>1489</v>
      </c>
      <c r="CN69" s="27">
        <v>4.9799999999999997E-2</v>
      </c>
      <c r="CO69" s="22">
        <v>2682</v>
      </c>
      <c r="CP69" s="32">
        <v>0.09</v>
      </c>
      <c r="CQ69" s="22">
        <v>4812</v>
      </c>
      <c r="CR69" s="32">
        <v>0.16</v>
      </c>
      <c r="CS69" s="22">
        <v>4563</v>
      </c>
      <c r="CT69" s="32">
        <v>0.15</v>
      </c>
      <c r="CU69" s="22">
        <v>2023</v>
      </c>
      <c r="CV69" s="27">
        <v>6.7699999999999996E-2</v>
      </c>
      <c r="CW69" s="22">
        <v>33752</v>
      </c>
      <c r="CX69" s="32">
        <v>0.85</v>
      </c>
      <c r="CY69" s="22">
        <v>26223</v>
      </c>
      <c r="CZ69" s="32">
        <v>0.88</v>
      </c>
      <c r="DA69" s="22">
        <v>6138</v>
      </c>
      <c r="DB69" s="32">
        <v>0.15</v>
      </c>
      <c r="DC69" s="22">
        <v>3679</v>
      </c>
      <c r="DD69" s="32">
        <v>0.12</v>
      </c>
      <c r="DE69" s="22">
        <v>1099</v>
      </c>
      <c r="DF69" s="32">
        <v>0.03</v>
      </c>
      <c r="DG69" s="22">
        <v>655</v>
      </c>
      <c r="DH69" s="32">
        <v>0.02</v>
      </c>
      <c r="DI69" s="22">
        <v>2093</v>
      </c>
      <c r="DJ69" s="32">
        <v>0.05</v>
      </c>
      <c r="DK69" s="22">
        <v>1138</v>
      </c>
      <c r="DL69" s="32">
        <v>0.04</v>
      </c>
      <c r="DM69" s="22">
        <v>226</v>
      </c>
      <c r="DN69" s="32">
        <v>0.01</v>
      </c>
      <c r="DO69" s="22">
        <v>156</v>
      </c>
      <c r="DP69" s="32">
        <v>0.01</v>
      </c>
      <c r="DQ69" s="22">
        <v>2522</v>
      </c>
      <c r="DR69" s="32">
        <v>0.06</v>
      </c>
      <c r="DS69" s="22">
        <v>1626</v>
      </c>
      <c r="DT69" s="32">
        <v>0.05</v>
      </c>
      <c r="DU69" s="22">
        <v>25</v>
      </c>
      <c r="DV69" s="32">
        <v>0</v>
      </c>
      <c r="DW69" s="22">
        <v>15</v>
      </c>
      <c r="DX69" s="32">
        <v>0</v>
      </c>
      <c r="DY69" s="22">
        <v>63</v>
      </c>
      <c r="DZ69" s="32">
        <v>0</v>
      </c>
      <c r="EA69" s="22">
        <v>26</v>
      </c>
      <c r="EB69" s="32">
        <v>0</v>
      </c>
      <c r="EC69" s="22">
        <v>110</v>
      </c>
      <c r="ED69" s="32">
        <v>0</v>
      </c>
      <c r="EE69" s="22">
        <v>63</v>
      </c>
      <c r="EF69" s="32">
        <v>0</v>
      </c>
      <c r="EG69" s="22" t="s">
        <v>425</v>
      </c>
      <c r="EH69" s="22">
        <v>15.05</v>
      </c>
      <c r="EI69" s="22" t="s">
        <v>425</v>
      </c>
      <c r="EJ69" s="22">
        <v>7.02</v>
      </c>
      <c r="EK69" s="22" t="s">
        <v>425</v>
      </c>
      <c r="EL69" s="22">
        <v>8.92</v>
      </c>
      <c r="EM69" s="22" t="s">
        <v>425</v>
      </c>
      <c r="EN69" s="22">
        <v>15.72</v>
      </c>
      <c r="EO69" s="22" t="s">
        <v>425</v>
      </c>
      <c r="EP69" s="22">
        <v>9.16</v>
      </c>
      <c r="EQ69" s="22" t="s">
        <v>288</v>
      </c>
      <c r="ER69" s="22">
        <v>11.04</v>
      </c>
      <c r="ES69" s="22" t="s">
        <v>288</v>
      </c>
      <c r="ET69" s="22">
        <v>19.8</v>
      </c>
      <c r="EU69" s="33" t="s">
        <v>433</v>
      </c>
      <c r="EV69" s="22">
        <v>1.36</v>
      </c>
      <c r="EW69" s="22" t="s">
        <v>288</v>
      </c>
      <c r="EX69" s="22">
        <v>16.05</v>
      </c>
      <c r="EY69" s="22" t="s">
        <v>434</v>
      </c>
      <c r="EZ69" s="22">
        <v>4.8099999999999996</v>
      </c>
    </row>
    <row r="70" spans="1:156" ht="16" x14ac:dyDescent="0.2">
      <c r="A70" s="22" t="s">
        <v>1</v>
      </c>
      <c r="B70" s="22" t="s">
        <v>423</v>
      </c>
      <c r="C70" s="22" t="s">
        <v>560</v>
      </c>
      <c r="D70" s="22" t="s">
        <v>425</v>
      </c>
      <c r="E70" s="22" t="s">
        <v>426</v>
      </c>
      <c r="F70" s="22" t="s">
        <v>895</v>
      </c>
      <c r="G70" s="29"/>
      <c r="H70" s="22">
        <v>1</v>
      </c>
      <c r="I70" s="22">
        <v>59.95</v>
      </c>
      <c r="J70" s="22" t="s">
        <v>429</v>
      </c>
      <c r="K70" s="37" t="s">
        <v>426</v>
      </c>
      <c r="L70" s="22" t="s">
        <v>136</v>
      </c>
      <c r="M70">
        <v>15</v>
      </c>
      <c r="N70" t="s">
        <v>841</v>
      </c>
      <c r="O70" s="28">
        <f t="shared" si="29"/>
        <v>307.56745818534517</v>
      </c>
      <c r="P70" s="29">
        <f t="shared" si="26"/>
        <v>346.13114136388697</v>
      </c>
      <c r="Q70" s="34">
        <f t="shared" si="30"/>
        <v>38.563683178541773</v>
      </c>
      <c r="R70" s="27">
        <v>0.19124840382106045</v>
      </c>
      <c r="S70" s="29"/>
      <c r="T70" s="28">
        <v>38.563683178541773</v>
      </c>
      <c r="U70" s="28">
        <v>57.688523560647823</v>
      </c>
      <c r="V70" s="22">
        <v>3057.4917487143348</v>
      </c>
      <c r="W70" s="22" t="s">
        <v>429</v>
      </c>
      <c r="X70" s="22" t="s">
        <v>469</v>
      </c>
      <c r="Y70" s="29">
        <v>55266</v>
      </c>
      <c r="Z70" s="29">
        <v>82674</v>
      </c>
      <c r="AA70" s="29">
        <v>143311</v>
      </c>
      <c r="AB70" s="22" t="s">
        <v>33</v>
      </c>
      <c r="AC70" s="22">
        <v>2014</v>
      </c>
      <c r="AD70" s="22">
        <v>0</v>
      </c>
      <c r="AE70" s="22">
        <v>6</v>
      </c>
      <c r="AF70" s="20" t="s">
        <v>470</v>
      </c>
      <c r="AG70" s="19" t="s">
        <v>660</v>
      </c>
      <c r="AH70" s="19" t="s">
        <v>682</v>
      </c>
      <c r="AI70" s="19">
        <v>3</v>
      </c>
      <c r="AJ70" s="19">
        <f t="shared" si="28"/>
        <v>507.35189999999932</v>
      </c>
      <c r="AK70" s="19">
        <f t="shared" si="31"/>
        <v>-15.549999999999997</v>
      </c>
      <c r="AL70" s="19">
        <v>37.43</v>
      </c>
      <c r="AM70" s="19">
        <v>52.98</v>
      </c>
      <c r="AN70" s="20" t="s">
        <v>425</v>
      </c>
      <c r="AO70" s="20" t="s">
        <v>425</v>
      </c>
      <c r="AP70" s="20" t="s">
        <v>425</v>
      </c>
      <c r="AQ70" s="20" t="s">
        <v>425</v>
      </c>
      <c r="AR70" s="22" t="s">
        <v>425</v>
      </c>
      <c r="AS70" s="20" t="s">
        <v>425</v>
      </c>
      <c r="AT70" s="20" t="s">
        <v>425</v>
      </c>
      <c r="AU70" s="19" t="s">
        <v>425</v>
      </c>
      <c r="AV70" s="19">
        <f t="shared" si="32"/>
        <v>-14.498799999999896</v>
      </c>
      <c r="AW70" s="29">
        <v>41.255400000000002</v>
      </c>
      <c r="AX70" s="29">
        <v>55.754199999999898</v>
      </c>
      <c r="AY70" s="19">
        <f t="shared" si="33"/>
        <v>-25.981299999999898</v>
      </c>
      <c r="AZ70" s="29">
        <v>36.962600000000002</v>
      </c>
      <c r="BA70" s="29">
        <v>62.9438999999999</v>
      </c>
      <c r="BB70" s="19">
        <f t="shared" si="34"/>
        <v>-21.197699999999998</v>
      </c>
      <c r="BC70" s="29">
        <v>39.328400000000002</v>
      </c>
      <c r="BD70" s="29">
        <v>60.5261</v>
      </c>
      <c r="BE70" s="19">
        <f t="shared" si="35"/>
        <v>-10.264600000000002</v>
      </c>
      <c r="BF70" s="29">
        <v>44.7714</v>
      </c>
      <c r="BG70" s="29">
        <v>55.036000000000001</v>
      </c>
      <c r="BH70" s="19">
        <f t="shared" si="36"/>
        <v>-36.224900000000005</v>
      </c>
      <c r="BI70" s="29">
        <v>31.754300000000001</v>
      </c>
      <c r="BJ70" s="29">
        <v>67.979200000000006</v>
      </c>
      <c r="BK70" s="19">
        <f t="shared" si="37"/>
        <v>-25.4</v>
      </c>
      <c r="BL70" s="30">
        <v>33.31</v>
      </c>
      <c r="BM70" s="30">
        <v>58.71</v>
      </c>
      <c r="BN70" s="19">
        <f t="shared" si="38"/>
        <v>-20</v>
      </c>
      <c r="BO70" s="31">
        <v>40</v>
      </c>
      <c r="BP70" s="31">
        <v>60</v>
      </c>
      <c r="BQ70" s="31"/>
      <c r="BR70" s="19">
        <v>38.479999999999997</v>
      </c>
      <c r="BS70" s="19">
        <v>61.35</v>
      </c>
      <c r="BT70" s="22" t="str">
        <f t="shared" si="39"/>
        <v>yes</v>
      </c>
      <c r="BU70" s="32">
        <v>0.56000000000000005</v>
      </c>
      <c r="BV70" s="32">
        <v>0.43</v>
      </c>
      <c r="BW70" s="22" t="s">
        <v>280</v>
      </c>
      <c r="BX70" s="29">
        <v>52.51</v>
      </c>
      <c r="BY70" s="29">
        <v>47.49</v>
      </c>
      <c r="BZ70" s="22" t="s">
        <v>512</v>
      </c>
      <c r="CA70" s="22" t="s">
        <v>512</v>
      </c>
      <c r="CB70" s="22" t="s">
        <v>136</v>
      </c>
      <c r="CC70" s="29">
        <v>66395</v>
      </c>
      <c r="CD70" s="22">
        <v>39608</v>
      </c>
      <c r="CE70" s="22">
        <v>29331</v>
      </c>
      <c r="CF70" s="27">
        <v>0.74050000000000005</v>
      </c>
      <c r="CG70" s="22">
        <v>4659</v>
      </c>
      <c r="CH70" s="32">
        <v>0.16</v>
      </c>
      <c r="CI70" s="22">
        <v>3126</v>
      </c>
      <c r="CJ70" s="32">
        <v>0.11</v>
      </c>
      <c r="CK70" s="22">
        <v>3604</v>
      </c>
      <c r="CL70" s="32">
        <v>0.12</v>
      </c>
      <c r="CM70" s="22">
        <v>1686</v>
      </c>
      <c r="CN70" s="27">
        <v>5.7500000000000002E-2</v>
      </c>
      <c r="CO70" s="22">
        <v>3088</v>
      </c>
      <c r="CP70" s="32">
        <v>0.11</v>
      </c>
      <c r="CQ70" s="22">
        <v>4435</v>
      </c>
      <c r="CR70" s="32">
        <v>0.15</v>
      </c>
      <c r="CS70" s="22">
        <v>3710</v>
      </c>
      <c r="CT70" s="32">
        <v>0.13</v>
      </c>
      <c r="CU70" s="22">
        <v>2143</v>
      </c>
      <c r="CV70" s="27">
        <v>7.3099999999999998E-2</v>
      </c>
      <c r="CW70" s="22">
        <v>35091</v>
      </c>
      <c r="CX70" s="32">
        <v>0.89</v>
      </c>
      <c r="CY70" s="22">
        <v>26644</v>
      </c>
      <c r="CZ70" s="32">
        <v>0.91</v>
      </c>
      <c r="DA70" s="22">
        <v>4517</v>
      </c>
      <c r="DB70" s="32">
        <v>0.11</v>
      </c>
      <c r="DC70" s="22">
        <v>2687</v>
      </c>
      <c r="DD70" s="32">
        <v>0.09</v>
      </c>
      <c r="DE70" s="22">
        <v>1257</v>
      </c>
      <c r="DF70" s="32">
        <v>0.03</v>
      </c>
      <c r="DG70" s="22">
        <v>752</v>
      </c>
      <c r="DH70" s="32">
        <v>0.03</v>
      </c>
      <c r="DI70" s="22">
        <v>1670</v>
      </c>
      <c r="DJ70" s="32">
        <v>0.04</v>
      </c>
      <c r="DK70" s="22">
        <v>920</v>
      </c>
      <c r="DL70" s="32">
        <v>0.03</v>
      </c>
      <c r="DM70" s="22">
        <v>477</v>
      </c>
      <c r="DN70" s="32">
        <v>0.01</v>
      </c>
      <c r="DO70" s="22">
        <v>346</v>
      </c>
      <c r="DP70" s="32">
        <v>0.01</v>
      </c>
      <c r="DQ70" s="22">
        <v>987</v>
      </c>
      <c r="DR70" s="32">
        <v>0.02</v>
      </c>
      <c r="DS70" s="22">
        <v>598</v>
      </c>
      <c r="DT70" s="32">
        <v>0.02</v>
      </c>
      <c r="DU70" s="22">
        <v>9</v>
      </c>
      <c r="DV70" s="32">
        <v>0</v>
      </c>
      <c r="DW70" s="22">
        <v>9</v>
      </c>
      <c r="DX70" s="32">
        <v>0</v>
      </c>
      <c r="DY70" s="22">
        <v>24</v>
      </c>
      <c r="DZ70" s="32">
        <v>0</v>
      </c>
      <c r="EA70" s="22">
        <v>16</v>
      </c>
      <c r="EB70" s="32">
        <v>0</v>
      </c>
      <c r="EC70" s="22">
        <v>93</v>
      </c>
      <c r="ED70" s="32">
        <v>0</v>
      </c>
      <c r="EE70" s="22">
        <v>46</v>
      </c>
      <c r="EF70" s="32">
        <v>0</v>
      </c>
      <c r="EG70" s="22" t="s">
        <v>425</v>
      </c>
      <c r="EH70" s="22">
        <v>25.81</v>
      </c>
      <c r="EI70" s="22" t="s">
        <v>425</v>
      </c>
      <c r="EJ70" s="22">
        <v>20.61</v>
      </c>
      <c r="EK70" s="22" t="s">
        <v>425</v>
      </c>
      <c r="EL70" s="22">
        <v>29.54</v>
      </c>
      <c r="EM70" s="22" t="s">
        <v>425</v>
      </c>
      <c r="EN70" s="22">
        <v>35.549999999999997</v>
      </c>
      <c r="EO70" s="22" t="s">
        <v>425</v>
      </c>
      <c r="EP70" s="22">
        <v>25.4</v>
      </c>
      <c r="EQ70" s="22" t="s">
        <v>288</v>
      </c>
      <c r="ER70" s="22">
        <v>12.15</v>
      </c>
      <c r="ES70" s="22" t="s">
        <v>288</v>
      </c>
      <c r="ET70" s="22">
        <v>12.83</v>
      </c>
      <c r="EU70" s="33" t="s">
        <v>433</v>
      </c>
      <c r="EV70" s="22">
        <v>6.88</v>
      </c>
      <c r="EW70" s="22" t="s">
        <v>288</v>
      </c>
      <c r="EX70" s="22">
        <v>14.02</v>
      </c>
      <c r="EY70" s="22" t="s">
        <v>434</v>
      </c>
      <c r="EZ70" s="22">
        <v>6.9</v>
      </c>
    </row>
    <row r="71" spans="1:156" ht="16" x14ac:dyDescent="0.2">
      <c r="A71" s="22" t="s">
        <v>129</v>
      </c>
      <c r="B71" s="22" t="s">
        <v>423</v>
      </c>
      <c r="C71" s="22" t="s">
        <v>561</v>
      </c>
      <c r="D71" s="22" t="s">
        <v>425</v>
      </c>
      <c r="E71" s="22" t="s">
        <v>426</v>
      </c>
      <c r="F71" s="22" t="s">
        <v>895</v>
      </c>
      <c r="G71" s="29"/>
      <c r="H71" s="22">
        <v>4</v>
      </c>
      <c r="I71" s="22">
        <v>65.97</v>
      </c>
      <c r="J71" s="22" t="s">
        <v>429</v>
      </c>
      <c r="K71" s="37" t="s">
        <v>426</v>
      </c>
      <c r="L71" s="22" t="s">
        <v>135</v>
      </c>
      <c r="M71">
        <v>14</v>
      </c>
      <c r="N71" t="s">
        <v>821</v>
      </c>
      <c r="O71" s="28">
        <f t="shared" si="29"/>
        <v>344.56483644859816</v>
      </c>
      <c r="P71" s="29">
        <f t="shared" si="26"/>
        <v>380.91413551401871</v>
      </c>
      <c r="Q71" s="34">
        <f t="shared" si="30"/>
        <v>36.34929906542056</v>
      </c>
      <c r="R71" s="27">
        <v>0.27136390186915893</v>
      </c>
      <c r="S71" s="29"/>
      <c r="T71" s="28">
        <v>36.34929906542056</v>
      </c>
      <c r="U71" s="28">
        <v>63.485689252336449</v>
      </c>
      <c r="V71" s="22">
        <v>1460.1708528037384</v>
      </c>
      <c r="W71" s="22" t="s">
        <v>429</v>
      </c>
      <c r="X71" s="22" t="s">
        <v>469</v>
      </c>
      <c r="Y71" s="29">
        <v>49784</v>
      </c>
      <c r="Z71" s="29">
        <v>86950</v>
      </c>
      <c r="AA71" s="29">
        <v>136960</v>
      </c>
      <c r="AB71" s="22" t="s">
        <v>29</v>
      </c>
      <c r="AC71" s="22">
        <v>2008</v>
      </c>
      <c r="AD71" s="22">
        <v>0</v>
      </c>
      <c r="AE71" s="22">
        <v>6</v>
      </c>
      <c r="AF71" s="20" t="s">
        <v>470</v>
      </c>
      <c r="AG71" s="19" t="s">
        <v>660</v>
      </c>
      <c r="AH71" s="19" t="s">
        <v>682</v>
      </c>
      <c r="AI71" s="19">
        <v>3</v>
      </c>
      <c r="AJ71" s="19">
        <f t="shared" si="28"/>
        <v>627.04949999999963</v>
      </c>
      <c r="AK71" s="19">
        <f t="shared" si="31"/>
        <v>-18.979999999999997</v>
      </c>
      <c r="AL71" s="19">
        <v>36.130000000000003</v>
      </c>
      <c r="AM71" s="19">
        <v>55.11</v>
      </c>
      <c r="AN71" s="20" t="s">
        <v>425</v>
      </c>
      <c r="AO71" s="20" t="s">
        <v>425</v>
      </c>
      <c r="AP71" s="20" t="s">
        <v>425</v>
      </c>
      <c r="AQ71" s="20" t="s">
        <v>425</v>
      </c>
      <c r="AR71" s="22" t="s">
        <v>425</v>
      </c>
      <c r="AS71" s="20" t="s">
        <v>425</v>
      </c>
      <c r="AT71" s="20" t="s">
        <v>425</v>
      </c>
      <c r="AU71" s="19" t="s">
        <v>425</v>
      </c>
      <c r="AV71" s="19">
        <f t="shared" si="32"/>
        <v>-28.495500000000106</v>
      </c>
      <c r="AW71" s="29">
        <v>35.702399999999898</v>
      </c>
      <c r="AX71" s="29">
        <v>64.197900000000004</v>
      </c>
      <c r="AY71" s="19">
        <f t="shared" si="33"/>
        <v>-26.054499999999997</v>
      </c>
      <c r="AZ71" s="29">
        <v>36.927300000000002</v>
      </c>
      <c r="BA71" s="29">
        <v>62.9818</v>
      </c>
      <c r="BB71" s="19">
        <f t="shared" si="34"/>
        <v>-20.746299999999898</v>
      </c>
      <c r="BC71" s="29">
        <v>39.5625</v>
      </c>
      <c r="BD71" s="29">
        <v>60.308799999999898</v>
      </c>
      <c r="BE71" s="19">
        <f t="shared" si="35"/>
        <v>-26.138399999999997</v>
      </c>
      <c r="BF71" s="29">
        <v>36.842300000000002</v>
      </c>
      <c r="BG71" s="29">
        <v>62.980699999999999</v>
      </c>
      <c r="BH71" s="19">
        <f t="shared" si="36"/>
        <v>-38.28179999999989</v>
      </c>
      <c r="BI71" s="29">
        <v>30.824200000000001</v>
      </c>
      <c r="BJ71" s="29">
        <v>69.105999999999895</v>
      </c>
      <c r="BK71" s="19">
        <f t="shared" si="37"/>
        <v>-18.32</v>
      </c>
      <c r="BL71" s="30">
        <v>40.770000000000003</v>
      </c>
      <c r="BM71" s="30">
        <v>59.09</v>
      </c>
      <c r="BN71" s="19">
        <f t="shared" si="38"/>
        <v>-32</v>
      </c>
      <c r="BO71" s="31">
        <v>34</v>
      </c>
      <c r="BP71" s="31">
        <v>66</v>
      </c>
      <c r="BQ71" s="31"/>
      <c r="BR71" s="19">
        <v>35.17</v>
      </c>
      <c r="BS71" s="19">
        <v>64.739999999999995</v>
      </c>
      <c r="BT71" s="22" t="str">
        <f t="shared" si="39"/>
        <v>yes</v>
      </c>
      <c r="BU71" s="32">
        <v>0.57999999999999996</v>
      </c>
      <c r="BV71" s="32">
        <v>0.41</v>
      </c>
      <c r="BW71" s="22" t="s">
        <v>279</v>
      </c>
      <c r="BX71" s="29">
        <v>47.63</v>
      </c>
      <c r="BY71" s="29">
        <v>52.37</v>
      </c>
      <c r="BZ71" s="22" t="s">
        <v>512</v>
      </c>
      <c r="CA71" s="22" t="s">
        <v>512</v>
      </c>
      <c r="CB71" s="22" t="s">
        <v>136</v>
      </c>
      <c r="CC71" s="29">
        <v>88966</v>
      </c>
      <c r="CD71" s="22">
        <v>39439</v>
      </c>
      <c r="CE71" s="22">
        <v>27899</v>
      </c>
      <c r="CF71" s="27">
        <v>0.70740000000000003</v>
      </c>
      <c r="CG71" s="22">
        <v>3485</v>
      </c>
      <c r="CH71" s="32">
        <v>0.12</v>
      </c>
      <c r="CI71" s="22">
        <v>3274</v>
      </c>
      <c r="CJ71" s="32">
        <v>0.12</v>
      </c>
      <c r="CK71" s="22">
        <v>3778</v>
      </c>
      <c r="CL71" s="32">
        <v>0.14000000000000001</v>
      </c>
      <c r="CM71" s="22">
        <v>1483</v>
      </c>
      <c r="CN71" s="27">
        <v>5.3199999999999997E-2</v>
      </c>
      <c r="CO71" s="22">
        <v>2363</v>
      </c>
      <c r="CP71" s="32">
        <v>0.08</v>
      </c>
      <c r="CQ71" s="22">
        <v>5242</v>
      </c>
      <c r="CR71" s="32">
        <v>0.19</v>
      </c>
      <c r="CS71" s="22">
        <v>3768</v>
      </c>
      <c r="CT71" s="32">
        <v>0.14000000000000001</v>
      </c>
      <c r="CU71" s="22">
        <v>1638</v>
      </c>
      <c r="CV71" s="27">
        <v>5.8700000000000002E-2</v>
      </c>
      <c r="CW71" s="22">
        <v>35762</v>
      </c>
      <c r="CX71" s="32">
        <v>0.91</v>
      </c>
      <c r="CY71" s="22">
        <v>25819</v>
      </c>
      <c r="CZ71" s="32">
        <v>0.93</v>
      </c>
      <c r="DA71" s="22">
        <v>3677</v>
      </c>
      <c r="DB71" s="32">
        <v>0.09</v>
      </c>
      <c r="DC71" s="22">
        <v>2080</v>
      </c>
      <c r="DD71" s="32">
        <v>7.0000000000000007E-2</v>
      </c>
      <c r="DE71" s="22">
        <v>840</v>
      </c>
      <c r="DF71" s="32">
        <v>0.02</v>
      </c>
      <c r="DG71" s="22">
        <v>460</v>
      </c>
      <c r="DH71" s="32">
        <v>0.02</v>
      </c>
      <c r="DI71" s="22">
        <v>1075</v>
      </c>
      <c r="DJ71" s="32">
        <v>0.03</v>
      </c>
      <c r="DK71" s="22">
        <v>575</v>
      </c>
      <c r="DL71" s="32">
        <v>0.02</v>
      </c>
      <c r="DM71" s="22">
        <v>313</v>
      </c>
      <c r="DN71" s="32">
        <v>0.01</v>
      </c>
      <c r="DO71" s="22">
        <v>189</v>
      </c>
      <c r="DP71" s="32">
        <v>0.01</v>
      </c>
      <c r="DQ71" s="22">
        <v>1336</v>
      </c>
      <c r="DR71" s="32">
        <v>0.03</v>
      </c>
      <c r="DS71" s="22">
        <v>792</v>
      </c>
      <c r="DT71" s="32">
        <v>0.03</v>
      </c>
      <c r="DU71" s="22">
        <v>15</v>
      </c>
      <c r="DV71" s="32">
        <v>0</v>
      </c>
      <c r="DW71" s="22">
        <v>8</v>
      </c>
      <c r="DX71" s="32">
        <v>0</v>
      </c>
      <c r="DY71" s="22">
        <v>38</v>
      </c>
      <c r="DZ71" s="32">
        <v>0</v>
      </c>
      <c r="EA71" s="22">
        <v>18</v>
      </c>
      <c r="EB71" s="32">
        <v>0</v>
      </c>
      <c r="EC71" s="22">
        <v>60</v>
      </c>
      <c r="ED71" s="32">
        <v>0</v>
      </c>
      <c r="EE71" s="22">
        <v>38</v>
      </c>
      <c r="EF71" s="32">
        <v>0</v>
      </c>
      <c r="EG71" s="22" t="s">
        <v>425</v>
      </c>
      <c r="EH71" s="22">
        <v>26.9</v>
      </c>
      <c r="EI71" s="22" t="s">
        <v>425</v>
      </c>
      <c r="EJ71" s="22">
        <v>22.29</v>
      </c>
      <c r="EK71" s="22" t="s">
        <v>425</v>
      </c>
      <c r="EL71" s="22">
        <v>12.51</v>
      </c>
      <c r="EM71" s="22" t="s">
        <v>425</v>
      </c>
      <c r="EN71" s="22">
        <v>30.42</v>
      </c>
      <c r="EO71" s="22" t="s">
        <v>425</v>
      </c>
      <c r="EP71" s="22">
        <v>18.32</v>
      </c>
      <c r="EQ71" s="22" t="s">
        <v>288</v>
      </c>
      <c r="ER71" s="22">
        <v>21.52</v>
      </c>
      <c r="ES71" s="22" t="s">
        <v>288</v>
      </c>
      <c r="ET71" s="22">
        <v>24.93</v>
      </c>
      <c r="EU71" s="33" t="s">
        <v>433</v>
      </c>
      <c r="EV71" s="22">
        <v>15.58</v>
      </c>
      <c r="EW71" s="22" t="s">
        <v>288</v>
      </c>
      <c r="EX71" s="22">
        <v>24.49</v>
      </c>
      <c r="EY71" s="22" t="s">
        <v>434</v>
      </c>
      <c r="EZ71" s="22">
        <v>16.420000000000002</v>
      </c>
    </row>
    <row r="72" spans="1:156" ht="16" x14ac:dyDescent="0.2">
      <c r="A72" s="22" t="s">
        <v>62</v>
      </c>
      <c r="B72" s="22" t="s">
        <v>423</v>
      </c>
      <c r="C72" s="22" t="s">
        <v>562</v>
      </c>
      <c r="D72" s="22" t="s">
        <v>425</v>
      </c>
      <c r="E72" s="22" t="s">
        <v>426</v>
      </c>
      <c r="F72" s="22" t="s">
        <v>896</v>
      </c>
      <c r="G72" s="22"/>
      <c r="H72" s="22">
        <v>2</v>
      </c>
      <c r="I72" s="22">
        <v>58.95</v>
      </c>
      <c r="J72" s="22" t="s">
        <v>428</v>
      </c>
      <c r="K72" s="37" t="s">
        <v>426</v>
      </c>
      <c r="L72" s="22" t="s">
        <v>180</v>
      </c>
      <c r="M72">
        <v>7</v>
      </c>
      <c r="N72" t="s">
        <v>836</v>
      </c>
      <c r="O72" s="22">
        <f t="shared" si="29"/>
        <v>-29.832813230217241</v>
      </c>
      <c r="P72" s="29">
        <f t="shared" ref="P72:P103" si="40">IF(D72="RPM", IF(AE72=0, U72, U72*AE72)*H72, IF(AE72=0, U72, U72*AE72))</f>
        <v>121.97699485927065</v>
      </c>
      <c r="Q72" s="29">
        <f t="shared" si="30"/>
        <v>151.80980808948789</v>
      </c>
      <c r="R72" s="27">
        <v>0.2303604540726335</v>
      </c>
      <c r="S72" s="29"/>
      <c r="T72" s="28">
        <v>37.952452022371972</v>
      </c>
      <c r="U72" s="28">
        <v>60.988497429635323</v>
      </c>
      <c r="V72" s="22">
        <v>670.87347172598857</v>
      </c>
      <c r="W72" s="22" t="s">
        <v>429</v>
      </c>
      <c r="X72" s="22" t="s">
        <v>437</v>
      </c>
      <c r="Y72" s="29">
        <v>50350</v>
      </c>
      <c r="Z72" s="29">
        <v>80911</v>
      </c>
      <c r="AA72" s="29">
        <v>132666</v>
      </c>
      <c r="AB72" s="22" t="s">
        <v>17</v>
      </c>
      <c r="AC72" s="22">
        <v>2012</v>
      </c>
      <c r="AD72" s="22">
        <v>4</v>
      </c>
      <c r="AE72" s="22">
        <v>2</v>
      </c>
      <c r="AF72" s="20" t="s">
        <v>489</v>
      </c>
      <c r="AG72" s="19" t="s">
        <v>664</v>
      </c>
      <c r="AH72" s="19" t="s">
        <v>683</v>
      </c>
      <c r="AI72" s="19">
        <v>1</v>
      </c>
      <c r="AJ72" s="19">
        <f>(AI72 * (AV72 + AY72 + BB72 + BE72 + BH72 + BK72 + BN72 + BQ72) + AK72)</f>
        <v>-56.915100000000002</v>
      </c>
      <c r="AK72" s="19">
        <f t="shared" si="31"/>
        <v>-2.9500000000000028</v>
      </c>
      <c r="AL72" s="19">
        <v>43.69</v>
      </c>
      <c r="AM72" s="19">
        <v>46.64</v>
      </c>
      <c r="AN72" s="20" t="s">
        <v>425</v>
      </c>
      <c r="AO72" s="20" t="s">
        <v>431</v>
      </c>
      <c r="AP72" s="20" t="s">
        <v>431</v>
      </c>
      <c r="AQ72" s="20" t="s">
        <v>431</v>
      </c>
      <c r="AR72" s="20" t="s">
        <v>431</v>
      </c>
      <c r="AS72" s="20" t="s">
        <v>425</v>
      </c>
      <c r="AT72" s="20" t="s">
        <v>425</v>
      </c>
      <c r="AU72" s="19" t="s">
        <v>425</v>
      </c>
      <c r="AV72" s="19">
        <f t="shared" si="32"/>
        <v>-22.2074</v>
      </c>
      <c r="AW72" s="29">
        <v>38.808399999999899</v>
      </c>
      <c r="AX72" s="29">
        <v>61.015799999999899</v>
      </c>
      <c r="AY72" s="19">
        <f t="shared" si="33"/>
        <v>4.3008999999999986</v>
      </c>
      <c r="AZ72" s="29">
        <v>52.080599999999897</v>
      </c>
      <c r="BA72" s="29">
        <v>47.779699999999899</v>
      </c>
      <c r="BB72" s="19">
        <f t="shared" si="34"/>
        <v>7.9879999999999995</v>
      </c>
      <c r="BC72" s="29">
        <v>53.914200000000001</v>
      </c>
      <c r="BD72" s="29">
        <v>45.926200000000001</v>
      </c>
      <c r="BE72" s="19">
        <f t="shared" si="35"/>
        <v>-25.775199999999998</v>
      </c>
      <c r="BF72" s="29">
        <v>34.448700000000002</v>
      </c>
      <c r="BG72" s="29">
        <v>60.2239</v>
      </c>
      <c r="BH72" s="19">
        <f t="shared" si="36"/>
        <v>1.8986000000000018</v>
      </c>
      <c r="BI72" s="29">
        <v>50.895400000000002</v>
      </c>
      <c r="BJ72" s="29">
        <v>48.9968</v>
      </c>
      <c r="BK72" s="19">
        <f t="shared" si="37"/>
        <v>-2.1700000000000017</v>
      </c>
      <c r="BL72" s="30">
        <v>48.83</v>
      </c>
      <c r="BM72" s="30">
        <v>51</v>
      </c>
      <c r="BN72" s="19">
        <f t="shared" si="38"/>
        <v>-18</v>
      </c>
      <c r="BO72" s="31">
        <v>41</v>
      </c>
      <c r="BP72" s="31">
        <v>59</v>
      </c>
      <c r="BQ72" s="31"/>
      <c r="BR72" s="19">
        <v>41.56</v>
      </c>
      <c r="BS72" s="19">
        <v>58.21</v>
      </c>
      <c r="BT72" s="22" t="str">
        <f t="shared" si="39"/>
        <v>yes</v>
      </c>
      <c r="BU72" s="32">
        <v>0.52</v>
      </c>
      <c r="BV72" s="32">
        <v>0.47</v>
      </c>
      <c r="BW72" s="22" t="s">
        <v>279</v>
      </c>
      <c r="BX72" s="29">
        <v>47.68</v>
      </c>
      <c r="BY72" s="29">
        <v>52.32</v>
      </c>
      <c r="BZ72" s="22" t="s">
        <v>512</v>
      </c>
      <c r="CA72" s="21" t="s">
        <v>702</v>
      </c>
      <c r="CB72" s="22" t="s">
        <v>255</v>
      </c>
      <c r="CC72" s="29">
        <v>77944</v>
      </c>
      <c r="CD72" s="22">
        <v>39644</v>
      </c>
      <c r="CE72" s="22">
        <v>29337</v>
      </c>
      <c r="CF72" s="27">
        <v>0.74</v>
      </c>
      <c r="CG72" s="22">
        <v>4503</v>
      </c>
      <c r="CH72" s="32">
        <v>0.15</v>
      </c>
      <c r="CI72" s="22">
        <v>3136</v>
      </c>
      <c r="CJ72" s="32">
        <v>0.11</v>
      </c>
      <c r="CK72" s="22">
        <v>3700</v>
      </c>
      <c r="CL72" s="32">
        <v>0.13</v>
      </c>
      <c r="CM72" s="22">
        <v>1449</v>
      </c>
      <c r="CN72" s="27">
        <v>4.9399999999999999E-2</v>
      </c>
      <c r="CO72" s="22">
        <v>3070</v>
      </c>
      <c r="CP72" s="32">
        <v>0.1</v>
      </c>
      <c r="CQ72" s="22">
        <v>4858</v>
      </c>
      <c r="CR72" s="32">
        <v>0.17</v>
      </c>
      <c r="CS72" s="22">
        <v>3811</v>
      </c>
      <c r="CT72" s="32">
        <v>0.13</v>
      </c>
      <c r="CU72" s="22">
        <v>2055</v>
      </c>
      <c r="CV72" s="27">
        <v>7.0000000000000007E-2</v>
      </c>
      <c r="CW72" s="22">
        <v>34139</v>
      </c>
      <c r="CX72" s="32">
        <v>0.86</v>
      </c>
      <c r="CY72" s="22">
        <v>26146</v>
      </c>
      <c r="CZ72" s="32">
        <v>0.89</v>
      </c>
      <c r="DA72" s="22">
        <v>5505</v>
      </c>
      <c r="DB72" s="32">
        <v>0.14000000000000001</v>
      </c>
      <c r="DC72" s="22">
        <v>3191</v>
      </c>
      <c r="DD72" s="32">
        <v>0.11</v>
      </c>
      <c r="DE72" s="22">
        <v>958</v>
      </c>
      <c r="DF72" s="32">
        <v>0.02</v>
      </c>
      <c r="DG72" s="22">
        <v>551</v>
      </c>
      <c r="DH72" s="32">
        <v>0.02</v>
      </c>
      <c r="DI72" s="22">
        <v>2411</v>
      </c>
      <c r="DJ72" s="32">
        <v>0.06</v>
      </c>
      <c r="DK72" s="22">
        <v>1306</v>
      </c>
      <c r="DL72" s="32">
        <v>0.04</v>
      </c>
      <c r="DM72" s="22">
        <v>336</v>
      </c>
      <c r="DN72" s="32">
        <v>0.01</v>
      </c>
      <c r="DO72" s="22">
        <v>234</v>
      </c>
      <c r="DP72" s="32">
        <v>0.01</v>
      </c>
      <c r="DQ72" s="22">
        <v>1554</v>
      </c>
      <c r="DR72" s="32">
        <v>0.04</v>
      </c>
      <c r="DS72" s="22">
        <v>981</v>
      </c>
      <c r="DT72" s="32">
        <v>0.03</v>
      </c>
      <c r="DU72" s="22">
        <v>25</v>
      </c>
      <c r="DV72" s="32">
        <v>0</v>
      </c>
      <c r="DW72" s="22">
        <v>17</v>
      </c>
      <c r="DX72" s="32">
        <v>0</v>
      </c>
      <c r="DY72" s="22">
        <v>78</v>
      </c>
      <c r="DZ72" s="32">
        <v>0</v>
      </c>
      <c r="EA72" s="22">
        <v>38</v>
      </c>
      <c r="EB72" s="32">
        <v>0</v>
      </c>
      <c r="EC72" s="22">
        <v>143</v>
      </c>
      <c r="ED72" s="32">
        <v>0</v>
      </c>
      <c r="EE72" s="22">
        <v>64</v>
      </c>
      <c r="EF72" s="32">
        <v>0</v>
      </c>
      <c r="EG72" s="22" t="s">
        <v>431</v>
      </c>
      <c r="EH72" s="22">
        <v>4.3</v>
      </c>
      <c r="EI72" s="22" t="s">
        <v>431</v>
      </c>
      <c r="EJ72" s="22">
        <v>7.99</v>
      </c>
      <c r="EK72" s="22" t="s">
        <v>431</v>
      </c>
      <c r="EL72" s="22">
        <v>18.86</v>
      </c>
      <c r="EM72" s="22" t="s">
        <v>431</v>
      </c>
      <c r="EN72" s="22">
        <v>1.9</v>
      </c>
      <c r="EO72" s="22" t="s">
        <v>425</v>
      </c>
      <c r="EP72" s="22">
        <v>2.1800000000000002</v>
      </c>
      <c r="EQ72" s="22" t="s">
        <v>288</v>
      </c>
      <c r="ER72" s="22">
        <v>10.38</v>
      </c>
      <c r="ES72" s="22" t="s">
        <v>288</v>
      </c>
      <c r="ET72" s="22">
        <v>13.28</v>
      </c>
      <c r="EU72" s="33" t="s">
        <v>433</v>
      </c>
      <c r="EV72" s="22">
        <v>2.09</v>
      </c>
      <c r="EW72" s="22" t="s">
        <v>288</v>
      </c>
      <c r="EX72" s="22">
        <v>12.19</v>
      </c>
      <c r="EY72" s="22" t="s">
        <v>434</v>
      </c>
      <c r="EZ72" s="22">
        <v>0.89</v>
      </c>
    </row>
    <row r="73" spans="1:156" ht="16" x14ac:dyDescent="0.2">
      <c r="A73" s="22" t="s">
        <v>66</v>
      </c>
      <c r="B73" s="22" t="s">
        <v>423</v>
      </c>
      <c r="C73" s="22" t="s">
        <v>563</v>
      </c>
      <c r="D73" s="22" t="s">
        <v>431</v>
      </c>
      <c r="E73" s="22" t="s">
        <v>564</v>
      </c>
      <c r="F73" s="22" t="s">
        <v>893</v>
      </c>
      <c r="G73" s="22"/>
      <c r="H73" s="22">
        <v>6</v>
      </c>
      <c r="I73" s="22">
        <v>51.9</v>
      </c>
      <c r="J73" s="22" t="s">
        <v>429</v>
      </c>
      <c r="K73" s="37" t="s">
        <v>426</v>
      </c>
      <c r="L73" s="22" t="s">
        <v>179</v>
      </c>
      <c r="M73">
        <v>-4</v>
      </c>
      <c r="N73" t="s">
        <v>849</v>
      </c>
      <c r="O73" s="22">
        <f t="shared" si="29"/>
        <v>15.653679653679717</v>
      </c>
      <c r="P73" s="29">
        <f t="shared" si="40"/>
        <v>277.77056277056278</v>
      </c>
      <c r="Q73" s="29">
        <f t="shared" si="30"/>
        <v>262.11688311688306</v>
      </c>
      <c r="R73" s="27">
        <v>0.11867965367965372</v>
      </c>
      <c r="S73" s="29"/>
      <c r="T73" s="28">
        <v>43.686147186147181</v>
      </c>
      <c r="U73" s="28">
        <v>55.554112554112557</v>
      </c>
      <c r="V73" s="22">
        <v>111.10822510822511</v>
      </c>
      <c r="W73" s="22" t="s">
        <v>428</v>
      </c>
      <c r="X73" s="22" t="s">
        <v>448</v>
      </c>
      <c r="Y73" s="29">
        <v>60549</v>
      </c>
      <c r="Z73" s="29">
        <v>76998</v>
      </c>
      <c r="AA73" s="29">
        <v>138600</v>
      </c>
      <c r="AB73" s="22" t="s">
        <v>15</v>
      </c>
      <c r="AC73" s="22">
        <v>2004</v>
      </c>
      <c r="AD73" s="22">
        <v>1</v>
      </c>
      <c r="AE73" s="22">
        <v>5</v>
      </c>
      <c r="AF73" s="20" t="s">
        <v>515</v>
      </c>
      <c r="AG73" s="19" t="s">
        <v>667</v>
      </c>
      <c r="AH73" s="19" t="s">
        <v>681</v>
      </c>
      <c r="AI73" s="19">
        <v>-2</v>
      </c>
      <c r="AJ73" s="19">
        <f>(AI73 * (AV73 + AY73 + BB73 + BE73 + BH73 + BK73 + BN73 + BQ73) + AK73)</f>
        <v>-21.914199999999575</v>
      </c>
      <c r="AK73" s="19">
        <f t="shared" si="31"/>
        <v>11.979999999999997</v>
      </c>
      <c r="AL73" s="19">
        <v>51.72</v>
      </c>
      <c r="AM73" s="19">
        <v>39.74</v>
      </c>
      <c r="AN73" s="20" t="s">
        <v>425</v>
      </c>
      <c r="AO73" s="20" t="s">
        <v>425</v>
      </c>
      <c r="AP73" s="20" t="s">
        <v>431</v>
      </c>
      <c r="AQ73" s="20" t="s">
        <v>431</v>
      </c>
      <c r="AR73" s="20" t="s">
        <v>431</v>
      </c>
      <c r="AS73" s="20" t="s">
        <v>431</v>
      </c>
      <c r="AT73" s="20" t="s">
        <v>431</v>
      </c>
      <c r="AU73" s="19" t="s">
        <v>431</v>
      </c>
      <c r="AV73" s="19">
        <f t="shared" si="32"/>
        <v>-8.0750000000001023</v>
      </c>
      <c r="AW73" s="29">
        <v>43.5977999999999</v>
      </c>
      <c r="AX73" s="29">
        <v>51.672800000000002</v>
      </c>
      <c r="AY73" s="19">
        <f t="shared" si="33"/>
        <v>-1.1800000000000068</v>
      </c>
      <c r="AZ73" s="30">
        <v>49.41</v>
      </c>
      <c r="BA73" s="30">
        <v>50.59</v>
      </c>
      <c r="BB73" s="19">
        <f t="shared" si="34"/>
        <v>11.860399999999998</v>
      </c>
      <c r="BC73" s="29">
        <v>55.860900000000001</v>
      </c>
      <c r="BD73" s="29">
        <v>44.000500000000002</v>
      </c>
      <c r="BE73" s="19">
        <f t="shared" si="35"/>
        <v>-12.162099999999995</v>
      </c>
      <c r="BF73" s="29">
        <v>43.848100000000002</v>
      </c>
      <c r="BG73" s="29">
        <v>56.010199999999998</v>
      </c>
      <c r="BH73" s="19">
        <f t="shared" si="36"/>
        <v>7.7337999999998956</v>
      </c>
      <c r="BI73" s="29">
        <v>51.298299999999898</v>
      </c>
      <c r="BJ73" s="29">
        <v>43.564500000000002</v>
      </c>
      <c r="BK73" s="19">
        <f t="shared" si="37"/>
        <v>14.769999999999996</v>
      </c>
      <c r="BL73" s="30">
        <v>55.22</v>
      </c>
      <c r="BM73" s="30">
        <v>40.450000000000003</v>
      </c>
      <c r="BN73" s="19">
        <f t="shared" si="38"/>
        <v>4</v>
      </c>
      <c r="BO73" s="31">
        <v>52</v>
      </c>
      <c r="BP73" s="31">
        <v>48</v>
      </c>
      <c r="BQ73" s="31"/>
      <c r="BR73" s="19">
        <v>55.66</v>
      </c>
      <c r="BS73" s="19">
        <v>44.11</v>
      </c>
      <c r="BT73" s="22" t="str">
        <f t="shared" si="39"/>
        <v>no</v>
      </c>
      <c r="BU73" s="32">
        <v>0.49</v>
      </c>
      <c r="BV73" s="32">
        <v>0.49</v>
      </c>
      <c r="BW73" s="22" t="s">
        <v>279</v>
      </c>
      <c r="BX73" s="29">
        <v>48.22</v>
      </c>
      <c r="BY73" s="29">
        <v>51.78</v>
      </c>
      <c r="BZ73" s="22" t="s">
        <v>512</v>
      </c>
      <c r="CA73" s="21" t="s">
        <v>702</v>
      </c>
      <c r="CB73" s="22" t="s">
        <v>255</v>
      </c>
      <c r="CC73" s="29">
        <v>76633</v>
      </c>
      <c r="CD73" s="22">
        <v>39423</v>
      </c>
      <c r="CE73" s="22">
        <v>28597</v>
      </c>
      <c r="CF73" s="27">
        <v>0.72540000000000004</v>
      </c>
      <c r="CG73" s="22">
        <v>4118</v>
      </c>
      <c r="CH73" s="32">
        <v>0.14000000000000001</v>
      </c>
      <c r="CI73" s="22">
        <v>3020</v>
      </c>
      <c r="CJ73" s="32">
        <v>0.11</v>
      </c>
      <c r="CK73" s="22">
        <v>3591</v>
      </c>
      <c r="CL73" s="32">
        <v>0.13</v>
      </c>
      <c r="CM73" s="22">
        <v>1567</v>
      </c>
      <c r="CN73" s="27">
        <v>5.4800000000000001E-2</v>
      </c>
      <c r="CO73" s="22">
        <v>2857</v>
      </c>
      <c r="CP73" s="32">
        <v>0.1</v>
      </c>
      <c r="CQ73" s="22">
        <v>4619</v>
      </c>
      <c r="CR73" s="32">
        <v>0.16</v>
      </c>
      <c r="CS73" s="22">
        <v>3744</v>
      </c>
      <c r="CT73" s="32">
        <v>0.13</v>
      </c>
      <c r="CU73" s="22">
        <v>2224</v>
      </c>
      <c r="CV73" s="27">
        <v>7.7799999999999994E-2</v>
      </c>
      <c r="CW73" s="22">
        <v>28009</v>
      </c>
      <c r="CX73" s="32">
        <v>0.71</v>
      </c>
      <c r="CY73" s="22">
        <v>21574</v>
      </c>
      <c r="CZ73" s="32">
        <v>0.75</v>
      </c>
      <c r="DA73" s="22">
        <v>11414</v>
      </c>
      <c r="DB73" s="32">
        <v>0.28999999999999998</v>
      </c>
      <c r="DC73" s="22">
        <v>7023</v>
      </c>
      <c r="DD73" s="32">
        <v>0.25</v>
      </c>
      <c r="DE73" s="22">
        <v>1031</v>
      </c>
      <c r="DF73" s="32">
        <v>0.03</v>
      </c>
      <c r="DG73" s="22">
        <v>597</v>
      </c>
      <c r="DH73" s="32">
        <v>0.02</v>
      </c>
      <c r="DI73" s="22">
        <v>4628</v>
      </c>
      <c r="DJ73" s="32">
        <v>0.12</v>
      </c>
      <c r="DK73" s="22">
        <v>2732</v>
      </c>
      <c r="DL73" s="32">
        <v>0.1</v>
      </c>
      <c r="DM73" s="22">
        <v>346</v>
      </c>
      <c r="DN73" s="32">
        <v>0.01</v>
      </c>
      <c r="DO73" s="22">
        <v>228</v>
      </c>
      <c r="DP73" s="32">
        <v>0.01</v>
      </c>
      <c r="DQ73" s="22">
        <v>5048</v>
      </c>
      <c r="DR73" s="32">
        <v>0.13</v>
      </c>
      <c r="DS73" s="22">
        <v>3260</v>
      </c>
      <c r="DT73" s="32">
        <v>0.11</v>
      </c>
      <c r="DU73" s="22">
        <v>14</v>
      </c>
      <c r="DV73" s="32">
        <v>0</v>
      </c>
      <c r="DW73" s="22">
        <v>10</v>
      </c>
      <c r="DX73" s="32">
        <v>0</v>
      </c>
      <c r="DY73" s="22">
        <v>116</v>
      </c>
      <c r="DZ73" s="32">
        <v>0</v>
      </c>
      <c r="EA73" s="22">
        <v>62</v>
      </c>
      <c r="EB73" s="32">
        <v>0</v>
      </c>
      <c r="EC73" s="22">
        <v>231</v>
      </c>
      <c r="ED73" s="32">
        <v>0.01</v>
      </c>
      <c r="EE73" s="22">
        <v>134</v>
      </c>
      <c r="EF73" s="32">
        <v>0</v>
      </c>
      <c r="EG73" s="22" t="s">
        <v>425</v>
      </c>
      <c r="EH73" s="22">
        <v>1.18</v>
      </c>
      <c r="EI73" s="22" t="s">
        <v>431</v>
      </c>
      <c r="EJ73" s="22">
        <v>9.0500000000000007</v>
      </c>
      <c r="EK73" s="22" t="s">
        <v>431</v>
      </c>
      <c r="EL73" s="22">
        <v>8.35</v>
      </c>
      <c r="EM73" s="22" t="s">
        <v>431</v>
      </c>
      <c r="EN73" s="22">
        <v>5.09</v>
      </c>
      <c r="EO73" s="22" t="s">
        <v>431</v>
      </c>
      <c r="EP73" s="22">
        <v>14.77</v>
      </c>
      <c r="EQ73" s="22" t="s">
        <v>288</v>
      </c>
      <c r="ER73" s="22">
        <v>2.74</v>
      </c>
      <c r="ES73" s="22" t="s">
        <v>288</v>
      </c>
      <c r="ET73" s="22">
        <v>7.16</v>
      </c>
      <c r="EU73" s="22" t="s">
        <v>439</v>
      </c>
      <c r="EV73" s="22">
        <v>8.32</v>
      </c>
      <c r="EW73" s="22" t="s">
        <v>288</v>
      </c>
      <c r="EX73" s="22">
        <v>4.55</v>
      </c>
      <c r="EY73" s="22" t="s">
        <v>439</v>
      </c>
      <c r="EZ73" s="22">
        <v>8.24</v>
      </c>
    </row>
    <row r="74" spans="1:156" ht="16" x14ac:dyDescent="0.2">
      <c r="A74" s="22" t="s">
        <v>67</v>
      </c>
      <c r="B74" s="22" t="s">
        <v>423</v>
      </c>
      <c r="C74" s="22" t="s">
        <v>565</v>
      </c>
      <c r="D74" s="22" t="s">
        <v>431</v>
      </c>
      <c r="E74" s="22" t="s">
        <v>426</v>
      </c>
      <c r="F74" s="22" t="s">
        <v>893</v>
      </c>
      <c r="G74" s="22"/>
      <c r="H74" s="22">
        <v>3</v>
      </c>
      <c r="I74" s="22">
        <v>52.45</v>
      </c>
      <c r="J74" s="22" t="s">
        <v>436</v>
      </c>
      <c r="K74" s="37" t="s">
        <v>426</v>
      </c>
      <c r="L74" s="22" t="s">
        <v>140</v>
      </c>
      <c r="M74">
        <v>-2</v>
      </c>
      <c r="N74" t="s">
        <v>839</v>
      </c>
      <c r="O74" s="28">
        <f t="shared" si="29"/>
        <v>-798.39041149616435</v>
      </c>
      <c r="P74" s="34">
        <f t="shared" si="40"/>
        <v>51.797060069340951</v>
      </c>
      <c r="Q74" s="29">
        <f t="shared" si="30"/>
        <v>850.18747156550535</v>
      </c>
      <c r="R74" s="27">
        <v>4.564422760146214E-2</v>
      </c>
      <c r="S74" s="22" t="s">
        <v>285</v>
      </c>
      <c r="T74" s="28">
        <v>47.232637309194736</v>
      </c>
      <c r="U74" s="28">
        <v>51.797060069340951</v>
      </c>
      <c r="V74" s="22">
        <v>-103.5941201386819</v>
      </c>
      <c r="W74" s="22" t="s">
        <v>436</v>
      </c>
      <c r="X74" s="22" t="s">
        <v>448</v>
      </c>
      <c r="Y74" s="29">
        <v>60215</v>
      </c>
      <c r="Z74" s="29">
        <v>66034</v>
      </c>
      <c r="AA74" s="29">
        <v>127486</v>
      </c>
      <c r="AB74" s="22" t="s">
        <v>36</v>
      </c>
      <c r="AC74" s="22" t="s">
        <v>566</v>
      </c>
      <c r="AD74" s="22">
        <v>6</v>
      </c>
      <c r="AE74" s="22">
        <v>0</v>
      </c>
      <c r="AF74" s="20" t="s">
        <v>451</v>
      </c>
      <c r="AG74" s="19" t="s">
        <v>656</v>
      </c>
      <c r="AH74" s="21" t="s">
        <v>680</v>
      </c>
      <c r="AI74" s="21">
        <v>-3</v>
      </c>
      <c r="AJ74" s="19">
        <f>(AI74 * (AV74 + AY74 + BB74 + BE74 + BH74 + BK74 + BN74 + BQ74) + AK74)</f>
        <v>-50.722599999999687</v>
      </c>
      <c r="AK74" s="19">
        <f t="shared" si="31"/>
        <v>-0.6699999999999946</v>
      </c>
      <c r="AL74" s="19">
        <v>44.95</v>
      </c>
      <c r="AM74" s="19">
        <v>45.62</v>
      </c>
      <c r="AN74" s="20" t="s">
        <v>425</v>
      </c>
      <c r="AO74" s="20" t="s">
        <v>431</v>
      </c>
      <c r="AP74" s="20" t="s">
        <v>431</v>
      </c>
      <c r="AQ74" s="20" t="s">
        <v>431</v>
      </c>
      <c r="AR74" s="20" t="s">
        <v>431</v>
      </c>
      <c r="AS74" s="20" t="s">
        <v>431</v>
      </c>
      <c r="AT74" s="20" t="s">
        <v>431</v>
      </c>
      <c r="AU74" s="19" t="s">
        <v>431</v>
      </c>
      <c r="AV74" s="19">
        <f t="shared" si="32"/>
        <v>-15.790800000000104</v>
      </c>
      <c r="AW74" s="29">
        <v>42.041899999999899</v>
      </c>
      <c r="AX74" s="29">
        <v>57.832700000000003</v>
      </c>
      <c r="AY74" s="19">
        <f t="shared" si="33"/>
        <v>2.5300000000000011</v>
      </c>
      <c r="AZ74" s="30">
        <v>51.265000000000001</v>
      </c>
      <c r="BA74" s="30">
        <v>48.734999999999999</v>
      </c>
      <c r="BB74" s="19">
        <f t="shared" si="34"/>
        <v>9.3100000000000023</v>
      </c>
      <c r="BC74" s="30">
        <v>54.655000000000001</v>
      </c>
      <c r="BD74" s="30">
        <v>45.344999999999999</v>
      </c>
      <c r="BE74" s="19">
        <f t="shared" si="35"/>
        <v>-4.625</v>
      </c>
      <c r="BF74" s="30">
        <v>47.606900000000003</v>
      </c>
      <c r="BG74" s="30">
        <v>52.231900000000003</v>
      </c>
      <c r="BH74" s="19">
        <f t="shared" si="36"/>
        <v>5.7199999999999989</v>
      </c>
      <c r="BI74" s="30">
        <v>52.86</v>
      </c>
      <c r="BJ74" s="30">
        <v>47.14</v>
      </c>
      <c r="BK74" s="19">
        <f t="shared" si="37"/>
        <v>14.54</v>
      </c>
      <c r="BL74" s="30">
        <v>57.18</v>
      </c>
      <c r="BM74" s="30">
        <v>42.64</v>
      </c>
      <c r="BN74" s="19">
        <f t="shared" si="38"/>
        <v>5</v>
      </c>
      <c r="BO74" s="31">
        <v>52</v>
      </c>
      <c r="BP74" s="31">
        <v>47</v>
      </c>
      <c r="BQ74" s="31"/>
      <c r="BR74" s="19">
        <v>47.17</v>
      </c>
      <c r="BS74" s="19">
        <v>44.49</v>
      </c>
      <c r="BT74" s="22" t="str">
        <f t="shared" si="39"/>
        <v>yes</v>
      </c>
      <c r="BU74" s="32">
        <v>0.5</v>
      </c>
      <c r="BV74" s="32">
        <v>0.49</v>
      </c>
      <c r="BW74" s="22" t="s">
        <v>279</v>
      </c>
      <c r="BX74" s="29">
        <v>48.55</v>
      </c>
      <c r="BY74" s="29">
        <v>51.45</v>
      </c>
      <c r="BZ74" s="22" t="s">
        <v>512</v>
      </c>
      <c r="CA74" s="22" t="s">
        <v>512</v>
      </c>
      <c r="CB74" s="22" t="s">
        <v>136</v>
      </c>
      <c r="CC74" s="29">
        <v>61630</v>
      </c>
      <c r="CD74" s="22">
        <v>39553</v>
      </c>
      <c r="CE74" s="22">
        <v>30357</v>
      </c>
      <c r="CF74" s="27">
        <v>0.76749999999999996</v>
      </c>
      <c r="CG74" s="22">
        <v>4652</v>
      </c>
      <c r="CH74" s="32">
        <v>0.15</v>
      </c>
      <c r="CI74" s="22">
        <v>2885</v>
      </c>
      <c r="CJ74" s="32">
        <v>0.1</v>
      </c>
      <c r="CK74" s="22">
        <v>3863</v>
      </c>
      <c r="CL74" s="32">
        <v>0.13</v>
      </c>
      <c r="CM74" s="22">
        <v>2008</v>
      </c>
      <c r="CN74" s="27">
        <v>6.6100000000000006E-2</v>
      </c>
      <c r="CO74" s="22">
        <v>3067</v>
      </c>
      <c r="CP74" s="32">
        <v>0.1</v>
      </c>
      <c r="CQ74" s="22">
        <v>4145</v>
      </c>
      <c r="CR74" s="32">
        <v>0.14000000000000001</v>
      </c>
      <c r="CS74" s="22">
        <v>4350</v>
      </c>
      <c r="CT74" s="32">
        <v>0.14000000000000001</v>
      </c>
      <c r="CU74" s="22">
        <v>2640</v>
      </c>
      <c r="CV74" s="27">
        <v>8.6999999999999994E-2</v>
      </c>
      <c r="CW74" s="22">
        <v>32940</v>
      </c>
      <c r="CX74" s="32">
        <v>0.83</v>
      </c>
      <c r="CY74" s="22">
        <v>26530</v>
      </c>
      <c r="CZ74" s="32">
        <v>0.87</v>
      </c>
      <c r="DA74" s="22">
        <v>6613</v>
      </c>
      <c r="DB74" s="32">
        <v>0.17</v>
      </c>
      <c r="DC74" s="22">
        <v>3827</v>
      </c>
      <c r="DD74" s="32">
        <v>0.13</v>
      </c>
      <c r="DE74" s="22">
        <v>1617</v>
      </c>
      <c r="DF74" s="32">
        <v>0.04</v>
      </c>
      <c r="DG74" s="22">
        <v>921</v>
      </c>
      <c r="DH74" s="32">
        <v>0.03</v>
      </c>
      <c r="DI74" s="22">
        <v>2303</v>
      </c>
      <c r="DJ74" s="32">
        <v>0.06</v>
      </c>
      <c r="DK74" s="22">
        <v>1182</v>
      </c>
      <c r="DL74" s="32">
        <v>0.04</v>
      </c>
      <c r="DM74" s="22">
        <v>562</v>
      </c>
      <c r="DN74" s="32">
        <v>0.01</v>
      </c>
      <c r="DO74" s="22">
        <v>354</v>
      </c>
      <c r="DP74" s="32">
        <v>0.01</v>
      </c>
      <c r="DQ74" s="22">
        <v>1890</v>
      </c>
      <c r="DR74" s="32">
        <v>0.05</v>
      </c>
      <c r="DS74" s="22">
        <v>1248</v>
      </c>
      <c r="DT74" s="32">
        <v>0.04</v>
      </c>
      <c r="DU74" s="22">
        <v>26</v>
      </c>
      <c r="DV74" s="32">
        <v>0</v>
      </c>
      <c r="DW74" s="22">
        <v>20</v>
      </c>
      <c r="DX74" s="32">
        <v>0</v>
      </c>
      <c r="DY74" s="22">
        <v>51</v>
      </c>
      <c r="DZ74" s="32">
        <v>0</v>
      </c>
      <c r="EA74" s="22">
        <v>25</v>
      </c>
      <c r="EB74" s="32">
        <v>0</v>
      </c>
      <c r="EC74" s="22">
        <v>164</v>
      </c>
      <c r="ED74" s="32">
        <v>0</v>
      </c>
      <c r="EE74" s="22">
        <v>77</v>
      </c>
      <c r="EF74" s="32">
        <v>0</v>
      </c>
      <c r="EG74" s="22" t="s">
        <v>431</v>
      </c>
      <c r="EH74" s="22">
        <v>2.5299999999999998</v>
      </c>
      <c r="EI74" s="22" t="s">
        <v>431</v>
      </c>
      <c r="EJ74" s="22">
        <v>9.31</v>
      </c>
      <c r="EK74" s="22" t="s">
        <v>431</v>
      </c>
      <c r="EL74" s="22">
        <v>19.77</v>
      </c>
      <c r="EM74" s="22" t="s">
        <v>431</v>
      </c>
      <c r="EN74" s="22">
        <v>5.72</v>
      </c>
      <c r="EO74" s="22" t="s">
        <v>431</v>
      </c>
      <c r="EP74" s="22">
        <v>14.55</v>
      </c>
      <c r="EQ74" s="22" t="s">
        <v>287</v>
      </c>
      <c r="ER74" s="22">
        <v>3.41</v>
      </c>
      <c r="ES74" s="22" t="s">
        <v>287</v>
      </c>
      <c r="ET74" s="22">
        <v>1.96</v>
      </c>
      <c r="EU74" s="22" t="s">
        <v>439</v>
      </c>
      <c r="EV74" s="22">
        <v>8.0299999999999994</v>
      </c>
      <c r="EW74" s="22" t="s">
        <v>287</v>
      </c>
      <c r="EX74" s="22">
        <v>3.07</v>
      </c>
      <c r="EY74" s="22" t="s">
        <v>439</v>
      </c>
      <c r="EZ74" s="22">
        <v>8.74</v>
      </c>
    </row>
    <row r="75" spans="1:156" ht="16" x14ac:dyDescent="0.2">
      <c r="A75" s="22" t="s">
        <v>68</v>
      </c>
      <c r="B75" s="22" t="s">
        <v>423</v>
      </c>
      <c r="C75" s="22" t="s">
        <v>567</v>
      </c>
      <c r="D75" s="22" t="s">
        <v>425</v>
      </c>
      <c r="E75" s="22" t="s">
        <v>568</v>
      </c>
      <c r="F75" s="22" t="s">
        <v>437</v>
      </c>
      <c r="G75" s="22" t="s">
        <v>460</v>
      </c>
      <c r="H75" s="22">
        <v>4</v>
      </c>
      <c r="I75" s="22">
        <v>55.4</v>
      </c>
      <c r="J75" s="22" t="s">
        <v>436</v>
      </c>
      <c r="K75" s="37" t="s">
        <v>426</v>
      </c>
      <c r="L75" s="22" t="s">
        <v>137</v>
      </c>
      <c r="M75">
        <v>5</v>
      </c>
      <c r="N75" t="s">
        <v>847</v>
      </c>
      <c r="O75" s="22">
        <f t="shared" si="29"/>
        <v>270.17618372253526</v>
      </c>
      <c r="P75" s="29">
        <f t="shared" si="40"/>
        <v>307.85507883899248</v>
      </c>
      <c r="Q75" s="29">
        <f t="shared" si="30"/>
        <v>37.678895116457213</v>
      </c>
      <c r="R75" s="27">
        <v>0.23892120651341286</v>
      </c>
      <c r="S75" s="29"/>
      <c r="T75" s="28">
        <v>37.678895116457213</v>
      </c>
      <c r="U75" s="28">
        <v>61.571015767798499</v>
      </c>
      <c r="V75" s="22">
        <v>1169.8492995881713</v>
      </c>
      <c r="W75" s="22" t="s">
        <v>436</v>
      </c>
      <c r="X75" s="22" t="s">
        <v>469</v>
      </c>
      <c r="Y75" s="29">
        <v>49680</v>
      </c>
      <c r="Z75" s="29">
        <v>81182</v>
      </c>
      <c r="AA75" s="29">
        <v>131851</v>
      </c>
      <c r="AB75" s="22" t="s">
        <v>32</v>
      </c>
      <c r="AC75" s="22">
        <v>2008</v>
      </c>
      <c r="AD75" s="22">
        <v>1</v>
      </c>
      <c r="AE75" s="22">
        <v>5</v>
      </c>
      <c r="AF75" s="20" t="s">
        <v>475</v>
      </c>
      <c r="AG75" s="19" t="s">
        <v>662</v>
      </c>
      <c r="AH75" s="19" t="s">
        <v>684</v>
      </c>
      <c r="AI75" s="19">
        <v>2</v>
      </c>
      <c r="AJ75" s="19">
        <f>(AI75 * ((AV75 + AY75 + BB75 + BE75 + BH75 + BK75 + BN75 + BQ75) + AK75) * -1)</f>
        <v>85.386199999999775</v>
      </c>
      <c r="AK75" s="19">
        <f t="shared" si="31"/>
        <v>-4.259999999999998</v>
      </c>
      <c r="AL75" s="19">
        <v>43.29</v>
      </c>
      <c r="AM75" s="19">
        <v>47.55</v>
      </c>
      <c r="AN75" s="20" t="s">
        <v>425</v>
      </c>
      <c r="AO75" s="20" t="s">
        <v>425</v>
      </c>
      <c r="AP75" s="20" t="s">
        <v>431</v>
      </c>
      <c r="AQ75" s="20" t="s">
        <v>425</v>
      </c>
      <c r="AR75" s="22" t="s">
        <v>425</v>
      </c>
      <c r="AS75" s="20" t="s">
        <v>425</v>
      </c>
      <c r="AT75" s="20" t="s">
        <v>425</v>
      </c>
      <c r="AU75" s="19" t="s">
        <v>425</v>
      </c>
      <c r="AV75" s="19">
        <f t="shared" si="32"/>
        <v>-9.4502999999999986</v>
      </c>
      <c r="AW75" s="29">
        <v>45.227899999999899</v>
      </c>
      <c r="AX75" s="29">
        <v>54.678199999999897</v>
      </c>
      <c r="AY75" s="19">
        <f t="shared" si="33"/>
        <v>-10.449200000000104</v>
      </c>
      <c r="AZ75" s="29">
        <v>44.731099999999898</v>
      </c>
      <c r="BA75" s="29">
        <v>55.180300000000003</v>
      </c>
      <c r="BB75" s="19">
        <f t="shared" si="34"/>
        <v>6.0566000000001026</v>
      </c>
      <c r="BC75" s="29">
        <v>52.9405</v>
      </c>
      <c r="BD75" s="29">
        <v>46.883899999999898</v>
      </c>
      <c r="BE75" s="19">
        <f t="shared" si="35"/>
        <v>5.2305000000000064</v>
      </c>
      <c r="BF75" s="30">
        <v>51.765300000000003</v>
      </c>
      <c r="BG75" s="30">
        <v>46.534799999999997</v>
      </c>
      <c r="BH75" s="19">
        <f t="shared" si="36"/>
        <v>-11.820699999999896</v>
      </c>
      <c r="BI75" s="29">
        <v>44.046100000000003</v>
      </c>
      <c r="BJ75" s="29">
        <v>55.866799999999898</v>
      </c>
      <c r="BK75" s="19">
        <f t="shared" si="37"/>
        <v>-8</v>
      </c>
      <c r="BL75" s="30">
        <v>45.9</v>
      </c>
      <c r="BM75" s="30">
        <v>53.9</v>
      </c>
      <c r="BN75" s="19">
        <f t="shared" si="38"/>
        <v>-10</v>
      </c>
      <c r="BO75" s="31">
        <v>45</v>
      </c>
      <c r="BP75" s="31">
        <v>55</v>
      </c>
      <c r="BQ75" s="31"/>
      <c r="BR75" s="19">
        <v>49.52</v>
      </c>
      <c r="BS75" s="19">
        <v>50.26</v>
      </c>
      <c r="BT75" s="22" t="str">
        <f t="shared" si="39"/>
        <v>yes</v>
      </c>
      <c r="BU75" s="32">
        <v>0.53</v>
      </c>
      <c r="BV75" s="32">
        <v>0.45</v>
      </c>
      <c r="BW75" s="22" t="s">
        <v>279</v>
      </c>
      <c r="BX75" s="29">
        <v>48.84</v>
      </c>
      <c r="BY75" s="29">
        <v>51.16</v>
      </c>
      <c r="BZ75" s="22" t="s">
        <v>512</v>
      </c>
      <c r="CA75" s="22" t="s">
        <v>512</v>
      </c>
      <c r="CB75" s="22" t="s">
        <v>136</v>
      </c>
      <c r="CC75" s="29">
        <v>80987</v>
      </c>
      <c r="CD75" s="22">
        <v>39686</v>
      </c>
      <c r="CE75" s="22">
        <v>28658</v>
      </c>
      <c r="CF75" s="27">
        <v>0.72209999999999996</v>
      </c>
      <c r="CG75" s="22">
        <v>4321</v>
      </c>
      <c r="CH75" s="32">
        <v>0.15</v>
      </c>
      <c r="CI75" s="22">
        <v>3206</v>
      </c>
      <c r="CJ75" s="32">
        <v>0.11</v>
      </c>
      <c r="CK75" s="22">
        <v>3463</v>
      </c>
      <c r="CL75" s="32">
        <v>0.12</v>
      </c>
      <c r="CM75" s="22">
        <v>1323</v>
      </c>
      <c r="CN75" s="27">
        <v>4.6199999999999998E-2</v>
      </c>
      <c r="CO75" s="22">
        <v>2877</v>
      </c>
      <c r="CP75" s="32">
        <v>0.1</v>
      </c>
      <c r="CQ75" s="22">
        <v>4819</v>
      </c>
      <c r="CR75" s="32">
        <v>0.17</v>
      </c>
      <c r="CS75" s="22">
        <v>3746</v>
      </c>
      <c r="CT75" s="32">
        <v>0.13</v>
      </c>
      <c r="CU75" s="22">
        <v>1621</v>
      </c>
      <c r="CV75" s="27">
        <v>5.6599999999999998E-2</v>
      </c>
      <c r="CW75" s="22">
        <v>32356</v>
      </c>
      <c r="CX75" s="32">
        <v>0.82</v>
      </c>
      <c r="CY75" s="22">
        <v>24257</v>
      </c>
      <c r="CZ75" s="32">
        <v>0.85</v>
      </c>
      <c r="DA75" s="22">
        <v>7330</v>
      </c>
      <c r="DB75" s="32">
        <v>0.18</v>
      </c>
      <c r="DC75" s="22">
        <v>4401</v>
      </c>
      <c r="DD75" s="32">
        <v>0.15</v>
      </c>
      <c r="DE75" s="22">
        <v>1176</v>
      </c>
      <c r="DF75" s="32">
        <v>0.03</v>
      </c>
      <c r="DG75" s="22">
        <v>652</v>
      </c>
      <c r="DH75" s="32">
        <v>0.02</v>
      </c>
      <c r="DI75" s="22">
        <v>1771</v>
      </c>
      <c r="DJ75" s="32">
        <v>0.04</v>
      </c>
      <c r="DK75" s="22">
        <v>936</v>
      </c>
      <c r="DL75" s="32">
        <v>0.03</v>
      </c>
      <c r="DM75" s="22">
        <v>338</v>
      </c>
      <c r="DN75" s="32">
        <v>0.01</v>
      </c>
      <c r="DO75" s="22">
        <v>224</v>
      </c>
      <c r="DP75" s="32">
        <v>0.01</v>
      </c>
      <c r="DQ75" s="22">
        <v>3836</v>
      </c>
      <c r="DR75" s="32">
        <v>0.1</v>
      </c>
      <c r="DS75" s="22">
        <v>2486</v>
      </c>
      <c r="DT75" s="32">
        <v>0.09</v>
      </c>
      <c r="DU75" s="22">
        <v>17</v>
      </c>
      <c r="DV75" s="32">
        <v>0</v>
      </c>
      <c r="DW75" s="22">
        <v>10</v>
      </c>
      <c r="DX75" s="32">
        <v>0</v>
      </c>
      <c r="DY75" s="22">
        <v>73</v>
      </c>
      <c r="DZ75" s="32">
        <v>0</v>
      </c>
      <c r="EA75" s="22">
        <v>27</v>
      </c>
      <c r="EB75" s="32">
        <v>0</v>
      </c>
      <c r="EC75" s="22">
        <v>119</v>
      </c>
      <c r="ED75" s="32">
        <v>0</v>
      </c>
      <c r="EE75" s="22">
        <v>66</v>
      </c>
      <c r="EF75" s="32">
        <v>0</v>
      </c>
      <c r="EG75" s="22" t="s">
        <v>425</v>
      </c>
      <c r="EH75" s="22">
        <v>12.99</v>
      </c>
      <c r="EI75" s="22" t="s">
        <v>431</v>
      </c>
      <c r="EJ75" s="22">
        <v>2.58</v>
      </c>
      <c r="EK75" s="22" t="s">
        <v>425</v>
      </c>
      <c r="EL75" s="22">
        <v>6.62</v>
      </c>
      <c r="EM75" s="22" t="s">
        <v>425</v>
      </c>
      <c r="EN75" s="22">
        <v>13.87</v>
      </c>
      <c r="EO75" s="22" t="s">
        <v>425</v>
      </c>
      <c r="EP75" s="22">
        <v>7.99</v>
      </c>
      <c r="EQ75" s="22" t="s">
        <v>288</v>
      </c>
      <c r="ER75" s="22">
        <v>8.19</v>
      </c>
      <c r="ES75" s="22" t="s">
        <v>288</v>
      </c>
      <c r="ET75" s="22">
        <v>10.54</v>
      </c>
      <c r="EU75" s="22" t="s">
        <v>439</v>
      </c>
      <c r="EV75" s="22">
        <v>0.17</v>
      </c>
      <c r="EW75" s="22" t="s">
        <v>288</v>
      </c>
      <c r="EX75" s="22">
        <v>9.59</v>
      </c>
      <c r="EY75" s="22" t="s">
        <v>434</v>
      </c>
      <c r="EZ75" s="22">
        <v>0.85</v>
      </c>
    </row>
    <row r="76" spans="1:156" ht="16" x14ac:dyDescent="0.2">
      <c r="A76" s="22" t="s">
        <v>64</v>
      </c>
      <c r="B76" s="22" t="s">
        <v>423</v>
      </c>
      <c r="C76" s="22" t="s">
        <v>569</v>
      </c>
      <c r="D76" s="22" t="s">
        <v>425</v>
      </c>
      <c r="E76" s="22" t="s">
        <v>426</v>
      </c>
      <c r="F76" s="22" t="s">
        <v>895</v>
      </c>
      <c r="G76" s="29"/>
      <c r="H76" s="22">
        <v>5</v>
      </c>
      <c r="I76" s="22">
        <v>62.19</v>
      </c>
      <c r="J76" s="22" t="s">
        <v>429</v>
      </c>
      <c r="K76" s="37" t="s">
        <v>426</v>
      </c>
      <c r="L76" s="22" t="s">
        <v>138</v>
      </c>
      <c r="M76">
        <v>12</v>
      </c>
      <c r="N76" t="s">
        <v>842</v>
      </c>
      <c r="O76" s="28">
        <f t="shared" si="29"/>
        <v>276.87896414604489</v>
      </c>
      <c r="P76" s="29">
        <f t="shared" si="40"/>
        <v>321.55180912944888</v>
      </c>
      <c r="Q76" s="34">
        <f t="shared" si="30"/>
        <v>44.672844983403991</v>
      </c>
      <c r="R76" s="27">
        <v>8.9191232048374869E-2</v>
      </c>
      <c r="S76" s="22" t="s">
        <v>285</v>
      </c>
      <c r="T76" s="28">
        <v>44.672844983403991</v>
      </c>
      <c r="U76" s="28">
        <v>53.591968188241481</v>
      </c>
      <c r="V76" s="22">
        <v>964.65542738834665</v>
      </c>
      <c r="W76" s="22" t="s">
        <v>429</v>
      </c>
      <c r="X76" s="22" t="s">
        <v>469</v>
      </c>
      <c r="Y76" s="29">
        <v>54374</v>
      </c>
      <c r="Z76" s="29">
        <v>65230</v>
      </c>
      <c r="AA76" s="29">
        <v>121716</v>
      </c>
      <c r="AB76" s="22" t="s">
        <v>31</v>
      </c>
      <c r="AC76" s="22" t="s">
        <v>570</v>
      </c>
      <c r="AD76" s="22">
        <v>0</v>
      </c>
      <c r="AE76" s="22">
        <v>6</v>
      </c>
      <c r="AF76" s="20" t="s">
        <v>470</v>
      </c>
      <c r="AG76" s="19" t="s">
        <v>660</v>
      </c>
      <c r="AH76" s="19" t="s">
        <v>682</v>
      </c>
      <c r="AI76" s="19">
        <v>3</v>
      </c>
      <c r="AJ76" s="19">
        <f>(AI76 * ((AV76 + AY76 + BB76 + BE76 + BH76 + BK76 + BN76 + BQ76) + AK76) * -1)</f>
        <v>248.68949999999941</v>
      </c>
      <c r="AK76" s="19">
        <f t="shared" si="31"/>
        <v>-10.649999999999999</v>
      </c>
      <c r="AL76" s="19">
        <v>40.01</v>
      </c>
      <c r="AM76" s="19">
        <v>50.66</v>
      </c>
      <c r="AN76" s="20" t="s">
        <v>425</v>
      </c>
      <c r="AO76" s="20" t="s">
        <v>425</v>
      </c>
      <c r="AP76" s="20" t="s">
        <v>425</v>
      </c>
      <c r="AQ76" s="20" t="s">
        <v>425</v>
      </c>
      <c r="AR76" s="22" t="s">
        <v>425</v>
      </c>
      <c r="AS76" s="20" t="s">
        <v>425</v>
      </c>
      <c r="AT76" s="20" t="s">
        <v>425</v>
      </c>
      <c r="AU76" s="19" t="s">
        <v>425</v>
      </c>
      <c r="AV76" s="19">
        <f t="shared" si="32"/>
        <v>-14.989199999999897</v>
      </c>
      <c r="AW76" s="29">
        <v>40.281100000000002</v>
      </c>
      <c r="AX76" s="29">
        <v>55.270299999999899</v>
      </c>
      <c r="AY76" s="19">
        <f t="shared" si="33"/>
        <v>-8.6159000000000034</v>
      </c>
      <c r="AZ76" s="29">
        <v>45.6511</v>
      </c>
      <c r="BA76" s="29">
        <v>54.267000000000003</v>
      </c>
      <c r="BB76" s="19">
        <f t="shared" si="34"/>
        <v>-0.85999999999999943</v>
      </c>
      <c r="BC76" s="30">
        <v>49.57</v>
      </c>
      <c r="BD76" s="30">
        <v>50.43</v>
      </c>
      <c r="BE76" s="19">
        <f t="shared" si="35"/>
        <v>5.0401999999999987</v>
      </c>
      <c r="BF76" s="30">
        <v>52.402200000000001</v>
      </c>
      <c r="BG76" s="30">
        <v>47.362000000000002</v>
      </c>
      <c r="BH76" s="19">
        <f t="shared" si="36"/>
        <v>-12.671599999999899</v>
      </c>
      <c r="BI76" s="29">
        <v>43.633600000000001</v>
      </c>
      <c r="BJ76" s="29">
        <v>56.3051999999999</v>
      </c>
      <c r="BK76" s="19">
        <f t="shared" si="37"/>
        <v>-16.149999999999999</v>
      </c>
      <c r="BL76" s="30">
        <v>41.85</v>
      </c>
      <c r="BM76" s="30">
        <v>58</v>
      </c>
      <c r="BN76" s="19">
        <f t="shared" si="38"/>
        <v>-24</v>
      </c>
      <c r="BO76" s="31">
        <v>38</v>
      </c>
      <c r="BP76" s="31">
        <v>62</v>
      </c>
      <c r="BQ76" s="31"/>
      <c r="BR76" s="19">
        <v>38.51</v>
      </c>
      <c r="BS76" s="19">
        <v>61.4</v>
      </c>
      <c r="BT76" s="22" t="str">
        <f t="shared" si="39"/>
        <v>yes</v>
      </c>
      <c r="BU76" s="32">
        <v>0.55000000000000004</v>
      </c>
      <c r="BV76" s="32">
        <v>0.44</v>
      </c>
      <c r="BW76" s="22" t="s">
        <v>279</v>
      </c>
      <c r="BX76" s="29">
        <v>45.27</v>
      </c>
      <c r="BY76" s="29">
        <v>54.73</v>
      </c>
      <c r="BZ76" s="22" t="s">
        <v>512</v>
      </c>
      <c r="CA76" s="22" t="s">
        <v>512</v>
      </c>
      <c r="CB76" s="22" t="s">
        <v>136</v>
      </c>
      <c r="CC76" s="29">
        <v>85974</v>
      </c>
      <c r="CD76" s="22">
        <v>39531</v>
      </c>
      <c r="CE76" s="22">
        <v>28669</v>
      </c>
      <c r="CF76" s="27">
        <v>0.72519999999999996</v>
      </c>
      <c r="CG76" s="22">
        <v>4272</v>
      </c>
      <c r="CH76" s="32">
        <v>0.15</v>
      </c>
      <c r="CI76" s="22">
        <v>3593</v>
      </c>
      <c r="CJ76" s="32">
        <v>0.13</v>
      </c>
      <c r="CK76" s="22">
        <v>4191</v>
      </c>
      <c r="CL76" s="32">
        <v>0.15</v>
      </c>
      <c r="CM76" s="22">
        <v>1283</v>
      </c>
      <c r="CN76" s="27">
        <v>4.48E-2</v>
      </c>
      <c r="CO76" s="22">
        <v>2353</v>
      </c>
      <c r="CP76" s="32">
        <v>0.08</v>
      </c>
      <c r="CQ76" s="22">
        <v>5010</v>
      </c>
      <c r="CR76" s="32">
        <v>0.17</v>
      </c>
      <c r="CS76" s="22">
        <v>3722</v>
      </c>
      <c r="CT76" s="32">
        <v>0.13</v>
      </c>
      <c r="CU76" s="22">
        <v>1400</v>
      </c>
      <c r="CV76" s="27">
        <v>4.8800000000000003E-2</v>
      </c>
      <c r="CW76" s="22">
        <v>35435</v>
      </c>
      <c r="CX76" s="32">
        <v>0.9</v>
      </c>
      <c r="CY76" s="22">
        <v>26134</v>
      </c>
      <c r="CZ76" s="32">
        <v>0.91</v>
      </c>
      <c r="DA76" s="22">
        <v>4096</v>
      </c>
      <c r="DB76" s="32">
        <v>0.1</v>
      </c>
      <c r="DC76" s="22">
        <v>2535</v>
      </c>
      <c r="DD76" s="32">
        <v>0.09</v>
      </c>
      <c r="DE76" s="22">
        <v>850</v>
      </c>
      <c r="DF76" s="32">
        <v>0.02</v>
      </c>
      <c r="DG76" s="22">
        <v>481</v>
      </c>
      <c r="DH76" s="32">
        <v>0.02</v>
      </c>
      <c r="DI76" s="22">
        <v>990</v>
      </c>
      <c r="DJ76" s="32">
        <v>0.03</v>
      </c>
      <c r="DK76" s="22">
        <v>687</v>
      </c>
      <c r="DL76" s="32">
        <v>0.02</v>
      </c>
      <c r="DM76" s="22">
        <v>383</v>
      </c>
      <c r="DN76" s="32">
        <v>0.01</v>
      </c>
      <c r="DO76" s="22">
        <v>290</v>
      </c>
      <c r="DP76" s="32">
        <v>0.01</v>
      </c>
      <c r="DQ76" s="22">
        <v>1727</v>
      </c>
      <c r="DR76" s="32">
        <v>0.04</v>
      </c>
      <c r="DS76" s="22">
        <v>998</v>
      </c>
      <c r="DT76" s="32">
        <v>0.03</v>
      </c>
      <c r="DU76" s="22">
        <v>21</v>
      </c>
      <c r="DV76" s="32">
        <v>0</v>
      </c>
      <c r="DW76" s="22">
        <v>11</v>
      </c>
      <c r="DX76" s="32">
        <v>0</v>
      </c>
      <c r="DY76" s="22">
        <v>31</v>
      </c>
      <c r="DZ76" s="32">
        <v>0</v>
      </c>
      <c r="EA76" s="22">
        <v>19</v>
      </c>
      <c r="EB76" s="32">
        <v>0</v>
      </c>
      <c r="EC76" s="22">
        <v>94</v>
      </c>
      <c r="ED76" s="32">
        <v>0</v>
      </c>
      <c r="EE76" s="22">
        <v>49</v>
      </c>
      <c r="EF76" s="32">
        <v>0</v>
      </c>
      <c r="EG76" s="22" t="s">
        <v>425</v>
      </c>
      <c r="EH76" s="22">
        <v>13.13</v>
      </c>
      <c r="EI76" s="22" t="s">
        <v>425</v>
      </c>
      <c r="EJ76" s="22">
        <v>0.86</v>
      </c>
      <c r="EK76" s="22" t="s">
        <v>425</v>
      </c>
      <c r="EL76" s="22">
        <v>7.83</v>
      </c>
      <c r="EM76" s="22" t="s">
        <v>425</v>
      </c>
      <c r="EN76" s="22">
        <v>20.7</v>
      </c>
      <c r="EO76" s="22" t="s">
        <v>425</v>
      </c>
      <c r="EP76" s="22">
        <v>16.14</v>
      </c>
      <c r="EQ76" s="22" t="s">
        <v>288</v>
      </c>
      <c r="ER76" s="22">
        <v>11.13</v>
      </c>
      <c r="ES76" s="22" t="s">
        <v>288</v>
      </c>
      <c r="ET76" s="22">
        <v>14.08</v>
      </c>
      <c r="EU76" s="33" t="s">
        <v>433</v>
      </c>
      <c r="EV76" s="22">
        <v>5.54</v>
      </c>
      <c r="EW76" s="22" t="s">
        <v>288</v>
      </c>
      <c r="EX76" s="22">
        <v>16.63</v>
      </c>
      <c r="EY76" s="22" t="s">
        <v>434</v>
      </c>
      <c r="EZ76" s="22">
        <v>9.69</v>
      </c>
    </row>
    <row r="77" spans="1:156" ht="16" x14ac:dyDescent="0.2">
      <c r="A77" s="22" t="s">
        <v>63</v>
      </c>
      <c r="B77" s="22" t="s">
        <v>423</v>
      </c>
      <c r="C77" s="22" t="s">
        <v>571</v>
      </c>
      <c r="D77" s="22" t="s">
        <v>425</v>
      </c>
      <c r="E77" s="22" t="s">
        <v>426</v>
      </c>
      <c r="F77" s="22" t="s">
        <v>895</v>
      </c>
      <c r="G77" s="29"/>
      <c r="H77" s="22">
        <v>6</v>
      </c>
      <c r="I77" s="22">
        <v>56.07</v>
      </c>
      <c r="J77" s="22" t="s">
        <v>429</v>
      </c>
      <c r="K77" s="37" t="s">
        <v>426</v>
      </c>
      <c r="L77" s="22" t="s">
        <v>239</v>
      </c>
      <c r="M77">
        <v>7</v>
      </c>
      <c r="N77" t="s">
        <v>836</v>
      </c>
      <c r="O77" s="28">
        <f t="shared" si="29"/>
        <v>267.2851726080799</v>
      </c>
      <c r="P77" s="29">
        <f t="shared" si="40"/>
        <v>313.22085002055763</v>
      </c>
      <c r="Q77" s="34">
        <f t="shared" si="30"/>
        <v>45.93567741247773</v>
      </c>
      <c r="R77" s="27">
        <v>6.2677975909485428E-2</v>
      </c>
      <c r="S77" s="29"/>
      <c r="T77" s="28">
        <v>45.93567741247773</v>
      </c>
      <c r="U77" s="28">
        <v>52.20347500342627</v>
      </c>
      <c r="V77" s="22">
        <v>1513.9007750993619</v>
      </c>
      <c r="W77" s="22" t="s">
        <v>429</v>
      </c>
      <c r="X77" s="22" t="s">
        <v>469</v>
      </c>
      <c r="Y77" s="29">
        <v>60331</v>
      </c>
      <c r="Z77" s="29">
        <v>68563</v>
      </c>
      <c r="AA77" s="29">
        <v>131338</v>
      </c>
      <c r="AB77" s="22" t="s">
        <v>113</v>
      </c>
      <c r="AC77" s="22">
        <v>2004</v>
      </c>
      <c r="AD77" s="22">
        <v>0</v>
      </c>
      <c r="AE77" s="22">
        <v>6</v>
      </c>
      <c r="AF77" s="20" t="s">
        <v>470</v>
      </c>
      <c r="AG77" s="19" t="s">
        <v>660</v>
      </c>
      <c r="AH77" s="19" t="s">
        <v>682</v>
      </c>
      <c r="AI77" s="19">
        <v>3</v>
      </c>
      <c r="AJ77" s="19">
        <f>(AI77 * ((AV77 + AY77 + BB77 + BE77 + BH77 + BK77 + BN77 + BQ77) + AK77) * -1)</f>
        <v>176.34960000000029</v>
      </c>
      <c r="AK77" s="19">
        <f t="shared" si="31"/>
        <v>-1.1499999999999986</v>
      </c>
      <c r="AL77" s="19">
        <v>44.89</v>
      </c>
      <c r="AM77" s="19">
        <v>46.04</v>
      </c>
      <c r="AN77" s="20" t="s">
        <v>425</v>
      </c>
      <c r="AO77" s="20" t="s">
        <v>425</v>
      </c>
      <c r="AP77" s="20" t="s">
        <v>425</v>
      </c>
      <c r="AQ77" s="20" t="s">
        <v>425</v>
      </c>
      <c r="AR77" s="22" t="s">
        <v>425</v>
      </c>
      <c r="AS77" s="20" t="s">
        <v>425</v>
      </c>
      <c r="AT77" s="20" t="s">
        <v>425</v>
      </c>
      <c r="AU77" s="19" t="s">
        <v>425</v>
      </c>
      <c r="AV77" s="19">
        <f t="shared" si="32"/>
        <v>-9.741300000000102</v>
      </c>
      <c r="AW77" s="29">
        <v>45.0688999999999</v>
      </c>
      <c r="AX77" s="29">
        <v>54.810200000000002</v>
      </c>
      <c r="AY77" s="19">
        <f t="shared" si="33"/>
        <v>-16.1586</v>
      </c>
      <c r="AZ77" s="29">
        <v>41.8843999999999</v>
      </c>
      <c r="BA77" s="29">
        <v>58.0429999999999</v>
      </c>
      <c r="BB77" s="19">
        <f t="shared" si="34"/>
        <v>-7.704500000000003</v>
      </c>
      <c r="BC77" s="29">
        <v>46.0914</v>
      </c>
      <c r="BD77" s="29">
        <v>53.795900000000003</v>
      </c>
      <c r="BE77" s="19">
        <f t="shared" si="35"/>
        <v>2.480400000000003</v>
      </c>
      <c r="BF77" s="29">
        <v>51.194800000000001</v>
      </c>
      <c r="BG77" s="29">
        <v>48.714399999999998</v>
      </c>
      <c r="BH77" s="19">
        <f t="shared" si="36"/>
        <v>-9.7492000000000019</v>
      </c>
      <c r="BI77" s="29">
        <v>45.063400000000001</v>
      </c>
      <c r="BJ77" s="29">
        <v>54.812600000000003</v>
      </c>
      <c r="BK77" s="19">
        <f t="shared" si="37"/>
        <v>-4.759999999999998</v>
      </c>
      <c r="BL77" s="30">
        <v>47.54</v>
      </c>
      <c r="BM77" s="30">
        <v>52.3</v>
      </c>
      <c r="BN77" s="19">
        <f t="shared" si="38"/>
        <v>-12</v>
      </c>
      <c r="BO77" s="31">
        <v>44</v>
      </c>
      <c r="BP77" s="31">
        <v>56</v>
      </c>
      <c r="BQ77" s="31"/>
      <c r="BR77" s="19">
        <v>42.95</v>
      </c>
      <c r="BS77" s="19">
        <v>56.94</v>
      </c>
      <c r="BT77" s="22" t="str">
        <f t="shared" si="39"/>
        <v>yes</v>
      </c>
      <c r="BU77" s="32">
        <v>0.52</v>
      </c>
      <c r="BV77" s="32">
        <v>0.47</v>
      </c>
      <c r="BW77" s="22" t="s">
        <v>279</v>
      </c>
      <c r="BX77" s="29">
        <v>47.98</v>
      </c>
      <c r="BY77" s="29">
        <v>52.02</v>
      </c>
      <c r="BZ77" s="22" t="s">
        <v>512</v>
      </c>
      <c r="CA77" s="21" t="s">
        <v>702</v>
      </c>
      <c r="CB77" s="22" t="s">
        <v>142</v>
      </c>
      <c r="CC77" s="29">
        <v>79048</v>
      </c>
      <c r="CD77" s="22">
        <v>39598</v>
      </c>
      <c r="CE77" s="22">
        <v>30456</v>
      </c>
      <c r="CF77" s="27">
        <v>0.76910000000000001</v>
      </c>
      <c r="CG77" s="22">
        <v>3917</v>
      </c>
      <c r="CH77" s="32">
        <v>0.13</v>
      </c>
      <c r="CI77" s="22">
        <v>2609</v>
      </c>
      <c r="CJ77" s="32">
        <v>0.09</v>
      </c>
      <c r="CK77" s="22">
        <v>4390</v>
      </c>
      <c r="CL77" s="32">
        <v>0.14000000000000001</v>
      </c>
      <c r="CM77" s="22">
        <v>2416</v>
      </c>
      <c r="CN77" s="27">
        <v>7.9299999999999995E-2</v>
      </c>
      <c r="CO77" s="22">
        <v>2651</v>
      </c>
      <c r="CP77" s="32">
        <v>0.09</v>
      </c>
      <c r="CQ77" s="22">
        <v>4189</v>
      </c>
      <c r="CR77" s="32">
        <v>0.14000000000000001</v>
      </c>
      <c r="CS77" s="22">
        <v>4636</v>
      </c>
      <c r="CT77" s="32">
        <v>0.15</v>
      </c>
      <c r="CU77" s="22">
        <v>3181</v>
      </c>
      <c r="CV77" s="27">
        <v>0.10440000000000001</v>
      </c>
      <c r="CW77" s="22">
        <v>36187</v>
      </c>
      <c r="CX77" s="32">
        <v>0.91</v>
      </c>
      <c r="CY77" s="22">
        <v>28467</v>
      </c>
      <c r="CZ77" s="32">
        <v>0.93</v>
      </c>
      <c r="DA77" s="22">
        <v>3411</v>
      </c>
      <c r="DB77" s="32">
        <v>0.09</v>
      </c>
      <c r="DC77" s="22">
        <v>1989</v>
      </c>
      <c r="DD77" s="32">
        <v>7.0000000000000007E-2</v>
      </c>
      <c r="DE77" s="22">
        <v>1045</v>
      </c>
      <c r="DF77" s="32">
        <v>0.03</v>
      </c>
      <c r="DG77" s="22">
        <v>590</v>
      </c>
      <c r="DH77" s="32">
        <v>0.02</v>
      </c>
      <c r="DI77" s="22">
        <v>619</v>
      </c>
      <c r="DJ77" s="32">
        <v>0.02</v>
      </c>
      <c r="DK77" s="22">
        <v>324</v>
      </c>
      <c r="DL77" s="32">
        <v>0.01</v>
      </c>
      <c r="DM77" s="22">
        <v>219</v>
      </c>
      <c r="DN77" s="32">
        <v>0.01</v>
      </c>
      <c r="DO77" s="22">
        <v>160</v>
      </c>
      <c r="DP77" s="32">
        <v>0.01</v>
      </c>
      <c r="DQ77" s="22">
        <v>1386</v>
      </c>
      <c r="DR77" s="32">
        <v>0.04</v>
      </c>
      <c r="DS77" s="22">
        <v>850</v>
      </c>
      <c r="DT77" s="32">
        <v>0.03</v>
      </c>
      <c r="DU77" s="22">
        <v>28</v>
      </c>
      <c r="DV77" s="32">
        <v>0</v>
      </c>
      <c r="DW77" s="22">
        <v>15</v>
      </c>
      <c r="DX77" s="32">
        <v>0</v>
      </c>
      <c r="DY77" s="22">
        <v>30</v>
      </c>
      <c r="DZ77" s="32">
        <v>0</v>
      </c>
      <c r="EA77" s="22">
        <v>17</v>
      </c>
      <c r="EB77" s="32">
        <v>0</v>
      </c>
      <c r="EC77" s="22">
        <v>84</v>
      </c>
      <c r="ED77" s="32">
        <v>0</v>
      </c>
      <c r="EE77" s="22">
        <v>33</v>
      </c>
      <c r="EF77" s="32">
        <v>0</v>
      </c>
      <c r="EG77" s="22" t="s">
        <v>425</v>
      </c>
      <c r="EH77" s="22">
        <v>18.02</v>
      </c>
      <c r="EI77" s="22" t="s">
        <v>425</v>
      </c>
      <c r="EJ77" s="22">
        <v>12.91</v>
      </c>
      <c r="EK77" s="22" t="s">
        <v>425</v>
      </c>
      <c r="EL77" s="22">
        <v>13.72</v>
      </c>
      <c r="EM77" s="22" t="s">
        <v>425</v>
      </c>
      <c r="EN77" s="22">
        <v>18.45</v>
      </c>
      <c r="EO77" s="22" t="s">
        <v>425</v>
      </c>
      <c r="EP77" s="22">
        <v>4.76</v>
      </c>
      <c r="EQ77" s="22" t="s">
        <v>288</v>
      </c>
      <c r="ER77" s="22">
        <v>6.82</v>
      </c>
      <c r="ES77" s="22" t="s">
        <v>288</v>
      </c>
      <c r="ET77" s="22">
        <v>15.5</v>
      </c>
      <c r="EU77" s="33" t="s">
        <v>433</v>
      </c>
      <c r="EV77" s="22">
        <v>1.43</v>
      </c>
      <c r="EW77" s="22" t="s">
        <v>288</v>
      </c>
      <c r="EX77" s="22">
        <v>13.91</v>
      </c>
      <c r="EY77" s="22" t="s">
        <v>434</v>
      </c>
      <c r="EZ77" s="22">
        <v>5.58</v>
      </c>
    </row>
    <row r="78" spans="1:156" ht="16" x14ac:dyDescent="0.2">
      <c r="A78" s="22" t="s">
        <v>71</v>
      </c>
      <c r="B78" s="22" t="s">
        <v>423</v>
      </c>
      <c r="C78" s="22" t="s">
        <v>572</v>
      </c>
      <c r="D78" s="22" t="s">
        <v>425</v>
      </c>
      <c r="E78" s="22" t="s">
        <v>426</v>
      </c>
      <c r="F78" s="22" t="s">
        <v>895</v>
      </c>
      <c r="G78" s="29"/>
      <c r="H78" s="22">
        <v>5</v>
      </c>
      <c r="I78" s="22">
        <v>58.02</v>
      </c>
      <c r="J78" s="22" t="s">
        <v>429</v>
      </c>
      <c r="K78" s="37" t="s">
        <v>426</v>
      </c>
      <c r="L78" s="22" t="s">
        <v>240</v>
      </c>
      <c r="M78">
        <v>12</v>
      </c>
      <c r="N78" t="s">
        <v>842</v>
      </c>
      <c r="O78" s="28">
        <f t="shared" si="29"/>
        <v>223.17420241572236</v>
      </c>
      <c r="P78" s="29">
        <f t="shared" si="40"/>
        <v>276.9116998946763</v>
      </c>
      <c r="Q78" s="34">
        <f t="shared" si="30"/>
        <v>53.737497478953934</v>
      </c>
      <c r="R78" s="27">
        <v>7.5855474965078828E-2</v>
      </c>
      <c r="S78" s="29"/>
      <c r="T78" s="28">
        <v>53.737497478953934</v>
      </c>
      <c r="U78" s="28">
        <v>46.151949982446048</v>
      </c>
      <c r="V78" s="22">
        <v>276.9116998946763</v>
      </c>
      <c r="W78" s="22" t="s">
        <v>429</v>
      </c>
      <c r="X78" s="22" t="s">
        <v>469</v>
      </c>
      <c r="Y78" s="29">
        <v>71940</v>
      </c>
      <c r="Z78" s="29">
        <v>61785</v>
      </c>
      <c r="AA78" s="29">
        <v>133873</v>
      </c>
      <c r="AB78" s="22" t="s">
        <v>112</v>
      </c>
      <c r="AC78" s="22">
        <v>2006</v>
      </c>
      <c r="AD78" s="22">
        <v>0</v>
      </c>
      <c r="AE78" s="22">
        <v>6</v>
      </c>
      <c r="AF78" s="20" t="s">
        <v>470</v>
      </c>
      <c r="AG78" s="19" t="s">
        <v>660</v>
      </c>
      <c r="AH78" s="19" t="s">
        <v>682</v>
      </c>
      <c r="AI78" s="19">
        <v>3</v>
      </c>
      <c r="AJ78" s="19">
        <f>(AI78 * ((AV78 + AY78 + BB78 + BE78 + BH78 + BK78 + BN78 + BQ78) + AK78) * -1)</f>
        <v>199.08839999999964</v>
      </c>
      <c r="AK78" s="19">
        <f t="shared" si="31"/>
        <v>-10.629999999999995</v>
      </c>
      <c r="AL78" s="19">
        <v>40.49</v>
      </c>
      <c r="AM78" s="19">
        <v>51.12</v>
      </c>
      <c r="AN78" s="20" t="s">
        <v>425</v>
      </c>
      <c r="AO78" s="20" t="s">
        <v>425</v>
      </c>
      <c r="AP78" s="20" t="s">
        <v>425</v>
      </c>
      <c r="AQ78" s="20" t="s">
        <v>425</v>
      </c>
      <c r="AR78" s="22" t="s">
        <v>425</v>
      </c>
      <c r="AS78" s="20" t="s">
        <v>425</v>
      </c>
      <c r="AT78" s="20" t="s">
        <v>425</v>
      </c>
      <c r="AU78" s="19" t="s">
        <v>425</v>
      </c>
      <c r="AV78" s="19">
        <f t="shared" si="32"/>
        <v>-17.577999999999896</v>
      </c>
      <c r="AW78" s="29">
        <v>41.167700000000004</v>
      </c>
      <c r="AX78" s="29">
        <v>58.7456999999999</v>
      </c>
      <c r="AY78" s="19">
        <f t="shared" si="33"/>
        <v>-3.2712000000000003</v>
      </c>
      <c r="AZ78" s="29">
        <v>48.323</v>
      </c>
      <c r="BA78" s="29">
        <v>51.594200000000001</v>
      </c>
      <c r="BB78" s="19">
        <f t="shared" si="34"/>
        <v>-3.738900000000001</v>
      </c>
      <c r="BC78" s="29">
        <v>48.107300000000002</v>
      </c>
      <c r="BD78" s="29">
        <v>51.846200000000003</v>
      </c>
      <c r="BE78" s="19">
        <f t="shared" si="35"/>
        <v>20.867700000000006</v>
      </c>
      <c r="BF78" s="29">
        <v>60.353700000000003</v>
      </c>
      <c r="BG78" s="29">
        <v>39.485999999999997</v>
      </c>
      <c r="BH78" s="19">
        <f t="shared" si="36"/>
        <v>-21.052399999999999</v>
      </c>
      <c r="BI78" s="29">
        <v>39.457500000000003</v>
      </c>
      <c r="BJ78" s="29">
        <v>60.509900000000002</v>
      </c>
      <c r="BK78" s="19">
        <f t="shared" si="37"/>
        <v>-14.959999999999994</v>
      </c>
      <c r="BL78" s="30">
        <v>42.45</v>
      </c>
      <c r="BM78" s="30">
        <v>57.41</v>
      </c>
      <c r="BN78" s="19">
        <f t="shared" si="38"/>
        <v>-16</v>
      </c>
      <c r="BO78" s="31">
        <v>42</v>
      </c>
      <c r="BP78" s="31">
        <v>58</v>
      </c>
      <c r="BQ78" s="31"/>
      <c r="BR78" s="19">
        <v>38.479999999999997</v>
      </c>
      <c r="BS78" s="19">
        <v>61.43</v>
      </c>
      <c r="BT78" s="22" t="str">
        <f t="shared" si="39"/>
        <v>yes</v>
      </c>
      <c r="BU78" s="32">
        <v>0.53</v>
      </c>
      <c r="BV78" s="32">
        <v>0.46</v>
      </c>
      <c r="BW78" s="22" t="s">
        <v>279</v>
      </c>
      <c r="BX78" s="29">
        <v>44</v>
      </c>
      <c r="BY78" s="29">
        <v>56</v>
      </c>
      <c r="BZ78" s="22" t="s">
        <v>512</v>
      </c>
      <c r="CA78" s="22" t="s">
        <v>512</v>
      </c>
      <c r="CB78" s="22" t="s">
        <v>276</v>
      </c>
      <c r="CC78" s="29">
        <v>81175</v>
      </c>
      <c r="CD78" s="22">
        <v>39495</v>
      </c>
      <c r="CE78" s="22">
        <v>29132</v>
      </c>
      <c r="CF78" s="27">
        <v>0.73760000000000003</v>
      </c>
      <c r="CG78" s="22">
        <v>3453</v>
      </c>
      <c r="CH78" s="32">
        <v>0.12</v>
      </c>
      <c r="CI78" s="22">
        <v>2849</v>
      </c>
      <c r="CJ78" s="32">
        <v>0.1</v>
      </c>
      <c r="CK78" s="22">
        <v>4484</v>
      </c>
      <c r="CL78" s="32">
        <v>0.15</v>
      </c>
      <c r="CM78" s="22">
        <v>2167</v>
      </c>
      <c r="CN78" s="27">
        <v>7.4399999999999994E-2</v>
      </c>
      <c r="CO78" s="22">
        <v>2140</v>
      </c>
      <c r="CP78" s="32">
        <v>7.0000000000000007E-2</v>
      </c>
      <c r="CQ78" s="22">
        <v>4565</v>
      </c>
      <c r="CR78" s="32">
        <v>0.16</v>
      </c>
      <c r="CS78" s="22">
        <v>4561</v>
      </c>
      <c r="CT78" s="32">
        <v>0.16</v>
      </c>
      <c r="CU78" s="22">
        <v>2347</v>
      </c>
      <c r="CV78" s="27">
        <v>8.0600000000000005E-2</v>
      </c>
      <c r="CW78" s="22">
        <v>37369</v>
      </c>
      <c r="CX78" s="32">
        <v>0.95</v>
      </c>
      <c r="CY78" s="22">
        <v>27942</v>
      </c>
      <c r="CZ78" s="32">
        <v>0.96</v>
      </c>
      <c r="DA78" s="22">
        <v>2126</v>
      </c>
      <c r="DB78" s="32">
        <v>0.05</v>
      </c>
      <c r="DC78" s="22">
        <v>1190</v>
      </c>
      <c r="DD78" s="32">
        <v>0.04</v>
      </c>
      <c r="DE78" s="22">
        <v>681</v>
      </c>
      <c r="DF78" s="32">
        <v>0.02</v>
      </c>
      <c r="DG78" s="22">
        <v>376</v>
      </c>
      <c r="DH78" s="32">
        <v>0.01</v>
      </c>
      <c r="DI78" s="22">
        <v>426</v>
      </c>
      <c r="DJ78" s="32">
        <v>0.01</v>
      </c>
      <c r="DK78" s="22">
        <v>220</v>
      </c>
      <c r="DL78" s="32">
        <v>0.01</v>
      </c>
      <c r="DM78" s="22">
        <v>284</v>
      </c>
      <c r="DN78" s="32">
        <v>0.01</v>
      </c>
      <c r="DO78" s="22">
        <v>194</v>
      </c>
      <c r="DP78" s="32">
        <v>0.01</v>
      </c>
      <c r="DQ78" s="22">
        <v>622</v>
      </c>
      <c r="DR78" s="32">
        <v>0.02</v>
      </c>
      <c r="DS78" s="22">
        <v>349</v>
      </c>
      <c r="DT78" s="32">
        <v>0.01</v>
      </c>
      <c r="DU78" s="22">
        <v>18</v>
      </c>
      <c r="DV78" s="32">
        <v>0</v>
      </c>
      <c r="DW78" s="22">
        <v>12</v>
      </c>
      <c r="DX78" s="32">
        <v>0</v>
      </c>
      <c r="DY78" s="22">
        <v>37</v>
      </c>
      <c r="DZ78" s="32">
        <v>0</v>
      </c>
      <c r="EA78" s="22">
        <v>15</v>
      </c>
      <c r="EB78" s="32">
        <v>0</v>
      </c>
      <c r="EC78" s="22">
        <v>58</v>
      </c>
      <c r="ED78" s="32">
        <v>0</v>
      </c>
      <c r="EE78" s="22">
        <v>24</v>
      </c>
      <c r="EF78" s="32">
        <v>0</v>
      </c>
      <c r="EG78" s="22" t="s">
        <v>425</v>
      </c>
      <c r="EH78" s="22">
        <v>12.54</v>
      </c>
      <c r="EI78" s="22" t="s">
        <v>425</v>
      </c>
      <c r="EJ78" s="22">
        <v>7.19</v>
      </c>
      <c r="EK78" s="22" t="s">
        <v>425</v>
      </c>
      <c r="EL78" s="22">
        <v>24.56</v>
      </c>
      <c r="EM78" s="22" t="s">
        <v>425</v>
      </c>
      <c r="EN78" s="22">
        <v>27.29</v>
      </c>
      <c r="EO78" s="22" t="s">
        <v>425</v>
      </c>
      <c r="EP78" s="22">
        <v>14.95</v>
      </c>
      <c r="EQ78" s="22" t="s">
        <v>288</v>
      </c>
      <c r="ER78" s="22">
        <v>10.75</v>
      </c>
      <c r="ES78" s="22" t="s">
        <v>288</v>
      </c>
      <c r="ET78" s="22">
        <v>16.329999999999998</v>
      </c>
      <c r="EU78" s="33" t="s">
        <v>433</v>
      </c>
      <c r="EV78" s="22">
        <v>4.04</v>
      </c>
      <c r="EW78" s="22" t="s">
        <v>288</v>
      </c>
      <c r="EX78" s="22">
        <v>14.48</v>
      </c>
      <c r="EY78" s="22" t="s">
        <v>434</v>
      </c>
      <c r="EZ78" s="22">
        <v>8.1</v>
      </c>
    </row>
    <row r="79" spans="1:156" ht="16" x14ac:dyDescent="0.2">
      <c r="A79" s="22" t="s">
        <v>70</v>
      </c>
      <c r="B79" s="22" t="s">
        <v>423</v>
      </c>
      <c r="C79" s="22" t="s">
        <v>573</v>
      </c>
      <c r="D79" s="22" t="s">
        <v>425</v>
      </c>
      <c r="E79" s="22" t="s">
        <v>426</v>
      </c>
      <c r="F79" s="22" t="s">
        <v>896</v>
      </c>
      <c r="G79" s="22"/>
      <c r="H79" s="22">
        <v>3</v>
      </c>
      <c r="I79" s="22">
        <v>54.56</v>
      </c>
      <c r="J79" s="22" t="s">
        <v>428</v>
      </c>
      <c r="K79" s="37" t="s">
        <v>426</v>
      </c>
      <c r="L79" s="22" t="s">
        <v>242</v>
      </c>
      <c r="M79">
        <v>8</v>
      </c>
      <c r="N79" t="s">
        <v>877</v>
      </c>
      <c r="O79" s="22">
        <f t="shared" si="29"/>
        <v>25.922557366294399</v>
      </c>
      <c r="P79" s="29">
        <f t="shared" si="40"/>
        <v>149.7860412411099</v>
      </c>
      <c r="Q79" s="29">
        <f t="shared" si="30"/>
        <v>123.8634838748155</v>
      </c>
      <c r="R79" s="27">
        <v>0.24485231627130272</v>
      </c>
      <c r="S79" s="29"/>
      <c r="T79" s="28">
        <v>61.93174193740775</v>
      </c>
      <c r="U79" s="28">
        <v>37.446510310277475</v>
      </c>
      <c r="V79" s="22">
        <v>74.89302062055495</v>
      </c>
      <c r="W79" s="22" t="s">
        <v>428</v>
      </c>
      <c r="X79" s="22" t="s">
        <v>437</v>
      </c>
      <c r="Y79" s="29">
        <v>83074</v>
      </c>
      <c r="Z79" s="29">
        <v>50230</v>
      </c>
      <c r="AA79" s="29">
        <v>134138</v>
      </c>
      <c r="AB79" s="22" t="s">
        <v>109</v>
      </c>
      <c r="AC79" s="22">
        <v>2010</v>
      </c>
      <c r="AD79" s="22">
        <v>2</v>
      </c>
      <c r="AE79" s="22">
        <v>4</v>
      </c>
      <c r="AF79" s="20" t="s">
        <v>430</v>
      </c>
      <c r="AG79" s="19" t="s">
        <v>653</v>
      </c>
      <c r="AH79" s="19" t="s">
        <v>684</v>
      </c>
      <c r="AI79" s="19">
        <v>2</v>
      </c>
      <c r="AJ79" s="19">
        <f>(AI79 * ((AV79 + AY79 + BB79 + BE79 + BH79 + BK79 + BN79 + BQ79) + AK79) * -1)</f>
        <v>-34.362199999999802</v>
      </c>
      <c r="AK79" s="19">
        <f t="shared" si="31"/>
        <v>-0.28000000000000114</v>
      </c>
      <c r="AL79" s="19">
        <v>45.51</v>
      </c>
      <c r="AM79" s="19">
        <v>45.79</v>
      </c>
      <c r="AN79" s="20" t="s">
        <v>425</v>
      </c>
      <c r="AO79" s="20" t="s">
        <v>425</v>
      </c>
      <c r="AP79" s="20" t="s">
        <v>431</v>
      </c>
      <c r="AQ79" s="20" t="s">
        <v>431</v>
      </c>
      <c r="AR79" s="22" t="s">
        <v>425</v>
      </c>
      <c r="AS79" s="20" t="s">
        <v>425</v>
      </c>
      <c r="AT79" s="20" t="s">
        <v>425</v>
      </c>
      <c r="AU79" s="19" t="s">
        <v>425</v>
      </c>
      <c r="AV79" s="19">
        <f t="shared" si="32"/>
        <v>-3.9517999999999986</v>
      </c>
      <c r="AW79" s="29">
        <v>47.9697999999999</v>
      </c>
      <c r="AX79" s="29">
        <v>51.921599999999899</v>
      </c>
      <c r="AY79" s="19">
        <f t="shared" si="33"/>
        <v>-5.8211000000000013</v>
      </c>
      <c r="AZ79" s="29">
        <v>47.040900000000001</v>
      </c>
      <c r="BA79" s="29">
        <v>52.862000000000002</v>
      </c>
      <c r="BB79" s="19">
        <f t="shared" si="34"/>
        <v>1.3410000000000011</v>
      </c>
      <c r="BC79" s="29">
        <v>50.637500000000003</v>
      </c>
      <c r="BD79" s="29">
        <v>49.296500000000002</v>
      </c>
      <c r="BE79" s="19">
        <f t="shared" si="35"/>
        <v>46.908100000000005</v>
      </c>
      <c r="BF79" s="29">
        <v>73.373000000000005</v>
      </c>
      <c r="BG79" s="29">
        <v>26.4649</v>
      </c>
      <c r="BH79" s="19">
        <f t="shared" si="36"/>
        <v>-4.9151000000001019</v>
      </c>
      <c r="BI79" s="29">
        <v>44.756999999999898</v>
      </c>
      <c r="BJ79" s="29">
        <v>49.6721</v>
      </c>
      <c r="BK79" s="19">
        <f t="shared" si="37"/>
        <v>-6.1000000000000014</v>
      </c>
      <c r="BL79" s="30">
        <v>46.89</v>
      </c>
      <c r="BM79" s="30">
        <v>52.99</v>
      </c>
      <c r="BN79" s="19">
        <f t="shared" si="38"/>
        <v>-10</v>
      </c>
      <c r="BO79" s="31">
        <v>45</v>
      </c>
      <c r="BP79" s="31">
        <v>55</v>
      </c>
      <c r="BQ79" s="31"/>
      <c r="BR79" s="19">
        <v>40.92</v>
      </c>
      <c r="BS79" s="19">
        <v>59.02</v>
      </c>
      <c r="BT79" s="22" t="str">
        <f t="shared" si="39"/>
        <v>yes</v>
      </c>
      <c r="BU79" s="32">
        <v>0.5</v>
      </c>
      <c r="BV79" s="32">
        <v>0.49</v>
      </c>
      <c r="BW79" s="22" t="s">
        <v>279</v>
      </c>
      <c r="BX79" s="29">
        <v>49.3</v>
      </c>
      <c r="BY79" s="29">
        <v>50.7</v>
      </c>
      <c r="BZ79" s="22" t="s">
        <v>512</v>
      </c>
      <c r="CA79" s="22" t="s">
        <v>512</v>
      </c>
      <c r="CB79" s="22" t="s">
        <v>276</v>
      </c>
      <c r="CC79" s="29">
        <v>77094</v>
      </c>
      <c r="CD79" s="22">
        <v>39435</v>
      </c>
      <c r="CE79" s="22">
        <v>30370</v>
      </c>
      <c r="CF79" s="27">
        <v>0.77010000000000001</v>
      </c>
      <c r="CG79" s="22">
        <v>4024</v>
      </c>
      <c r="CH79" s="32">
        <v>0.13</v>
      </c>
      <c r="CI79" s="22">
        <v>3120</v>
      </c>
      <c r="CJ79" s="32">
        <v>0.1</v>
      </c>
      <c r="CK79" s="22">
        <v>4782</v>
      </c>
      <c r="CL79" s="32">
        <v>0.16</v>
      </c>
      <c r="CM79" s="22">
        <v>2422</v>
      </c>
      <c r="CN79" s="27">
        <v>7.9699999999999993E-2</v>
      </c>
      <c r="CO79" s="22">
        <v>2007</v>
      </c>
      <c r="CP79" s="32">
        <v>7.0000000000000007E-2</v>
      </c>
      <c r="CQ79" s="22">
        <v>4220</v>
      </c>
      <c r="CR79" s="32">
        <v>0.14000000000000001</v>
      </c>
      <c r="CS79" s="22">
        <v>4558</v>
      </c>
      <c r="CT79" s="32">
        <v>0.15</v>
      </c>
      <c r="CU79" s="22">
        <v>2974</v>
      </c>
      <c r="CV79" s="27">
        <v>9.7900000000000001E-2</v>
      </c>
      <c r="CW79" s="22">
        <v>35606</v>
      </c>
      <c r="CX79" s="32">
        <v>0.9</v>
      </c>
      <c r="CY79" s="22">
        <v>27665</v>
      </c>
      <c r="CZ79" s="32">
        <v>0.91</v>
      </c>
      <c r="DA79" s="22">
        <v>3829</v>
      </c>
      <c r="DB79" s="32">
        <v>0.1</v>
      </c>
      <c r="DC79" s="22">
        <v>2705</v>
      </c>
      <c r="DD79" s="32">
        <v>0.09</v>
      </c>
      <c r="DE79" s="22">
        <v>1036</v>
      </c>
      <c r="DF79" s="32">
        <v>0.03</v>
      </c>
      <c r="DG79" s="22">
        <v>646</v>
      </c>
      <c r="DH79" s="32">
        <v>0.02</v>
      </c>
      <c r="DI79" s="22">
        <v>1277</v>
      </c>
      <c r="DJ79" s="32">
        <v>0.03</v>
      </c>
      <c r="DK79" s="22">
        <v>1046</v>
      </c>
      <c r="DL79" s="32">
        <v>0.03</v>
      </c>
      <c r="DM79" s="22">
        <v>473</v>
      </c>
      <c r="DN79" s="32">
        <v>0.01</v>
      </c>
      <c r="DO79" s="22">
        <v>395</v>
      </c>
      <c r="DP79" s="32">
        <v>0.01</v>
      </c>
      <c r="DQ79" s="22">
        <v>940</v>
      </c>
      <c r="DR79" s="32">
        <v>0.02</v>
      </c>
      <c r="DS79" s="22">
        <v>566</v>
      </c>
      <c r="DT79" s="32">
        <v>0.02</v>
      </c>
      <c r="DU79" s="22">
        <v>11</v>
      </c>
      <c r="DV79" s="32">
        <v>0</v>
      </c>
      <c r="DW79" s="22">
        <v>8</v>
      </c>
      <c r="DX79" s="32">
        <v>0</v>
      </c>
      <c r="DY79" s="22">
        <v>24</v>
      </c>
      <c r="DZ79" s="32">
        <v>0</v>
      </c>
      <c r="EA79" s="22">
        <v>10</v>
      </c>
      <c r="EB79" s="32">
        <v>0</v>
      </c>
      <c r="EC79" s="22">
        <v>68</v>
      </c>
      <c r="ED79" s="32">
        <v>0</v>
      </c>
      <c r="EE79" s="22">
        <v>34</v>
      </c>
      <c r="EF79" s="32">
        <v>0</v>
      </c>
      <c r="EG79" s="22" t="s">
        <v>425</v>
      </c>
      <c r="EH79" s="22">
        <v>1.81</v>
      </c>
      <c r="EI79" s="22" t="s">
        <v>431</v>
      </c>
      <c r="EJ79" s="22">
        <v>2.75</v>
      </c>
      <c r="EK79" s="22" t="s">
        <v>431</v>
      </c>
      <c r="EL79" s="22">
        <v>0.76</v>
      </c>
      <c r="EM79" s="22" t="s">
        <v>425</v>
      </c>
      <c r="EN79" s="22">
        <v>9.23</v>
      </c>
      <c r="EO79" s="22" t="s">
        <v>425</v>
      </c>
      <c r="EP79" s="22">
        <v>6.1</v>
      </c>
      <c r="EQ79" s="22" t="s">
        <v>288</v>
      </c>
      <c r="ER79" s="22">
        <v>3.64</v>
      </c>
      <c r="ES79" s="22" t="s">
        <v>288</v>
      </c>
      <c r="ET79" s="22">
        <v>12.6</v>
      </c>
      <c r="EU79" s="22" t="s">
        <v>439</v>
      </c>
      <c r="EV79" s="22">
        <v>2.78</v>
      </c>
      <c r="EW79" s="22" t="s">
        <v>288</v>
      </c>
      <c r="EX79" s="22">
        <v>9.84</v>
      </c>
      <c r="EY79" s="22" t="s">
        <v>434</v>
      </c>
      <c r="EZ79" s="22">
        <v>2.83</v>
      </c>
    </row>
    <row r="80" spans="1:156" ht="16" x14ac:dyDescent="0.2">
      <c r="A80" s="22" t="s">
        <v>14</v>
      </c>
      <c r="B80" s="22" t="s">
        <v>423</v>
      </c>
      <c r="C80" s="22" t="s">
        <v>574</v>
      </c>
      <c r="D80" s="22" t="s">
        <v>431</v>
      </c>
      <c r="E80" s="22" t="s">
        <v>426</v>
      </c>
      <c r="F80" s="22" t="s">
        <v>892</v>
      </c>
      <c r="G80" s="29"/>
      <c r="H80" s="22">
        <v>7</v>
      </c>
      <c r="I80" s="22">
        <v>64.849999999999994</v>
      </c>
      <c r="J80" s="22" t="s">
        <v>429</v>
      </c>
      <c r="K80" s="37" t="s">
        <v>426</v>
      </c>
      <c r="L80" s="22" t="s">
        <v>179</v>
      </c>
      <c r="M80">
        <v>-48</v>
      </c>
      <c r="N80" t="s">
        <v>862</v>
      </c>
      <c r="O80" s="28">
        <f t="shared" si="29"/>
        <v>-2297.3710058934371</v>
      </c>
      <c r="P80" s="34">
        <f t="shared" si="40"/>
        <v>42.155113659142849</v>
      </c>
      <c r="Q80" s="29">
        <f t="shared" si="30"/>
        <v>2339.52611955258</v>
      </c>
      <c r="R80" s="27">
        <v>0.13547889187347156</v>
      </c>
      <c r="S80" s="29"/>
      <c r="T80" s="28">
        <v>55.703002846490001</v>
      </c>
      <c r="U80" s="28">
        <v>42.155113659142849</v>
      </c>
      <c r="V80" s="22">
        <v>-84.310227318285698</v>
      </c>
      <c r="W80" s="22" t="s">
        <v>428</v>
      </c>
      <c r="X80" s="22" t="s">
        <v>448</v>
      </c>
      <c r="Y80" s="29">
        <v>55576</v>
      </c>
      <c r="Z80" s="29">
        <v>42059</v>
      </c>
      <c r="AA80" s="29">
        <v>99772</v>
      </c>
      <c r="AB80" s="22" t="s">
        <v>21</v>
      </c>
      <c r="AC80" s="22">
        <v>2002</v>
      </c>
      <c r="AD80" s="22">
        <v>6</v>
      </c>
      <c r="AE80" s="22">
        <v>0</v>
      </c>
      <c r="AF80" s="20" t="s">
        <v>451</v>
      </c>
      <c r="AG80" s="19" t="s">
        <v>656</v>
      </c>
      <c r="AH80" s="21" t="s">
        <v>680</v>
      </c>
      <c r="AI80" s="21">
        <v>-3</v>
      </c>
      <c r="AJ80" s="19">
        <f t="shared" ref="AJ80:AJ87" si="41">(AI80 * (AV80 + AY80 + BB80 + BE80 + BH80 + BK80 + BN80 + BQ80) + AK80)</f>
        <v>-617.71889999999996</v>
      </c>
      <c r="AK80" s="19">
        <f t="shared" si="31"/>
        <v>41.339999999999996</v>
      </c>
      <c r="AL80" s="19">
        <v>67.27</v>
      </c>
      <c r="AM80" s="19">
        <v>25.93</v>
      </c>
      <c r="AN80" s="22" t="s">
        <v>431</v>
      </c>
      <c r="AO80" s="20" t="s">
        <v>431</v>
      </c>
      <c r="AP80" s="20" t="s">
        <v>431</v>
      </c>
      <c r="AQ80" s="20" t="s">
        <v>431</v>
      </c>
      <c r="AR80" s="20" t="s">
        <v>431</v>
      </c>
      <c r="AS80" s="20" t="s">
        <v>431</v>
      </c>
      <c r="AT80" s="20" t="s">
        <v>431</v>
      </c>
      <c r="AU80" s="19" t="s">
        <v>431</v>
      </c>
      <c r="AV80" s="19">
        <f t="shared" si="32"/>
        <v>11.081499999999998</v>
      </c>
      <c r="AW80" s="29">
        <v>55.467700000000001</v>
      </c>
      <c r="AX80" s="29">
        <v>44.386200000000002</v>
      </c>
      <c r="AY80" s="19">
        <f t="shared" si="33"/>
        <v>24.6877</v>
      </c>
      <c r="AZ80" s="29">
        <v>62.2224</v>
      </c>
      <c r="BA80" s="29">
        <v>37.534700000000001</v>
      </c>
      <c r="BB80" s="19">
        <f t="shared" si="34"/>
        <v>27.3748</v>
      </c>
      <c r="BC80" s="29">
        <v>63.613300000000002</v>
      </c>
      <c r="BD80" s="29">
        <v>36.238500000000002</v>
      </c>
      <c r="BE80" s="19">
        <f t="shared" si="35"/>
        <v>11.949199999999998</v>
      </c>
      <c r="BF80" s="29">
        <v>55.876899999999999</v>
      </c>
      <c r="BG80" s="29">
        <v>43.927700000000002</v>
      </c>
      <c r="BH80" s="19">
        <f t="shared" si="36"/>
        <v>17.4131</v>
      </c>
      <c r="BI80" s="29">
        <v>58.659999999999897</v>
      </c>
      <c r="BJ80" s="29">
        <v>41.246899999999897</v>
      </c>
      <c r="BK80" s="19">
        <f t="shared" si="37"/>
        <v>97.18</v>
      </c>
      <c r="BL80" s="30">
        <v>97.18</v>
      </c>
      <c r="BM80" s="20">
        <v>0</v>
      </c>
      <c r="BN80" s="19">
        <f t="shared" si="38"/>
        <v>30</v>
      </c>
      <c r="BO80" s="31">
        <v>65</v>
      </c>
      <c r="BP80" s="31">
        <v>35</v>
      </c>
      <c r="BQ80" s="31"/>
      <c r="BR80" s="19">
        <v>96.39</v>
      </c>
      <c r="BS80" s="19"/>
      <c r="BT80" s="22" t="str">
        <f t="shared" si="39"/>
        <v>no</v>
      </c>
      <c r="BU80" s="32">
        <v>0.42</v>
      </c>
      <c r="BV80" s="32">
        <v>0.54</v>
      </c>
      <c r="BW80" s="22" t="s">
        <v>279</v>
      </c>
      <c r="BX80" s="29">
        <v>47.71</v>
      </c>
      <c r="BY80" s="29">
        <v>52.29</v>
      </c>
      <c r="BZ80" s="22" t="s">
        <v>512</v>
      </c>
      <c r="CA80" s="21" t="s">
        <v>702</v>
      </c>
      <c r="CB80" s="22" t="s">
        <v>255</v>
      </c>
      <c r="CC80" s="29">
        <v>45555</v>
      </c>
      <c r="CD80" s="22">
        <v>39493</v>
      </c>
      <c r="CE80" s="22">
        <v>27864</v>
      </c>
      <c r="CF80" s="27">
        <v>0.70550000000000002</v>
      </c>
      <c r="CG80" s="22">
        <v>5229</v>
      </c>
      <c r="CH80" s="32">
        <v>0.19</v>
      </c>
      <c r="CI80" s="22">
        <v>2535</v>
      </c>
      <c r="CJ80" s="32">
        <v>0.09</v>
      </c>
      <c r="CK80" s="22">
        <v>3013</v>
      </c>
      <c r="CL80" s="32">
        <v>0.11</v>
      </c>
      <c r="CM80" s="22">
        <v>1284</v>
      </c>
      <c r="CN80" s="27">
        <v>4.6100000000000002E-2</v>
      </c>
      <c r="CO80" s="22">
        <v>4093</v>
      </c>
      <c r="CP80" s="32">
        <v>0.15</v>
      </c>
      <c r="CQ80" s="22">
        <v>3824</v>
      </c>
      <c r="CR80" s="32">
        <v>0.14000000000000001</v>
      </c>
      <c r="CS80" s="22">
        <v>3448</v>
      </c>
      <c r="CT80" s="32">
        <v>0.12</v>
      </c>
      <c r="CU80" s="22">
        <v>1660</v>
      </c>
      <c r="CV80" s="27">
        <v>5.96E-2</v>
      </c>
      <c r="CW80" s="22">
        <v>15572</v>
      </c>
      <c r="CX80" s="32">
        <v>0.39</v>
      </c>
      <c r="CY80" s="22">
        <v>13225</v>
      </c>
      <c r="CZ80" s="32">
        <v>0.47</v>
      </c>
      <c r="DA80" s="22">
        <v>23921</v>
      </c>
      <c r="DB80" s="32">
        <v>0.61</v>
      </c>
      <c r="DC80" s="22">
        <v>14639</v>
      </c>
      <c r="DD80" s="32">
        <v>0.53</v>
      </c>
      <c r="DE80" s="22">
        <v>3826</v>
      </c>
      <c r="DF80" s="32">
        <v>0.1</v>
      </c>
      <c r="DG80" s="22">
        <v>2211</v>
      </c>
      <c r="DH80" s="32">
        <v>0.08</v>
      </c>
      <c r="DI80" s="22">
        <v>13748</v>
      </c>
      <c r="DJ80" s="32">
        <v>0.35</v>
      </c>
      <c r="DK80" s="22">
        <v>8436</v>
      </c>
      <c r="DL80" s="32">
        <v>0.3</v>
      </c>
      <c r="DM80" s="22">
        <v>299</v>
      </c>
      <c r="DN80" s="32">
        <v>0.01</v>
      </c>
      <c r="DO80" s="22">
        <v>205</v>
      </c>
      <c r="DP80" s="32">
        <v>0.01</v>
      </c>
      <c r="DQ80" s="22">
        <v>5481</v>
      </c>
      <c r="DR80" s="32">
        <v>0.14000000000000001</v>
      </c>
      <c r="DS80" s="22">
        <v>3483</v>
      </c>
      <c r="DT80" s="32">
        <v>0.13</v>
      </c>
      <c r="DU80" s="22">
        <v>27</v>
      </c>
      <c r="DV80" s="32">
        <v>0</v>
      </c>
      <c r="DW80" s="22">
        <v>20</v>
      </c>
      <c r="DX80" s="32">
        <v>0</v>
      </c>
      <c r="DY80" s="22">
        <v>120</v>
      </c>
      <c r="DZ80" s="32">
        <v>0</v>
      </c>
      <c r="EA80" s="22">
        <v>69</v>
      </c>
      <c r="EB80" s="32">
        <v>0</v>
      </c>
      <c r="EC80" s="22">
        <v>420</v>
      </c>
      <c r="ED80" s="32">
        <v>0.01</v>
      </c>
      <c r="EE80" s="22">
        <v>215</v>
      </c>
      <c r="EF80" s="32">
        <v>0.01</v>
      </c>
      <c r="EG80" s="22" t="s">
        <v>431</v>
      </c>
      <c r="EH80" s="22">
        <v>24.18</v>
      </c>
      <c r="EI80" s="22" t="s">
        <v>431</v>
      </c>
      <c r="EJ80" s="22">
        <v>27.65</v>
      </c>
      <c r="EK80" s="22" t="s">
        <v>431</v>
      </c>
      <c r="EL80" s="22">
        <v>32.18</v>
      </c>
      <c r="EM80" s="22" t="s">
        <v>431</v>
      </c>
      <c r="EN80" s="22">
        <v>18.149999999999999</v>
      </c>
      <c r="EO80" s="22" t="s">
        <v>431</v>
      </c>
      <c r="EP80" s="22">
        <v>97.18</v>
      </c>
      <c r="EQ80" s="22" t="s">
        <v>287</v>
      </c>
      <c r="ER80" s="22">
        <v>19.29</v>
      </c>
      <c r="ES80" s="22" t="s">
        <v>287</v>
      </c>
      <c r="ET80" s="22">
        <v>12.42</v>
      </c>
      <c r="EU80" s="22" t="s">
        <v>439</v>
      </c>
      <c r="EV80" s="22">
        <v>35.43</v>
      </c>
      <c r="EW80" s="22" t="s">
        <v>287</v>
      </c>
      <c r="EX80" s="22">
        <v>18.11</v>
      </c>
      <c r="EY80" s="22" t="s">
        <v>439</v>
      </c>
      <c r="EZ80" s="22">
        <v>40.909999999999997</v>
      </c>
    </row>
    <row r="81" spans="1:156" ht="16" x14ac:dyDescent="0.2">
      <c r="A81" s="22" t="s">
        <v>12</v>
      </c>
      <c r="B81" s="22" t="s">
        <v>423</v>
      </c>
      <c r="C81" s="22" t="s">
        <v>575</v>
      </c>
      <c r="D81" s="22" t="s">
        <v>431</v>
      </c>
      <c r="E81" s="22" t="s">
        <v>426</v>
      </c>
      <c r="F81" s="22" t="s">
        <v>892</v>
      </c>
      <c r="G81" s="29"/>
      <c r="H81" s="22">
        <v>8</v>
      </c>
      <c r="I81" s="22">
        <v>67.36</v>
      </c>
      <c r="J81" s="22" t="s">
        <v>429</v>
      </c>
      <c r="K81" s="37" t="s">
        <v>426</v>
      </c>
      <c r="L81" s="22" t="s">
        <v>178</v>
      </c>
      <c r="M81">
        <v>-18</v>
      </c>
      <c r="N81" t="s">
        <v>844</v>
      </c>
      <c r="O81" s="28">
        <f t="shared" si="29"/>
        <v>-3095.1663219004408</v>
      </c>
      <c r="P81" s="34">
        <f t="shared" si="40"/>
        <v>34.154377418924334</v>
      </c>
      <c r="Q81" s="29">
        <f t="shared" si="30"/>
        <v>3129.3206993193653</v>
      </c>
      <c r="R81" s="27">
        <v>0.31039803816895772</v>
      </c>
      <c r="S81" s="29"/>
      <c r="T81" s="28">
        <v>65.19418123582011</v>
      </c>
      <c r="U81" s="28">
        <v>34.154377418924334</v>
      </c>
      <c r="V81" s="22">
        <v>-170.77188709462169</v>
      </c>
      <c r="W81" s="22" t="s">
        <v>429</v>
      </c>
      <c r="X81" s="22" t="s">
        <v>448</v>
      </c>
      <c r="Y81" s="29">
        <v>78160</v>
      </c>
      <c r="Z81" s="29">
        <v>40947</v>
      </c>
      <c r="AA81" s="29">
        <v>119888</v>
      </c>
      <c r="AB81" s="22" t="s">
        <v>16</v>
      </c>
      <c r="AC81" s="22">
        <v>2000</v>
      </c>
      <c r="AD81" s="22">
        <v>6</v>
      </c>
      <c r="AE81" s="22">
        <v>0</v>
      </c>
      <c r="AF81" s="20" t="s">
        <v>451</v>
      </c>
      <c r="AG81" s="19" t="s">
        <v>656</v>
      </c>
      <c r="AH81" s="21" t="s">
        <v>680</v>
      </c>
      <c r="AI81" s="21">
        <v>-3</v>
      </c>
      <c r="AJ81" s="19">
        <f t="shared" si="41"/>
        <v>-565.62709999999993</v>
      </c>
      <c r="AK81" s="19">
        <f t="shared" si="31"/>
        <v>37.270000000000003</v>
      </c>
      <c r="AL81" s="19">
        <v>64.7</v>
      </c>
      <c r="AM81" s="19">
        <v>27.43</v>
      </c>
      <c r="AN81" s="22" t="s">
        <v>431</v>
      </c>
      <c r="AO81" s="20" t="s">
        <v>431</v>
      </c>
      <c r="AP81" s="20" t="s">
        <v>431</v>
      </c>
      <c r="AQ81" s="20" t="s">
        <v>431</v>
      </c>
      <c r="AR81" s="20" t="s">
        <v>431</v>
      </c>
      <c r="AS81" s="20" t="s">
        <v>431</v>
      </c>
      <c r="AT81" s="20" t="s">
        <v>431</v>
      </c>
      <c r="AU81" s="19" t="s">
        <v>431</v>
      </c>
      <c r="AV81" s="19">
        <f t="shared" si="32"/>
        <v>11.570500000000003</v>
      </c>
      <c r="AW81" s="29">
        <v>51.832500000000003</v>
      </c>
      <c r="AX81" s="29">
        <v>40.262</v>
      </c>
      <c r="AY81" s="19">
        <f t="shared" si="33"/>
        <v>27.1479</v>
      </c>
      <c r="AZ81" s="29">
        <v>63.482799999999898</v>
      </c>
      <c r="BA81" s="29">
        <v>36.334899999999898</v>
      </c>
      <c r="BB81" s="19">
        <f t="shared" si="34"/>
        <v>32.428100000000001</v>
      </c>
      <c r="BC81" s="29">
        <v>66.135199999999898</v>
      </c>
      <c r="BD81" s="29">
        <v>33.707099999999897</v>
      </c>
      <c r="BE81" s="19">
        <f t="shared" si="35"/>
        <v>31.387199999999993</v>
      </c>
      <c r="BF81" s="29">
        <v>65.590999999999994</v>
      </c>
      <c r="BG81" s="29">
        <v>34.203800000000001</v>
      </c>
      <c r="BH81" s="19">
        <f t="shared" si="36"/>
        <v>20.692</v>
      </c>
      <c r="BI81" s="29">
        <v>60.274099999999898</v>
      </c>
      <c r="BJ81" s="29">
        <v>39.582099999999897</v>
      </c>
      <c r="BK81" s="19">
        <f t="shared" si="37"/>
        <v>42.739999999999995</v>
      </c>
      <c r="BL81" s="30">
        <v>71.239999999999995</v>
      </c>
      <c r="BM81" s="30">
        <v>28.5</v>
      </c>
      <c r="BN81" s="19">
        <f t="shared" si="38"/>
        <v>35</v>
      </c>
      <c r="BO81" s="31">
        <v>67</v>
      </c>
      <c r="BP81" s="31">
        <v>32</v>
      </c>
      <c r="BQ81" s="31"/>
      <c r="BR81" s="19">
        <v>69.239999999999995</v>
      </c>
      <c r="BS81" s="19">
        <v>30.24</v>
      </c>
      <c r="BT81" s="22" t="str">
        <f t="shared" si="39"/>
        <v>no</v>
      </c>
      <c r="BU81" s="32">
        <v>0.41</v>
      </c>
      <c r="BV81" s="32">
        <v>0.56000000000000005</v>
      </c>
      <c r="BW81" s="22" t="s">
        <v>279</v>
      </c>
      <c r="BX81" s="29">
        <v>44.84</v>
      </c>
      <c r="BY81" s="29">
        <v>55.16</v>
      </c>
      <c r="BZ81" s="22" t="s">
        <v>512</v>
      </c>
      <c r="CA81" s="21" t="s">
        <v>702</v>
      </c>
      <c r="CB81" s="22" t="s">
        <v>255</v>
      </c>
      <c r="CC81" s="29">
        <v>49039</v>
      </c>
      <c r="CD81" s="22">
        <v>39573</v>
      </c>
      <c r="CE81" s="22">
        <v>28719</v>
      </c>
      <c r="CF81" s="27">
        <v>0.72570000000000001</v>
      </c>
      <c r="CG81" s="22">
        <v>5093</v>
      </c>
      <c r="CH81" s="32">
        <v>0.18</v>
      </c>
      <c r="CI81" s="22">
        <v>2539</v>
      </c>
      <c r="CJ81" s="32">
        <v>0.09</v>
      </c>
      <c r="CK81" s="22">
        <v>3217</v>
      </c>
      <c r="CL81" s="32">
        <v>0.11</v>
      </c>
      <c r="CM81" s="22">
        <v>1789</v>
      </c>
      <c r="CN81" s="27">
        <v>6.2300000000000001E-2</v>
      </c>
      <c r="CO81" s="22">
        <v>3646</v>
      </c>
      <c r="CP81" s="32">
        <v>0.13</v>
      </c>
      <c r="CQ81" s="22">
        <v>3676</v>
      </c>
      <c r="CR81" s="32">
        <v>0.13</v>
      </c>
      <c r="CS81" s="22">
        <v>3477</v>
      </c>
      <c r="CT81" s="32">
        <v>0.12</v>
      </c>
      <c r="CU81" s="22">
        <v>2577</v>
      </c>
      <c r="CV81" s="27">
        <v>8.9700000000000002E-2</v>
      </c>
      <c r="CW81" s="22">
        <v>18744</v>
      </c>
      <c r="CX81" s="32">
        <v>0.47</v>
      </c>
      <c r="CY81" s="22">
        <v>16105</v>
      </c>
      <c r="CZ81" s="32">
        <v>0.56000000000000005</v>
      </c>
      <c r="DA81" s="22">
        <v>20829</v>
      </c>
      <c r="DB81" s="32">
        <v>0.53</v>
      </c>
      <c r="DC81" s="22">
        <v>12614</v>
      </c>
      <c r="DD81" s="32">
        <v>0.44</v>
      </c>
      <c r="DE81" s="22">
        <v>3328</v>
      </c>
      <c r="DF81" s="32">
        <v>0.08</v>
      </c>
      <c r="DG81" s="22">
        <v>1951</v>
      </c>
      <c r="DH81" s="32">
        <v>7.0000000000000007E-2</v>
      </c>
      <c r="DI81" s="22">
        <v>10284</v>
      </c>
      <c r="DJ81" s="32">
        <v>0.26</v>
      </c>
      <c r="DK81" s="22">
        <v>6179</v>
      </c>
      <c r="DL81" s="32">
        <v>0.22</v>
      </c>
      <c r="DM81" s="22">
        <v>379</v>
      </c>
      <c r="DN81" s="32">
        <v>0.01</v>
      </c>
      <c r="DO81" s="22">
        <v>270</v>
      </c>
      <c r="DP81" s="32">
        <v>0.01</v>
      </c>
      <c r="DQ81" s="22">
        <v>6401</v>
      </c>
      <c r="DR81" s="32">
        <v>0.16</v>
      </c>
      <c r="DS81" s="22">
        <v>3974</v>
      </c>
      <c r="DT81" s="32">
        <v>0.14000000000000001</v>
      </c>
      <c r="DU81" s="22">
        <v>19</v>
      </c>
      <c r="DV81" s="32">
        <v>0</v>
      </c>
      <c r="DW81" s="22">
        <v>14</v>
      </c>
      <c r="DX81" s="32">
        <v>0</v>
      </c>
      <c r="DY81" s="22">
        <v>104</v>
      </c>
      <c r="DZ81" s="32">
        <v>0</v>
      </c>
      <c r="EA81" s="22">
        <v>63</v>
      </c>
      <c r="EB81" s="32">
        <v>0</v>
      </c>
      <c r="EC81" s="22">
        <v>314</v>
      </c>
      <c r="ED81" s="32">
        <v>0.01</v>
      </c>
      <c r="EE81" s="22">
        <v>163</v>
      </c>
      <c r="EF81" s="32">
        <v>0.01</v>
      </c>
      <c r="EG81" s="22" t="s">
        <v>431</v>
      </c>
      <c r="EH81" s="22">
        <v>27.15</v>
      </c>
      <c r="EI81" s="22" t="s">
        <v>431</v>
      </c>
      <c r="EJ81" s="22">
        <v>32.43</v>
      </c>
      <c r="EK81" s="22" t="s">
        <v>431</v>
      </c>
      <c r="EL81" s="22">
        <v>34.31</v>
      </c>
      <c r="EM81" s="22" t="s">
        <v>431</v>
      </c>
      <c r="EN81" s="22">
        <v>20.69</v>
      </c>
      <c r="EO81" s="22" t="s">
        <v>431</v>
      </c>
      <c r="EP81" s="22">
        <v>42.74</v>
      </c>
      <c r="EQ81" s="22" t="s">
        <v>287</v>
      </c>
      <c r="ER81" s="22">
        <v>22.4</v>
      </c>
      <c r="ES81" s="22" t="s">
        <v>287</v>
      </c>
      <c r="ET81" s="22">
        <v>18.39</v>
      </c>
      <c r="EU81" s="22" t="s">
        <v>439</v>
      </c>
      <c r="EV81" s="22">
        <v>32.26</v>
      </c>
      <c r="EW81" s="22" t="s">
        <v>287</v>
      </c>
      <c r="EX81" s="22">
        <v>21.84</v>
      </c>
      <c r="EY81" s="22" t="s">
        <v>439</v>
      </c>
      <c r="EZ81" s="22">
        <v>39.049999999999997</v>
      </c>
    </row>
    <row r="82" spans="1:156" ht="16" x14ac:dyDescent="0.2">
      <c r="A82" s="22" t="s">
        <v>13</v>
      </c>
      <c r="B82" s="22" t="s">
        <v>423</v>
      </c>
      <c r="C82" s="22" t="s">
        <v>576</v>
      </c>
      <c r="D82" s="22" t="s">
        <v>431</v>
      </c>
      <c r="E82" s="22" t="s">
        <v>426</v>
      </c>
      <c r="F82" s="22" t="s">
        <v>892</v>
      </c>
      <c r="G82" s="29"/>
      <c r="H82" s="22">
        <v>5</v>
      </c>
      <c r="I82" s="22">
        <v>60.16</v>
      </c>
      <c r="J82" s="22" t="s">
        <v>429</v>
      </c>
      <c r="K82" s="37" t="s">
        <v>426</v>
      </c>
      <c r="L82" s="22" t="s">
        <v>141</v>
      </c>
      <c r="M82">
        <v>-9</v>
      </c>
      <c r="N82" t="s">
        <v>843</v>
      </c>
      <c r="O82" s="28">
        <f t="shared" si="29"/>
        <v>-1286.3695261449291</v>
      </c>
      <c r="P82" s="34">
        <f t="shared" si="40"/>
        <v>49.926852716202475</v>
      </c>
      <c r="Q82" s="29">
        <f t="shared" si="30"/>
        <v>1336.2963788611316</v>
      </c>
      <c r="R82" s="27">
        <v>5.3836400874980872E-2</v>
      </c>
      <c r="S82" s="22" t="s">
        <v>285</v>
      </c>
      <c r="T82" s="28">
        <v>44.543212628704389</v>
      </c>
      <c r="U82" s="28">
        <v>49.926852716202475</v>
      </c>
      <c r="V82" s="22">
        <v>99.853705432404951</v>
      </c>
      <c r="W82" s="22" t="s">
        <v>428</v>
      </c>
      <c r="X82" s="22" t="s">
        <v>448</v>
      </c>
      <c r="Y82" s="29">
        <v>63940</v>
      </c>
      <c r="Z82" s="29">
        <v>71668</v>
      </c>
      <c r="AA82" s="29">
        <v>143546</v>
      </c>
      <c r="AB82" s="22" t="s">
        <v>30</v>
      </c>
      <c r="AC82" s="22" t="s">
        <v>577</v>
      </c>
      <c r="AD82" s="22">
        <v>6</v>
      </c>
      <c r="AE82" s="22">
        <v>0</v>
      </c>
      <c r="AF82" s="20" t="s">
        <v>451</v>
      </c>
      <c r="AG82" s="19" t="s">
        <v>656</v>
      </c>
      <c r="AH82" s="21" t="s">
        <v>680</v>
      </c>
      <c r="AI82" s="21">
        <v>-3</v>
      </c>
      <c r="AJ82" s="19">
        <f t="shared" si="41"/>
        <v>-409.74350000000061</v>
      </c>
      <c r="AK82" s="19">
        <f t="shared" si="31"/>
        <v>20.32</v>
      </c>
      <c r="AL82" s="19">
        <v>55.26</v>
      </c>
      <c r="AM82" s="19">
        <v>34.94</v>
      </c>
      <c r="AN82" s="22" t="s">
        <v>431</v>
      </c>
      <c r="AO82" s="20" t="s">
        <v>431</v>
      </c>
      <c r="AP82" s="20" t="s">
        <v>431</v>
      </c>
      <c r="AQ82" s="20" t="s">
        <v>431</v>
      </c>
      <c r="AR82" s="20" t="s">
        <v>431</v>
      </c>
      <c r="AS82" s="20" t="s">
        <v>431</v>
      </c>
      <c r="AT82" s="20" t="s">
        <v>431</v>
      </c>
      <c r="AU82" s="19" t="s">
        <v>431</v>
      </c>
      <c r="AV82" s="19">
        <f t="shared" si="32"/>
        <v>26.472000000000101</v>
      </c>
      <c r="AW82" s="29">
        <v>60.295400000000001</v>
      </c>
      <c r="AX82" s="29">
        <v>33.8233999999999</v>
      </c>
      <c r="AY82" s="19">
        <f t="shared" si="33"/>
        <v>27.514000000000102</v>
      </c>
      <c r="AZ82" s="29">
        <v>63.6663</v>
      </c>
      <c r="BA82" s="29">
        <v>36.152299999999897</v>
      </c>
      <c r="BB82" s="19">
        <f t="shared" si="34"/>
        <v>31.6873</v>
      </c>
      <c r="BC82" s="29">
        <v>62.370899999999899</v>
      </c>
      <c r="BD82" s="29">
        <v>30.683599999999899</v>
      </c>
      <c r="BE82" s="19">
        <f t="shared" si="35"/>
        <v>-5.3397000000000041</v>
      </c>
      <c r="BF82" s="29">
        <v>31.347899999999999</v>
      </c>
      <c r="BG82" s="29">
        <v>36.687600000000003</v>
      </c>
      <c r="BH82" s="19">
        <f t="shared" si="36"/>
        <v>19.520899999999997</v>
      </c>
      <c r="BI82" s="29">
        <v>59.682699999999897</v>
      </c>
      <c r="BJ82" s="29">
        <v>40.1617999999999</v>
      </c>
      <c r="BK82" s="19">
        <f t="shared" si="37"/>
        <v>23.5</v>
      </c>
      <c r="BL82" s="30">
        <v>61.65</v>
      </c>
      <c r="BM82" s="30">
        <v>38.15</v>
      </c>
      <c r="BN82" s="19">
        <f t="shared" si="38"/>
        <v>20</v>
      </c>
      <c r="BO82" s="31">
        <v>60</v>
      </c>
      <c r="BP82" s="31">
        <v>40</v>
      </c>
      <c r="BQ82" s="31"/>
      <c r="BR82" s="19">
        <v>60.38</v>
      </c>
      <c r="BS82" s="19">
        <v>39.43</v>
      </c>
      <c r="BT82" s="22" t="str">
        <f t="shared" si="39"/>
        <v>no</v>
      </c>
      <c r="BU82" s="32">
        <v>0.44</v>
      </c>
      <c r="BV82" s="32">
        <v>0.54</v>
      </c>
      <c r="BW82" s="22" t="s">
        <v>279</v>
      </c>
      <c r="BX82" s="29">
        <v>43.12</v>
      </c>
      <c r="BY82" s="29">
        <v>56.88</v>
      </c>
      <c r="BZ82" s="22" t="s">
        <v>512</v>
      </c>
      <c r="CA82" s="22" t="s">
        <v>512</v>
      </c>
      <c r="CB82" s="22" t="s">
        <v>136</v>
      </c>
      <c r="CC82" s="29">
        <v>57328</v>
      </c>
      <c r="CD82" s="22">
        <v>39540</v>
      </c>
      <c r="CE82" s="22">
        <v>30630</v>
      </c>
      <c r="CF82" s="27">
        <v>0.77470000000000006</v>
      </c>
      <c r="CG82" s="22">
        <v>4471</v>
      </c>
      <c r="CH82" s="32">
        <v>0.15</v>
      </c>
      <c r="CI82" s="22">
        <v>2724</v>
      </c>
      <c r="CJ82" s="32">
        <v>0.09</v>
      </c>
      <c r="CK82" s="22">
        <v>3612</v>
      </c>
      <c r="CL82" s="32">
        <v>0.12</v>
      </c>
      <c r="CM82" s="22">
        <v>2797</v>
      </c>
      <c r="CN82" s="27">
        <v>9.1300000000000006E-2</v>
      </c>
      <c r="CO82" s="22">
        <v>3168</v>
      </c>
      <c r="CP82" s="32">
        <v>0.1</v>
      </c>
      <c r="CQ82" s="22">
        <v>3837</v>
      </c>
      <c r="CR82" s="32">
        <v>0.13</v>
      </c>
      <c r="CS82" s="22">
        <v>3940</v>
      </c>
      <c r="CT82" s="32">
        <v>0.13</v>
      </c>
      <c r="CU82" s="22">
        <v>3569</v>
      </c>
      <c r="CV82" s="27">
        <v>0.11650000000000001</v>
      </c>
      <c r="CW82" s="22">
        <v>29639</v>
      </c>
      <c r="CX82" s="32">
        <v>0.75</v>
      </c>
      <c r="CY82" s="22">
        <v>24659</v>
      </c>
      <c r="CZ82" s="32">
        <v>0.81</v>
      </c>
      <c r="DA82" s="22">
        <v>9901</v>
      </c>
      <c r="DB82" s="32">
        <v>0.25</v>
      </c>
      <c r="DC82" s="22">
        <v>5971</v>
      </c>
      <c r="DD82" s="32">
        <v>0.19</v>
      </c>
      <c r="DE82" s="22">
        <v>2377</v>
      </c>
      <c r="DF82" s="32">
        <v>0.06</v>
      </c>
      <c r="DG82" s="22">
        <v>1368</v>
      </c>
      <c r="DH82" s="32">
        <v>0.04</v>
      </c>
      <c r="DI82" s="22">
        <v>4259</v>
      </c>
      <c r="DJ82" s="32">
        <v>0.11</v>
      </c>
      <c r="DK82" s="22">
        <v>2382</v>
      </c>
      <c r="DL82" s="32">
        <v>0.08</v>
      </c>
      <c r="DM82" s="22">
        <v>552</v>
      </c>
      <c r="DN82" s="32">
        <v>0.01</v>
      </c>
      <c r="DO82" s="22">
        <v>402</v>
      </c>
      <c r="DP82" s="32">
        <v>0.01</v>
      </c>
      <c r="DQ82" s="22">
        <v>2294</v>
      </c>
      <c r="DR82" s="32">
        <v>0.06</v>
      </c>
      <c r="DS82" s="22">
        <v>1576</v>
      </c>
      <c r="DT82" s="32">
        <v>0.05</v>
      </c>
      <c r="DU82" s="22">
        <v>24</v>
      </c>
      <c r="DV82" s="32">
        <v>0</v>
      </c>
      <c r="DW82" s="22">
        <v>17</v>
      </c>
      <c r="DX82" s="32">
        <v>0</v>
      </c>
      <c r="DY82" s="22">
        <v>140</v>
      </c>
      <c r="DZ82" s="32">
        <v>0</v>
      </c>
      <c r="EA82" s="22">
        <v>91</v>
      </c>
      <c r="EB82" s="32">
        <v>0</v>
      </c>
      <c r="EC82" s="22">
        <v>255</v>
      </c>
      <c r="ED82" s="32">
        <v>0.01</v>
      </c>
      <c r="EE82" s="22">
        <v>135</v>
      </c>
      <c r="EF82" s="32">
        <v>0</v>
      </c>
      <c r="EG82" s="22" t="s">
        <v>431</v>
      </c>
      <c r="EH82" s="22">
        <v>14.16</v>
      </c>
      <c r="EI82" s="22" t="s">
        <v>431</v>
      </c>
      <c r="EJ82" s="22">
        <v>21.07</v>
      </c>
      <c r="EK82" s="22" t="s">
        <v>431</v>
      </c>
      <c r="EL82" s="22">
        <v>23.15</v>
      </c>
      <c r="EM82" s="22" t="s">
        <v>431</v>
      </c>
      <c r="EN82" s="22">
        <v>12.23</v>
      </c>
      <c r="EO82" s="22" t="s">
        <v>431</v>
      </c>
      <c r="EP82" s="22">
        <v>23.51</v>
      </c>
      <c r="EQ82" s="22" t="s">
        <v>287</v>
      </c>
      <c r="ER82" s="22">
        <v>13.15</v>
      </c>
      <c r="ES82" s="22" t="s">
        <v>287</v>
      </c>
      <c r="ET82" s="22">
        <v>6.37</v>
      </c>
      <c r="EU82" s="22" t="s">
        <v>439</v>
      </c>
      <c r="EV82" s="22">
        <v>18.02</v>
      </c>
      <c r="EW82" s="22" t="s">
        <v>287</v>
      </c>
      <c r="EX82" s="22">
        <v>10.45</v>
      </c>
      <c r="EY82" s="22" t="s">
        <v>439</v>
      </c>
      <c r="EZ82" s="22">
        <v>21.16</v>
      </c>
    </row>
    <row r="83" spans="1:156" ht="16" x14ac:dyDescent="0.2">
      <c r="A83" s="22" t="s">
        <v>65</v>
      </c>
      <c r="B83" s="22" t="s">
        <v>423</v>
      </c>
      <c r="C83" s="22" t="s">
        <v>578</v>
      </c>
      <c r="D83" s="22" t="s">
        <v>431</v>
      </c>
      <c r="E83" s="22" t="s">
        <v>426</v>
      </c>
      <c r="F83" s="22" t="s">
        <v>893</v>
      </c>
      <c r="G83" s="29"/>
      <c r="H83" s="22">
        <v>5</v>
      </c>
      <c r="I83" s="22">
        <v>57.38</v>
      </c>
      <c r="J83" s="22" t="s">
        <v>436</v>
      </c>
      <c r="K83" s="37" t="s">
        <v>426</v>
      </c>
      <c r="L83" s="22" t="s">
        <v>139</v>
      </c>
      <c r="M83">
        <v>-13</v>
      </c>
      <c r="N83" t="s">
        <v>828</v>
      </c>
      <c r="O83" s="28">
        <f t="shared" si="29"/>
        <v>-1348.6941570344336</v>
      </c>
      <c r="P83" s="34">
        <f t="shared" si="40"/>
        <v>46.686915817060793</v>
      </c>
      <c r="Q83" s="29">
        <f t="shared" si="30"/>
        <v>1395.3810728514943</v>
      </c>
      <c r="R83" s="27">
        <v>1.7421338867764646E-3</v>
      </c>
      <c r="S83" s="29"/>
      <c r="T83" s="28">
        <v>46.512702428383143</v>
      </c>
      <c r="U83" s="28">
        <v>46.686915817060793</v>
      </c>
      <c r="V83" s="22">
        <v>0</v>
      </c>
      <c r="W83" s="22" t="s">
        <v>436</v>
      </c>
      <c r="X83" s="22" t="s">
        <v>448</v>
      </c>
      <c r="Y83" s="29">
        <v>61407</v>
      </c>
      <c r="Z83" s="29">
        <v>61637</v>
      </c>
      <c r="AA83" s="29">
        <v>132022</v>
      </c>
      <c r="AB83" s="22" t="s">
        <v>28</v>
      </c>
      <c r="AC83" s="22">
        <v>2006</v>
      </c>
      <c r="AD83" s="22">
        <v>6</v>
      </c>
      <c r="AE83" s="22">
        <v>0</v>
      </c>
      <c r="AF83" s="20" t="s">
        <v>451</v>
      </c>
      <c r="AG83" s="19" t="s">
        <v>656</v>
      </c>
      <c r="AH83" s="21" t="s">
        <v>680</v>
      </c>
      <c r="AI83" s="21">
        <v>-3</v>
      </c>
      <c r="AJ83" s="19">
        <f t="shared" si="41"/>
        <v>-225.68479999999997</v>
      </c>
      <c r="AK83" s="19">
        <f t="shared" si="31"/>
        <v>32.650000000000006</v>
      </c>
      <c r="AL83" s="19">
        <v>61.46</v>
      </c>
      <c r="AM83" s="19">
        <v>28.81</v>
      </c>
      <c r="AN83" s="20" t="s">
        <v>425</v>
      </c>
      <c r="AO83" s="20" t="s">
        <v>431</v>
      </c>
      <c r="AP83" s="20" t="s">
        <v>431</v>
      </c>
      <c r="AQ83" s="20" t="s">
        <v>431</v>
      </c>
      <c r="AR83" s="20" t="s">
        <v>431</v>
      </c>
      <c r="AS83" s="20" t="s">
        <v>431</v>
      </c>
      <c r="AT83" s="20" t="s">
        <v>431</v>
      </c>
      <c r="AU83" s="19" t="s">
        <v>431</v>
      </c>
      <c r="AV83" s="19">
        <f t="shared" si="32"/>
        <v>-10.619100000000103</v>
      </c>
      <c r="AW83" s="29">
        <v>44.607799999999898</v>
      </c>
      <c r="AX83" s="29">
        <v>55.226900000000001</v>
      </c>
      <c r="AY83" s="19">
        <f t="shared" si="33"/>
        <v>20.099999999999994</v>
      </c>
      <c r="AZ83" s="30">
        <v>60.05</v>
      </c>
      <c r="BA83" s="30">
        <v>39.950000000000003</v>
      </c>
      <c r="BB83" s="19">
        <f t="shared" si="34"/>
        <v>7.4690999999999974</v>
      </c>
      <c r="BC83" s="29">
        <v>53.6691</v>
      </c>
      <c r="BD83" s="29">
        <v>46.2</v>
      </c>
      <c r="BE83" s="19">
        <f t="shared" si="35"/>
        <v>5.548099999999998</v>
      </c>
      <c r="BF83" s="29">
        <v>52.558</v>
      </c>
      <c r="BG83" s="29">
        <v>47.009900000000002</v>
      </c>
      <c r="BH83" s="19">
        <f t="shared" si="36"/>
        <v>4.8835000000001045</v>
      </c>
      <c r="BI83" s="29">
        <v>52.398400000000002</v>
      </c>
      <c r="BJ83" s="29">
        <v>47.514899999999898</v>
      </c>
      <c r="BK83" s="19">
        <f t="shared" si="37"/>
        <v>30.73</v>
      </c>
      <c r="BL83" s="30">
        <v>58.5</v>
      </c>
      <c r="BM83" s="30">
        <v>27.77</v>
      </c>
      <c r="BN83" s="19">
        <f t="shared" si="38"/>
        <v>28</v>
      </c>
      <c r="BO83" s="31">
        <v>57</v>
      </c>
      <c r="BP83" s="31">
        <v>29</v>
      </c>
      <c r="BQ83" s="31"/>
      <c r="BR83" s="19">
        <v>63.24</v>
      </c>
      <c r="BS83" s="19">
        <v>36.5</v>
      </c>
      <c r="BT83" s="22" t="str">
        <f t="shared" si="39"/>
        <v>no</v>
      </c>
      <c r="BU83" s="32">
        <v>0.42</v>
      </c>
      <c r="BV83" s="32">
        <v>0.56000000000000005</v>
      </c>
      <c r="BW83" s="22" t="s">
        <v>279</v>
      </c>
      <c r="BX83" s="29">
        <v>44.73</v>
      </c>
      <c r="BY83" s="29">
        <v>55.27</v>
      </c>
      <c r="BZ83" s="22" t="s">
        <v>512</v>
      </c>
      <c r="CA83" s="21" t="s">
        <v>702</v>
      </c>
      <c r="CB83" s="22" t="s">
        <v>142</v>
      </c>
      <c r="CC83" s="29">
        <v>50459</v>
      </c>
      <c r="CD83" s="22">
        <v>39579</v>
      </c>
      <c r="CE83" s="22">
        <v>31122</v>
      </c>
      <c r="CF83" s="27">
        <v>0.7863</v>
      </c>
      <c r="CG83" s="22">
        <v>4851</v>
      </c>
      <c r="CH83" s="32">
        <v>0.16</v>
      </c>
      <c r="CI83" s="22">
        <v>2605</v>
      </c>
      <c r="CJ83" s="32">
        <v>0.08</v>
      </c>
      <c r="CK83" s="22">
        <v>3557</v>
      </c>
      <c r="CL83" s="32">
        <v>0.11</v>
      </c>
      <c r="CM83" s="22">
        <v>2602</v>
      </c>
      <c r="CN83" s="27">
        <v>8.3599999999999994E-2</v>
      </c>
      <c r="CO83" s="22">
        <v>3462</v>
      </c>
      <c r="CP83" s="32">
        <v>0.11</v>
      </c>
      <c r="CQ83" s="22">
        <v>3702</v>
      </c>
      <c r="CR83" s="32">
        <v>0.12</v>
      </c>
      <c r="CS83" s="22">
        <v>3855</v>
      </c>
      <c r="CT83" s="32">
        <v>0.12</v>
      </c>
      <c r="CU83" s="22">
        <v>3899</v>
      </c>
      <c r="CV83" s="27">
        <v>0.12529999999999999</v>
      </c>
      <c r="CW83" s="22">
        <v>28773</v>
      </c>
      <c r="CX83" s="32">
        <v>0.73</v>
      </c>
      <c r="CY83" s="22">
        <v>24361</v>
      </c>
      <c r="CZ83" s="32">
        <v>0.78</v>
      </c>
      <c r="DA83" s="22">
        <v>10806</v>
      </c>
      <c r="DB83" s="32">
        <v>0.27</v>
      </c>
      <c r="DC83" s="22">
        <v>6761</v>
      </c>
      <c r="DD83" s="32">
        <v>0.22</v>
      </c>
      <c r="DE83" s="22">
        <v>3333</v>
      </c>
      <c r="DF83" s="32">
        <v>0.08</v>
      </c>
      <c r="DG83" s="22">
        <v>1985</v>
      </c>
      <c r="DH83" s="32">
        <v>0.06</v>
      </c>
      <c r="DI83" s="22">
        <v>4306</v>
      </c>
      <c r="DJ83" s="32">
        <v>0.11</v>
      </c>
      <c r="DK83" s="22">
        <v>2522</v>
      </c>
      <c r="DL83" s="32">
        <v>0.08</v>
      </c>
      <c r="DM83" s="22">
        <v>544</v>
      </c>
      <c r="DN83" s="32">
        <v>0.01</v>
      </c>
      <c r="DO83" s="22">
        <v>396</v>
      </c>
      <c r="DP83" s="32">
        <v>0.01</v>
      </c>
      <c r="DQ83" s="22">
        <v>2267</v>
      </c>
      <c r="DR83" s="32">
        <v>0.06</v>
      </c>
      <c r="DS83" s="22">
        <v>1659</v>
      </c>
      <c r="DT83" s="32">
        <v>0.05</v>
      </c>
      <c r="DU83" s="22">
        <v>26</v>
      </c>
      <c r="DV83" s="32">
        <v>0</v>
      </c>
      <c r="DW83" s="22">
        <v>18</v>
      </c>
      <c r="DX83" s="32">
        <v>0</v>
      </c>
      <c r="DY83" s="22">
        <v>99</v>
      </c>
      <c r="DZ83" s="32">
        <v>0</v>
      </c>
      <c r="EA83" s="22">
        <v>60</v>
      </c>
      <c r="EB83" s="32">
        <v>0</v>
      </c>
      <c r="EC83" s="22">
        <v>231</v>
      </c>
      <c r="ED83" s="32">
        <v>0.01</v>
      </c>
      <c r="EE83" s="22">
        <v>121</v>
      </c>
      <c r="EF83" s="32">
        <v>0</v>
      </c>
      <c r="EG83" s="22" t="s">
        <v>431</v>
      </c>
      <c r="EH83" s="22">
        <v>20.100000000000001</v>
      </c>
      <c r="EI83" s="22" t="s">
        <v>431</v>
      </c>
      <c r="EJ83" s="22">
        <v>26.88</v>
      </c>
      <c r="EK83" s="22" t="s">
        <v>431</v>
      </c>
      <c r="EL83" s="22">
        <v>22.92</v>
      </c>
      <c r="EM83" s="22" t="s">
        <v>431</v>
      </c>
      <c r="EN83" s="22">
        <v>17.399999999999999</v>
      </c>
      <c r="EO83" s="22" t="s">
        <v>431</v>
      </c>
      <c r="EP83" s="22">
        <v>30.73</v>
      </c>
      <c r="EQ83" s="22" t="s">
        <v>287</v>
      </c>
      <c r="ER83" s="22">
        <v>19.02</v>
      </c>
      <c r="ES83" s="22" t="s">
        <v>287</v>
      </c>
      <c r="ET83" s="22">
        <v>12.35</v>
      </c>
      <c r="EU83" s="22" t="s">
        <v>439</v>
      </c>
      <c r="EV83" s="22">
        <v>21.73</v>
      </c>
      <c r="EW83" s="22" t="s">
        <v>287</v>
      </c>
      <c r="EX83" s="22">
        <v>15.77</v>
      </c>
      <c r="EY83" s="22" t="s">
        <v>439</v>
      </c>
      <c r="EZ83" s="22">
        <v>26.88</v>
      </c>
    </row>
    <row r="84" spans="1:156" ht="16" x14ac:dyDescent="0.2">
      <c r="A84" s="22" t="s">
        <v>23</v>
      </c>
      <c r="B84" s="22" t="s">
        <v>423</v>
      </c>
      <c r="C84" s="22" t="s">
        <v>579</v>
      </c>
      <c r="D84" s="22" t="s">
        <v>431</v>
      </c>
      <c r="E84" s="22" t="s">
        <v>580</v>
      </c>
      <c r="F84" s="22" t="s">
        <v>437</v>
      </c>
      <c r="G84" s="22" t="s">
        <v>460</v>
      </c>
      <c r="H84" s="22">
        <v>2</v>
      </c>
      <c r="I84" s="22">
        <v>50.55</v>
      </c>
      <c r="J84" s="22" t="s">
        <v>428</v>
      </c>
      <c r="K84" s="37" t="s">
        <v>426</v>
      </c>
      <c r="L84" s="22" t="s">
        <v>220</v>
      </c>
      <c r="M84">
        <v>1</v>
      </c>
      <c r="N84" t="s">
        <v>875</v>
      </c>
      <c r="O84" s="22">
        <f t="shared" si="29"/>
        <v>-308.88152636703137</v>
      </c>
      <c r="P84" s="29">
        <f t="shared" si="40"/>
        <v>95.181423194850112</v>
      </c>
      <c r="Q84" s="29">
        <f t="shared" si="30"/>
        <v>404.06294956188151</v>
      </c>
      <c r="R84" s="27">
        <v>2.9171570978101358E-2</v>
      </c>
      <c r="S84" s="29"/>
      <c r="T84" s="28">
        <v>50.507868695235189</v>
      </c>
      <c r="U84" s="28">
        <v>47.590711597425056</v>
      </c>
      <c r="V84" s="22">
        <v>-190.36284638970022</v>
      </c>
      <c r="W84" s="22" t="s">
        <v>436</v>
      </c>
      <c r="X84" s="22" t="s">
        <v>442</v>
      </c>
      <c r="Y84" s="29">
        <v>69516</v>
      </c>
      <c r="Z84" s="29">
        <v>65501</v>
      </c>
      <c r="AA84" s="29">
        <v>137634</v>
      </c>
      <c r="AB84" s="22" t="s">
        <v>34</v>
      </c>
      <c r="AC84" s="22">
        <v>2012</v>
      </c>
      <c r="AD84" s="22">
        <v>4</v>
      </c>
      <c r="AE84" s="22">
        <v>2</v>
      </c>
      <c r="AF84" s="20" t="s">
        <v>581</v>
      </c>
      <c r="AG84" s="19" t="s">
        <v>672</v>
      </c>
      <c r="AH84" s="19" t="s">
        <v>683</v>
      </c>
      <c r="AI84" s="19">
        <v>1</v>
      </c>
      <c r="AJ84" s="19">
        <f t="shared" si="41"/>
        <v>75.750999999999891</v>
      </c>
      <c r="AK84" s="19">
        <f t="shared" si="31"/>
        <v>14.04</v>
      </c>
      <c r="AL84" s="19">
        <v>51.94</v>
      </c>
      <c r="AM84" s="19">
        <v>37.9</v>
      </c>
      <c r="AN84" s="22" t="s">
        <v>431</v>
      </c>
      <c r="AO84" s="20" t="s">
        <v>425</v>
      </c>
      <c r="AP84" s="20" t="s">
        <v>431</v>
      </c>
      <c r="AQ84" s="20" t="s">
        <v>431</v>
      </c>
      <c r="AR84" s="22" t="s">
        <v>425</v>
      </c>
      <c r="AS84" s="20" t="s">
        <v>431</v>
      </c>
      <c r="AT84" s="20" t="s">
        <v>431</v>
      </c>
      <c r="AU84" s="19" t="s">
        <v>425</v>
      </c>
      <c r="AV84" s="19">
        <f t="shared" si="32"/>
        <v>21.722000000000001</v>
      </c>
      <c r="AW84" s="29">
        <v>60.817900000000002</v>
      </c>
      <c r="AX84" s="29">
        <v>39.0959</v>
      </c>
      <c r="AY84" s="19">
        <f t="shared" si="33"/>
        <v>-3.7399999999999949</v>
      </c>
      <c r="AZ84" s="30">
        <v>48.13</v>
      </c>
      <c r="BA84" s="30">
        <v>51.87</v>
      </c>
      <c r="BB84" s="19">
        <f t="shared" si="34"/>
        <v>19.383699999999898</v>
      </c>
      <c r="BC84" s="29">
        <v>59.5780999999999</v>
      </c>
      <c r="BD84" s="29">
        <v>40.194400000000002</v>
      </c>
      <c r="BE84" s="19">
        <f t="shared" si="35"/>
        <v>16.6053</v>
      </c>
      <c r="BF84" s="29">
        <v>58.227600000000002</v>
      </c>
      <c r="BG84" s="29">
        <v>41.622300000000003</v>
      </c>
      <c r="BH84" s="19">
        <f t="shared" si="36"/>
        <v>-1</v>
      </c>
      <c r="BI84" s="30">
        <v>49.5</v>
      </c>
      <c r="BJ84" s="30">
        <v>50.5</v>
      </c>
      <c r="BK84" s="19">
        <f t="shared" si="37"/>
        <v>6.7399999999999949</v>
      </c>
      <c r="BL84" s="30">
        <v>53.3</v>
      </c>
      <c r="BM84" s="30">
        <v>46.56</v>
      </c>
      <c r="BN84" s="19">
        <f t="shared" si="38"/>
        <v>2</v>
      </c>
      <c r="BO84" s="31">
        <v>51</v>
      </c>
      <c r="BP84" s="31">
        <v>49</v>
      </c>
      <c r="BQ84" s="31"/>
      <c r="BR84" s="19">
        <v>49.64</v>
      </c>
      <c r="BS84" s="19">
        <v>50.18</v>
      </c>
      <c r="BT84" s="22" t="str">
        <f t="shared" si="39"/>
        <v>no</v>
      </c>
      <c r="BU84" s="32">
        <v>0.47</v>
      </c>
      <c r="BV84" s="32">
        <v>0.52</v>
      </c>
      <c r="BW84" s="22" t="s">
        <v>279</v>
      </c>
      <c r="BX84" s="29">
        <v>42.98</v>
      </c>
      <c r="BY84" s="29">
        <v>57.02</v>
      </c>
      <c r="BZ84" s="22" t="s">
        <v>512</v>
      </c>
      <c r="CA84" s="21" t="s">
        <v>702</v>
      </c>
      <c r="CB84" s="22" t="s">
        <v>142</v>
      </c>
      <c r="CC84" s="29">
        <v>77097</v>
      </c>
      <c r="CD84" s="22">
        <v>39739</v>
      </c>
      <c r="CE84" s="22">
        <v>31501</v>
      </c>
      <c r="CF84" s="27">
        <v>0.79269999999999996</v>
      </c>
      <c r="CG84" s="22">
        <v>4434</v>
      </c>
      <c r="CH84" s="32">
        <v>0.14000000000000001</v>
      </c>
      <c r="CI84" s="22">
        <v>2536</v>
      </c>
      <c r="CJ84" s="32">
        <v>0.08</v>
      </c>
      <c r="CK84" s="22">
        <v>4431</v>
      </c>
      <c r="CL84" s="32">
        <v>0.14000000000000001</v>
      </c>
      <c r="CM84" s="22">
        <v>2384</v>
      </c>
      <c r="CN84" s="27">
        <v>7.5700000000000003E-2</v>
      </c>
      <c r="CO84" s="22">
        <v>3657</v>
      </c>
      <c r="CP84" s="32">
        <v>0.12</v>
      </c>
      <c r="CQ84" s="22">
        <v>3875</v>
      </c>
      <c r="CR84" s="32">
        <v>0.12</v>
      </c>
      <c r="CS84" s="22">
        <v>4920</v>
      </c>
      <c r="CT84" s="32">
        <v>0.16</v>
      </c>
      <c r="CU84" s="22">
        <v>3152</v>
      </c>
      <c r="CV84" s="27">
        <v>0.10009999999999999</v>
      </c>
      <c r="CW84" s="22">
        <v>33774</v>
      </c>
      <c r="CX84" s="32">
        <v>0.85</v>
      </c>
      <c r="CY84" s="22">
        <v>27678</v>
      </c>
      <c r="CZ84" s="32">
        <v>0.88</v>
      </c>
      <c r="DA84" s="22">
        <v>5965</v>
      </c>
      <c r="DB84" s="32">
        <v>0.15</v>
      </c>
      <c r="DC84" s="22">
        <v>3823</v>
      </c>
      <c r="DD84" s="32">
        <v>0.12</v>
      </c>
      <c r="DE84" s="22">
        <v>1209</v>
      </c>
      <c r="DF84" s="32">
        <v>0.03</v>
      </c>
      <c r="DG84" s="22">
        <v>727</v>
      </c>
      <c r="DH84" s="32">
        <v>0.02</v>
      </c>
      <c r="DI84" s="22">
        <v>1383</v>
      </c>
      <c r="DJ84" s="32">
        <v>0.03</v>
      </c>
      <c r="DK84" s="22">
        <v>795</v>
      </c>
      <c r="DL84" s="32">
        <v>0.03</v>
      </c>
      <c r="DM84" s="22">
        <v>274</v>
      </c>
      <c r="DN84" s="32">
        <v>0.01</v>
      </c>
      <c r="DO84" s="22">
        <v>201</v>
      </c>
      <c r="DP84" s="32">
        <v>0.01</v>
      </c>
      <c r="DQ84" s="22">
        <v>2893</v>
      </c>
      <c r="DR84" s="32">
        <v>7.0000000000000007E-2</v>
      </c>
      <c r="DS84" s="22">
        <v>1982</v>
      </c>
      <c r="DT84" s="32">
        <v>0.06</v>
      </c>
      <c r="DU84" s="22">
        <v>23</v>
      </c>
      <c r="DV84" s="32">
        <v>0</v>
      </c>
      <c r="DW84" s="22">
        <v>17</v>
      </c>
      <c r="DX84" s="32">
        <v>0</v>
      </c>
      <c r="DY84" s="22">
        <v>74</v>
      </c>
      <c r="DZ84" s="32">
        <v>0</v>
      </c>
      <c r="EA84" s="22">
        <v>42</v>
      </c>
      <c r="EB84" s="32">
        <v>0</v>
      </c>
      <c r="EC84" s="22">
        <v>109</v>
      </c>
      <c r="ED84" s="32">
        <v>0</v>
      </c>
      <c r="EE84" s="22">
        <v>59</v>
      </c>
      <c r="EF84" s="32">
        <v>0</v>
      </c>
      <c r="EG84" s="22" t="s">
        <v>425</v>
      </c>
      <c r="EH84" s="22">
        <v>3.74</v>
      </c>
      <c r="EI84" s="22" t="s">
        <v>431</v>
      </c>
      <c r="EJ84" s="22">
        <v>6.51</v>
      </c>
      <c r="EK84" s="22" t="s">
        <v>431</v>
      </c>
      <c r="EL84" s="22">
        <v>9.89</v>
      </c>
      <c r="EM84" s="22" t="s">
        <v>425</v>
      </c>
      <c r="EN84" s="22">
        <v>1</v>
      </c>
      <c r="EO84" s="22" t="s">
        <v>431</v>
      </c>
      <c r="EP84" s="22">
        <v>6.73</v>
      </c>
      <c r="EQ84" s="22" t="s">
        <v>287</v>
      </c>
      <c r="ER84" s="22">
        <v>0.28999999999999998</v>
      </c>
      <c r="ES84" s="22" t="s">
        <v>288</v>
      </c>
      <c r="ET84" s="22">
        <v>7.71</v>
      </c>
      <c r="EU84" s="22" t="s">
        <v>439</v>
      </c>
      <c r="EV84" s="22">
        <v>5.37</v>
      </c>
      <c r="EW84" s="22" t="s">
        <v>288</v>
      </c>
      <c r="EX84" s="22">
        <v>3.49</v>
      </c>
      <c r="EY84" s="22" t="s">
        <v>439</v>
      </c>
      <c r="EZ84" s="22">
        <v>4.96</v>
      </c>
    </row>
    <row r="85" spans="1:156" ht="16" x14ac:dyDescent="0.2">
      <c r="A85" s="22" t="s">
        <v>19</v>
      </c>
      <c r="B85" s="22" t="s">
        <v>423</v>
      </c>
      <c r="C85" s="22" t="s">
        <v>582</v>
      </c>
      <c r="D85" s="22" t="s">
        <v>431</v>
      </c>
      <c r="E85" s="22" t="s">
        <v>583</v>
      </c>
      <c r="F85" s="22" t="s">
        <v>893</v>
      </c>
      <c r="G85" s="22"/>
      <c r="H85" s="22">
        <v>2</v>
      </c>
      <c r="I85" s="22">
        <v>52.3</v>
      </c>
      <c r="J85" s="22" t="s">
        <v>436</v>
      </c>
      <c r="K85" s="37" t="s">
        <v>426</v>
      </c>
      <c r="L85" s="22" t="s">
        <v>220</v>
      </c>
      <c r="M85">
        <v>-5</v>
      </c>
      <c r="N85" t="s">
        <v>859</v>
      </c>
      <c r="O85" s="28">
        <f t="shared" si="29"/>
        <v>-443.49205427341428</v>
      </c>
      <c r="P85" s="34">
        <f t="shared" si="40"/>
        <v>58.079667796757825</v>
      </c>
      <c r="Q85" s="29">
        <f t="shared" si="30"/>
        <v>501.57172207017209</v>
      </c>
      <c r="R85" s="27">
        <v>0.16282024290910152</v>
      </c>
      <c r="S85" s="29"/>
      <c r="T85" s="28">
        <v>41.797643505847674</v>
      </c>
      <c r="U85" s="28">
        <v>58.079667796757825</v>
      </c>
      <c r="V85" s="22">
        <v>116.15933559351565</v>
      </c>
      <c r="W85" s="22" t="s">
        <v>428</v>
      </c>
      <c r="X85" s="22" t="s">
        <v>448</v>
      </c>
      <c r="Y85" s="29">
        <v>57575</v>
      </c>
      <c r="Z85" s="29">
        <v>80003</v>
      </c>
      <c r="AA85" s="29">
        <v>137747</v>
      </c>
      <c r="AB85" s="22" t="s">
        <v>114</v>
      </c>
      <c r="AC85" s="22">
        <v>2012</v>
      </c>
      <c r="AD85" s="22">
        <v>6</v>
      </c>
      <c r="AE85" s="22">
        <v>0</v>
      </c>
      <c r="AF85" s="20" t="s">
        <v>451</v>
      </c>
      <c r="AG85" s="19" t="s">
        <v>656</v>
      </c>
      <c r="AH85" s="21" t="s">
        <v>680</v>
      </c>
      <c r="AI85" s="21">
        <v>-3</v>
      </c>
      <c r="AJ85" s="19">
        <f t="shared" si="41"/>
        <v>-63.344100000000019</v>
      </c>
      <c r="AK85" s="19">
        <f t="shared" si="31"/>
        <v>20.46</v>
      </c>
      <c r="AL85" s="19">
        <v>55.45</v>
      </c>
      <c r="AM85" s="19">
        <v>34.99</v>
      </c>
      <c r="AN85" s="20" t="s">
        <v>425</v>
      </c>
      <c r="AO85" s="20" t="s">
        <v>431</v>
      </c>
      <c r="AP85" s="20" t="s">
        <v>431</v>
      </c>
      <c r="AQ85" s="20" t="s">
        <v>431</v>
      </c>
      <c r="AR85" s="20" t="s">
        <v>431</v>
      </c>
      <c r="AS85" s="20" t="s">
        <v>431</v>
      </c>
      <c r="AT85" s="20" t="s">
        <v>431</v>
      </c>
      <c r="AU85" s="19" t="s">
        <v>431</v>
      </c>
      <c r="AV85" s="19">
        <f t="shared" si="32"/>
        <v>-1.7780999999998954</v>
      </c>
      <c r="AW85" s="29">
        <v>49.070300000000003</v>
      </c>
      <c r="AX85" s="29">
        <v>50.848399999999899</v>
      </c>
      <c r="AY85" s="19">
        <f t="shared" si="33"/>
        <v>4.1405999999999992</v>
      </c>
      <c r="AZ85" s="29">
        <v>52.023600000000002</v>
      </c>
      <c r="BA85" s="29">
        <v>47.883000000000003</v>
      </c>
      <c r="BB85" s="19">
        <f t="shared" si="34"/>
        <v>7.3192000000000021</v>
      </c>
      <c r="BC85" s="29">
        <v>53.610199999999899</v>
      </c>
      <c r="BD85" s="29">
        <v>46.290999999999897</v>
      </c>
      <c r="BE85" s="19">
        <f t="shared" si="35"/>
        <v>-14.689599999999999</v>
      </c>
      <c r="BF85" s="29">
        <v>42.5871</v>
      </c>
      <c r="BG85" s="29">
        <v>57.276699999999998</v>
      </c>
      <c r="BH85" s="19">
        <f t="shared" si="36"/>
        <v>13.662599999999898</v>
      </c>
      <c r="BI85" s="29">
        <v>56.7777999999999</v>
      </c>
      <c r="BJ85" s="29">
        <v>43.115200000000002</v>
      </c>
      <c r="BK85" s="19">
        <f t="shared" si="37"/>
        <v>15.280000000000001</v>
      </c>
      <c r="BL85" s="30">
        <v>57.53</v>
      </c>
      <c r="BM85" s="30">
        <v>42.25</v>
      </c>
      <c r="BN85" s="19">
        <f t="shared" si="38"/>
        <v>4</v>
      </c>
      <c r="BO85" s="31">
        <v>52</v>
      </c>
      <c r="BP85" s="31">
        <v>48</v>
      </c>
      <c r="BQ85" s="31"/>
      <c r="BR85" s="19">
        <v>56.9</v>
      </c>
      <c r="BS85" s="19">
        <v>42.92</v>
      </c>
      <c r="BT85" s="22" t="str">
        <f t="shared" si="39"/>
        <v>no</v>
      </c>
      <c r="BU85" s="32">
        <v>0.43</v>
      </c>
      <c r="BV85" s="32">
        <v>0.55000000000000004</v>
      </c>
      <c r="BW85" s="22" t="s">
        <v>279</v>
      </c>
      <c r="BX85" s="29">
        <v>44.98</v>
      </c>
      <c r="BY85" s="29">
        <v>55.02</v>
      </c>
      <c r="BZ85" s="22" t="s">
        <v>512</v>
      </c>
      <c r="CA85" s="21" t="s">
        <v>702</v>
      </c>
      <c r="CB85" s="22" t="s">
        <v>142</v>
      </c>
      <c r="CC85" s="29">
        <v>61740</v>
      </c>
      <c r="CD85" s="22">
        <v>39768</v>
      </c>
      <c r="CE85" s="22">
        <v>31673</v>
      </c>
      <c r="CF85" s="27">
        <v>0.7964</v>
      </c>
      <c r="CG85" s="22">
        <v>4227</v>
      </c>
      <c r="CH85" s="32">
        <v>0.13</v>
      </c>
      <c r="CI85" s="22">
        <v>2460</v>
      </c>
      <c r="CJ85" s="32">
        <v>0.08</v>
      </c>
      <c r="CK85" s="22">
        <v>4323</v>
      </c>
      <c r="CL85" s="32">
        <v>0.14000000000000001</v>
      </c>
      <c r="CM85" s="22">
        <v>2648</v>
      </c>
      <c r="CN85" s="27">
        <v>8.3599999999999994E-2</v>
      </c>
      <c r="CO85" s="22">
        <v>3408</v>
      </c>
      <c r="CP85" s="32">
        <v>0.11</v>
      </c>
      <c r="CQ85" s="22">
        <v>3824</v>
      </c>
      <c r="CR85" s="32">
        <v>0.12</v>
      </c>
      <c r="CS85" s="22">
        <v>4829</v>
      </c>
      <c r="CT85" s="32">
        <v>0.15</v>
      </c>
      <c r="CU85" s="22">
        <v>3750</v>
      </c>
      <c r="CV85" s="27">
        <v>0.11840000000000001</v>
      </c>
      <c r="CW85" s="22">
        <v>32014</v>
      </c>
      <c r="CX85" s="32">
        <v>0.81</v>
      </c>
      <c r="CY85" s="22">
        <v>26677</v>
      </c>
      <c r="CZ85" s="32">
        <v>0.84</v>
      </c>
      <c r="DA85" s="22">
        <v>7754</v>
      </c>
      <c r="DB85" s="32">
        <v>0.19</v>
      </c>
      <c r="DC85" s="22">
        <v>4996</v>
      </c>
      <c r="DD85" s="32">
        <v>0.16</v>
      </c>
      <c r="DE85" s="22">
        <v>1455</v>
      </c>
      <c r="DF85" s="32">
        <v>0.04</v>
      </c>
      <c r="DG85" s="22">
        <v>915</v>
      </c>
      <c r="DH85" s="32">
        <v>0.03</v>
      </c>
      <c r="DI85" s="22">
        <v>2169</v>
      </c>
      <c r="DJ85" s="32">
        <v>0.05</v>
      </c>
      <c r="DK85" s="22">
        <v>1335</v>
      </c>
      <c r="DL85" s="32">
        <v>0.04</v>
      </c>
      <c r="DM85" s="22">
        <v>274</v>
      </c>
      <c r="DN85" s="32">
        <v>0.01</v>
      </c>
      <c r="DO85" s="22">
        <v>202</v>
      </c>
      <c r="DP85" s="32">
        <v>0.01</v>
      </c>
      <c r="DQ85" s="22">
        <v>3617</v>
      </c>
      <c r="DR85" s="32">
        <v>0.09</v>
      </c>
      <c r="DS85" s="22">
        <v>2409</v>
      </c>
      <c r="DT85" s="32">
        <v>0.08</v>
      </c>
      <c r="DU85" s="22">
        <v>15</v>
      </c>
      <c r="DV85" s="32">
        <v>0</v>
      </c>
      <c r="DW85" s="22">
        <v>11</v>
      </c>
      <c r="DX85" s="32">
        <v>0</v>
      </c>
      <c r="DY85" s="22">
        <v>72</v>
      </c>
      <c r="DZ85" s="32">
        <v>0</v>
      </c>
      <c r="EA85" s="22">
        <v>39</v>
      </c>
      <c r="EB85" s="32">
        <v>0</v>
      </c>
      <c r="EC85" s="22">
        <v>152</v>
      </c>
      <c r="ED85" s="32">
        <v>0</v>
      </c>
      <c r="EE85" s="22">
        <v>85</v>
      </c>
      <c r="EF85" s="32">
        <v>0</v>
      </c>
      <c r="EG85" s="22" t="s">
        <v>431</v>
      </c>
      <c r="EH85" s="22">
        <v>5.38</v>
      </c>
      <c r="EI85" s="22" t="s">
        <v>431</v>
      </c>
      <c r="EJ85" s="22">
        <v>9.66</v>
      </c>
      <c r="EK85" s="22" t="s">
        <v>431</v>
      </c>
      <c r="EL85" s="22">
        <v>22.29</v>
      </c>
      <c r="EM85" s="22" t="s">
        <v>431</v>
      </c>
      <c r="EN85" s="22">
        <v>14.18</v>
      </c>
      <c r="EO85" s="22" t="s">
        <v>431</v>
      </c>
      <c r="EP85" s="22">
        <v>15.28</v>
      </c>
      <c r="EQ85" s="22" t="s">
        <v>287</v>
      </c>
      <c r="ER85" s="22">
        <v>6.67</v>
      </c>
      <c r="ES85" s="22" t="s">
        <v>288</v>
      </c>
      <c r="ET85" s="22">
        <v>0.56999999999999995</v>
      </c>
      <c r="EU85" s="22" t="s">
        <v>439</v>
      </c>
      <c r="EV85" s="22">
        <v>13.74</v>
      </c>
      <c r="EW85" s="22" t="s">
        <v>287</v>
      </c>
      <c r="EX85" s="22">
        <v>4.1500000000000004</v>
      </c>
      <c r="EY85" s="22" t="s">
        <v>439</v>
      </c>
      <c r="EZ85" s="22">
        <v>15.43</v>
      </c>
    </row>
    <row r="86" spans="1:156" ht="16" x14ac:dyDescent="0.2">
      <c r="A86" s="22" t="s">
        <v>2</v>
      </c>
      <c r="B86" s="22" t="s">
        <v>423</v>
      </c>
      <c r="C86" s="22" t="s">
        <v>584</v>
      </c>
      <c r="D86" s="22" t="s">
        <v>431</v>
      </c>
      <c r="E86" s="22" t="s">
        <v>426</v>
      </c>
      <c r="F86" s="22" t="s">
        <v>893</v>
      </c>
      <c r="G86" s="22"/>
      <c r="H86" s="22">
        <v>2</v>
      </c>
      <c r="I86" s="22">
        <v>50.64</v>
      </c>
      <c r="J86" s="22" t="s">
        <v>429</v>
      </c>
      <c r="K86" s="37" t="s">
        <v>426</v>
      </c>
      <c r="L86" s="22" t="s">
        <v>217</v>
      </c>
      <c r="M86">
        <v>-2</v>
      </c>
      <c r="N86" t="s">
        <v>839</v>
      </c>
      <c r="O86" s="28">
        <f t="shared" si="29"/>
        <v>-496.05087161495442</v>
      </c>
      <c r="P86" s="34">
        <f t="shared" si="40"/>
        <v>54.03793443701349</v>
      </c>
      <c r="Q86" s="29">
        <f t="shared" si="30"/>
        <v>550.08880605196794</v>
      </c>
      <c r="R86" s="27">
        <v>8.1972005993494912E-2</v>
      </c>
      <c r="S86" s="29"/>
      <c r="T86" s="28">
        <v>45.840733837663997</v>
      </c>
      <c r="U86" s="28">
        <v>54.03793443701349</v>
      </c>
      <c r="V86" s="22">
        <v>108.07586887402698</v>
      </c>
      <c r="W86" s="22" t="s">
        <v>428</v>
      </c>
      <c r="X86" s="22" t="s">
        <v>448</v>
      </c>
      <c r="Y86" s="29">
        <v>62717</v>
      </c>
      <c r="Z86" s="29">
        <v>73932</v>
      </c>
      <c r="AA86" s="29">
        <v>136815</v>
      </c>
      <c r="AB86" s="22" t="s">
        <v>102</v>
      </c>
      <c r="AC86" s="22">
        <v>2012</v>
      </c>
      <c r="AD86" s="22">
        <v>6</v>
      </c>
      <c r="AE86" s="22">
        <v>0</v>
      </c>
      <c r="AF86" s="20" t="s">
        <v>451</v>
      </c>
      <c r="AG86" s="19" t="s">
        <v>656</v>
      </c>
      <c r="AH86" s="21" t="s">
        <v>680</v>
      </c>
      <c r="AI86" s="21">
        <v>-3</v>
      </c>
      <c r="AJ86" s="19">
        <f t="shared" si="41"/>
        <v>-239.81430000000029</v>
      </c>
      <c r="AK86" s="19">
        <f t="shared" si="31"/>
        <v>15.690000000000005</v>
      </c>
      <c r="AL86" s="19">
        <v>53.42</v>
      </c>
      <c r="AM86" s="19">
        <v>37.729999999999997</v>
      </c>
      <c r="AN86" s="22" t="s">
        <v>431</v>
      </c>
      <c r="AO86" s="20" t="s">
        <v>431</v>
      </c>
      <c r="AP86" s="20" t="s">
        <v>431</v>
      </c>
      <c r="AQ86" s="20" t="s">
        <v>431</v>
      </c>
      <c r="AR86" s="20" t="s">
        <v>431</v>
      </c>
      <c r="AS86" s="20" t="s">
        <v>431</v>
      </c>
      <c r="AT86" s="20" t="s">
        <v>431</v>
      </c>
      <c r="AU86" s="19" t="s">
        <v>431</v>
      </c>
      <c r="AV86" s="19">
        <f t="shared" si="32"/>
        <v>17.760300000000001</v>
      </c>
      <c r="AW86" s="29">
        <v>58.827300000000001</v>
      </c>
      <c r="AX86" s="29">
        <v>41.067</v>
      </c>
      <c r="AY86" s="19">
        <f t="shared" si="33"/>
        <v>16.040400000000105</v>
      </c>
      <c r="AZ86" s="29">
        <v>54.792900000000003</v>
      </c>
      <c r="BA86" s="29">
        <v>38.752499999999898</v>
      </c>
      <c r="BB86" s="19">
        <f t="shared" si="34"/>
        <v>33.304800000000107</v>
      </c>
      <c r="BC86" s="29">
        <v>66.576800000000006</v>
      </c>
      <c r="BD86" s="29">
        <v>33.271999999999899</v>
      </c>
      <c r="BE86" s="19">
        <f t="shared" si="35"/>
        <v>-8.821399999999997</v>
      </c>
      <c r="BF86" s="29">
        <v>45.551200000000001</v>
      </c>
      <c r="BG86" s="29">
        <v>54.372599999999998</v>
      </c>
      <c r="BH86" s="19">
        <f t="shared" si="36"/>
        <v>19.253999999999898</v>
      </c>
      <c r="BI86" s="29">
        <v>56.235599999999899</v>
      </c>
      <c r="BJ86" s="29">
        <v>36.9816</v>
      </c>
      <c r="BK86" s="19">
        <f t="shared" si="37"/>
        <v>5.6300000000000026</v>
      </c>
      <c r="BL86" s="30">
        <v>52.71</v>
      </c>
      <c r="BM86" s="30">
        <v>47.08</v>
      </c>
      <c r="BN86" s="19">
        <f t="shared" si="38"/>
        <v>2</v>
      </c>
      <c r="BO86" s="31">
        <v>51</v>
      </c>
      <c r="BP86" s="31">
        <v>49</v>
      </c>
      <c r="BQ86" s="31"/>
      <c r="BR86" s="19">
        <v>54.95</v>
      </c>
      <c r="BS86" s="19">
        <v>44.84</v>
      </c>
      <c r="BT86" s="22" t="str">
        <f t="shared" si="39"/>
        <v>no</v>
      </c>
      <c r="BU86" s="32">
        <v>0.47</v>
      </c>
      <c r="BV86" s="32">
        <v>0.52</v>
      </c>
      <c r="BW86" s="22" t="s">
        <v>279</v>
      </c>
      <c r="BX86" s="29">
        <v>46.19</v>
      </c>
      <c r="BY86" s="29">
        <v>53.81</v>
      </c>
      <c r="BZ86" s="22" t="s">
        <v>512</v>
      </c>
      <c r="CA86" s="21" t="s">
        <v>702</v>
      </c>
      <c r="CB86" s="22" t="s">
        <v>142</v>
      </c>
      <c r="CC86" s="29">
        <v>64233</v>
      </c>
      <c r="CD86" s="22">
        <v>39719</v>
      </c>
      <c r="CE86" s="22">
        <v>30250</v>
      </c>
      <c r="CF86" s="27">
        <v>0.76160000000000005</v>
      </c>
      <c r="CG86" s="22">
        <v>3978</v>
      </c>
      <c r="CH86" s="32">
        <v>0.13</v>
      </c>
      <c r="CI86" s="22">
        <v>2432</v>
      </c>
      <c r="CJ86" s="32">
        <v>0.08</v>
      </c>
      <c r="CK86" s="22">
        <v>4013</v>
      </c>
      <c r="CL86" s="32">
        <v>0.13</v>
      </c>
      <c r="CM86" s="22">
        <v>2592</v>
      </c>
      <c r="CN86" s="27">
        <v>8.5699999999999998E-2</v>
      </c>
      <c r="CO86" s="22">
        <v>2919</v>
      </c>
      <c r="CP86" s="32">
        <v>0.1</v>
      </c>
      <c r="CQ86" s="22">
        <v>3916</v>
      </c>
      <c r="CR86" s="32">
        <v>0.13</v>
      </c>
      <c r="CS86" s="22">
        <v>4329</v>
      </c>
      <c r="CT86" s="32">
        <v>0.14000000000000001</v>
      </c>
      <c r="CU86" s="22">
        <v>3872</v>
      </c>
      <c r="CV86" s="27">
        <v>0.128</v>
      </c>
      <c r="CW86" s="22">
        <v>31563</v>
      </c>
      <c r="CX86" s="32">
        <v>0.79</v>
      </c>
      <c r="CY86" s="22">
        <v>25488</v>
      </c>
      <c r="CZ86" s="32">
        <v>0.84</v>
      </c>
      <c r="DA86" s="22">
        <v>8156</v>
      </c>
      <c r="DB86" s="32">
        <v>0.21</v>
      </c>
      <c r="DC86" s="22">
        <v>4762</v>
      </c>
      <c r="DD86" s="32">
        <v>0.16</v>
      </c>
      <c r="DE86" s="22">
        <v>1718</v>
      </c>
      <c r="DF86" s="32">
        <v>0.04</v>
      </c>
      <c r="DG86" s="22">
        <v>979</v>
      </c>
      <c r="DH86" s="32">
        <v>0.03</v>
      </c>
      <c r="DI86" s="22">
        <v>2470</v>
      </c>
      <c r="DJ86" s="32">
        <v>0.06</v>
      </c>
      <c r="DK86" s="22">
        <v>1366</v>
      </c>
      <c r="DL86" s="32">
        <v>0.05</v>
      </c>
      <c r="DM86" s="22">
        <v>259</v>
      </c>
      <c r="DN86" s="32">
        <v>0.01</v>
      </c>
      <c r="DO86" s="22">
        <v>180</v>
      </c>
      <c r="DP86" s="32">
        <v>0.01</v>
      </c>
      <c r="DQ86" s="22">
        <v>3457</v>
      </c>
      <c r="DR86" s="32">
        <v>0.09</v>
      </c>
      <c r="DS86" s="22">
        <v>2100</v>
      </c>
      <c r="DT86" s="32">
        <v>7.0000000000000007E-2</v>
      </c>
      <c r="DU86" s="22">
        <v>27</v>
      </c>
      <c r="DV86" s="32">
        <v>0</v>
      </c>
      <c r="DW86" s="22">
        <v>16</v>
      </c>
      <c r="DX86" s="32">
        <v>0</v>
      </c>
      <c r="DY86" s="22">
        <v>54</v>
      </c>
      <c r="DZ86" s="32">
        <v>0</v>
      </c>
      <c r="EA86" s="22">
        <v>29</v>
      </c>
      <c r="EB86" s="32">
        <v>0</v>
      </c>
      <c r="EC86" s="22">
        <v>171</v>
      </c>
      <c r="ED86" s="32">
        <v>0</v>
      </c>
      <c r="EE86" s="22">
        <v>92</v>
      </c>
      <c r="EF86" s="32">
        <v>0</v>
      </c>
      <c r="EG86" s="22" t="s">
        <v>431</v>
      </c>
      <c r="EH86" s="22">
        <v>2.69</v>
      </c>
      <c r="EI86" s="22" t="s">
        <v>431</v>
      </c>
      <c r="EJ86" s="22">
        <v>13.59</v>
      </c>
      <c r="EK86" s="22" t="s">
        <v>431</v>
      </c>
      <c r="EL86" s="22">
        <v>10.65</v>
      </c>
      <c r="EM86" s="22" t="s">
        <v>431</v>
      </c>
      <c r="EN86" s="22">
        <v>2.4</v>
      </c>
      <c r="EO86" s="22" t="s">
        <v>431</v>
      </c>
      <c r="EP86" s="22">
        <v>5.64</v>
      </c>
      <c r="EQ86" s="22" t="s">
        <v>287</v>
      </c>
      <c r="ER86" s="22">
        <v>8.8699999999999992</v>
      </c>
      <c r="ES86" s="22" t="s">
        <v>287</v>
      </c>
      <c r="ET86" s="22">
        <v>0.9</v>
      </c>
      <c r="EU86" s="22" t="s">
        <v>439</v>
      </c>
      <c r="EV86" s="22">
        <v>15.04</v>
      </c>
      <c r="EW86" s="22" t="s">
        <v>287</v>
      </c>
      <c r="EX86" s="22">
        <v>2.85</v>
      </c>
      <c r="EY86" s="22" t="s">
        <v>439</v>
      </c>
      <c r="EZ86" s="22">
        <v>14.56</v>
      </c>
    </row>
    <row r="87" spans="1:156" ht="16" x14ac:dyDescent="0.2">
      <c r="A87" s="22" t="s">
        <v>22</v>
      </c>
      <c r="B87" s="22" t="s">
        <v>423</v>
      </c>
      <c r="C87" s="22" t="s">
        <v>585</v>
      </c>
      <c r="D87" s="22" t="s">
        <v>431</v>
      </c>
      <c r="E87" s="22" t="s">
        <v>426</v>
      </c>
      <c r="F87" s="22" t="s">
        <v>892</v>
      </c>
      <c r="G87" s="29"/>
      <c r="H87" s="22">
        <v>6</v>
      </c>
      <c r="I87" s="22">
        <v>58.08</v>
      </c>
      <c r="J87" s="22" t="s">
        <v>429</v>
      </c>
      <c r="K87" s="37" t="s">
        <v>426</v>
      </c>
      <c r="L87" s="22" t="s">
        <v>218</v>
      </c>
      <c r="M87">
        <v>-8</v>
      </c>
      <c r="N87" t="s">
        <v>857</v>
      </c>
      <c r="O87" s="28">
        <f t="shared" si="29"/>
        <v>-1832.0375575623468</v>
      </c>
      <c r="P87" s="34">
        <f t="shared" si="40"/>
        <v>47.649662101548948</v>
      </c>
      <c r="Q87" s="29">
        <f t="shared" si="30"/>
        <v>1879.6872196638958</v>
      </c>
      <c r="R87" s="27">
        <v>4.563871778003703E-2</v>
      </c>
      <c r="S87" s="29"/>
      <c r="T87" s="28">
        <v>52.213533879552656</v>
      </c>
      <c r="U87" s="28">
        <v>47.649662101548948</v>
      </c>
      <c r="V87" s="22">
        <v>-190.59864840619579</v>
      </c>
      <c r="W87" s="22" t="s">
        <v>429</v>
      </c>
      <c r="X87" s="22" t="s">
        <v>448</v>
      </c>
      <c r="Y87" s="29">
        <v>69845</v>
      </c>
      <c r="Z87" s="29">
        <v>63740</v>
      </c>
      <c r="AA87" s="29">
        <v>133768</v>
      </c>
      <c r="AB87" s="22" t="s">
        <v>115</v>
      </c>
      <c r="AC87" s="22">
        <v>2004</v>
      </c>
      <c r="AD87" s="22">
        <v>6</v>
      </c>
      <c r="AE87" s="22">
        <v>0</v>
      </c>
      <c r="AF87" s="20" t="s">
        <v>451</v>
      </c>
      <c r="AG87" s="19" t="s">
        <v>656</v>
      </c>
      <c r="AH87" s="21" t="s">
        <v>680</v>
      </c>
      <c r="AI87" s="21">
        <v>-3</v>
      </c>
      <c r="AJ87" s="19">
        <f t="shared" si="41"/>
        <v>-363.06169999999963</v>
      </c>
      <c r="AK87" s="19">
        <f t="shared" si="31"/>
        <v>12.880000000000003</v>
      </c>
      <c r="AL87" s="19">
        <v>51.86</v>
      </c>
      <c r="AM87" s="19">
        <v>38.979999999999997</v>
      </c>
      <c r="AN87" s="22" t="s">
        <v>431</v>
      </c>
      <c r="AO87" s="20" t="s">
        <v>431</v>
      </c>
      <c r="AP87" s="20" t="s">
        <v>431</v>
      </c>
      <c r="AQ87" s="20" t="s">
        <v>431</v>
      </c>
      <c r="AR87" s="20" t="s">
        <v>431</v>
      </c>
      <c r="AS87" s="20" t="s">
        <v>431</v>
      </c>
      <c r="AT87" s="20" t="s">
        <v>431</v>
      </c>
      <c r="AU87" s="19" t="s">
        <v>431</v>
      </c>
      <c r="AV87" s="19">
        <f t="shared" si="32"/>
        <v>17.960499999999897</v>
      </c>
      <c r="AW87" s="29">
        <v>58.933999999999898</v>
      </c>
      <c r="AX87" s="29">
        <v>40.973500000000001</v>
      </c>
      <c r="AY87" s="19">
        <f t="shared" si="33"/>
        <v>12.020499999999998</v>
      </c>
      <c r="AZ87" s="29">
        <v>55.954099999999897</v>
      </c>
      <c r="BA87" s="29">
        <v>43.933599999999899</v>
      </c>
      <c r="BB87" s="19">
        <f t="shared" si="34"/>
        <v>32.478200000000108</v>
      </c>
      <c r="BC87" s="29">
        <v>66.160300000000007</v>
      </c>
      <c r="BD87" s="29">
        <v>33.682099999999899</v>
      </c>
      <c r="BE87" s="19">
        <f t="shared" si="35"/>
        <v>11.221799999999995</v>
      </c>
      <c r="BF87" s="29">
        <v>55.534599999999998</v>
      </c>
      <c r="BG87" s="29">
        <v>44.312800000000003</v>
      </c>
      <c r="BH87" s="19">
        <f t="shared" si="36"/>
        <v>14.592899999999894</v>
      </c>
      <c r="BI87" s="29">
        <v>57.233199999999897</v>
      </c>
      <c r="BJ87" s="29">
        <v>42.640300000000003</v>
      </c>
      <c r="BK87" s="19">
        <f t="shared" si="37"/>
        <v>21.04</v>
      </c>
      <c r="BL87" s="30">
        <v>60.42</v>
      </c>
      <c r="BM87" s="30">
        <v>39.380000000000003</v>
      </c>
      <c r="BN87" s="19">
        <f t="shared" si="38"/>
        <v>16</v>
      </c>
      <c r="BO87" s="31">
        <v>58</v>
      </c>
      <c r="BP87" s="31">
        <v>42</v>
      </c>
      <c r="BQ87" s="31"/>
      <c r="BR87" s="19">
        <v>59.52</v>
      </c>
      <c r="BS87" s="19">
        <v>40.229999999999997</v>
      </c>
      <c r="BT87" s="22" t="str">
        <f t="shared" si="39"/>
        <v>no</v>
      </c>
      <c r="BU87" s="32">
        <v>0.47</v>
      </c>
      <c r="BV87" s="32">
        <v>0.51</v>
      </c>
      <c r="BW87" s="22" t="s">
        <v>279</v>
      </c>
      <c r="BX87" s="29">
        <v>40.42</v>
      </c>
      <c r="BY87" s="29">
        <v>59.58</v>
      </c>
      <c r="BZ87" s="22" t="s">
        <v>512</v>
      </c>
      <c r="CA87" s="22" t="s">
        <v>512</v>
      </c>
      <c r="CB87" s="22" t="s">
        <v>276</v>
      </c>
      <c r="CC87" s="29">
        <v>60749</v>
      </c>
      <c r="CD87" s="22">
        <v>39688</v>
      </c>
      <c r="CE87" s="22">
        <v>30176</v>
      </c>
      <c r="CF87" s="27">
        <v>0.76029999999999998</v>
      </c>
      <c r="CG87" s="22">
        <v>4464</v>
      </c>
      <c r="CH87" s="32">
        <v>0.15</v>
      </c>
      <c r="CI87" s="22">
        <v>2694</v>
      </c>
      <c r="CJ87" s="32">
        <v>0.09</v>
      </c>
      <c r="CK87" s="22">
        <v>3864</v>
      </c>
      <c r="CL87" s="32">
        <v>0.13</v>
      </c>
      <c r="CM87" s="22">
        <v>1848</v>
      </c>
      <c r="CN87" s="27">
        <v>6.1199999999999997E-2</v>
      </c>
      <c r="CO87" s="22">
        <v>3519</v>
      </c>
      <c r="CP87" s="32">
        <v>0.12</v>
      </c>
      <c r="CQ87" s="22">
        <v>4343</v>
      </c>
      <c r="CR87" s="32">
        <v>0.14000000000000001</v>
      </c>
      <c r="CS87" s="22">
        <v>4250</v>
      </c>
      <c r="CT87" s="32">
        <v>0.14000000000000001</v>
      </c>
      <c r="CU87" s="22">
        <v>2766</v>
      </c>
      <c r="CV87" s="27">
        <v>9.1700000000000004E-2</v>
      </c>
      <c r="CW87" s="22">
        <v>31043</v>
      </c>
      <c r="CX87" s="32">
        <v>0.78</v>
      </c>
      <c r="CY87" s="22">
        <v>25138</v>
      </c>
      <c r="CZ87" s="32">
        <v>0.83</v>
      </c>
      <c r="DA87" s="22">
        <v>8645</v>
      </c>
      <c r="DB87" s="32">
        <v>0.22</v>
      </c>
      <c r="DC87" s="22">
        <v>5038</v>
      </c>
      <c r="DD87" s="32">
        <v>0.17</v>
      </c>
      <c r="DE87" s="22">
        <v>1844</v>
      </c>
      <c r="DF87" s="32">
        <v>0.05</v>
      </c>
      <c r="DG87" s="22">
        <v>1077</v>
      </c>
      <c r="DH87" s="32">
        <v>0.04</v>
      </c>
      <c r="DI87" s="22">
        <v>3086</v>
      </c>
      <c r="DJ87" s="32">
        <v>0.08</v>
      </c>
      <c r="DK87" s="22">
        <v>1663</v>
      </c>
      <c r="DL87" s="32">
        <v>0.06</v>
      </c>
      <c r="DM87" s="22">
        <v>292</v>
      </c>
      <c r="DN87" s="32">
        <v>0.01</v>
      </c>
      <c r="DO87" s="22">
        <v>213</v>
      </c>
      <c r="DP87" s="32">
        <v>0.01</v>
      </c>
      <c r="DQ87" s="22">
        <v>3220</v>
      </c>
      <c r="DR87" s="32">
        <v>0.08</v>
      </c>
      <c r="DS87" s="22">
        <v>1978</v>
      </c>
      <c r="DT87" s="32">
        <v>7.0000000000000007E-2</v>
      </c>
      <c r="DU87" s="22">
        <v>29</v>
      </c>
      <c r="DV87" s="32">
        <v>0</v>
      </c>
      <c r="DW87" s="22">
        <v>21</v>
      </c>
      <c r="DX87" s="32">
        <v>0</v>
      </c>
      <c r="DY87" s="22">
        <v>38</v>
      </c>
      <c r="DZ87" s="32">
        <v>0</v>
      </c>
      <c r="EA87" s="22">
        <v>27</v>
      </c>
      <c r="EB87" s="32">
        <v>0</v>
      </c>
      <c r="EC87" s="22">
        <v>136</v>
      </c>
      <c r="ED87" s="32">
        <v>0</v>
      </c>
      <c r="EE87" s="22">
        <v>59</v>
      </c>
      <c r="EF87" s="32">
        <v>0</v>
      </c>
      <c r="EG87" s="22" t="s">
        <v>431</v>
      </c>
      <c r="EH87" s="22">
        <v>15.6</v>
      </c>
      <c r="EI87" s="22" t="s">
        <v>431</v>
      </c>
      <c r="EJ87" s="22">
        <v>34.409999999999997</v>
      </c>
      <c r="EK87" s="22" t="s">
        <v>431</v>
      </c>
      <c r="EL87" s="22">
        <v>30.9</v>
      </c>
      <c r="EM87" s="22" t="s">
        <v>431</v>
      </c>
      <c r="EN87" s="22">
        <v>17.28</v>
      </c>
      <c r="EO87" s="22" t="s">
        <v>431</v>
      </c>
      <c r="EP87" s="22">
        <v>21.04</v>
      </c>
      <c r="EQ87" s="22" t="s">
        <v>287</v>
      </c>
      <c r="ER87" s="22">
        <v>10.74</v>
      </c>
      <c r="ES87" s="22" t="s">
        <v>287</v>
      </c>
      <c r="ET87" s="22">
        <v>4.51</v>
      </c>
      <c r="EU87" s="22" t="s">
        <v>439</v>
      </c>
      <c r="EV87" s="22">
        <v>17.100000000000001</v>
      </c>
      <c r="EW87" s="22" t="s">
        <v>287</v>
      </c>
      <c r="EX87" s="22">
        <v>4.82</v>
      </c>
      <c r="EY87" s="22" t="s">
        <v>439</v>
      </c>
      <c r="EZ87" s="22">
        <v>17.11</v>
      </c>
    </row>
    <row r="88" spans="1:156" ht="16" x14ac:dyDescent="0.2">
      <c r="A88" s="22" t="s">
        <v>82</v>
      </c>
      <c r="B88" s="22" t="s">
        <v>423</v>
      </c>
      <c r="C88" s="22" t="s">
        <v>586</v>
      </c>
      <c r="D88" s="22" t="s">
        <v>425</v>
      </c>
      <c r="E88" s="22" t="s">
        <v>426</v>
      </c>
      <c r="F88" s="22" t="s">
        <v>437</v>
      </c>
      <c r="G88" s="22" t="s">
        <v>460</v>
      </c>
      <c r="H88" s="22">
        <v>5</v>
      </c>
      <c r="I88" s="22">
        <v>55.51</v>
      </c>
      <c r="J88" s="22" t="s">
        <v>429</v>
      </c>
      <c r="K88" s="37" t="s">
        <v>426</v>
      </c>
      <c r="L88" s="22" t="s">
        <v>191</v>
      </c>
      <c r="M88">
        <v>5</v>
      </c>
      <c r="N88" t="s">
        <v>847</v>
      </c>
      <c r="O88" s="28">
        <f t="shared" si="29"/>
        <v>198.81873001865571</v>
      </c>
      <c r="P88" s="29">
        <f t="shared" si="40"/>
        <v>255.51659274053088</v>
      </c>
      <c r="Q88" s="34">
        <f t="shared" si="30"/>
        <v>56.697862721875168</v>
      </c>
      <c r="R88" s="27">
        <v>0.14111763931786692</v>
      </c>
      <c r="S88" s="29"/>
      <c r="T88" s="28">
        <v>56.697862721875168</v>
      </c>
      <c r="U88" s="28">
        <v>42.586098790088478</v>
      </c>
      <c r="V88" s="22">
        <v>255.51659274053085</v>
      </c>
      <c r="W88" s="22" t="s">
        <v>429</v>
      </c>
      <c r="X88" s="22" t="s">
        <v>469</v>
      </c>
      <c r="Y88" s="29">
        <v>73244</v>
      </c>
      <c r="Z88" s="29">
        <v>55014</v>
      </c>
      <c r="AA88" s="29">
        <v>129183</v>
      </c>
      <c r="AB88" s="22" t="s">
        <v>2</v>
      </c>
      <c r="AC88" s="22">
        <v>2006</v>
      </c>
      <c r="AD88" s="22">
        <v>0</v>
      </c>
      <c r="AE88" s="22">
        <v>6</v>
      </c>
      <c r="AF88" s="20" t="s">
        <v>470</v>
      </c>
      <c r="AG88" s="19" t="s">
        <v>660</v>
      </c>
      <c r="AH88" s="19" t="s">
        <v>682</v>
      </c>
      <c r="AI88" s="19">
        <v>3</v>
      </c>
      <c r="AJ88" s="19">
        <f>(AI88 * ((AV88 + AY88 + BB88 + BE88 + BH88 + BK88 + BN88 + BQ88) + AK88) * -1)</f>
        <v>60.710100000000274</v>
      </c>
      <c r="AK88" s="19">
        <f t="shared" si="31"/>
        <v>14.450000000000003</v>
      </c>
      <c r="AL88" s="19">
        <v>52.75</v>
      </c>
      <c r="AM88" s="19">
        <v>38.299999999999997</v>
      </c>
      <c r="AN88" s="20" t="s">
        <v>425</v>
      </c>
      <c r="AO88" s="20" t="s">
        <v>425</v>
      </c>
      <c r="AP88" s="20" t="s">
        <v>425</v>
      </c>
      <c r="AQ88" s="20" t="s">
        <v>425</v>
      </c>
      <c r="AR88" s="22" t="s">
        <v>425</v>
      </c>
      <c r="AS88" s="20" t="s">
        <v>425</v>
      </c>
      <c r="AT88" s="20" t="s">
        <v>425</v>
      </c>
      <c r="AU88" s="19" t="s">
        <v>425</v>
      </c>
      <c r="AV88" s="19">
        <f t="shared" si="32"/>
        <v>-23.530699999999896</v>
      </c>
      <c r="AW88" s="29">
        <v>38.208500000000001</v>
      </c>
      <c r="AX88" s="29">
        <v>61.739199999999897</v>
      </c>
      <c r="AY88" s="19">
        <f t="shared" si="33"/>
        <v>-13.011400000000101</v>
      </c>
      <c r="AZ88" s="29">
        <v>43.4241999999999</v>
      </c>
      <c r="BA88" s="29">
        <v>56.435600000000001</v>
      </c>
      <c r="BB88" s="19">
        <f t="shared" si="34"/>
        <v>-5.1756000000001023</v>
      </c>
      <c r="BC88" s="29">
        <v>47.367199999999897</v>
      </c>
      <c r="BD88" s="29">
        <v>52.5428</v>
      </c>
      <c r="BE88" s="19">
        <f t="shared" si="35"/>
        <v>37.338100000000004</v>
      </c>
      <c r="BF88" s="29">
        <v>68.542900000000003</v>
      </c>
      <c r="BG88" s="29">
        <v>31.204799999999999</v>
      </c>
      <c r="BH88" s="19">
        <f t="shared" si="36"/>
        <v>-15.7271</v>
      </c>
      <c r="BI88" s="29">
        <v>42.1053</v>
      </c>
      <c r="BJ88" s="29">
        <v>57.8324</v>
      </c>
      <c r="BK88" s="19">
        <f t="shared" si="37"/>
        <v>-2.5799999999999983</v>
      </c>
      <c r="BL88" s="30">
        <v>48.64</v>
      </c>
      <c r="BM88" s="30">
        <v>51.22</v>
      </c>
      <c r="BN88" s="19">
        <f t="shared" si="38"/>
        <v>-12</v>
      </c>
      <c r="BO88" s="31">
        <v>44</v>
      </c>
      <c r="BP88" s="31">
        <v>56</v>
      </c>
      <c r="BQ88" s="31"/>
      <c r="BR88" s="19">
        <v>45.82</v>
      </c>
      <c r="BS88" s="19">
        <v>54.04</v>
      </c>
      <c r="BT88" s="22" t="str">
        <f t="shared" si="39"/>
        <v>no</v>
      </c>
      <c r="BU88" s="32">
        <v>0.49</v>
      </c>
      <c r="BV88" s="32">
        <v>0.49</v>
      </c>
      <c r="BW88" s="22" t="s">
        <v>279</v>
      </c>
      <c r="BX88" s="29">
        <v>35.36</v>
      </c>
      <c r="BY88" s="29">
        <v>64.64</v>
      </c>
      <c r="BZ88" s="22" t="s">
        <v>512</v>
      </c>
      <c r="CA88" s="21" t="s">
        <v>702</v>
      </c>
      <c r="CB88" s="22" t="s">
        <v>255</v>
      </c>
      <c r="CC88" s="29">
        <v>98328</v>
      </c>
      <c r="CD88" s="22">
        <v>39542</v>
      </c>
      <c r="CE88" s="22">
        <v>29301</v>
      </c>
      <c r="CF88" s="27">
        <v>0.74099999999999999</v>
      </c>
      <c r="CG88" s="22">
        <v>3582</v>
      </c>
      <c r="CH88" s="32">
        <v>0.12</v>
      </c>
      <c r="CI88" s="22">
        <v>2916</v>
      </c>
      <c r="CJ88" s="32">
        <v>0.1</v>
      </c>
      <c r="CK88" s="22">
        <v>4149</v>
      </c>
      <c r="CL88" s="32">
        <v>0.14000000000000001</v>
      </c>
      <c r="CM88" s="22">
        <v>1852</v>
      </c>
      <c r="CN88" s="27">
        <v>6.3200000000000006E-2</v>
      </c>
      <c r="CO88" s="22">
        <v>2681</v>
      </c>
      <c r="CP88" s="32">
        <v>0.09</v>
      </c>
      <c r="CQ88" s="22">
        <v>4725</v>
      </c>
      <c r="CR88" s="32">
        <v>0.16</v>
      </c>
      <c r="CS88" s="22">
        <v>4483</v>
      </c>
      <c r="CT88" s="32">
        <v>0.15</v>
      </c>
      <c r="CU88" s="22">
        <v>2268</v>
      </c>
      <c r="CV88" s="27">
        <v>7.7399999999999997E-2</v>
      </c>
      <c r="CW88" s="22">
        <v>32683</v>
      </c>
      <c r="CX88" s="32">
        <v>0.83</v>
      </c>
      <c r="CY88" s="22">
        <v>25013</v>
      </c>
      <c r="CZ88" s="32">
        <v>0.85</v>
      </c>
      <c r="DA88" s="22">
        <v>6859</v>
      </c>
      <c r="DB88" s="32">
        <v>0.17</v>
      </c>
      <c r="DC88" s="22">
        <v>4288</v>
      </c>
      <c r="DD88" s="32">
        <v>0.15</v>
      </c>
      <c r="DE88" s="22">
        <v>1003</v>
      </c>
      <c r="DF88" s="32">
        <v>0.03</v>
      </c>
      <c r="DG88" s="22">
        <v>602</v>
      </c>
      <c r="DH88" s="32">
        <v>0.02</v>
      </c>
      <c r="DI88" s="22">
        <v>1650</v>
      </c>
      <c r="DJ88" s="32">
        <v>0.04</v>
      </c>
      <c r="DK88" s="22">
        <v>981</v>
      </c>
      <c r="DL88" s="32">
        <v>0.03</v>
      </c>
      <c r="DM88" s="22">
        <v>144</v>
      </c>
      <c r="DN88" s="32">
        <v>0</v>
      </c>
      <c r="DO88" s="22">
        <v>97</v>
      </c>
      <c r="DP88" s="32">
        <v>0</v>
      </c>
      <c r="DQ88" s="22">
        <v>3836</v>
      </c>
      <c r="DR88" s="32">
        <v>0.1</v>
      </c>
      <c r="DS88" s="22">
        <v>2489</v>
      </c>
      <c r="DT88" s="32">
        <v>0.08</v>
      </c>
      <c r="DU88" s="22">
        <v>22</v>
      </c>
      <c r="DV88" s="32">
        <v>0</v>
      </c>
      <c r="DW88" s="22">
        <v>15</v>
      </c>
      <c r="DX88" s="32">
        <v>0</v>
      </c>
      <c r="DY88" s="22">
        <v>88</v>
      </c>
      <c r="DZ88" s="32">
        <v>0</v>
      </c>
      <c r="EA88" s="22">
        <v>40</v>
      </c>
      <c r="EB88" s="32">
        <v>0</v>
      </c>
      <c r="EC88" s="22">
        <v>116</v>
      </c>
      <c r="ED88" s="32">
        <v>0</v>
      </c>
      <c r="EE88" s="22">
        <v>64</v>
      </c>
      <c r="EF88" s="32">
        <v>0</v>
      </c>
      <c r="EG88" s="22" t="s">
        <v>425</v>
      </c>
      <c r="EH88" s="22">
        <v>18.66</v>
      </c>
      <c r="EI88" s="22" t="s">
        <v>425</v>
      </c>
      <c r="EJ88" s="22">
        <v>23.74</v>
      </c>
      <c r="EK88" s="22" t="s">
        <v>425</v>
      </c>
      <c r="EL88" s="22">
        <v>14.84</v>
      </c>
      <c r="EM88" s="22" t="s">
        <v>425</v>
      </c>
      <c r="EN88" s="22">
        <v>21.73</v>
      </c>
      <c r="EO88" s="22" t="s">
        <v>425</v>
      </c>
      <c r="EP88" s="22">
        <v>2.57</v>
      </c>
      <c r="EQ88" s="22" t="s">
        <v>288</v>
      </c>
      <c r="ER88" s="22">
        <v>9.93</v>
      </c>
      <c r="ES88" s="22" t="s">
        <v>288</v>
      </c>
      <c r="ET88" s="22">
        <v>21.49</v>
      </c>
      <c r="EU88" s="22" t="s">
        <v>439</v>
      </c>
      <c r="EV88" s="22">
        <v>1.63</v>
      </c>
      <c r="EW88" s="22" t="s">
        <v>288</v>
      </c>
      <c r="EX88" s="22">
        <v>15.98</v>
      </c>
      <c r="EY88" s="22" t="s">
        <v>434</v>
      </c>
      <c r="EZ88" s="22">
        <v>2.67</v>
      </c>
    </row>
    <row r="89" spans="1:156" ht="16" x14ac:dyDescent="0.2">
      <c r="A89" s="22" t="s">
        <v>98</v>
      </c>
      <c r="B89" s="22" t="s">
        <v>423</v>
      </c>
      <c r="C89" s="22" t="s">
        <v>587</v>
      </c>
      <c r="D89" s="22" t="s">
        <v>431</v>
      </c>
      <c r="E89" s="22" t="s">
        <v>426</v>
      </c>
      <c r="F89" s="22" t="s">
        <v>893</v>
      </c>
      <c r="G89" s="22"/>
      <c r="H89" s="22">
        <v>1</v>
      </c>
      <c r="I89" s="22">
        <v>51.3</v>
      </c>
      <c r="J89" s="22" t="s">
        <v>428</v>
      </c>
      <c r="K89" s="37" t="s">
        <v>426</v>
      </c>
      <c r="L89" s="22" t="s">
        <v>190</v>
      </c>
      <c r="M89">
        <v>-3</v>
      </c>
      <c r="N89" t="s">
        <v>822</v>
      </c>
      <c r="O89" s="22">
        <f t="shared" si="29"/>
        <v>-69.43167557101367</v>
      </c>
      <c r="P89" s="29">
        <f t="shared" si="40"/>
        <v>114.23213453332855</v>
      </c>
      <c r="Q89" s="29">
        <f t="shared" si="30"/>
        <v>183.66381010434222</v>
      </c>
      <c r="R89" s="27">
        <v>0.23143891857004556</v>
      </c>
      <c r="S89" s="29"/>
      <c r="T89" s="28">
        <v>61.221270034780737</v>
      </c>
      <c r="U89" s="28">
        <v>38.077378177776183</v>
      </c>
      <c r="V89" s="22">
        <v>-190.38689088888091</v>
      </c>
      <c r="W89" s="22" t="s">
        <v>429</v>
      </c>
      <c r="X89" s="22" t="s">
        <v>437</v>
      </c>
      <c r="Y89" s="29">
        <v>85370</v>
      </c>
      <c r="Z89" s="29">
        <v>53097</v>
      </c>
      <c r="AA89" s="29">
        <v>139445</v>
      </c>
      <c r="AB89" s="22" t="s">
        <v>22</v>
      </c>
      <c r="AC89" s="22">
        <v>2014</v>
      </c>
      <c r="AD89" s="22">
        <v>3</v>
      </c>
      <c r="AE89" s="22">
        <v>3</v>
      </c>
      <c r="AF89" s="20" t="s">
        <v>588</v>
      </c>
      <c r="AG89" s="19" t="s">
        <v>673</v>
      </c>
      <c r="AH89" s="19" t="s">
        <v>683</v>
      </c>
      <c r="AI89" s="19">
        <v>1</v>
      </c>
      <c r="AJ89" s="19">
        <f>(AI89 * (AV89 + AY89 + BB89 + BE89 + BH89 + BK89 + BN89 + BQ89) + AK89)</f>
        <v>43.206199999999903</v>
      </c>
      <c r="AK89" s="19">
        <f t="shared" si="31"/>
        <v>21.64</v>
      </c>
      <c r="AL89" s="19">
        <v>56.57</v>
      </c>
      <c r="AM89" s="19">
        <v>34.93</v>
      </c>
      <c r="AN89" s="20" t="s">
        <v>425</v>
      </c>
      <c r="AO89" s="20" t="s">
        <v>425</v>
      </c>
      <c r="AP89" s="20" t="s">
        <v>425</v>
      </c>
      <c r="AQ89" s="20" t="s">
        <v>431</v>
      </c>
      <c r="AR89" s="22" t="s">
        <v>425</v>
      </c>
      <c r="AS89" s="20" t="s">
        <v>431</v>
      </c>
      <c r="AT89" s="20" t="s">
        <v>431</v>
      </c>
      <c r="AU89" s="19" t="s">
        <v>431</v>
      </c>
      <c r="AV89" s="19">
        <f t="shared" si="32"/>
        <v>-20.637900000000101</v>
      </c>
      <c r="AW89" s="29">
        <v>39.618099999999899</v>
      </c>
      <c r="AX89" s="29">
        <v>60.256</v>
      </c>
      <c r="AY89" s="19">
        <f t="shared" si="33"/>
        <v>-4.7334999999999994</v>
      </c>
      <c r="AZ89" s="29">
        <v>47.566400000000002</v>
      </c>
      <c r="BA89" s="29">
        <v>52.299900000000001</v>
      </c>
      <c r="BB89" s="19">
        <f t="shared" si="34"/>
        <v>-0.54999999999999716</v>
      </c>
      <c r="BC89" s="30">
        <v>49.725000000000001</v>
      </c>
      <c r="BD89" s="30">
        <v>50.274999999999999</v>
      </c>
      <c r="BE89" s="19">
        <f t="shared" si="35"/>
        <v>33.857599999999998</v>
      </c>
      <c r="BF89" s="30">
        <v>66.795400000000001</v>
      </c>
      <c r="BG89" s="30">
        <v>32.937800000000003</v>
      </c>
      <c r="BH89" s="19">
        <f t="shared" si="36"/>
        <v>-1.1599999999999966</v>
      </c>
      <c r="BI89" s="30">
        <v>49.42</v>
      </c>
      <c r="BJ89" s="30">
        <v>50.58</v>
      </c>
      <c r="BK89" s="19">
        <f t="shared" si="37"/>
        <v>11.79</v>
      </c>
      <c r="BL89" s="30">
        <v>55.82</v>
      </c>
      <c r="BM89" s="30">
        <v>44.03</v>
      </c>
      <c r="BN89" s="19">
        <f t="shared" si="38"/>
        <v>3</v>
      </c>
      <c r="BO89" s="31">
        <v>51</v>
      </c>
      <c r="BP89" s="31">
        <v>48</v>
      </c>
      <c r="BQ89" s="31"/>
      <c r="BR89" s="19">
        <v>54.89</v>
      </c>
      <c r="BS89" s="19">
        <v>44.89</v>
      </c>
      <c r="BT89" s="22" t="str">
        <f t="shared" si="39"/>
        <v>no</v>
      </c>
      <c r="BU89" s="32">
        <v>0.43</v>
      </c>
      <c r="BV89" s="32">
        <v>0.56000000000000005</v>
      </c>
      <c r="BW89" s="22" t="s">
        <v>279</v>
      </c>
      <c r="BX89" s="29">
        <v>43.59</v>
      </c>
      <c r="BY89" s="29">
        <v>56.41</v>
      </c>
      <c r="BZ89" s="22" t="s">
        <v>512</v>
      </c>
      <c r="CA89" s="21" t="s">
        <v>702</v>
      </c>
      <c r="CB89" s="22" t="s">
        <v>255</v>
      </c>
      <c r="CC89" s="29">
        <v>75625</v>
      </c>
      <c r="CD89" s="22">
        <v>39567</v>
      </c>
      <c r="CE89" s="22">
        <v>31319</v>
      </c>
      <c r="CF89" s="27">
        <v>0.79149999999999998</v>
      </c>
      <c r="CG89" s="22">
        <v>3723</v>
      </c>
      <c r="CH89" s="32">
        <v>0.12</v>
      </c>
      <c r="CI89" s="22">
        <v>2472</v>
      </c>
      <c r="CJ89" s="32">
        <v>0.08</v>
      </c>
      <c r="CK89" s="22">
        <v>4467</v>
      </c>
      <c r="CL89" s="32">
        <v>0.14000000000000001</v>
      </c>
      <c r="CM89" s="22">
        <v>2806</v>
      </c>
      <c r="CN89" s="27">
        <v>8.9599999999999999E-2</v>
      </c>
      <c r="CO89" s="22">
        <v>2653</v>
      </c>
      <c r="CP89" s="32">
        <v>0.08</v>
      </c>
      <c r="CQ89" s="22">
        <v>3996</v>
      </c>
      <c r="CR89" s="32">
        <v>0.13</v>
      </c>
      <c r="CS89" s="22">
        <v>4996</v>
      </c>
      <c r="CT89" s="32">
        <v>0.16</v>
      </c>
      <c r="CU89" s="22">
        <v>3879</v>
      </c>
      <c r="CV89" s="27">
        <v>0.1239</v>
      </c>
      <c r="CW89" s="22">
        <v>34343</v>
      </c>
      <c r="CX89" s="32">
        <v>0.87</v>
      </c>
      <c r="CY89" s="22">
        <v>27956</v>
      </c>
      <c r="CZ89" s="32">
        <v>0.89</v>
      </c>
      <c r="DA89" s="22">
        <v>5224</v>
      </c>
      <c r="DB89" s="32">
        <v>0.13</v>
      </c>
      <c r="DC89" s="22">
        <v>3363</v>
      </c>
      <c r="DD89" s="32">
        <v>0.11</v>
      </c>
      <c r="DE89" s="22">
        <v>947</v>
      </c>
      <c r="DF89" s="32">
        <v>0.02</v>
      </c>
      <c r="DG89" s="22">
        <v>603</v>
      </c>
      <c r="DH89" s="32">
        <v>0.02</v>
      </c>
      <c r="DI89" s="22">
        <v>2171</v>
      </c>
      <c r="DJ89" s="32">
        <v>0.05</v>
      </c>
      <c r="DK89" s="22">
        <v>1325</v>
      </c>
      <c r="DL89" s="32">
        <v>0.04</v>
      </c>
      <c r="DM89" s="22">
        <v>200</v>
      </c>
      <c r="DN89" s="32">
        <v>0.01</v>
      </c>
      <c r="DO89" s="22">
        <v>151</v>
      </c>
      <c r="DP89" s="32">
        <v>0</v>
      </c>
      <c r="DQ89" s="22">
        <v>1695</v>
      </c>
      <c r="DR89" s="32">
        <v>0.04</v>
      </c>
      <c r="DS89" s="22">
        <v>1166</v>
      </c>
      <c r="DT89" s="32">
        <v>0.04</v>
      </c>
      <c r="DU89" s="22">
        <v>13</v>
      </c>
      <c r="DV89" s="32">
        <v>0</v>
      </c>
      <c r="DW89" s="22">
        <v>9</v>
      </c>
      <c r="DX89" s="32">
        <v>0</v>
      </c>
      <c r="DY89" s="22">
        <v>53</v>
      </c>
      <c r="DZ89" s="32">
        <v>0</v>
      </c>
      <c r="EA89" s="22">
        <v>29</v>
      </c>
      <c r="EB89" s="32">
        <v>0</v>
      </c>
      <c r="EC89" s="22">
        <v>145</v>
      </c>
      <c r="ED89" s="32">
        <v>0</v>
      </c>
      <c r="EE89" s="22">
        <v>80</v>
      </c>
      <c r="EF89" s="32">
        <v>0</v>
      </c>
      <c r="EG89" s="22" t="s">
        <v>425</v>
      </c>
      <c r="EH89" s="22">
        <v>8.08</v>
      </c>
      <c r="EI89" s="22" t="s">
        <v>425</v>
      </c>
      <c r="EJ89" s="22">
        <v>0.55000000000000004</v>
      </c>
      <c r="EK89" s="22" t="s">
        <v>431</v>
      </c>
      <c r="EL89" s="22">
        <v>6.45</v>
      </c>
      <c r="EM89" s="22" t="s">
        <v>425</v>
      </c>
      <c r="EN89" s="22">
        <v>1.1599999999999999</v>
      </c>
      <c r="EO89" s="22" t="s">
        <v>431</v>
      </c>
      <c r="EP89" s="22">
        <v>11.79</v>
      </c>
      <c r="EQ89" s="22" t="s">
        <v>287</v>
      </c>
      <c r="ER89" s="22">
        <v>3.46</v>
      </c>
      <c r="ES89" s="22" t="s">
        <v>288</v>
      </c>
      <c r="ET89" s="22">
        <v>9.58</v>
      </c>
      <c r="EU89" s="22" t="s">
        <v>439</v>
      </c>
      <c r="EV89" s="22">
        <v>12.41</v>
      </c>
      <c r="EW89" s="22" t="s">
        <v>288</v>
      </c>
      <c r="EX89" s="22">
        <v>3.8</v>
      </c>
      <c r="EY89" s="22" t="s">
        <v>439</v>
      </c>
      <c r="EZ89" s="22">
        <v>10.06</v>
      </c>
    </row>
    <row r="90" spans="1:156" ht="16" x14ac:dyDescent="0.2">
      <c r="A90" s="22" t="s">
        <v>96</v>
      </c>
      <c r="B90" s="22" t="s">
        <v>423</v>
      </c>
      <c r="C90" s="22" t="s">
        <v>589</v>
      </c>
      <c r="D90" s="22" t="s">
        <v>431</v>
      </c>
      <c r="E90" s="22" t="s">
        <v>426</v>
      </c>
      <c r="F90" s="22" t="s">
        <v>892</v>
      </c>
      <c r="G90" s="29"/>
      <c r="H90" s="22">
        <v>22</v>
      </c>
      <c r="I90" s="22">
        <v>56.52</v>
      </c>
      <c r="J90" s="22" t="s">
        <v>429</v>
      </c>
      <c r="K90" s="37" t="s">
        <v>426</v>
      </c>
      <c r="L90" s="22" t="s">
        <v>181</v>
      </c>
      <c r="M90">
        <v>-6</v>
      </c>
      <c r="N90" t="s">
        <v>840</v>
      </c>
      <c r="O90" s="28">
        <f t="shared" si="29"/>
        <v>-7164.6771527325536</v>
      </c>
      <c r="P90" s="34">
        <f t="shared" si="40"/>
        <v>44.640084155688022</v>
      </c>
      <c r="Q90" s="29">
        <f t="shared" si="30"/>
        <v>7209.3172368882415</v>
      </c>
      <c r="R90" s="27">
        <v>9.9759555177077575E-2</v>
      </c>
      <c r="S90" s="29"/>
      <c r="T90" s="28">
        <v>54.616039673395775</v>
      </c>
      <c r="U90" s="28">
        <v>44.640084155688022</v>
      </c>
      <c r="V90" s="22">
        <v>-223.20042077844013</v>
      </c>
      <c r="W90" s="22" t="s">
        <v>429</v>
      </c>
      <c r="X90" s="22" t="s">
        <v>448</v>
      </c>
      <c r="Y90" s="29">
        <v>65418</v>
      </c>
      <c r="Z90" s="29">
        <v>53469</v>
      </c>
      <c r="AA90" s="29">
        <v>119778</v>
      </c>
      <c r="AB90" s="22" t="s">
        <v>96</v>
      </c>
      <c r="AC90" s="22">
        <v>1972</v>
      </c>
      <c r="AD90" s="22">
        <v>6</v>
      </c>
      <c r="AE90" s="22">
        <v>0</v>
      </c>
      <c r="AF90" s="20" t="s">
        <v>451</v>
      </c>
      <c r="AG90" s="19" t="s">
        <v>656</v>
      </c>
      <c r="AH90" s="21" t="s">
        <v>680</v>
      </c>
      <c r="AI90" s="21">
        <v>-3</v>
      </c>
      <c r="AJ90" s="19">
        <f>(AI90 * (AV90 + AY90 + BB90 + BE90 + BH90 + BK90 + BN90 + BQ90) + AK90)</f>
        <v>-180.37339999999972</v>
      </c>
      <c r="AK90" s="19">
        <f t="shared" si="31"/>
        <v>24.340000000000003</v>
      </c>
      <c r="AL90" s="19">
        <v>57.53</v>
      </c>
      <c r="AM90" s="19">
        <v>33.19</v>
      </c>
      <c r="AN90" s="20" t="s">
        <v>425</v>
      </c>
      <c r="AO90" s="20" t="s">
        <v>431</v>
      </c>
      <c r="AP90" s="20" t="s">
        <v>431</v>
      </c>
      <c r="AQ90" s="20" t="s">
        <v>431</v>
      </c>
      <c r="AR90" s="20" t="s">
        <v>431</v>
      </c>
      <c r="AS90" s="20" t="s">
        <v>431</v>
      </c>
      <c r="AT90" s="20" t="s">
        <v>431</v>
      </c>
      <c r="AU90" s="19" t="s">
        <v>431</v>
      </c>
      <c r="AV90" s="19">
        <f t="shared" si="32"/>
        <v>-8.8971000000001013</v>
      </c>
      <c r="AW90" s="29">
        <v>45.486899999999899</v>
      </c>
      <c r="AX90" s="29">
        <v>54.384</v>
      </c>
      <c r="AY90" s="19">
        <f t="shared" si="33"/>
        <v>3.9048999999998983</v>
      </c>
      <c r="AZ90" s="29">
        <v>50.134799999999899</v>
      </c>
      <c r="BA90" s="29">
        <v>46.229900000000001</v>
      </c>
      <c r="BB90" s="19">
        <f t="shared" si="34"/>
        <v>14.718000000000103</v>
      </c>
      <c r="BC90" s="29">
        <v>57.302500000000002</v>
      </c>
      <c r="BD90" s="29">
        <v>42.584499999999899</v>
      </c>
      <c r="BE90" s="19">
        <f t="shared" si="35"/>
        <v>17.3581</v>
      </c>
      <c r="BF90" s="29">
        <v>58.561399999999999</v>
      </c>
      <c r="BG90" s="29">
        <v>41.203299999999999</v>
      </c>
      <c r="BH90" s="19">
        <f t="shared" si="36"/>
        <v>7.8338999999999999</v>
      </c>
      <c r="BI90" s="29">
        <v>53.8551</v>
      </c>
      <c r="BJ90" s="29">
        <v>46.0212</v>
      </c>
      <c r="BK90" s="19">
        <f t="shared" si="37"/>
        <v>19.32</v>
      </c>
      <c r="BL90" s="30">
        <v>59.58</v>
      </c>
      <c r="BM90" s="30">
        <v>40.26</v>
      </c>
      <c r="BN90" s="19">
        <f t="shared" si="38"/>
        <v>14</v>
      </c>
      <c r="BO90" s="31">
        <v>57</v>
      </c>
      <c r="BP90" s="31">
        <v>43</v>
      </c>
      <c r="BQ90" s="31"/>
      <c r="BR90" s="19">
        <v>56.8</v>
      </c>
      <c r="BS90" s="19">
        <v>42.94</v>
      </c>
      <c r="BT90" s="22" t="str">
        <f t="shared" si="39"/>
        <v>no</v>
      </c>
      <c r="BU90" s="32">
        <v>0.44</v>
      </c>
      <c r="BV90" s="32">
        <v>0.54</v>
      </c>
      <c r="BW90" s="22" t="s">
        <v>279</v>
      </c>
      <c r="BX90" s="29">
        <v>36.07</v>
      </c>
      <c r="BY90" s="29">
        <v>63.93</v>
      </c>
      <c r="BZ90" s="22" t="s">
        <v>512</v>
      </c>
      <c r="CA90" s="21" t="s">
        <v>702</v>
      </c>
      <c r="CB90" s="22" t="s">
        <v>255</v>
      </c>
      <c r="CC90" s="29">
        <v>55180</v>
      </c>
      <c r="CD90" s="22">
        <v>39496</v>
      </c>
      <c r="CE90" s="22">
        <v>30954</v>
      </c>
      <c r="CF90" s="27">
        <v>0.78369999999999995</v>
      </c>
      <c r="CG90" s="22">
        <v>4687</v>
      </c>
      <c r="CH90" s="32">
        <v>0.15</v>
      </c>
      <c r="CI90" s="22">
        <v>2795</v>
      </c>
      <c r="CJ90" s="32">
        <v>0.09</v>
      </c>
      <c r="CK90" s="22">
        <v>3391</v>
      </c>
      <c r="CL90" s="32">
        <v>0.11</v>
      </c>
      <c r="CM90" s="22">
        <v>2446</v>
      </c>
      <c r="CN90" s="27">
        <v>7.9000000000000001E-2</v>
      </c>
      <c r="CO90" s="22">
        <v>3264</v>
      </c>
      <c r="CP90" s="32">
        <v>0.11</v>
      </c>
      <c r="CQ90" s="22">
        <v>4043</v>
      </c>
      <c r="CR90" s="32">
        <v>0.13</v>
      </c>
      <c r="CS90" s="22">
        <v>3854</v>
      </c>
      <c r="CT90" s="32">
        <v>0.12</v>
      </c>
      <c r="CU90" s="22">
        <v>3731</v>
      </c>
      <c r="CV90" s="27">
        <v>0.1205</v>
      </c>
      <c r="CW90" s="22">
        <v>29114</v>
      </c>
      <c r="CX90" s="32">
        <v>0.74</v>
      </c>
      <c r="CY90" s="22">
        <v>24447</v>
      </c>
      <c r="CZ90" s="32">
        <v>0.79</v>
      </c>
      <c r="DA90" s="22">
        <v>10382</v>
      </c>
      <c r="DB90" s="32">
        <v>0.26</v>
      </c>
      <c r="DC90" s="22">
        <v>6507</v>
      </c>
      <c r="DD90" s="32">
        <v>0.21</v>
      </c>
      <c r="DE90" s="22">
        <v>2591</v>
      </c>
      <c r="DF90" s="32">
        <v>7.0000000000000007E-2</v>
      </c>
      <c r="DG90" s="22">
        <v>1525</v>
      </c>
      <c r="DH90" s="32">
        <v>0.05</v>
      </c>
      <c r="DI90" s="22">
        <v>5289</v>
      </c>
      <c r="DJ90" s="32">
        <v>0.13</v>
      </c>
      <c r="DK90" s="22">
        <v>3232</v>
      </c>
      <c r="DL90" s="32">
        <v>0.1</v>
      </c>
      <c r="DM90" s="22">
        <v>328</v>
      </c>
      <c r="DN90" s="32">
        <v>0.01</v>
      </c>
      <c r="DO90" s="22">
        <v>235</v>
      </c>
      <c r="DP90" s="32">
        <v>0.01</v>
      </c>
      <c r="DQ90" s="22">
        <v>1811</v>
      </c>
      <c r="DR90" s="32">
        <v>0.05</v>
      </c>
      <c r="DS90" s="22">
        <v>1313</v>
      </c>
      <c r="DT90" s="32">
        <v>0.04</v>
      </c>
      <c r="DU90" s="22">
        <v>23</v>
      </c>
      <c r="DV90" s="32">
        <v>0</v>
      </c>
      <c r="DW90" s="22">
        <v>15</v>
      </c>
      <c r="DX90" s="32">
        <v>0</v>
      </c>
      <c r="DY90" s="22">
        <v>56</v>
      </c>
      <c r="DZ90" s="32">
        <v>0</v>
      </c>
      <c r="EA90" s="22">
        <v>38</v>
      </c>
      <c r="EB90" s="32">
        <v>0</v>
      </c>
      <c r="EC90" s="22">
        <v>284</v>
      </c>
      <c r="ED90" s="32">
        <v>0.01</v>
      </c>
      <c r="EE90" s="22">
        <v>149</v>
      </c>
      <c r="EF90" s="32">
        <v>0</v>
      </c>
      <c r="EG90" s="22" t="s">
        <v>431</v>
      </c>
      <c r="EH90" s="22">
        <v>6.31</v>
      </c>
      <c r="EI90" s="22" t="s">
        <v>431</v>
      </c>
      <c r="EJ90" s="22">
        <v>17.03</v>
      </c>
      <c r="EK90" s="22" t="s">
        <v>431</v>
      </c>
      <c r="EL90" s="22">
        <v>19.22</v>
      </c>
      <c r="EM90" s="22" t="s">
        <v>431</v>
      </c>
      <c r="EN90" s="22">
        <v>9.01</v>
      </c>
      <c r="EO90" s="22" t="s">
        <v>431</v>
      </c>
      <c r="EP90" s="22">
        <v>19.329999999999998</v>
      </c>
      <c r="EQ90" s="22" t="s">
        <v>287</v>
      </c>
      <c r="ER90" s="22">
        <v>11.45</v>
      </c>
      <c r="ES90" s="22" t="s">
        <v>287</v>
      </c>
      <c r="ET90" s="22">
        <v>4.5</v>
      </c>
      <c r="EU90" s="22" t="s">
        <v>439</v>
      </c>
      <c r="EV90" s="22">
        <v>17.89</v>
      </c>
      <c r="EW90" s="22" t="s">
        <v>287</v>
      </c>
      <c r="EX90" s="22">
        <v>6.62</v>
      </c>
      <c r="EY90" s="22" t="s">
        <v>439</v>
      </c>
      <c r="EZ90" s="22">
        <v>20.399999999999999</v>
      </c>
    </row>
    <row r="91" spans="1:156" ht="16" x14ac:dyDescent="0.2">
      <c r="A91" s="22" t="s">
        <v>25</v>
      </c>
      <c r="B91" s="22" t="s">
        <v>423</v>
      </c>
      <c r="C91" s="22" t="s">
        <v>590</v>
      </c>
      <c r="D91" s="22" t="s">
        <v>431</v>
      </c>
      <c r="E91" s="22" t="s">
        <v>426</v>
      </c>
      <c r="F91" s="22" t="s">
        <v>892</v>
      </c>
      <c r="G91" s="29"/>
      <c r="H91" s="22">
        <v>2</v>
      </c>
      <c r="I91" s="22">
        <v>66.94</v>
      </c>
      <c r="J91" s="22" t="s">
        <v>429</v>
      </c>
      <c r="K91" s="37" t="s">
        <v>426</v>
      </c>
      <c r="L91" s="22" t="s">
        <v>185</v>
      </c>
      <c r="M91">
        <v>-15</v>
      </c>
      <c r="N91" t="s">
        <v>823</v>
      </c>
      <c r="O91" s="28">
        <f t="shared" si="29"/>
        <v>-712.80462806905655</v>
      </c>
      <c r="P91" s="34">
        <f t="shared" si="40"/>
        <v>36.295722680271489</v>
      </c>
      <c r="Q91" s="29">
        <f t="shared" si="30"/>
        <v>749.10035074932807</v>
      </c>
      <c r="R91" s="27">
        <v>0.26129306548839182</v>
      </c>
      <c r="S91" s="29"/>
      <c r="T91" s="28">
        <v>62.42502922911067</v>
      </c>
      <c r="U91" s="28">
        <v>36.295722680271489</v>
      </c>
      <c r="V91" s="22">
        <v>-181.47861340135742</v>
      </c>
      <c r="W91" s="22" t="s">
        <v>429</v>
      </c>
      <c r="X91" s="22" t="s">
        <v>448</v>
      </c>
      <c r="Y91" s="29">
        <v>82225</v>
      </c>
      <c r="Z91" s="29">
        <v>47808</v>
      </c>
      <c r="AA91" s="29">
        <v>131718</v>
      </c>
      <c r="AB91" s="22" t="s">
        <v>25</v>
      </c>
      <c r="AC91" s="22">
        <v>2012</v>
      </c>
      <c r="AD91" s="22">
        <v>6</v>
      </c>
      <c r="AE91" s="22">
        <v>0</v>
      </c>
      <c r="AF91" s="20" t="s">
        <v>451</v>
      </c>
      <c r="AG91" s="19" t="s">
        <v>656</v>
      </c>
      <c r="AH91" s="21" t="s">
        <v>680</v>
      </c>
      <c r="AI91" s="21">
        <v>-3</v>
      </c>
      <c r="AJ91" s="19">
        <f>(AI91 * (AV91 + AY91 + BB91 + BE91 + BH91 + BK91 + BN91 + BQ91) + AK91)</f>
        <v>-510.61180000000002</v>
      </c>
      <c r="AK91" s="19">
        <f t="shared" si="31"/>
        <v>36.260000000000005</v>
      </c>
      <c r="AL91" s="19">
        <v>63.45</v>
      </c>
      <c r="AM91" s="19">
        <v>27.19</v>
      </c>
      <c r="AN91" s="22" t="s">
        <v>431</v>
      </c>
      <c r="AO91" s="20" t="s">
        <v>431</v>
      </c>
      <c r="AP91" s="20" t="s">
        <v>431</v>
      </c>
      <c r="AQ91" s="20" t="s">
        <v>431</v>
      </c>
      <c r="AR91" s="20" t="s">
        <v>431</v>
      </c>
      <c r="AS91" s="20" t="s">
        <v>431</v>
      </c>
      <c r="AT91" s="20" t="s">
        <v>431</v>
      </c>
      <c r="AU91" s="19" t="s">
        <v>431</v>
      </c>
      <c r="AV91" s="19">
        <f t="shared" si="32"/>
        <v>15.1601</v>
      </c>
      <c r="AW91" s="29">
        <v>57.532800000000002</v>
      </c>
      <c r="AX91" s="29">
        <v>42.372700000000002</v>
      </c>
      <c r="AY91" s="19">
        <f t="shared" si="33"/>
        <v>19.631599999999999</v>
      </c>
      <c r="AZ91" s="29">
        <v>56.256999999999898</v>
      </c>
      <c r="BA91" s="29">
        <v>36.6253999999999</v>
      </c>
      <c r="BB91" s="19">
        <f t="shared" si="34"/>
        <v>29.365400000000001</v>
      </c>
      <c r="BC91" s="29">
        <v>64.617000000000004</v>
      </c>
      <c r="BD91" s="29">
        <v>35.251600000000003</v>
      </c>
      <c r="BE91" s="19">
        <f t="shared" si="35"/>
        <v>30.270300000000006</v>
      </c>
      <c r="BF91" s="29">
        <v>65.049800000000005</v>
      </c>
      <c r="BG91" s="29">
        <v>34.779499999999999</v>
      </c>
      <c r="BH91" s="19">
        <f t="shared" si="36"/>
        <v>21.8232</v>
      </c>
      <c r="BI91" s="29">
        <v>60.840699999999899</v>
      </c>
      <c r="BJ91" s="29">
        <v>39.017499999999899</v>
      </c>
      <c r="BK91" s="19">
        <f t="shared" si="37"/>
        <v>32.040000000000006</v>
      </c>
      <c r="BL91" s="30">
        <v>65.95</v>
      </c>
      <c r="BM91" s="30">
        <v>33.909999999999997</v>
      </c>
      <c r="BN91" s="19">
        <f t="shared" si="38"/>
        <v>34</v>
      </c>
      <c r="BO91" s="31">
        <v>67</v>
      </c>
      <c r="BP91" s="31">
        <v>33</v>
      </c>
      <c r="BQ91" s="31"/>
      <c r="BR91" s="19">
        <v>68.040000000000006</v>
      </c>
      <c r="BS91" s="19">
        <v>31.65</v>
      </c>
      <c r="BT91" s="22" t="str">
        <f t="shared" si="39"/>
        <v>no</v>
      </c>
      <c r="BU91" s="32">
        <v>0.37</v>
      </c>
      <c r="BV91" s="32">
        <v>0.61</v>
      </c>
      <c r="BW91" s="22" t="s">
        <v>279</v>
      </c>
      <c r="BX91" s="29">
        <v>29.22</v>
      </c>
      <c r="BY91" s="29">
        <v>70.78</v>
      </c>
      <c r="BZ91" s="22" t="s">
        <v>512</v>
      </c>
      <c r="CA91" s="21" t="s">
        <v>702</v>
      </c>
      <c r="CB91" s="22" t="s">
        <v>255</v>
      </c>
      <c r="CC91" s="29">
        <v>63625</v>
      </c>
      <c r="CD91" s="22">
        <v>39398</v>
      </c>
      <c r="CE91" s="22">
        <v>31173</v>
      </c>
      <c r="CF91" s="27">
        <v>0.79120000000000001</v>
      </c>
      <c r="CG91" s="22">
        <v>4303</v>
      </c>
      <c r="CH91" s="32">
        <v>0.14000000000000001</v>
      </c>
      <c r="CI91" s="22">
        <v>2757</v>
      </c>
      <c r="CJ91" s="32">
        <v>0.09</v>
      </c>
      <c r="CK91" s="22">
        <v>3777</v>
      </c>
      <c r="CL91" s="32">
        <v>0.12</v>
      </c>
      <c r="CM91" s="22">
        <v>2513</v>
      </c>
      <c r="CN91" s="27">
        <v>8.0600000000000005E-2</v>
      </c>
      <c r="CO91" s="22">
        <v>2798</v>
      </c>
      <c r="CP91" s="32">
        <v>0.09</v>
      </c>
      <c r="CQ91" s="22">
        <v>4109</v>
      </c>
      <c r="CR91" s="32">
        <v>0.13</v>
      </c>
      <c r="CS91" s="22">
        <v>4089</v>
      </c>
      <c r="CT91" s="32">
        <v>0.13</v>
      </c>
      <c r="CU91" s="22">
        <v>3946</v>
      </c>
      <c r="CV91" s="27">
        <v>0.12659999999999999</v>
      </c>
      <c r="CW91" s="22">
        <v>30972</v>
      </c>
      <c r="CX91" s="32">
        <v>0.79</v>
      </c>
      <c r="CY91" s="22">
        <v>25802</v>
      </c>
      <c r="CZ91" s="32">
        <v>0.83</v>
      </c>
      <c r="DA91" s="22">
        <v>8426</v>
      </c>
      <c r="DB91" s="32">
        <v>0.21</v>
      </c>
      <c r="DC91" s="22">
        <v>5371</v>
      </c>
      <c r="DD91" s="32">
        <v>0.17</v>
      </c>
      <c r="DE91" s="22">
        <v>1592</v>
      </c>
      <c r="DF91" s="32">
        <v>0.04</v>
      </c>
      <c r="DG91" s="22">
        <v>955</v>
      </c>
      <c r="DH91" s="32">
        <v>0.03</v>
      </c>
      <c r="DI91" s="22">
        <v>4635</v>
      </c>
      <c r="DJ91" s="32">
        <v>0.12</v>
      </c>
      <c r="DK91" s="22">
        <v>2925</v>
      </c>
      <c r="DL91" s="32">
        <v>0.09</v>
      </c>
      <c r="DM91" s="22">
        <v>310</v>
      </c>
      <c r="DN91" s="32">
        <v>0.01</v>
      </c>
      <c r="DO91" s="22">
        <v>222</v>
      </c>
      <c r="DP91" s="32">
        <v>0.01</v>
      </c>
      <c r="DQ91" s="22">
        <v>1582</v>
      </c>
      <c r="DR91" s="32">
        <v>0.04</v>
      </c>
      <c r="DS91" s="22">
        <v>1102</v>
      </c>
      <c r="DT91" s="32">
        <v>0.04</v>
      </c>
      <c r="DU91" s="22">
        <v>18</v>
      </c>
      <c r="DV91" s="32">
        <v>0</v>
      </c>
      <c r="DW91" s="22">
        <v>17</v>
      </c>
      <c r="DX91" s="32">
        <v>0</v>
      </c>
      <c r="DY91" s="22">
        <v>76</v>
      </c>
      <c r="DZ91" s="32">
        <v>0</v>
      </c>
      <c r="EA91" s="22">
        <v>43</v>
      </c>
      <c r="EB91" s="32">
        <v>0</v>
      </c>
      <c r="EC91" s="22">
        <v>213</v>
      </c>
      <c r="ED91" s="32">
        <v>0.01</v>
      </c>
      <c r="EE91" s="22">
        <v>107</v>
      </c>
      <c r="EF91" s="32">
        <v>0</v>
      </c>
      <c r="EG91" s="22" t="s">
        <v>431</v>
      </c>
      <c r="EH91" s="22">
        <v>18.96</v>
      </c>
      <c r="EI91" s="22" t="s">
        <v>431</v>
      </c>
      <c r="EJ91" s="22">
        <v>28.02</v>
      </c>
      <c r="EK91" s="22" t="s">
        <v>431</v>
      </c>
      <c r="EL91" s="22">
        <v>28.39</v>
      </c>
      <c r="EM91" s="22" t="s">
        <v>431</v>
      </c>
      <c r="EN91" s="22">
        <v>21.82</v>
      </c>
      <c r="EO91" s="22" t="s">
        <v>431</v>
      </c>
      <c r="EP91" s="22">
        <v>32.04</v>
      </c>
      <c r="EQ91" s="22" t="s">
        <v>287</v>
      </c>
      <c r="ER91" s="22">
        <v>20.36</v>
      </c>
      <c r="ES91" s="22" t="s">
        <v>287</v>
      </c>
      <c r="ET91" s="22">
        <v>13.19</v>
      </c>
      <c r="EU91" s="22" t="s">
        <v>439</v>
      </c>
      <c r="EV91" s="22">
        <v>27.39</v>
      </c>
      <c r="EW91" s="22" t="s">
        <v>287</v>
      </c>
      <c r="EX91" s="22">
        <v>19.77</v>
      </c>
      <c r="EY91" s="22" t="s">
        <v>439</v>
      </c>
      <c r="EZ91" s="22">
        <v>28.96</v>
      </c>
    </row>
    <row r="92" spans="1:156" ht="16" x14ac:dyDescent="0.2">
      <c r="A92" s="22" t="s">
        <v>21</v>
      </c>
      <c r="B92" s="22" t="s">
        <v>423</v>
      </c>
      <c r="C92" s="22" t="s">
        <v>591</v>
      </c>
      <c r="D92" s="22" t="s">
        <v>431</v>
      </c>
      <c r="E92" s="22" t="s">
        <v>426</v>
      </c>
      <c r="F92" s="22" t="s">
        <v>892</v>
      </c>
      <c r="G92" s="29"/>
      <c r="H92" s="22">
        <v>1</v>
      </c>
      <c r="I92" s="22">
        <v>66.17</v>
      </c>
      <c r="J92" s="22" t="s">
        <v>429</v>
      </c>
      <c r="K92" s="37" t="s">
        <v>426</v>
      </c>
      <c r="L92" s="22" t="s">
        <v>592</v>
      </c>
      <c r="M92">
        <v>-13</v>
      </c>
      <c r="N92" t="s">
        <v>828</v>
      </c>
      <c r="O92" s="28">
        <f t="shared" si="29"/>
        <v>-343.28949664808482</v>
      </c>
      <c r="P92" s="34">
        <f t="shared" si="40"/>
        <v>36.500456846017229</v>
      </c>
      <c r="Q92" s="29">
        <f t="shared" si="30"/>
        <v>379.78995349410206</v>
      </c>
      <c r="R92" s="27">
        <v>0.26797868736333119</v>
      </c>
      <c r="S92" s="22" t="s">
        <v>449</v>
      </c>
      <c r="T92" s="28">
        <v>63.298325582350344</v>
      </c>
      <c r="U92" s="28">
        <v>36.500456846017229</v>
      </c>
      <c r="V92" s="22">
        <v>-182.50228423008616</v>
      </c>
      <c r="W92" s="22" t="s">
        <v>429</v>
      </c>
      <c r="X92" s="22" t="s">
        <v>448</v>
      </c>
      <c r="Y92" s="29">
        <v>61657</v>
      </c>
      <c r="Z92" s="29">
        <v>35554</v>
      </c>
      <c r="AA92" s="29">
        <v>97407</v>
      </c>
      <c r="AB92" s="22" t="s">
        <v>98</v>
      </c>
      <c r="AC92" s="22" t="s">
        <v>450</v>
      </c>
      <c r="AD92" s="22">
        <v>6</v>
      </c>
      <c r="AE92" s="22">
        <v>0</v>
      </c>
      <c r="AF92" s="20" t="s">
        <v>451</v>
      </c>
      <c r="AG92" s="19" t="s">
        <v>656</v>
      </c>
      <c r="AH92" s="21" t="s">
        <v>680</v>
      </c>
      <c r="AI92" s="21">
        <v>-3</v>
      </c>
      <c r="AJ92" s="19">
        <f>(AI92 * (AV92 + AY92 + BB92 + BE92 + BH92 + BK92 + BN92 + BQ92) + AK92)</f>
        <v>-594.65630000000033</v>
      </c>
      <c r="AK92" s="19">
        <f t="shared" si="31"/>
        <v>40.269999999999996</v>
      </c>
      <c r="AL92" s="19">
        <v>65.8</v>
      </c>
      <c r="AM92" s="19">
        <v>25.53</v>
      </c>
      <c r="AN92" s="22" t="s">
        <v>431</v>
      </c>
      <c r="AO92" s="20" t="s">
        <v>431</v>
      </c>
      <c r="AP92" s="20" t="s">
        <v>431</v>
      </c>
      <c r="AQ92" s="20" t="s">
        <v>431</v>
      </c>
      <c r="AR92" s="20" t="s">
        <v>431</v>
      </c>
      <c r="AS92" s="20" t="s">
        <v>431</v>
      </c>
      <c r="AT92" s="20" t="s">
        <v>431</v>
      </c>
      <c r="AU92" s="19" t="s">
        <v>431</v>
      </c>
      <c r="AV92" s="19">
        <f t="shared" si="32"/>
        <v>13.671100000000102</v>
      </c>
      <c r="AW92" s="29">
        <v>54.8538</v>
      </c>
      <c r="AX92" s="29">
        <v>41.182699999999897</v>
      </c>
      <c r="AY92" s="19">
        <f t="shared" si="33"/>
        <v>33.577799999999996</v>
      </c>
      <c r="AZ92" s="29">
        <v>66.695499999999896</v>
      </c>
      <c r="BA92" s="29">
        <v>33.1176999999999</v>
      </c>
      <c r="BB92" s="19">
        <f t="shared" si="34"/>
        <v>38.791899999999998</v>
      </c>
      <c r="BC92" s="29">
        <v>69.289000000000001</v>
      </c>
      <c r="BD92" s="29">
        <v>30.4971</v>
      </c>
      <c r="BE92" s="19">
        <f t="shared" si="35"/>
        <v>32.311899999999994</v>
      </c>
      <c r="BF92" s="29">
        <v>65.939099999999996</v>
      </c>
      <c r="BG92" s="29">
        <v>33.627200000000002</v>
      </c>
      <c r="BH92" s="19">
        <f t="shared" si="36"/>
        <v>29.359400000000001</v>
      </c>
      <c r="BI92" s="29">
        <v>64.637</v>
      </c>
      <c r="BJ92" s="29">
        <v>35.2776</v>
      </c>
      <c r="BK92" s="19">
        <f t="shared" si="37"/>
        <v>31.93</v>
      </c>
      <c r="BL92" s="30">
        <v>65.89</v>
      </c>
      <c r="BM92" s="30">
        <v>33.96</v>
      </c>
      <c r="BN92" s="19">
        <f t="shared" si="38"/>
        <v>32</v>
      </c>
      <c r="BO92" s="31">
        <v>66</v>
      </c>
      <c r="BP92" s="31">
        <v>34</v>
      </c>
      <c r="BQ92" s="31"/>
      <c r="BR92" s="19">
        <v>63.85</v>
      </c>
      <c r="BS92" s="19">
        <v>35.840000000000003</v>
      </c>
      <c r="BT92" s="22" t="str">
        <f t="shared" si="39"/>
        <v>no</v>
      </c>
      <c r="BU92" s="32">
        <v>0.35</v>
      </c>
      <c r="BV92" s="32">
        <v>0.63</v>
      </c>
      <c r="BW92" s="22" t="s">
        <v>279</v>
      </c>
      <c r="BX92" s="29">
        <v>29.31</v>
      </c>
      <c r="BY92" s="29">
        <v>70.69</v>
      </c>
      <c r="BZ92" s="22" t="s">
        <v>512</v>
      </c>
      <c r="CA92" s="21" t="s">
        <v>702</v>
      </c>
      <c r="CB92" s="22" t="s">
        <v>255</v>
      </c>
      <c r="CC92" s="29">
        <v>67394</v>
      </c>
      <c r="CD92" s="22">
        <v>39386</v>
      </c>
      <c r="CE92" s="22">
        <v>31529</v>
      </c>
      <c r="CF92" s="27">
        <v>0.80049999999999999</v>
      </c>
      <c r="CG92" s="22">
        <v>5111</v>
      </c>
      <c r="CH92" s="32">
        <v>0.16</v>
      </c>
      <c r="CI92" s="22">
        <v>2680</v>
      </c>
      <c r="CJ92" s="32">
        <v>0.09</v>
      </c>
      <c r="CK92" s="22">
        <v>3836</v>
      </c>
      <c r="CL92" s="32">
        <v>0.12</v>
      </c>
      <c r="CM92" s="22">
        <v>2329</v>
      </c>
      <c r="CN92" s="27">
        <v>7.3899999999999993E-2</v>
      </c>
      <c r="CO92" s="22">
        <v>3630</v>
      </c>
      <c r="CP92" s="32">
        <v>0.12</v>
      </c>
      <c r="CQ92" s="22">
        <v>3963</v>
      </c>
      <c r="CR92" s="32">
        <v>0.13</v>
      </c>
      <c r="CS92" s="22">
        <v>4186</v>
      </c>
      <c r="CT92" s="32">
        <v>0.13</v>
      </c>
      <c r="CU92" s="22">
        <v>2993</v>
      </c>
      <c r="CV92" s="27">
        <v>9.4899999999999998E-2</v>
      </c>
      <c r="CW92" s="22">
        <v>31932</v>
      </c>
      <c r="CX92" s="32">
        <v>0.81</v>
      </c>
      <c r="CY92" s="22">
        <v>26606</v>
      </c>
      <c r="CZ92" s="32">
        <v>0.84</v>
      </c>
      <c r="DA92" s="22">
        <v>7454</v>
      </c>
      <c r="DB92" s="32">
        <v>0.19</v>
      </c>
      <c r="DC92" s="22">
        <v>4923</v>
      </c>
      <c r="DD92" s="32">
        <v>0.16</v>
      </c>
      <c r="DE92" s="22">
        <v>1647</v>
      </c>
      <c r="DF92" s="32">
        <v>0.04</v>
      </c>
      <c r="DG92" s="22">
        <v>1006</v>
      </c>
      <c r="DH92" s="32">
        <v>0.03</v>
      </c>
      <c r="DI92" s="22">
        <v>3175</v>
      </c>
      <c r="DJ92" s="32">
        <v>0.08</v>
      </c>
      <c r="DK92" s="22">
        <v>2031</v>
      </c>
      <c r="DL92" s="32">
        <v>0.06</v>
      </c>
      <c r="DM92" s="22">
        <v>295</v>
      </c>
      <c r="DN92" s="32">
        <v>0.01</v>
      </c>
      <c r="DO92" s="22">
        <v>220</v>
      </c>
      <c r="DP92" s="32">
        <v>0.01</v>
      </c>
      <c r="DQ92" s="22">
        <v>2013</v>
      </c>
      <c r="DR92" s="32">
        <v>0.05</v>
      </c>
      <c r="DS92" s="22">
        <v>1484</v>
      </c>
      <c r="DT92" s="32">
        <v>0.05</v>
      </c>
      <c r="DU92" s="22">
        <v>42</v>
      </c>
      <c r="DV92" s="32">
        <v>0</v>
      </c>
      <c r="DW92" s="22">
        <v>29</v>
      </c>
      <c r="DX92" s="32">
        <v>0</v>
      </c>
      <c r="DY92" s="22">
        <v>113</v>
      </c>
      <c r="DZ92" s="32">
        <v>0</v>
      </c>
      <c r="EA92" s="22">
        <v>67</v>
      </c>
      <c r="EB92" s="32">
        <v>0</v>
      </c>
      <c r="EC92" s="22">
        <v>169</v>
      </c>
      <c r="ED92" s="32">
        <v>0</v>
      </c>
      <c r="EE92" s="22">
        <v>86</v>
      </c>
      <c r="EF92" s="32">
        <v>0</v>
      </c>
      <c r="EG92" s="22" t="s">
        <v>431</v>
      </c>
      <c r="EH92" s="22">
        <v>26.9</v>
      </c>
      <c r="EI92" s="22" t="s">
        <v>431</v>
      </c>
      <c r="EJ92" s="22">
        <v>32.659999999999997</v>
      </c>
      <c r="EK92" s="22" t="s">
        <v>431</v>
      </c>
      <c r="EL92" s="22">
        <v>28.47</v>
      </c>
      <c r="EM92" s="22" t="s">
        <v>431</v>
      </c>
      <c r="EN92" s="22">
        <v>22.67</v>
      </c>
      <c r="EO92" s="22" t="s">
        <v>431</v>
      </c>
      <c r="EP92" s="22">
        <v>31.93</v>
      </c>
      <c r="EQ92" s="22" t="s">
        <v>287</v>
      </c>
      <c r="ER92" s="22">
        <v>25.3</v>
      </c>
      <c r="ES92" s="22" t="s">
        <v>287</v>
      </c>
      <c r="ET92" s="22">
        <v>15.12</v>
      </c>
      <c r="EU92" s="22" t="s">
        <v>439</v>
      </c>
      <c r="EV92" s="22">
        <v>33.18</v>
      </c>
      <c r="EW92" s="22" t="s">
        <v>287</v>
      </c>
      <c r="EX92" s="22">
        <v>20.47</v>
      </c>
      <c r="EY92" s="22" t="s">
        <v>439</v>
      </c>
      <c r="EZ92" s="22">
        <v>30.56</v>
      </c>
    </row>
    <row r="93" spans="1:156" ht="16" x14ac:dyDescent="0.2">
      <c r="A93" s="22" t="s">
        <v>16</v>
      </c>
      <c r="B93" s="22" t="s">
        <v>423</v>
      </c>
      <c r="C93" s="22" t="s">
        <v>593</v>
      </c>
      <c r="D93" s="22" t="s">
        <v>431</v>
      </c>
      <c r="E93" s="22" t="s">
        <v>426</v>
      </c>
      <c r="F93" s="22" t="s">
        <v>892</v>
      </c>
      <c r="G93" s="29"/>
      <c r="H93" s="22">
        <v>1</v>
      </c>
      <c r="I93" s="22">
        <v>68.5</v>
      </c>
      <c r="J93" s="22" t="s">
        <v>429</v>
      </c>
      <c r="K93" s="37" t="s">
        <v>426</v>
      </c>
      <c r="L93" s="22" t="s">
        <v>187</v>
      </c>
      <c r="M93">
        <v>-17</v>
      </c>
      <c r="N93" t="s">
        <v>873</v>
      </c>
      <c r="O93" s="28">
        <f t="shared" si="29"/>
        <v>-350.56125081534697</v>
      </c>
      <c r="P93" s="34">
        <f t="shared" si="40"/>
        <v>33.807451541614334</v>
      </c>
      <c r="Q93" s="29">
        <f t="shared" si="30"/>
        <v>384.36870235696131</v>
      </c>
      <c r="R93" s="27">
        <v>0.30253998851212555</v>
      </c>
      <c r="S93" s="29"/>
      <c r="T93" s="28">
        <v>64.061450392826885</v>
      </c>
      <c r="U93" s="28">
        <v>33.807451541614334</v>
      </c>
      <c r="V93" s="22">
        <v>-169.03725770807165</v>
      </c>
      <c r="W93" s="22" t="s">
        <v>429</v>
      </c>
      <c r="X93" s="22" t="s">
        <v>448</v>
      </c>
      <c r="Y93" s="29">
        <v>65802</v>
      </c>
      <c r="Z93" s="29">
        <v>34726</v>
      </c>
      <c r="AA93" s="29">
        <v>102717</v>
      </c>
      <c r="AB93" s="22" t="s">
        <v>82</v>
      </c>
      <c r="AC93" s="22">
        <v>2014</v>
      </c>
      <c r="AD93" s="22">
        <v>6</v>
      </c>
      <c r="AE93" s="22">
        <v>0</v>
      </c>
      <c r="AF93" s="20" t="s">
        <v>451</v>
      </c>
      <c r="AG93" s="19" t="s">
        <v>656</v>
      </c>
      <c r="AH93" s="21" t="s">
        <v>680</v>
      </c>
      <c r="AI93" s="21">
        <v>-3</v>
      </c>
      <c r="AJ93" s="19">
        <f>(AI93 * (AV93 + AY93 + BB93 + BE93 + BH93 + BK93 + BN93 + BQ93) + AK93)</f>
        <v>-535.67679999999973</v>
      </c>
      <c r="AK93" s="19">
        <f t="shared" si="31"/>
        <v>44.66</v>
      </c>
      <c r="AL93" s="19">
        <v>67.709999999999994</v>
      </c>
      <c r="AM93" s="19">
        <v>23.05</v>
      </c>
      <c r="AN93" s="20" t="s">
        <v>425</v>
      </c>
      <c r="AO93" s="20" t="s">
        <v>431</v>
      </c>
      <c r="AP93" s="20" t="s">
        <v>431</v>
      </c>
      <c r="AQ93" s="20" t="s">
        <v>431</v>
      </c>
      <c r="AR93" s="20" t="s">
        <v>431</v>
      </c>
      <c r="AS93" s="20" t="s">
        <v>431</v>
      </c>
      <c r="AT93" s="20" t="s">
        <v>431</v>
      </c>
      <c r="AU93" s="19" t="s">
        <v>431</v>
      </c>
      <c r="AV93" s="19">
        <f t="shared" si="32"/>
        <v>-1.8335000000000008</v>
      </c>
      <c r="AW93" s="29">
        <v>46.881799999999899</v>
      </c>
      <c r="AX93" s="29">
        <v>48.7152999999999</v>
      </c>
      <c r="AY93" s="19">
        <f t="shared" si="33"/>
        <v>11.311500000000002</v>
      </c>
      <c r="AZ93" s="29">
        <v>55.5459999999999</v>
      </c>
      <c r="BA93" s="29">
        <v>44.234499999999898</v>
      </c>
      <c r="BB93" s="19">
        <f t="shared" si="34"/>
        <v>40.606199999999895</v>
      </c>
      <c r="BC93" s="29">
        <v>70.209599999999895</v>
      </c>
      <c r="BD93" s="29">
        <v>29.603400000000001</v>
      </c>
      <c r="BE93" s="19">
        <f t="shared" si="35"/>
        <v>34.306699999999999</v>
      </c>
      <c r="BF93" s="29">
        <v>63.985199999999999</v>
      </c>
      <c r="BG93" s="29">
        <v>29.6785</v>
      </c>
      <c r="BH93" s="19">
        <f t="shared" si="36"/>
        <v>30.884700000000002</v>
      </c>
      <c r="BI93" s="29">
        <v>65.360100000000003</v>
      </c>
      <c r="BJ93" s="29">
        <v>34.4754</v>
      </c>
      <c r="BK93" s="19">
        <f t="shared" si="37"/>
        <v>40.17</v>
      </c>
      <c r="BL93" s="30">
        <v>69.98</v>
      </c>
      <c r="BM93" s="30">
        <v>29.81</v>
      </c>
      <c r="BN93" s="19">
        <f t="shared" si="38"/>
        <v>38</v>
      </c>
      <c r="BO93" s="31">
        <v>69</v>
      </c>
      <c r="BP93" s="31">
        <v>31</v>
      </c>
      <c r="BQ93" s="31"/>
      <c r="BR93" s="19">
        <v>68.67</v>
      </c>
      <c r="BS93" s="19">
        <v>30.97</v>
      </c>
      <c r="BT93" s="22" t="str">
        <f t="shared" si="39"/>
        <v>no</v>
      </c>
      <c r="BU93" s="32">
        <v>0.35</v>
      </c>
      <c r="BV93" s="32">
        <v>0.63</v>
      </c>
      <c r="BW93" s="22" t="s">
        <v>280</v>
      </c>
      <c r="BX93" s="29">
        <v>57.52</v>
      </c>
      <c r="BY93" s="29">
        <v>42.48</v>
      </c>
      <c r="BZ93" s="22" t="s">
        <v>512</v>
      </c>
      <c r="CA93" s="21" t="s">
        <v>702</v>
      </c>
      <c r="CB93" s="22" t="s">
        <v>255</v>
      </c>
      <c r="CC93" s="29">
        <v>59813</v>
      </c>
      <c r="CD93" s="22">
        <v>39414</v>
      </c>
      <c r="CE93" s="22">
        <v>31864</v>
      </c>
      <c r="CF93" s="27">
        <v>0.80840000000000001</v>
      </c>
      <c r="CG93" s="22">
        <v>6001</v>
      </c>
      <c r="CH93" s="32">
        <v>0.19</v>
      </c>
      <c r="CI93" s="22">
        <v>2683</v>
      </c>
      <c r="CJ93" s="32">
        <v>0.08</v>
      </c>
      <c r="CK93" s="22">
        <v>3025</v>
      </c>
      <c r="CL93" s="32">
        <v>0.09</v>
      </c>
      <c r="CM93" s="22">
        <v>1855</v>
      </c>
      <c r="CN93" s="27">
        <v>5.8200000000000002E-2</v>
      </c>
      <c r="CO93" s="22">
        <v>4459</v>
      </c>
      <c r="CP93" s="32">
        <v>0.14000000000000001</v>
      </c>
      <c r="CQ93" s="22">
        <v>3870</v>
      </c>
      <c r="CR93" s="32">
        <v>0.12</v>
      </c>
      <c r="CS93" s="22">
        <v>3487</v>
      </c>
      <c r="CT93" s="32">
        <v>0.11</v>
      </c>
      <c r="CU93" s="22">
        <v>3289</v>
      </c>
      <c r="CV93" s="27">
        <v>0.1032</v>
      </c>
      <c r="CW93" s="22">
        <v>29671</v>
      </c>
      <c r="CX93" s="32">
        <v>0.75</v>
      </c>
      <c r="CY93" s="22">
        <v>25360</v>
      </c>
      <c r="CZ93" s="32">
        <v>0.8</v>
      </c>
      <c r="DA93" s="22">
        <v>9743</v>
      </c>
      <c r="DB93" s="32">
        <v>0.25</v>
      </c>
      <c r="DC93" s="22">
        <v>6504</v>
      </c>
      <c r="DD93" s="32">
        <v>0.2</v>
      </c>
      <c r="DE93" s="22">
        <v>2249</v>
      </c>
      <c r="DF93" s="32">
        <v>0.06</v>
      </c>
      <c r="DG93" s="22">
        <v>1396</v>
      </c>
      <c r="DH93" s="32">
        <v>0.04</v>
      </c>
      <c r="DI93" s="22">
        <v>4357</v>
      </c>
      <c r="DJ93" s="32">
        <v>0.11</v>
      </c>
      <c r="DK93" s="22">
        <v>2757</v>
      </c>
      <c r="DL93" s="32">
        <v>0.09</v>
      </c>
      <c r="DM93" s="22">
        <v>297</v>
      </c>
      <c r="DN93" s="32">
        <v>0.01</v>
      </c>
      <c r="DO93" s="22">
        <v>219</v>
      </c>
      <c r="DP93" s="32">
        <v>0.01</v>
      </c>
      <c r="DQ93" s="22">
        <v>2455</v>
      </c>
      <c r="DR93" s="32">
        <v>0.06</v>
      </c>
      <c r="DS93" s="22">
        <v>1906</v>
      </c>
      <c r="DT93" s="32">
        <v>0.06</v>
      </c>
      <c r="DU93" s="22">
        <v>23</v>
      </c>
      <c r="DV93" s="32">
        <v>0</v>
      </c>
      <c r="DW93" s="22">
        <v>14</v>
      </c>
      <c r="DX93" s="32">
        <v>0</v>
      </c>
      <c r="DY93" s="22">
        <v>120</v>
      </c>
      <c r="DZ93" s="32">
        <v>0</v>
      </c>
      <c r="EA93" s="22">
        <v>70</v>
      </c>
      <c r="EB93" s="32">
        <v>0</v>
      </c>
      <c r="EC93" s="22">
        <v>242</v>
      </c>
      <c r="ED93" s="32">
        <v>0.01</v>
      </c>
      <c r="EE93" s="22">
        <v>142</v>
      </c>
      <c r="EF93" s="32">
        <v>0</v>
      </c>
      <c r="EG93" s="22" t="s">
        <v>431</v>
      </c>
      <c r="EH93" s="22">
        <v>11.36</v>
      </c>
      <c r="EI93" s="22" t="s">
        <v>431</v>
      </c>
      <c r="EJ93" s="22">
        <v>39.94</v>
      </c>
      <c r="EK93" s="22" t="s">
        <v>431</v>
      </c>
      <c r="EL93" s="22">
        <v>36.840000000000003</v>
      </c>
      <c r="EM93" s="22" t="s">
        <v>431</v>
      </c>
      <c r="EN93" s="22">
        <v>30.67</v>
      </c>
      <c r="EO93" s="22" t="s">
        <v>431</v>
      </c>
      <c r="EP93" s="22">
        <v>40.159999999999997</v>
      </c>
      <c r="EQ93" s="22" t="s">
        <v>287</v>
      </c>
      <c r="ER93" s="22">
        <v>28.44</v>
      </c>
      <c r="ES93" s="22" t="s">
        <v>287</v>
      </c>
      <c r="ET93" s="22">
        <v>16.87</v>
      </c>
      <c r="EU93" s="22" t="s">
        <v>439</v>
      </c>
      <c r="EV93" s="22">
        <v>36.54</v>
      </c>
      <c r="EW93" s="22" t="s">
        <v>287</v>
      </c>
      <c r="EX93" s="22">
        <v>23.17</v>
      </c>
      <c r="EY93" s="22" t="s">
        <v>439</v>
      </c>
      <c r="EZ93" s="22">
        <v>33.65</v>
      </c>
    </row>
    <row r="94" spans="1:156" ht="16" x14ac:dyDescent="0.2">
      <c r="A94" s="22" t="s">
        <v>17</v>
      </c>
      <c r="B94" s="22" t="s">
        <v>423</v>
      </c>
      <c r="C94" s="22" t="s">
        <v>594</v>
      </c>
      <c r="D94" s="22" t="s">
        <v>425</v>
      </c>
      <c r="E94" s="22" t="s">
        <v>426</v>
      </c>
      <c r="F94" s="22" t="s">
        <v>895</v>
      </c>
      <c r="G94" s="29"/>
      <c r="H94" s="22">
        <v>1</v>
      </c>
      <c r="I94" s="22">
        <v>67.63</v>
      </c>
      <c r="J94" s="22" t="s">
        <v>429</v>
      </c>
      <c r="K94" s="37" t="s">
        <v>426</v>
      </c>
      <c r="L94" s="22" t="s">
        <v>155</v>
      </c>
      <c r="M94">
        <v>19</v>
      </c>
      <c r="N94" t="s">
        <v>837</v>
      </c>
      <c r="O94" s="28">
        <f t="shared" si="29"/>
        <v>274.19312548650089</v>
      </c>
      <c r="P94" s="29">
        <f t="shared" si="40"/>
        <v>320.58666885165309</v>
      </c>
      <c r="Q94" s="34">
        <f t="shared" si="30"/>
        <v>46.393543365152198</v>
      </c>
      <c r="R94" s="27">
        <v>7.0375681101233212E-2</v>
      </c>
      <c r="S94" s="29"/>
      <c r="T94" s="28">
        <v>46.393543365152198</v>
      </c>
      <c r="U94" s="28">
        <v>53.431111475275515</v>
      </c>
      <c r="V94" s="22">
        <v>0</v>
      </c>
      <c r="W94" s="22" t="s">
        <v>428</v>
      </c>
      <c r="X94" s="22" t="s">
        <v>469</v>
      </c>
      <c r="Y94" s="29">
        <v>56621</v>
      </c>
      <c r="Z94" s="29">
        <v>65210</v>
      </c>
      <c r="AA94" s="29">
        <v>122045</v>
      </c>
      <c r="AB94" s="22" t="s">
        <v>81</v>
      </c>
      <c r="AC94" s="22">
        <v>2014</v>
      </c>
      <c r="AD94" s="22">
        <v>0</v>
      </c>
      <c r="AE94" s="22">
        <v>6</v>
      </c>
      <c r="AF94" s="20" t="s">
        <v>470</v>
      </c>
      <c r="AG94" s="19" t="s">
        <v>660</v>
      </c>
      <c r="AH94" s="19" t="s">
        <v>682</v>
      </c>
      <c r="AI94" s="19">
        <v>3</v>
      </c>
      <c r="AJ94" s="19">
        <f>(AI94 * ((AV94 + AY94 + BB94 + BE94 + BH94 + BK94 + BN94 + BQ94) + AK94) * -1)</f>
        <v>714.53250000000037</v>
      </c>
      <c r="AK94" s="19">
        <f t="shared" si="31"/>
        <v>-29.380000000000003</v>
      </c>
      <c r="AL94" s="19">
        <v>31.04</v>
      </c>
      <c r="AM94" s="19">
        <v>60.42</v>
      </c>
      <c r="AN94" s="20" t="s">
        <v>425</v>
      </c>
      <c r="AO94" s="20" t="s">
        <v>425</v>
      </c>
      <c r="AP94" s="20" t="s">
        <v>425</v>
      </c>
      <c r="AQ94" s="20" t="s">
        <v>425</v>
      </c>
      <c r="AR94" s="22" t="s">
        <v>425</v>
      </c>
      <c r="AS94" s="20" t="s">
        <v>425</v>
      </c>
      <c r="AT94" s="20" t="s">
        <v>425</v>
      </c>
      <c r="AU94" s="19" t="s">
        <v>425</v>
      </c>
      <c r="AV94" s="19">
        <f t="shared" si="32"/>
        <v>-36.007600000000004</v>
      </c>
      <c r="AW94" s="29">
        <v>31.945900000000002</v>
      </c>
      <c r="AX94" s="29">
        <v>67.953500000000005</v>
      </c>
      <c r="AY94" s="19">
        <f t="shared" si="33"/>
        <v>-68.763900000000007</v>
      </c>
      <c r="AZ94" s="22">
        <v>0</v>
      </c>
      <c r="BA94" s="29">
        <v>68.763900000000007</v>
      </c>
      <c r="BB94" s="19">
        <f t="shared" si="34"/>
        <v>-31.450299999999999</v>
      </c>
      <c r="BC94" s="29">
        <v>34.242199999999897</v>
      </c>
      <c r="BD94" s="29">
        <v>65.692499999999896</v>
      </c>
      <c r="BE94" s="19">
        <f t="shared" si="35"/>
        <v>18.856200000000001</v>
      </c>
      <c r="BF94" s="29">
        <v>59.334200000000003</v>
      </c>
      <c r="BG94" s="29">
        <v>40.478000000000002</v>
      </c>
      <c r="BH94" s="19">
        <f t="shared" si="36"/>
        <v>-30.201900000000109</v>
      </c>
      <c r="BI94" s="29">
        <v>34.860799999999898</v>
      </c>
      <c r="BJ94" s="29">
        <v>65.062700000000007</v>
      </c>
      <c r="BK94" s="19">
        <f t="shared" si="37"/>
        <v>-25.230000000000004</v>
      </c>
      <c r="BL94" s="30">
        <v>37.299999999999997</v>
      </c>
      <c r="BM94" s="30">
        <v>62.53</v>
      </c>
      <c r="BN94" s="19">
        <f t="shared" si="38"/>
        <v>-36</v>
      </c>
      <c r="BO94" s="31">
        <v>32</v>
      </c>
      <c r="BP94" s="31">
        <v>68</v>
      </c>
      <c r="BQ94" s="31"/>
      <c r="BR94" s="19">
        <v>28.4</v>
      </c>
      <c r="BS94" s="19">
        <v>71.5</v>
      </c>
      <c r="BT94" s="22" t="str">
        <f t="shared" si="39"/>
        <v>yes</v>
      </c>
      <c r="BU94" s="32">
        <v>0.59</v>
      </c>
      <c r="BV94" s="32">
        <v>0.4</v>
      </c>
      <c r="BW94" s="22" t="s">
        <v>279</v>
      </c>
      <c r="BX94" s="29">
        <v>45.25</v>
      </c>
      <c r="BY94" s="29">
        <v>54.75</v>
      </c>
      <c r="BZ94" s="22" t="s">
        <v>512</v>
      </c>
      <c r="CA94" s="22" t="s">
        <v>512</v>
      </c>
      <c r="CB94" s="22" t="s">
        <v>152</v>
      </c>
      <c r="CC94" s="29">
        <v>80295</v>
      </c>
      <c r="CD94" s="22">
        <v>39470</v>
      </c>
      <c r="CE94" s="22">
        <v>27964</v>
      </c>
      <c r="CF94" s="27">
        <v>0.70850000000000002</v>
      </c>
      <c r="CG94" s="22">
        <v>3819</v>
      </c>
      <c r="CH94" s="32">
        <v>0.14000000000000001</v>
      </c>
      <c r="CI94" s="22">
        <v>3209</v>
      </c>
      <c r="CJ94" s="32">
        <v>0.11</v>
      </c>
      <c r="CK94" s="22">
        <v>3453</v>
      </c>
      <c r="CL94" s="32">
        <v>0.12</v>
      </c>
      <c r="CM94" s="22">
        <v>1755</v>
      </c>
      <c r="CN94" s="27">
        <v>6.2799999999999995E-2</v>
      </c>
      <c r="CO94" s="22">
        <v>2463</v>
      </c>
      <c r="CP94" s="32">
        <v>0.09</v>
      </c>
      <c r="CQ94" s="22">
        <v>4767</v>
      </c>
      <c r="CR94" s="32">
        <v>0.17</v>
      </c>
      <c r="CS94" s="22">
        <v>3262</v>
      </c>
      <c r="CT94" s="32">
        <v>0.12</v>
      </c>
      <c r="CU94" s="22">
        <v>2235</v>
      </c>
      <c r="CV94" s="27">
        <v>7.9899999999999999E-2</v>
      </c>
      <c r="CW94" s="22">
        <v>37191</v>
      </c>
      <c r="CX94" s="32">
        <v>0.94</v>
      </c>
      <c r="CY94" s="22">
        <v>26695</v>
      </c>
      <c r="CZ94" s="32">
        <v>0.95</v>
      </c>
      <c r="DA94" s="22">
        <v>2279</v>
      </c>
      <c r="DB94" s="32">
        <v>0.06</v>
      </c>
      <c r="DC94" s="22">
        <v>1269</v>
      </c>
      <c r="DD94" s="32">
        <v>0.05</v>
      </c>
      <c r="DE94" s="22">
        <v>874</v>
      </c>
      <c r="DF94" s="32">
        <v>0.02</v>
      </c>
      <c r="DG94" s="22">
        <v>472</v>
      </c>
      <c r="DH94" s="32">
        <v>0.02</v>
      </c>
      <c r="DI94" s="22">
        <v>358</v>
      </c>
      <c r="DJ94" s="32">
        <v>0.01</v>
      </c>
      <c r="DK94" s="22">
        <v>164</v>
      </c>
      <c r="DL94" s="32">
        <v>0.01</v>
      </c>
      <c r="DM94" s="22">
        <v>180</v>
      </c>
      <c r="DN94" s="32">
        <v>0</v>
      </c>
      <c r="DO94" s="22">
        <v>122</v>
      </c>
      <c r="DP94" s="32">
        <v>0</v>
      </c>
      <c r="DQ94" s="22">
        <v>785</v>
      </c>
      <c r="DR94" s="32">
        <v>0.02</v>
      </c>
      <c r="DS94" s="22">
        <v>472</v>
      </c>
      <c r="DT94" s="32">
        <v>0.02</v>
      </c>
      <c r="DU94" s="22">
        <v>7</v>
      </c>
      <c r="DV94" s="32">
        <v>0</v>
      </c>
      <c r="DW94" s="22">
        <v>5</v>
      </c>
      <c r="DX94" s="32">
        <v>0</v>
      </c>
      <c r="DY94" s="22">
        <v>14</v>
      </c>
      <c r="DZ94" s="32">
        <v>0</v>
      </c>
      <c r="EA94" s="22">
        <v>10</v>
      </c>
      <c r="EB94" s="32">
        <v>0</v>
      </c>
      <c r="EC94" s="22">
        <v>61</v>
      </c>
      <c r="ED94" s="32">
        <v>0</v>
      </c>
      <c r="EE94" s="22">
        <v>24</v>
      </c>
      <c r="EF94" s="32">
        <v>0</v>
      </c>
      <c r="EG94" s="22" t="s">
        <v>425</v>
      </c>
      <c r="EH94" s="22">
        <v>99.77</v>
      </c>
      <c r="EI94" s="22" t="s">
        <v>425</v>
      </c>
      <c r="EJ94" s="22">
        <v>31.22</v>
      </c>
      <c r="EK94" s="22" t="s">
        <v>425</v>
      </c>
      <c r="EL94" s="22">
        <v>35.270000000000003</v>
      </c>
      <c r="EM94" s="22" t="s">
        <v>425</v>
      </c>
      <c r="EN94" s="22">
        <v>27.38</v>
      </c>
      <c r="EO94" s="22" t="s">
        <v>425</v>
      </c>
      <c r="EP94" s="22">
        <v>25.23</v>
      </c>
      <c r="EQ94" s="22" t="s">
        <v>288</v>
      </c>
      <c r="ER94" s="22">
        <v>31.07</v>
      </c>
      <c r="ES94" s="22" t="s">
        <v>288</v>
      </c>
      <c r="ET94" s="22">
        <v>34.57</v>
      </c>
      <c r="EU94" s="33" t="s">
        <v>433</v>
      </c>
      <c r="EV94" s="22">
        <v>23.3</v>
      </c>
      <c r="EW94" s="22" t="s">
        <v>288</v>
      </c>
      <c r="EX94" s="22">
        <v>34.22</v>
      </c>
      <c r="EY94" s="22" t="s">
        <v>434</v>
      </c>
      <c r="EZ94" s="22">
        <v>27.67</v>
      </c>
    </row>
    <row r="95" spans="1:156" ht="16" x14ac:dyDescent="0.2">
      <c r="A95" s="22" t="s">
        <v>15</v>
      </c>
      <c r="B95" s="22" t="s">
        <v>423</v>
      </c>
      <c r="C95" s="22" t="s">
        <v>595</v>
      </c>
      <c r="D95" s="22" t="s">
        <v>425</v>
      </c>
      <c r="E95" s="22" t="s">
        <v>426</v>
      </c>
      <c r="F95" s="22" t="s">
        <v>895</v>
      </c>
      <c r="G95" s="29"/>
      <c r="H95" s="22">
        <v>7</v>
      </c>
      <c r="I95" s="22">
        <v>97.18</v>
      </c>
      <c r="J95" s="22" t="s">
        <v>429</v>
      </c>
      <c r="K95" s="37" t="s">
        <v>426</v>
      </c>
      <c r="L95" s="22" t="s">
        <v>154</v>
      </c>
      <c r="M95">
        <v>33</v>
      </c>
      <c r="N95" t="s">
        <v>838</v>
      </c>
      <c r="O95" s="28">
        <f t="shared" si="29"/>
        <v>311.47589228782107</v>
      </c>
      <c r="P95" s="29">
        <f t="shared" si="40"/>
        <v>350.91313375733694</v>
      </c>
      <c r="Q95" s="34">
        <f t="shared" si="30"/>
        <v>39.437241469515882</v>
      </c>
      <c r="R95" s="27">
        <v>0.19048280823373609</v>
      </c>
      <c r="S95" s="29"/>
      <c r="T95" s="28">
        <v>39.437241469515882</v>
      </c>
      <c r="U95" s="28">
        <v>58.485522292889492</v>
      </c>
      <c r="V95" s="22">
        <v>467.88417834311588</v>
      </c>
      <c r="W95" s="22" t="s">
        <v>429</v>
      </c>
      <c r="X95" s="22" t="s">
        <v>469</v>
      </c>
      <c r="Y95" s="29">
        <v>48242</v>
      </c>
      <c r="Z95" s="29">
        <v>71543</v>
      </c>
      <c r="AA95" s="29">
        <v>122326</v>
      </c>
      <c r="AB95" s="22" t="s">
        <v>83</v>
      </c>
      <c r="AC95" s="22">
        <v>2002</v>
      </c>
      <c r="AD95" s="22">
        <v>0</v>
      </c>
      <c r="AE95" s="22">
        <v>6</v>
      </c>
      <c r="AF95" s="20" t="s">
        <v>470</v>
      </c>
      <c r="AG95" s="19" t="s">
        <v>660</v>
      </c>
      <c r="AH95" s="19" t="s">
        <v>682</v>
      </c>
      <c r="AI95" s="19">
        <v>3</v>
      </c>
      <c r="AJ95" s="19">
        <f>(AI95 * ((AV95 + AY95 + BB95 + BE95 + BH95 + BK95 + BN95 + BQ95) + AK95) * -1)</f>
        <v>1040.6396999999999</v>
      </c>
      <c r="AK95" s="19">
        <f t="shared" si="31"/>
        <v>-2.9399999999999977</v>
      </c>
      <c r="AL95" s="19">
        <v>43.67</v>
      </c>
      <c r="AM95" s="19">
        <v>46.61</v>
      </c>
      <c r="AN95" s="20" t="s">
        <v>425</v>
      </c>
      <c r="AO95" s="20" t="s">
        <v>425</v>
      </c>
      <c r="AP95" s="20" t="s">
        <v>425</v>
      </c>
      <c r="AQ95" s="20" t="s">
        <v>425</v>
      </c>
      <c r="AR95" s="22" t="s">
        <v>425</v>
      </c>
      <c r="AS95" s="20" t="s">
        <v>425</v>
      </c>
      <c r="AT95" s="20" t="s">
        <v>425</v>
      </c>
      <c r="AU95" s="19" t="s">
        <v>425</v>
      </c>
      <c r="AV95" s="19">
        <f t="shared" si="32"/>
        <v>-19.782400000000102</v>
      </c>
      <c r="AW95" s="29">
        <v>40.066499999999898</v>
      </c>
      <c r="AX95" s="29">
        <v>59.8489</v>
      </c>
      <c r="AY95" s="19">
        <f t="shared" si="33"/>
        <v>-20.213200000000001</v>
      </c>
      <c r="AZ95" s="29">
        <v>39.833100000000002</v>
      </c>
      <c r="BA95" s="29">
        <v>60.046300000000002</v>
      </c>
      <c r="BB95" s="19">
        <f t="shared" si="34"/>
        <v>-21.794800000000002</v>
      </c>
      <c r="BC95" s="29">
        <v>39.0657</v>
      </c>
      <c r="BD95" s="29">
        <v>60.860500000000002</v>
      </c>
      <c r="BE95" s="19">
        <f t="shared" si="35"/>
        <v>9.7042000000000002</v>
      </c>
      <c r="BF95" s="29">
        <v>54.741599999999998</v>
      </c>
      <c r="BG95" s="29">
        <v>45.037399999999998</v>
      </c>
      <c r="BH95" s="19">
        <f t="shared" si="36"/>
        <v>-97.703699999999898</v>
      </c>
      <c r="BI95" s="22">
        <v>0</v>
      </c>
      <c r="BJ95" s="29">
        <v>97.703699999999898</v>
      </c>
      <c r="BK95" s="19">
        <f t="shared" si="37"/>
        <v>-97.15</v>
      </c>
      <c r="BL95" s="20">
        <v>0</v>
      </c>
      <c r="BM95" s="30">
        <v>97.15</v>
      </c>
      <c r="BN95" s="19">
        <f t="shared" si="38"/>
        <v>-97</v>
      </c>
      <c r="BO95" s="20"/>
      <c r="BP95" s="31">
        <v>97</v>
      </c>
      <c r="BQ95" s="31"/>
      <c r="BR95" s="19">
        <v>37.46</v>
      </c>
      <c r="BS95" s="19">
        <v>62.47</v>
      </c>
      <c r="BT95" s="22" t="str">
        <f t="shared" si="39"/>
        <v>yes</v>
      </c>
      <c r="BU95" s="32">
        <v>0.54</v>
      </c>
      <c r="BV95" s="32">
        <v>0.44</v>
      </c>
      <c r="BW95" s="22" t="s">
        <v>279</v>
      </c>
      <c r="BX95" s="29">
        <v>38.130000000000003</v>
      </c>
      <c r="BY95" s="29">
        <v>61.87</v>
      </c>
      <c r="BZ95" s="22" t="s">
        <v>512</v>
      </c>
      <c r="CA95" s="22" t="s">
        <v>512</v>
      </c>
      <c r="CB95" s="22" t="s">
        <v>152</v>
      </c>
      <c r="CC95" s="29">
        <v>86469</v>
      </c>
      <c r="CD95" s="22">
        <v>39523</v>
      </c>
      <c r="CE95" s="22">
        <v>27416</v>
      </c>
      <c r="CF95" s="27">
        <v>0.69369999999999998</v>
      </c>
      <c r="CG95" s="22">
        <v>3648</v>
      </c>
      <c r="CH95" s="32">
        <v>0.13</v>
      </c>
      <c r="CI95" s="22">
        <v>3318</v>
      </c>
      <c r="CJ95" s="32">
        <v>0.12</v>
      </c>
      <c r="CK95" s="22">
        <v>3432</v>
      </c>
      <c r="CL95" s="32">
        <v>0.13</v>
      </c>
      <c r="CM95" s="22">
        <v>1214</v>
      </c>
      <c r="CN95" s="27">
        <v>4.4299999999999999E-2</v>
      </c>
      <c r="CO95" s="22">
        <v>2349</v>
      </c>
      <c r="CP95" s="32">
        <v>0.09</v>
      </c>
      <c r="CQ95" s="22">
        <v>5252</v>
      </c>
      <c r="CR95" s="32">
        <v>0.19</v>
      </c>
      <c r="CS95" s="22">
        <v>3530</v>
      </c>
      <c r="CT95" s="32">
        <v>0.13</v>
      </c>
      <c r="CU95" s="22">
        <v>1655</v>
      </c>
      <c r="CV95" s="27">
        <v>6.0400000000000002E-2</v>
      </c>
      <c r="CW95" s="22">
        <v>34233</v>
      </c>
      <c r="CX95" s="32">
        <v>0.87</v>
      </c>
      <c r="CY95" s="22">
        <v>24361</v>
      </c>
      <c r="CZ95" s="32">
        <v>0.89</v>
      </c>
      <c r="DA95" s="22">
        <v>5290</v>
      </c>
      <c r="DB95" s="32">
        <v>0.13</v>
      </c>
      <c r="DC95" s="22">
        <v>3055</v>
      </c>
      <c r="DD95" s="32">
        <v>0.11</v>
      </c>
      <c r="DE95" s="22">
        <v>2393</v>
      </c>
      <c r="DF95" s="32">
        <v>0.06</v>
      </c>
      <c r="DG95" s="22">
        <v>1358</v>
      </c>
      <c r="DH95" s="32">
        <v>0.05</v>
      </c>
      <c r="DI95" s="22">
        <v>897</v>
      </c>
      <c r="DJ95" s="32">
        <v>0.02</v>
      </c>
      <c r="DK95" s="22">
        <v>445</v>
      </c>
      <c r="DL95" s="32">
        <v>0.02</v>
      </c>
      <c r="DM95" s="22">
        <v>209</v>
      </c>
      <c r="DN95" s="32">
        <v>0.01</v>
      </c>
      <c r="DO95" s="22">
        <v>133</v>
      </c>
      <c r="DP95" s="32">
        <v>0</v>
      </c>
      <c r="DQ95" s="22">
        <v>1652</v>
      </c>
      <c r="DR95" s="32">
        <v>0.04</v>
      </c>
      <c r="DS95" s="22">
        <v>1048</v>
      </c>
      <c r="DT95" s="32">
        <v>0.04</v>
      </c>
      <c r="DU95" s="22">
        <v>9</v>
      </c>
      <c r="DV95" s="32">
        <v>0</v>
      </c>
      <c r="DW95" s="22">
        <v>6</v>
      </c>
      <c r="DX95" s="32">
        <v>0</v>
      </c>
      <c r="DY95" s="22">
        <v>58</v>
      </c>
      <c r="DZ95" s="32">
        <v>0</v>
      </c>
      <c r="EA95" s="22">
        <v>27</v>
      </c>
      <c r="EB95" s="32">
        <v>0</v>
      </c>
      <c r="EC95" s="22">
        <v>72</v>
      </c>
      <c r="ED95" s="32">
        <v>0</v>
      </c>
      <c r="EE95" s="22">
        <v>38</v>
      </c>
      <c r="EF95" s="32">
        <v>0</v>
      </c>
      <c r="EG95" s="22" t="s">
        <v>425</v>
      </c>
      <c r="EH95" s="22">
        <v>34.840000000000003</v>
      </c>
      <c r="EI95" s="22" t="s">
        <v>425</v>
      </c>
      <c r="EJ95" s="22">
        <v>25.59</v>
      </c>
      <c r="EK95" s="22" t="s">
        <v>425</v>
      </c>
      <c r="EL95" s="22">
        <v>28.32</v>
      </c>
      <c r="EM95" s="22" t="s">
        <v>425</v>
      </c>
      <c r="EN95" s="22">
        <v>78.150000000000006</v>
      </c>
      <c r="EO95" s="22" t="s">
        <v>425</v>
      </c>
      <c r="EP95" s="22">
        <v>97.15</v>
      </c>
      <c r="EQ95" s="22" t="s">
        <v>288</v>
      </c>
      <c r="ER95" s="22">
        <v>24.21</v>
      </c>
      <c r="ES95" s="22" t="s">
        <v>288</v>
      </c>
      <c r="ET95" s="22">
        <v>33.119999999999997</v>
      </c>
      <c r="EU95" s="33" t="s">
        <v>433</v>
      </c>
      <c r="EV95" s="22">
        <v>10</v>
      </c>
      <c r="EW95" s="22" t="s">
        <v>288</v>
      </c>
      <c r="EX95" s="22">
        <v>29.25</v>
      </c>
      <c r="EY95" s="22" t="s">
        <v>434</v>
      </c>
      <c r="EZ95" s="22">
        <v>13.98</v>
      </c>
    </row>
    <row r="96" spans="1:156" ht="16" x14ac:dyDescent="0.2">
      <c r="A96" s="22" t="s">
        <v>18</v>
      </c>
      <c r="B96" s="22" t="s">
        <v>423</v>
      </c>
      <c r="C96" s="22" t="s">
        <v>596</v>
      </c>
      <c r="D96" s="22" t="s">
        <v>431</v>
      </c>
      <c r="E96" s="22" t="s">
        <v>597</v>
      </c>
      <c r="F96" s="22" t="s">
        <v>437</v>
      </c>
      <c r="G96" s="22" t="s">
        <v>460</v>
      </c>
      <c r="H96" s="22">
        <v>2</v>
      </c>
      <c r="I96" s="22">
        <v>50.04</v>
      </c>
      <c r="J96" s="22" t="s">
        <v>436</v>
      </c>
      <c r="K96" s="37" t="s">
        <v>426</v>
      </c>
      <c r="L96" s="22" t="s">
        <v>190</v>
      </c>
      <c r="M96">
        <v>1</v>
      </c>
      <c r="N96" t="s">
        <v>875</v>
      </c>
      <c r="O96" s="22">
        <f t="shared" si="29"/>
        <v>-231.94399172347332</v>
      </c>
      <c r="P96" s="29">
        <f t="shared" si="40"/>
        <v>113.42526324740297</v>
      </c>
      <c r="Q96" s="29">
        <f t="shared" si="30"/>
        <v>345.36925497087628</v>
      </c>
      <c r="R96" s="27">
        <v>0.13541474752341948</v>
      </c>
      <c r="S96" s="29"/>
      <c r="T96" s="28">
        <v>43.171156871359536</v>
      </c>
      <c r="U96" s="28">
        <v>56.712631623701483</v>
      </c>
      <c r="V96" s="22">
        <v>113.42526324740297</v>
      </c>
      <c r="W96" s="22" t="s">
        <v>436</v>
      </c>
      <c r="X96" s="22" t="s">
        <v>437</v>
      </c>
      <c r="Y96" s="29">
        <v>60924</v>
      </c>
      <c r="Z96" s="29">
        <v>80034</v>
      </c>
      <c r="AA96" s="29">
        <v>141122</v>
      </c>
      <c r="AB96" s="22" t="s">
        <v>23</v>
      </c>
      <c r="AC96" s="22">
        <v>2012</v>
      </c>
      <c r="AD96" s="22">
        <v>4</v>
      </c>
      <c r="AE96" s="22">
        <v>2</v>
      </c>
      <c r="AF96" s="20" t="s">
        <v>581</v>
      </c>
      <c r="AG96" s="19" t="s">
        <v>674</v>
      </c>
      <c r="AH96" s="19" t="s">
        <v>683</v>
      </c>
      <c r="AI96" s="19">
        <v>1</v>
      </c>
      <c r="AJ96" s="19">
        <f>(AI96 * (AV96 + AY96 + BB96 + BE96 + BH96 + BK96 + BN96 + BQ96) + AK96)</f>
        <v>-12.196899999999992</v>
      </c>
      <c r="AK96" s="19">
        <f t="shared" si="31"/>
        <v>18.829999999999998</v>
      </c>
      <c r="AL96" s="19">
        <v>54.91</v>
      </c>
      <c r="AM96" s="19">
        <v>36.08</v>
      </c>
      <c r="AN96" s="20" t="s">
        <v>425</v>
      </c>
      <c r="AO96" s="20" t="s">
        <v>425</v>
      </c>
      <c r="AP96" s="20" t="s">
        <v>431</v>
      </c>
      <c r="AQ96" s="20" t="s">
        <v>431</v>
      </c>
      <c r="AR96" s="22" t="s">
        <v>425</v>
      </c>
      <c r="AS96" s="20" t="s">
        <v>431</v>
      </c>
      <c r="AT96" s="20" t="s">
        <v>431</v>
      </c>
      <c r="AU96" s="19" t="s">
        <v>431</v>
      </c>
      <c r="AV96" s="19">
        <f t="shared" si="32"/>
        <v>-18.244199999999999</v>
      </c>
      <c r="AW96" s="29">
        <v>34.1206999999999</v>
      </c>
      <c r="AX96" s="29">
        <v>52.364899999999899</v>
      </c>
      <c r="AY96" s="19">
        <f t="shared" si="33"/>
        <v>-2.9099999999999966</v>
      </c>
      <c r="AZ96" s="30">
        <v>48.545000000000002</v>
      </c>
      <c r="BA96" s="30">
        <v>51.454999999999998</v>
      </c>
      <c r="BB96" s="19">
        <f t="shared" si="34"/>
        <v>10.116000000000106</v>
      </c>
      <c r="BC96" s="29">
        <v>55.013800000000003</v>
      </c>
      <c r="BD96" s="29">
        <v>44.897799999999897</v>
      </c>
      <c r="BE96" s="19">
        <f t="shared" si="35"/>
        <v>-20.189499999999995</v>
      </c>
      <c r="BF96" s="29">
        <v>39.837000000000003</v>
      </c>
      <c r="BG96" s="29">
        <v>60.026499999999999</v>
      </c>
      <c r="BH96" s="19">
        <f t="shared" si="36"/>
        <v>-0.61920000000010589</v>
      </c>
      <c r="BI96" s="29">
        <v>49.661499999999897</v>
      </c>
      <c r="BJ96" s="29">
        <v>50.280700000000003</v>
      </c>
      <c r="BK96" s="19">
        <f t="shared" si="37"/>
        <v>0.82000000000000028</v>
      </c>
      <c r="BL96" s="30">
        <v>50.34</v>
      </c>
      <c r="BM96" s="30">
        <v>49.52</v>
      </c>
      <c r="BN96" s="19">
        <f t="shared" si="38"/>
        <v>0</v>
      </c>
      <c r="BO96" s="31">
        <v>50</v>
      </c>
      <c r="BP96" s="31">
        <v>50</v>
      </c>
      <c r="BQ96" s="31"/>
      <c r="BR96" s="19">
        <v>51.66</v>
      </c>
      <c r="BS96" s="19">
        <v>48.18</v>
      </c>
      <c r="BT96" s="22" t="str">
        <f t="shared" si="39"/>
        <v>no</v>
      </c>
      <c r="BU96" s="32">
        <v>0.46</v>
      </c>
      <c r="BV96" s="32">
        <v>0.53</v>
      </c>
      <c r="BW96" s="22" t="s">
        <v>279</v>
      </c>
      <c r="BX96" s="29">
        <v>40.18</v>
      </c>
      <c r="BY96" s="29">
        <v>59.82</v>
      </c>
      <c r="BZ96" s="22" t="s">
        <v>512</v>
      </c>
      <c r="CA96" s="21" t="s">
        <v>702</v>
      </c>
      <c r="CB96" s="22" t="s">
        <v>255</v>
      </c>
      <c r="CC96" s="29">
        <v>92474</v>
      </c>
      <c r="CD96" s="22">
        <v>39458</v>
      </c>
      <c r="CE96" s="22">
        <v>29709</v>
      </c>
      <c r="CF96" s="27">
        <v>0.75290000000000001</v>
      </c>
      <c r="CG96" s="22">
        <v>3153</v>
      </c>
      <c r="CH96" s="32">
        <v>0.11</v>
      </c>
      <c r="CI96" s="22">
        <v>2776</v>
      </c>
      <c r="CJ96" s="32">
        <v>0.09</v>
      </c>
      <c r="CK96" s="22">
        <v>4838</v>
      </c>
      <c r="CL96" s="32">
        <v>0.16</v>
      </c>
      <c r="CM96" s="22">
        <v>2144</v>
      </c>
      <c r="CN96" s="27">
        <v>7.22E-2</v>
      </c>
      <c r="CO96" s="22">
        <v>2065</v>
      </c>
      <c r="CP96" s="32">
        <v>7.0000000000000007E-2</v>
      </c>
      <c r="CQ96" s="22">
        <v>4514</v>
      </c>
      <c r="CR96" s="32">
        <v>0.15</v>
      </c>
      <c r="CS96" s="22">
        <v>5240</v>
      </c>
      <c r="CT96" s="32">
        <v>0.18</v>
      </c>
      <c r="CU96" s="22">
        <v>2705</v>
      </c>
      <c r="CV96" s="27">
        <v>9.0999999999999998E-2</v>
      </c>
      <c r="CW96" s="22">
        <v>34786</v>
      </c>
      <c r="CX96" s="32">
        <v>0.88</v>
      </c>
      <c r="CY96" s="22">
        <v>27022</v>
      </c>
      <c r="CZ96" s="32">
        <v>0.91</v>
      </c>
      <c r="DA96" s="22">
        <v>4672</v>
      </c>
      <c r="DB96" s="32">
        <v>0.12</v>
      </c>
      <c r="DC96" s="22">
        <v>2687</v>
      </c>
      <c r="DD96" s="32">
        <v>0.09</v>
      </c>
      <c r="DE96" s="22">
        <v>914</v>
      </c>
      <c r="DF96" s="32">
        <v>0.02</v>
      </c>
      <c r="DG96" s="22">
        <v>530</v>
      </c>
      <c r="DH96" s="32">
        <v>0.02</v>
      </c>
      <c r="DI96" s="22">
        <v>1708</v>
      </c>
      <c r="DJ96" s="32">
        <v>0.04</v>
      </c>
      <c r="DK96" s="22">
        <v>875</v>
      </c>
      <c r="DL96" s="32">
        <v>0.03</v>
      </c>
      <c r="DM96" s="22">
        <v>152</v>
      </c>
      <c r="DN96" s="32">
        <v>0</v>
      </c>
      <c r="DO96" s="22">
        <v>96</v>
      </c>
      <c r="DP96" s="32">
        <v>0</v>
      </c>
      <c r="DQ96" s="22">
        <v>1690</v>
      </c>
      <c r="DR96" s="32">
        <v>0.04</v>
      </c>
      <c r="DS96" s="22">
        <v>1074</v>
      </c>
      <c r="DT96" s="32">
        <v>0.04</v>
      </c>
      <c r="DU96" s="22">
        <v>13</v>
      </c>
      <c r="DV96" s="32">
        <v>0</v>
      </c>
      <c r="DW96" s="22">
        <v>10</v>
      </c>
      <c r="DX96" s="32">
        <v>0</v>
      </c>
      <c r="DY96" s="22">
        <v>58</v>
      </c>
      <c r="DZ96" s="32">
        <v>0</v>
      </c>
      <c r="EA96" s="22">
        <v>33</v>
      </c>
      <c r="EB96" s="32">
        <v>0</v>
      </c>
      <c r="EC96" s="22">
        <v>137</v>
      </c>
      <c r="ED96" s="32">
        <v>0</v>
      </c>
      <c r="EE96" s="22">
        <v>69</v>
      </c>
      <c r="EF96" s="32">
        <v>0</v>
      </c>
      <c r="EG96" s="22" t="s">
        <v>425</v>
      </c>
      <c r="EH96" s="22">
        <v>2.91</v>
      </c>
      <c r="EI96" s="22" t="s">
        <v>431</v>
      </c>
      <c r="EJ96" s="22">
        <v>5.51</v>
      </c>
      <c r="EK96" s="22" t="s">
        <v>431</v>
      </c>
      <c r="EL96" s="22">
        <v>11</v>
      </c>
      <c r="EM96" s="22" t="s">
        <v>425</v>
      </c>
      <c r="EN96" s="22">
        <v>5.7</v>
      </c>
      <c r="EO96" s="22" t="s">
        <v>431</v>
      </c>
      <c r="EP96" s="22">
        <v>0.82</v>
      </c>
      <c r="EQ96" s="22" t="s">
        <v>288</v>
      </c>
      <c r="ER96" s="22">
        <v>2.19</v>
      </c>
      <c r="ES96" s="22" t="s">
        <v>288</v>
      </c>
      <c r="ET96" s="22">
        <v>12.47</v>
      </c>
      <c r="EU96" s="22" t="s">
        <v>439</v>
      </c>
      <c r="EV96" s="22">
        <v>8.41</v>
      </c>
      <c r="EW96" s="22" t="s">
        <v>288</v>
      </c>
      <c r="EX96" s="22">
        <v>6.97</v>
      </c>
      <c r="EY96" s="22" t="s">
        <v>439</v>
      </c>
      <c r="EZ96" s="22">
        <v>5.93</v>
      </c>
    </row>
    <row r="97" spans="1:156" ht="16" x14ac:dyDescent="0.2">
      <c r="A97" s="22" t="s">
        <v>33</v>
      </c>
      <c r="B97" s="22" t="s">
        <v>423</v>
      </c>
      <c r="C97" s="22" t="s">
        <v>598</v>
      </c>
      <c r="D97" s="22" t="s">
        <v>425</v>
      </c>
      <c r="E97" s="22" t="s">
        <v>426</v>
      </c>
      <c r="F97" s="22" t="s">
        <v>895</v>
      </c>
      <c r="G97" s="29"/>
      <c r="H97" s="22">
        <v>4</v>
      </c>
      <c r="I97" s="22">
        <v>64.42</v>
      </c>
      <c r="J97" s="22" t="s">
        <v>429</v>
      </c>
      <c r="K97" s="37" t="s">
        <v>426</v>
      </c>
      <c r="L97" s="22" t="s">
        <v>183</v>
      </c>
      <c r="M97">
        <v>13</v>
      </c>
      <c r="N97" t="s">
        <v>825</v>
      </c>
      <c r="O97" s="28">
        <f t="shared" si="29"/>
        <v>335.52915942217385</v>
      </c>
      <c r="P97" s="29">
        <f t="shared" si="40"/>
        <v>372.8099965876408</v>
      </c>
      <c r="Q97" s="34">
        <f t="shared" si="30"/>
        <v>37.28083716546692</v>
      </c>
      <c r="R97" s="27">
        <v>0.2485416226580654</v>
      </c>
      <c r="S97" s="29"/>
      <c r="T97" s="28">
        <v>37.28083716546692</v>
      </c>
      <c r="U97" s="28">
        <v>62.134999431273464</v>
      </c>
      <c r="V97" s="22">
        <v>1429.1049869192898</v>
      </c>
      <c r="W97" s="22" t="s">
        <v>429</v>
      </c>
      <c r="X97" s="22" t="s">
        <v>469</v>
      </c>
      <c r="Y97" s="29">
        <v>45886</v>
      </c>
      <c r="Z97" s="29">
        <v>76477</v>
      </c>
      <c r="AA97" s="29">
        <v>123082</v>
      </c>
      <c r="AB97" s="22" t="s">
        <v>19</v>
      </c>
      <c r="AC97" s="22">
        <v>2008</v>
      </c>
      <c r="AD97" s="22">
        <v>0</v>
      </c>
      <c r="AE97" s="22">
        <v>6</v>
      </c>
      <c r="AF97" s="20" t="s">
        <v>470</v>
      </c>
      <c r="AG97" s="19" t="s">
        <v>660</v>
      </c>
      <c r="AH97" s="19" t="s">
        <v>682</v>
      </c>
      <c r="AI97" s="19">
        <v>3</v>
      </c>
      <c r="AJ97" s="19">
        <f>(AI97 * ((AV97 + AY97 + BB97 + BE97 + BH97 + BK97 + BN97 + BQ97) + AK97) * -1)</f>
        <v>573.11460000000034</v>
      </c>
      <c r="AK97" s="19">
        <f t="shared" si="31"/>
        <v>13.350000000000001</v>
      </c>
      <c r="AL97" s="19">
        <v>52.31</v>
      </c>
      <c r="AM97" s="19">
        <v>38.96</v>
      </c>
      <c r="AN97" s="20" t="s">
        <v>425</v>
      </c>
      <c r="AO97" s="20" t="s">
        <v>425</v>
      </c>
      <c r="AP97" s="20" t="s">
        <v>425</v>
      </c>
      <c r="AQ97" s="20" t="s">
        <v>425</v>
      </c>
      <c r="AR97" s="22" t="s">
        <v>425</v>
      </c>
      <c r="AS97" s="20" t="s">
        <v>425</v>
      </c>
      <c r="AT97" s="20" t="s">
        <v>425</v>
      </c>
      <c r="AU97" s="19" t="s">
        <v>425</v>
      </c>
      <c r="AV97" s="19">
        <f t="shared" si="32"/>
        <v>-43.985900000000107</v>
      </c>
      <c r="AW97" s="29">
        <v>27.9637999999999</v>
      </c>
      <c r="AX97" s="29">
        <v>71.949700000000007</v>
      </c>
      <c r="AY97" s="19">
        <f t="shared" si="33"/>
        <v>-19.726300000000002</v>
      </c>
      <c r="AZ97" s="29">
        <v>40.107900000000001</v>
      </c>
      <c r="BA97" s="29">
        <v>59.834200000000003</v>
      </c>
      <c r="BB97" s="19">
        <f t="shared" si="34"/>
        <v>-28.165800000000104</v>
      </c>
      <c r="BC97" s="29">
        <v>35.874899999999897</v>
      </c>
      <c r="BD97" s="29">
        <v>64.040700000000001</v>
      </c>
      <c r="BE97" s="19">
        <f t="shared" si="35"/>
        <v>-30.383299999999998</v>
      </c>
      <c r="BF97" s="29">
        <v>34.5349</v>
      </c>
      <c r="BG97" s="29">
        <v>64.918199999999999</v>
      </c>
      <c r="BH97" s="19">
        <f t="shared" si="36"/>
        <v>-35.176899999999897</v>
      </c>
      <c r="BI97" s="29">
        <v>32.354300000000002</v>
      </c>
      <c r="BJ97" s="29">
        <v>67.531199999999899</v>
      </c>
      <c r="BK97" s="19">
        <f t="shared" si="37"/>
        <v>-17.949999999999996</v>
      </c>
      <c r="BL97" s="30">
        <v>40.96</v>
      </c>
      <c r="BM97" s="30">
        <v>58.91</v>
      </c>
      <c r="BN97" s="19">
        <f t="shared" si="38"/>
        <v>-29</v>
      </c>
      <c r="BO97" s="31">
        <v>35</v>
      </c>
      <c r="BP97" s="31">
        <v>64</v>
      </c>
      <c r="BQ97" s="31"/>
      <c r="BR97" s="19">
        <v>37.57</v>
      </c>
      <c r="BS97" s="19">
        <v>62.25</v>
      </c>
      <c r="BT97" s="22" t="str">
        <f t="shared" si="39"/>
        <v>yes</v>
      </c>
      <c r="BU97" s="32">
        <v>0.51</v>
      </c>
      <c r="BV97" s="32">
        <v>0.47</v>
      </c>
      <c r="BW97" s="22" t="s">
        <v>279</v>
      </c>
      <c r="BX97" s="29">
        <v>33.08</v>
      </c>
      <c r="BY97" s="29">
        <v>66.92</v>
      </c>
      <c r="BZ97" s="22" t="s">
        <v>512</v>
      </c>
      <c r="CA97" s="21" t="s">
        <v>702</v>
      </c>
      <c r="CB97" s="22" t="s">
        <v>255</v>
      </c>
      <c r="CC97" s="29">
        <v>97652</v>
      </c>
      <c r="CD97" s="22">
        <v>39688</v>
      </c>
      <c r="CE97" s="22">
        <v>28941</v>
      </c>
      <c r="CF97" s="27">
        <v>0.72919999999999996</v>
      </c>
      <c r="CG97" s="22">
        <v>4015</v>
      </c>
      <c r="CH97" s="32">
        <v>0.14000000000000001</v>
      </c>
      <c r="CI97" s="22">
        <v>3029</v>
      </c>
      <c r="CJ97" s="32">
        <v>0.1</v>
      </c>
      <c r="CK97" s="22">
        <v>3853</v>
      </c>
      <c r="CL97" s="32">
        <v>0.13</v>
      </c>
      <c r="CM97" s="22">
        <v>1442</v>
      </c>
      <c r="CN97" s="27">
        <v>4.9799999999999997E-2</v>
      </c>
      <c r="CO97" s="22">
        <v>2855</v>
      </c>
      <c r="CP97" s="32">
        <v>0.1</v>
      </c>
      <c r="CQ97" s="22">
        <v>4864</v>
      </c>
      <c r="CR97" s="32">
        <v>0.17</v>
      </c>
      <c r="CS97" s="22">
        <v>4230</v>
      </c>
      <c r="CT97" s="32">
        <v>0.15</v>
      </c>
      <c r="CU97" s="22">
        <v>1823</v>
      </c>
      <c r="CV97" s="27">
        <v>6.3E-2</v>
      </c>
      <c r="CW97" s="22">
        <v>30839</v>
      </c>
      <c r="CX97" s="32">
        <v>0.78</v>
      </c>
      <c r="CY97" s="22">
        <v>23341</v>
      </c>
      <c r="CZ97" s="32">
        <v>0.81</v>
      </c>
      <c r="DA97" s="22">
        <v>8849</v>
      </c>
      <c r="DB97" s="32">
        <v>0.22</v>
      </c>
      <c r="DC97" s="22">
        <v>5600</v>
      </c>
      <c r="DD97" s="32">
        <v>0.19</v>
      </c>
      <c r="DE97" s="22">
        <v>1285</v>
      </c>
      <c r="DF97" s="32">
        <v>0.03</v>
      </c>
      <c r="DG97" s="22">
        <v>779</v>
      </c>
      <c r="DH97" s="32">
        <v>0.03</v>
      </c>
      <c r="DI97" s="22">
        <v>2424</v>
      </c>
      <c r="DJ97" s="32">
        <v>0.06</v>
      </c>
      <c r="DK97" s="22">
        <v>1366</v>
      </c>
      <c r="DL97" s="32">
        <v>0.05</v>
      </c>
      <c r="DM97" s="22">
        <v>147</v>
      </c>
      <c r="DN97" s="32">
        <v>0</v>
      </c>
      <c r="DO97" s="22">
        <v>97</v>
      </c>
      <c r="DP97" s="32">
        <v>0</v>
      </c>
      <c r="DQ97" s="22">
        <v>4744</v>
      </c>
      <c r="DR97" s="32">
        <v>0.12</v>
      </c>
      <c r="DS97" s="22">
        <v>3226</v>
      </c>
      <c r="DT97" s="32">
        <v>0.11</v>
      </c>
      <c r="DU97" s="22">
        <v>25</v>
      </c>
      <c r="DV97" s="32">
        <v>0</v>
      </c>
      <c r="DW97" s="22">
        <v>12</v>
      </c>
      <c r="DX97" s="32">
        <v>0</v>
      </c>
      <c r="DY97" s="22">
        <v>79</v>
      </c>
      <c r="DZ97" s="32">
        <v>0</v>
      </c>
      <c r="EA97" s="22">
        <v>34</v>
      </c>
      <c r="EB97" s="32">
        <v>0</v>
      </c>
      <c r="EC97" s="22">
        <v>145</v>
      </c>
      <c r="ED97" s="32">
        <v>0</v>
      </c>
      <c r="EE97" s="22">
        <v>86</v>
      </c>
      <c r="EF97" s="32">
        <v>0</v>
      </c>
      <c r="EG97" s="22" t="s">
        <v>425</v>
      </c>
      <c r="EH97" s="22">
        <v>20.440000000000001</v>
      </c>
      <c r="EI97" s="22" t="s">
        <v>425</v>
      </c>
      <c r="EJ97" s="22">
        <v>28.69</v>
      </c>
      <c r="EK97" s="22" t="s">
        <v>425</v>
      </c>
      <c r="EL97" s="22">
        <v>15.36</v>
      </c>
      <c r="EM97" s="22" t="s">
        <v>425</v>
      </c>
      <c r="EN97" s="22">
        <v>35.69</v>
      </c>
      <c r="EO97" s="22" t="s">
        <v>425</v>
      </c>
      <c r="EP97" s="22">
        <v>17.95</v>
      </c>
      <c r="EQ97" s="22" t="s">
        <v>288</v>
      </c>
      <c r="ER97" s="22">
        <v>13.96</v>
      </c>
      <c r="ES97" s="22" t="s">
        <v>288</v>
      </c>
      <c r="ET97" s="22">
        <v>26.36</v>
      </c>
      <c r="EU97" s="22" t="s">
        <v>439</v>
      </c>
      <c r="EV97" s="22">
        <v>2.2400000000000002</v>
      </c>
      <c r="EW97" s="22" t="s">
        <v>288</v>
      </c>
      <c r="EX97" s="22">
        <v>19.98</v>
      </c>
      <c r="EY97" s="22" t="s">
        <v>434</v>
      </c>
      <c r="EZ97" s="22">
        <v>4.96</v>
      </c>
    </row>
    <row r="98" spans="1:156" ht="16" x14ac:dyDescent="0.2">
      <c r="A98" s="22" t="s">
        <v>29</v>
      </c>
      <c r="B98" s="22" t="s">
        <v>423</v>
      </c>
      <c r="C98" s="22" t="s">
        <v>599</v>
      </c>
      <c r="D98" s="22" t="s">
        <v>431</v>
      </c>
      <c r="E98" s="22" t="s">
        <v>600</v>
      </c>
      <c r="F98" s="22" t="s">
        <v>894</v>
      </c>
      <c r="G98" s="22" t="s">
        <v>460</v>
      </c>
      <c r="H98" s="22">
        <v>11</v>
      </c>
      <c r="I98" s="22">
        <v>51.38</v>
      </c>
      <c r="J98" s="22" t="s">
        <v>428</v>
      </c>
      <c r="K98" s="37" t="s">
        <v>426</v>
      </c>
      <c r="L98" s="22" t="s">
        <v>184</v>
      </c>
      <c r="M98">
        <v>0</v>
      </c>
      <c r="N98" s="25" t="s">
        <v>858</v>
      </c>
      <c r="O98" s="22">
        <f t="shared" ref="O98:O129" si="42">P98-Q98</f>
        <v>-1739.7693770148512</v>
      </c>
      <c r="P98" s="29">
        <f t="shared" si="40"/>
        <v>115.46716997768165</v>
      </c>
      <c r="Q98" s="29">
        <f t="shared" ref="Q98:Q129" si="43">IF(D98="DFL", IF(AD98=0, T98, T98*AD98)*H98, IF(AD98=0, T98, T98*AD98))</f>
        <v>1855.2365469925328</v>
      </c>
      <c r="R98" s="27">
        <v>0.15569118011737804</v>
      </c>
      <c r="S98" s="22" t="s">
        <v>285</v>
      </c>
      <c r="T98" s="28">
        <v>42.164466977103018</v>
      </c>
      <c r="U98" s="28">
        <v>57.733584988840825</v>
      </c>
      <c r="V98" s="22">
        <v>115.46716997768165</v>
      </c>
      <c r="W98" s="22" t="s">
        <v>428</v>
      </c>
      <c r="X98" s="22" t="s">
        <v>427</v>
      </c>
      <c r="Y98" s="29">
        <v>61211</v>
      </c>
      <c r="Z98" s="29">
        <v>83813</v>
      </c>
      <c r="AA98" s="29">
        <v>145172</v>
      </c>
      <c r="AB98" s="22" t="s">
        <v>13</v>
      </c>
      <c r="AC98" s="22" t="s">
        <v>601</v>
      </c>
      <c r="AD98" s="22">
        <v>4</v>
      </c>
      <c r="AE98" s="22">
        <v>2</v>
      </c>
      <c r="AF98" s="20" t="s">
        <v>454</v>
      </c>
      <c r="AG98" s="19" t="s">
        <v>675</v>
      </c>
      <c r="AH98" s="19" t="s">
        <v>684</v>
      </c>
      <c r="AI98" s="19">
        <v>2</v>
      </c>
      <c r="AJ98" s="19">
        <f>(AI98 * ((AV98 + AY98 + BB98 + BE98 + BH98 + BK98 + BN98 + BQ98) + AK98) * -1)</f>
        <v>88.106999999999772</v>
      </c>
      <c r="AK98" s="19">
        <f t="shared" ref="AK98:AK129" si="44">AL98-AM98</f>
        <v>27.290000000000006</v>
      </c>
      <c r="AL98" s="19">
        <v>59.34</v>
      </c>
      <c r="AM98" s="19">
        <v>32.049999999999997</v>
      </c>
      <c r="AN98" s="20" t="s">
        <v>425</v>
      </c>
      <c r="AO98" s="20" t="s">
        <v>425</v>
      </c>
      <c r="AP98" s="20" t="s">
        <v>425</v>
      </c>
      <c r="AQ98" s="20" t="s">
        <v>425</v>
      </c>
      <c r="AR98" s="22" t="s">
        <v>425</v>
      </c>
      <c r="AS98" s="20" t="s">
        <v>431</v>
      </c>
      <c r="AT98" s="20" t="s">
        <v>431</v>
      </c>
      <c r="AU98" s="19" t="s">
        <v>425</v>
      </c>
      <c r="AV98" s="19">
        <f t="shared" ref="AV98:AV129" si="45">AW98-AX98</f>
        <v>-29.273399999999896</v>
      </c>
      <c r="AW98" s="29">
        <v>35.285200000000003</v>
      </c>
      <c r="AX98" s="29">
        <v>64.558599999999899</v>
      </c>
      <c r="AY98" s="19">
        <f t="shared" ref="AY98:AY129" si="46">AZ98-BA98</f>
        <v>-14.945</v>
      </c>
      <c r="AZ98" s="29">
        <v>42.4711</v>
      </c>
      <c r="BA98" s="29">
        <v>57.4161</v>
      </c>
      <c r="BB98" s="19">
        <f t="shared" ref="BB98:BB129" si="47">BC98-BD98</f>
        <v>-19.143599999999999</v>
      </c>
      <c r="BC98" s="29">
        <v>40.366900000000001</v>
      </c>
      <c r="BD98" s="29">
        <v>59.5105</v>
      </c>
      <c r="BE98" s="19">
        <f t="shared" ref="BE98:BE129" si="48">BF98-BG98</f>
        <v>-18.786200000000001</v>
      </c>
      <c r="BF98" s="29">
        <v>40.557899999999997</v>
      </c>
      <c r="BG98" s="29">
        <v>59.344099999999997</v>
      </c>
      <c r="BH98" s="19">
        <f t="shared" ref="BH98:BH129" si="49">BI98-BJ98</f>
        <v>-2.915300000000002</v>
      </c>
      <c r="BI98" s="29">
        <v>48.507599999999897</v>
      </c>
      <c r="BJ98" s="29">
        <v>51.422899999999899</v>
      </c>
      <c r="BK98" s="19">
        <f t="shared" ref="BK98:BK129" si="50">BL98-BM98</f>
        <v>11.719999999999999</v>
      </c>
      <c r="BL98" s="30">
        <v>55.79</v>
      </c>
      <c r="BM98" s="30">
        <v>44.07</v>
      </c>
      <c r="BN98" s="19">
        <f t="shared" ref="BN98:BN129" si="51">BO98-BP98</f>
        <v>2</v>
      </c>
      <c r="BO98" s="31">
        <v>51</v>
      </c>
      <c r="BP98" s="31">
        <v>49</v>
      </c>
      <c r="BQ98" s="31"/>
      <c r="BR98" s="19">
        <v>48.79</v>
      </c>
      <c r="BS98" s="19">
        <v>51.04</v>
      </c>
      <c r="BT98" s="22" t="str">
        <f t="shared" ref="BT98:BT129" si="52">IF(BU98&gt;BV98,"yes","no")</f>
        <v>no</v>
      </c>
      <c r="BU98" s="32">
        <v>0.43</v>
      </c>
      <c r="BV98" s="32">
        <v>0.56000000000000005</v>
      </c>
      <c r="BW98" s="22" t="s">
        <v>279</v>
      </c>
      <c r="BX98" s="29">
        <v>39.9</v>
      </c>
      <c r="BY98" s="29">
        <v>60.1</v>
      </c>
      <c r="BZ98" s="22" t="s">
        <v>512</v>
      </c>
      <c r="CA98" s="21" t="s">
        <v>702</v>
      </c>
      <c r="CB98" s="22" t="s">
        <v>255</v>
      </c>
      <c r="CC98" s="29">
        <v>99725</v>
      </c>
      <c r="CD98" s="22">
        <v>39432</v>
      </c>
      <c r="CE98" s="22">
        <v>29224</v>
      </c>
      <c r="CF98" s="27">
        <v>0.74109999999999998</v>
      </c>
      <c r="CG98" s="22">
        <v>2290</v>
      </c>
      <c r="CH98" s="32">
        <v>0.08</v>
      </c>
      <c r="CI98" s="22">
        <v>2599</v>
      </c>
      <c r="CJ98" s="32">
        <v>0.09</v>
      </c>
      <c r="CK98" s="22">
        <v>4238</v>
      </c>
      <c r="CL98" s="32">
        <v>0.15</v>
      </c>
      <c r="CM98" s="22">
        <v>3043</v>
      </c>
      <c r="CN98" s="27">
        <v>0.1041</v>
      </c>
      <c r="CO98" s="22">
        <v>1574</v>
      </c>
      <c r="CP98" s="32">
        <v>0.05</v>
      </c>
      <c r="CQ98" s="22">
        <v>4351</v>
      </c>
      <c r="CR98" s="32">
        <v>0.15</v>
      </c>
      <c r="CS98" s="22">
        <v>4693</v>
      </c>
      <c r="CT98" s="32">
        <v>0.16</v>
      </c>
      <c r="CU98" s="22">
        <v>4445</v>
      </c>
      <c r="CV98" s="27">
        <v>0.15210000000000001</v>
      </c>
      <c r="CW98" s="22">
        <v>35509</v>
      </c>
      <c r="CX98" s="32">
        <v>0.9</v>
      </c>
      <c r="CY98" s="22">
        <v>26853</v>
      </c>
      <c r="CZ98" s="32">
        <v>0.92</v>
      </c>
      <c r="DA98" s="22">
        <v>3923</v>
      </c>
      <c r="DB98" s="32">
        <v>0.1</v>
      </c>
      <c r="DC98" s="22">
        <v>2371</v>
      </c>
      <c r="DD98" s="32">
        <v>0.08</v>
      </c>
      <c r="DE98" s="22">
        <v>827</v>
      </c>
      <c r="DF98" s="32">
        <v>0.02</v>
      </c>
      <c r="DG98" s="22">
        <v>480</v>
      </c>
      <c r="DH98" s="32">
        <v>0.02</v>
      </c>
      <c r="DI98" s="22">
        <v>987</v>
      </c>
      <c r="DJ98" s="32">
        <v>0.03</v>
      </c>
      <c r="DK98" s="22">
        <v>587</v>
      </c>
      <c r="DL98" s="32">
        <v>0.02</v>
      </c>
      <c r="DM98" s="22">
        <v>119</v>
      </c>
      <c r="DN98" s="32">
        <v>0</v>
      </c>
      <c r="DO98" s="22">
        <v>95</v>
      </c>
      <c r="DP98" s="32">
        <v>0</v>
      </c>
      <c r="DQ98" s="22">
        <v>1809</v>
      </c>
      <c r="DR98" s="32">
        <v>0.05</v>
      </c>
      <c r="DS98" s="22">
        <v>1117</v>
      </c>
      <c r="DT98" s="32">
        <v>0.04</v>
      </c>
      <c r="DU98" s="22">
        <v>21</v>
      </c>
      <c r="DV98" s="32">
        <v>0</v>
      </c>
      <c r="DW98" s="22">
        <v>12</v>
      </c>
      <c r="DX98" s="32">
        <v>0</v>
      </c>
      <c r="DY98" s="22">
        <v>84</v>
      </c>
      <c r="DZ98" s="32">
        <v>0</v>
      </c>
      <c r="EA98" s="22">
        <v>37</v>
      </c>
      <c r="EB98" s="32">
        <v>0</v>
      </c>
      <c r="EC98" s="22">
        <v>76</v>
      </c>
      <c r="ED98" s="32">
        <v>0</v>
      </c>
      <c r="EE98" s="22">
        <v>43</v>
      </c>
      <c r="EF98" s="32">
        <v>0</v>
      </c>
      <c r="EG98" s="22" t="s">
        <v>425</v>
      </c>
      <c r="EH98" s="22">
        <v>14.95</v>
      </c>
      <c r="EI98" s="22" t="s">
        <v>425</v>
      </c>
      <c r="EJ98" s="22">
        <v>19.14</v>
      </c>
      <c r="EK98" s="22" t="s">
        <v>425</v>
      </c>
      <c r="EL98" s="22">
        <v>5.34</v>
      </c>
      <c r="EM98" s="22" t="s">
        <v>425</v>
      </c>
      <c r="EN98" s="22">
        <v>2.92</v>
      </c>
      <c r="EO98" s="22" t="s">
        <v>431</v>
      </c>
      <c r="EP98" s="22">
        <v>11.72</v>
      </c>
      <c r="EQ98" s="22" t="s">
        <v>287</v>
      </c>
      <c r="ER98" s="22">
        <v>2.99</v>
      </c>
      <c r="ES98" s="22" t="s">
        <v>288</v>
      </c>
      <c r="ET98" s="22">
        <v>10.11</v>
      </c>
      <c r="EU98" s="22" t="s">
        <v>439</v>
      </c>
      <c r="EV98" s="22">
        <v>12.6</v>
      </c>
      <c r="EW98" s="22" t="s">
        <v>288</v>
      </c>
      <c r="EX98" s="22">
        <v>4.47</v>
      </c>
      <c r="EY98" s="22" t="s">
        <v>439</v>
      </c>
      <c r="EZ98" s="22">
        <v>5.6</v>
      </c>
    </row>
    <row r="99" spans="1:156" ht="16" x14ac:dyDescent="0.2">
      <c r="A99" s="22" t="s">
        <v>36</v>
      </c>
      <c r="B99" s="22" t="s">
        <v>423</v>
      </c>
      <c r="C99" s="22" t="s">
        <v>602</v>
      </c>
      <c r="D99" s="22" t="s">
        <v>431</v>
      </c>
      <c r="E99" s="22" t="s">
        <v>426</v>
      </c>
      <c r="F99" s="22" t="s">
        <v>893</v>
      </c>
      <c r="G99" s="22"/>
      <c r="H99" s="22">
        <v>3</v>
      </c>
      <c r="I99" s="22">
        <v>52.8</v>
      </c>
      <c r="J99" s="22" t="s">
        <v>428</v>
      </c>
      <c r="K99" s="37" t="s">
        <v>426</v>
      </c>
      <c r="L99" s="22" t="s">
        <v>184</v>
      </c>
      <c r="M99">
        <v>-2</v>
      </c>
      <c r="N99" t="s">
        <v>839</v>
      </c>
      <c r="O99" s="22">
        <f t="shared" si="42"/>
        <v>-293.08725616166339</v>
      </c>
      <c r="P99" s="29">
        <f t="shared" si="40"/>
        <v>150.71370167036562</v>
      </c>
      <c r="Q99" s="29">
        <f t="shared" si="43"/>
        <v>443.80095783202898</v>
      </c>
      <c r="R99" s="27">
        <v>9.2668301989642932E-3</v>
      </c>
      <c r="S99" s="22" t="s">
        <v>285</v>
      </c>
      <c r="T99" s="28">
        <v>49.311217536892109</v>
      </c>
      <c r="U99" s="28">
        <v>50.237900556788539</v>
      </c>
      <c r="V99" s="22">
        <v>0</v>
      </c>
      <c r="W99" s="22" t="s">
        <v>428</v>
      </c>
      <c r="X99" s="22" t="s">
        <v>437</v>
      </c>
      <c r="Y99" s="29">
        <v>63323</v>
      </c>
      <c r="Z99" s="29">
        <v>64513</v>
      </c>
      <c r="AA99" s="29">
        <v>128415</v>
      </c>
      <c r="AB99" s="22" t="s">
        <v>65</v>
      </c>
      <c r="AC99" s="22" t="s">
        <v>566</v>
      </c>
      <c r="AD99" s="22">
        <v>3</v>
      </c>
      <c r="AE99" s="22">
        <v>3</v>
      </c>
      <c r="AF99" s="20" t="s">
        <v>588</v>
      </c>
      <c r="AG99" s="19" t="s">
        <v>673</v>
      </c>
      <c r="AH99" s="19" t="s">
        <v>683</v>
      </c>
      <c r="AI99" s="19">
        <v>1</v>
      </c>
      <c r="AJ99" s="19">
        <f t="shared" ref="AJ99:AJ106" si="53">(AI99 * (AV99 + AY99 + BB99 + BE99 + BH99 + BK99 + BN99 + BQ99) + AK99)</f>
        <v>-14.160800000000002</v>
      </c>
      <c r="AK99" s="19">
        <f t="shared" si="44"/>
        <v>19.909999999999997</v>
      </c>
      <c r="AL99" s="19">
        <v>55.83</v>
      </c>
      <c r="AM99" s="19">
        <v>35.92</v>
      </c>
      <c r="AN99" s="20" t="s">
        <v>425</v>
      </c>
      <c r="AO99" s="20" t="s">
        <v>425</v>
      </c>
      <c r="AP99" s="20" t="s">
        <v>425</v>
      </c>
      <c r="AQ99" s="20" t="s">
        <v>431</v>
      </c>
      <c r="AR99" s="22" t="s">
        <v>425</v>
      </c>
      <c r="AS99" s="20" t="s">
        <v>431</v>
      </c>
      <c r="AT99" s="20" t="s">
        <v>431</v>
      </c>
      <c r="AU99" s="19" t="s">
        <v>431</v>
      </c>
      <c r="AV99" s="19">
        <f t="shared" si="45"/>
        <v>-27.4024</v>
      </c>
      <c r="AW99" s="29">
        <v>36.243499999999898</v>
      </c>
      <c r="AX99" s="29">
        <v>63.645899999999898</v>
      </c>
      <c r="AY99" s="19">
        <f t="shared" si="46"/>
        <v>-21.010299999999898</v>
      </c>
      <c r="AZ99" s="29">
        <v>31.5318</v>
      </c>
      <c r="BA99" s="29">
        <v>52.542099999999898</v>
      </c>
      <c r="BB99" s="19">
        <f t="shared" si="47"/>
        <v>-6.8128999999999991</v>
      </c>
      <c r="BC99" s="29">
        <v>46.524999999999899</v>
      </c>
      <c r="BD99" s="29">
        <v>53.337899999999898</v>
      </c>
      <c r="BE99" s="19">
        <f t="shared" si="48"/>
        <v>13.3812</v>
      </c>
      <c r="BF99" s="30">
        <v>56.580199999999998</v>
      </c>
      <c r="BG99" s="30">
        <v>43.198999999999998</v>
      </c>
      <c r="BH99" s="19">
        <f t="shared" si="49"/>
        <v>-4.9864000000001028</v>
      </c>
      <c r="BI99" s="29">
        <v>45.571199999999898</v>
      </c>
      <c r="BJ99" s="29">
        <v>50.557600000000001</v>
      </c>
      <c r="BK99" s="19">
        <f t="shared" si="50"/>
        <v>6.7600000000000051</v>
      </c>
      <c r="BL99" s="30">
        <v>53.31</v>
      </c>
      <c r="BM99" s="30">
        <v>46.55</v>
      </c>
      <c r="BN99" s="19">
        <f t="shared" si="51"/>
        <v>6</v>
      </c>
      <c r="BO99" s="31">
        <v>53</v>
      </c>
      <c r="BP99" s="31">
        <v>47</v>
      </c>
      <c r="BQ99" s="31"/>
      <c r="BR99" s="19">
        <v>55.38</v>
      </c>
      <c r="BS99" s="19">
        <v>44.39</v>
      </c>
      <c r="BT99" s="22" t="str">
        <f t="shared" si="52"/>
        <v>no</v>
      </c>
      <c r="BU99" s="32">
        <v>0.45</v>
      </c>
      <c r="BV99" s="32">
        <v>0.53</v>
      </c>
      <c r="BW99" s="22" t="s">
        <v>279</v>
      </c>
      <c r="BX99" s="29">
        <v>39.770000000000003</v>
      </c>
      <c r="BY99" s="29">
        <v>60.23</v>
      </c>
      <c r="BZ99" s="22" t="s">
        <v>512</v>
      </c>
      <c r="CA99" s="21" t="s">
        <v>702</v>
      </c>
      <c r="CB99" s="22" t="s">
        <v>255</v>
      </c>
      <c r="CC99" s="29">
        <v>73031</v>
      </c>
      <c r="CD99" s="22">
        <v>39820</v>
      </c>
      <c r="CE99" s="22">
        <v>33049</v>
      </c>
      <c r="CF99" s="27">
        <v>0.83</v>
      </c>
      <c r="CG99" s="22">
        <v>4008</v>
      </c>
      <c r="CH99" s="32">
        <v>0.12</v>
      </c>
      <c r="CI99" s="22">
        <v>2240</v>
      </c>
      <c r="CJ99" s="32">
        <v>7.0000000000000007E-2</v>
      </c>
      <c r="CK99" s="22">
        <v>4113</v>
      </c>
      <c r="CL99" s="32">
        <v>0.12</v>
      </c>
      <c r="CM99" s="22">
        <v>3456</v>
      </c>
      <c r="CN99" s="27">
        <v>0.1046</v>
      </c>
      <c r="CO99" s="22">
        <v>3206</v>
      </c>
      <c r="CP99" s="32">
        <v>0.1</v>
      </c>
      <c r="CQ99" s="22">
        <v>3579</v>
      </c>
      <c r="CR99" s="32">
        <v>0.11</v>
      </c>
      <c r="CS99" s="22">
        <v>5110</v>
      </c>
      <c r="CT99" s="32">
        <v>0.15</v>
      </c>
      <c r="CU99" s="22">
        <v>5010</v>
      </c>
      <c r="CV99" s="27">
        <v>0.15160000000000001</v>
      </c>
      <c r="CW99" s="22">
        <v>32777</v>
      </c>
      <c r="CX99" s="32">
        <v>0.82</v>
      </c>
      <c r="CY99" s="22">
        <v>28173</v>
      </c>
      <c r="CZ99" s="32">
        <v>0.85</v>
      </c>
      <c r="DA99" s="22">
        <v>7043</v>
      </c>
      <c r="DB99" s="32">
        <v>0.18</v>
      </c>
      <c r="DC99" s="22">
        <v>4876</v>
      </c>
      <c r="DD99" s="32">
        <v>0.15</v>
      </c>
      <c r="DE99" s="22">
        <v>1134</v>
      </c>
      <c r="DF99" s="32">
        <v>0.03</v>
      </c>
      <c r="DG99" s="22">
        <v>742</v>
      </c>
      <c r="DH99" s="32">
        <v>0.02</v>
      </c>
      <c r="DI99" s="22">
        <v>2230</v>
      </c>
      <c r="DJ99" s="32">
        <v>0.06</v>
      </c>
      <c r="DK99" s="22">
        <v>1420</v>
      </c>
      <c r="DL99" s="32">
        <v>0.04</v>
      </c>
      <c r="DM99" s="22">
        <v>198</v>
      </c>
      <c r="DN99" s="32">
        <v>0</v>
      </c>
      <c r="DO99" s="22">
        <v>143</v>
      </c>
      <c r="DP99" s="32">
        <v>0</v>
      </c>
      <c r="DQ99" s="22">
        <v>3220</v>
      </c>
      <c r="DR99" s="32">
        <v>0.08</v>
      </c>
      <c r="DS99" s="22">
        <v>2422</v>
      </c>
      <c r="DT99" s="32">
        <v>7.0000000000000007E-2</v>
      </c>
      <c r="DU99" s="22">
        <v>8</v>
      </c>
      <c r="DV99" s="32">
        <v>0</v>
      </c>
      <c r="DW99" s="22">
        <v>8</v>
      </c>
      <c r="DX99" s="32">
        <v>0</v>
      </c>
      <c r="DY99" s="22">
        <v>69</v>
      </c>
      <c r="DZ99" s="32">
        <v>0</v>
      </c>
      <c r="EA99" s="22">
        <v>43</v>
      </c>
      <c r="EB99" s="32">
        <v>0</v>
      </c>
      <c r="EC99" s="22">
        <v>184</v>
      </c>
      <c r="ED99" s="32">
        <v>0</v>
      </c>
      <c r="EE99" s="22">
        <v>98</v>
      </c>
      <c r="EF99" s="32">
        <v>0</v>
      </c>
      <c r="EG99" s="22" t="s">
        <v>425</v>
      </c>
      <c r="EH99" s="22">
        <v>17.010000000000002</v>
      </c>
      <c r="EI99" s="22" t="s">
        <v>425</v>
      </c>
      <c r="EJ99" s="22">
        <v>3.81</v>
      </c>
      <c r="EK99" s="22" t="s">
        <v>431</v>
      </c>
      <c r="EL99" s="22">
        <v>7.13</v>
      </c>
      <c r="EM99" s="22" t="s">
        <v>425</v>
      </c>
      <c r="EN99" s="22">
        <v>4.26</v>
      </c>
      <c r="EO99" s="22" t="s">
        <v>431</v>
      </c>
      <c r="EP99" s="22">
        <v>6.76</v>
      </c>
      <c r="EQ99" s="22" t="s">
        <v>288</v>
      </c>
      <c r="ER99" s="22">
        <v>2</v>
      </c>
      <c r="ES99" s="22" t="s">
        <v>288</v>
      </c>
      <c r="ET99" s="22">
        <v>13.76</v>
      </c>
      <c r="EU99" s="22" t="s">
        <v>439</v>
      </c>
      <c r="EV99" s="22">
        <v>8.7100000000000009</v>
      </c>
      <c r="EW99" s="22" t="s">
        <v>288</v>
      </c>
      <c r="EX99" s="22">
        <v>5.95</v>
      </c>
      <c r="EY99" s="22" t="s">
        <v>439</v>
      </c>
      <c r="EZ99" s="22">
        <v>6.26</v>
      </c>
    </row>
    <row r="100" spans="1:156" ht="16" x14ac:dyDescent="0.2">
      <c r="A100" s="22" t="s">
        <v>30</v>
      </c>
      <c r="B100" s="22" t="s">
        <v>423</v>
      </c>
      <c r="C100" s="22" t="s">
        <v>603</v>
      </c>
      <c r="D100" s="22" t="s">
        <v>431</v>
      </c>
      <c r="E100" s="22" t="s">
        <v>426</v>
      </c>
      <c r="F100" s="22" t="s">
        <v>892</v>
      </c>
      <c r="G100" s="29"/>
      <c r="H100" s="22">
        <v>5</v>
      </c>
      <c r="I100" s="22">
        <v>64.72</v>
      </c>
      <c r="J100" s="22" t="s">
        <v>429</v>
      </c>
      <c r="K100" s="37" t="s">
        <v>426</v>
      </c>
      <c r="L100" s="22" t="s">
        <v>192</v>
      </c>
      <c r="M100">
        <v>-13</v>
      </c>
      <c r="N100" t="s">
        <v>828</v>
      </c>
      <c r="O100" s="28">
        <f t="shared" si="42"/>
        <v>-1833.8470889199339</v>
      </c>
      <c r="P100" s="34">
        <f t="shared" si="40"/>
        <v>34.587332401981243</v>
      </c>
      <c r="Q100" s="29">
        <f t="shared" si="43"/>
        <v>1868.4344213219151</v>
      </c>
      <c r="R100" s="27">
        <v>0.27693814975415931</v>
      </c>
      <c r="S100" s="29"/>
      <c r="T100" s="28">
        <v>62.281147377397176</v>
      </c>
      <c r="U100" s="28">
        <v>34.587332401981243</v>
      </c>
      <c r="V100" s="22">
        <v>-172.93666200990623</v>
      </c>
      <c r="W100" s="22" t="s">
        <v>429</v>
      </c>
      <c r="X100" s="22" t="s">
        <v>448</v>
      </c>
      <c r="Y100" s="29">
        <v>68655</v>
      </c>
      <c r="Z100" s="29">
        <v>38127</v>
      </c>
      <c r="AA100" s="29">
        <v>110234</v>
      </c>
      <c r="AB100" s="22" t="s">
        <v>95</v>
      </c>
      <c r="AC100" s="22">
        <v>2006</v>
      </c>
      <c r="AD100" s="22">
        <v>6</v>
      </c>
      <c r="AE100" s="22">
        <v>0</v>
      </c>
      <c r="AF100" s="20" t="s">
        <v>451</v>
      </c>
      <c r="AG100" s="19" t="s">
        <v>656</v>
      </c>
      <c r="AH100" s="21" t="s">
        <v>680</v>
      </c>
      <c r="AI100" s="21">
        <v>-3</v>
      </c>
      <c r="AJ100" s="19">
        <f t="shared" si="53"/>
        <v>-811.07749999999999</v>
      </c>
      <c r="AK100" s="19">
        <f t="shared" si="44"/>
        <v>31.66</v>
      </c>
      <c r="AL100" s="19">
        <v>61.35</v>
      </c>
      <c r="AM100" s="19">
        <v>29.69</v>
      </c>
      <c r="AN100" s="22" t="s">
        <v>431</v>
      </c>
      <c r="AO100" s="20" t="s">
        <v>431</v>
      </c>
      <c r="AP100" s="20" t="s">
        <v>431</v>
      </c>
      <c r="AQ100" s="20" t="s">
        <v>431</v>
      </c>
      <c r="AR100" s="20" t="s">
        <v>431</v>
      </c>
      <c r="AS100" s="20" t="s">
        <v>431</v>
      </c>
      <c r="AT100" s="20" t="s">
        <v>431</v>
      </c>
      <c r="AU100" s="19" t="s">
        <v>431</v>
      </c>
      <c r="AV100" s="19">
        <f t="shared" si="45"/>
        <v>70.028300000000002</v>
      </c>
      <c r="AW100" s="29">
        <v>70.028300000000002</v>
      </c>
      <c r="AX100" s="30">
        <v>0</v>
      </c>
      <c r="AY100" s="19">
        <f t="shared" si="46"/>
        <v>32.332400000000106</v>
      </c>
      <c r="AZ100" s="29">
        <v>66.092200000000005</v>
      </c>
      <c r="BA100" s="29">
        <v>33.759799999999899</v>
      </c>
      <c r="BB100" s="19">
        <f t="shared" si="47"/>
        <v>49.487200000000001</v>
      </c>
      <c r="BC100" s="29">
        <v>74.664699999999897</v>
      </c>
      <c r="BD100" s="29">
        <v>25.177499999999899</v>
      </c>
      <c r="BE100" s="19">
        <f t="shared" si="48"/>
        <v>25.883400000000002</v>
      </c>
      <c r="BF100" s="29">
        <v>62.7836</v>
      </c>
      <c r="BG100" s="29">
        <v>36.900199999999998</v>
      </c>
      <c r="BH100" s="19">
        <f t="shared" si="49"/>
        <v>41.321199999999891</v>
      </c>
      <c r="BI100" s="29">
        <v>70.612399999999894</v>
      </c>
      <c r="BJ100" s="29">
        <v>29.2912</v>
      </c>
      <c r="BK100" s="19">
        <f t="shared" si="50"/>
        <v>31.86</v>
      </c>
      <c r="BL100" s="30">
        <v>62.14</v>
      </c>
      <c r="BM100" s="30">
        <v>30.28</v>
      </c>
      <c r="BN100" s="19">
        <f t="shared" si="51"/>
        <v>30</v>
      </c>
      <c r="BO100" s="31">
        <v>65</v>
      </c>
      <c r="BP100" s="31">
        <v>35</v>
      </c>
      <c r="BQ100" s="31"/>
      <c r="BR100" s="19">
        <v>63.09</v>
      </c>
      <c r="BS100" s="19">
        <v>36.53</v>
      </c>
      <c r="BT100" s="22" t="str">
        <f t="shared" si="52"/>
        <v>no</v>
      </c>
      <c r="BU100" s="32">
        <v>0.41</v>
      </c>
      <c r="BV100" s="32">
        <v>0.56999999999999995</v>
      </c>
      <c r="BW100" s="22" t="s">
        <v>279</v>
      </c>
      <c r="BX100" s="29">
        <v>43.51</v>
      </c>
      <c r="BY100" s="29">
        <v>56.49</v>
      </c>
      <c r="BZ100" s="22" t="s">
        <v>512</v>
      </c>
      <c r="CA100" s="21" t="s">
        <v>702</v>
      </c>
      <c r="CB100" s="22" t="s">
        <v>255</v>
      </c>
      <c r="CC100" s="29">
        <v>52135</v>
      </c>
      <c r="CD100" s="22">
        <v>39571</v>
      </c>
      <c r="CE100" s="22">
        <v>30967</v>
      </c>
      <c r="CF100" s="27">
        <v>0.78259999999999996</v>
      </c>
      <c r="CG100" s="22">
        <v>5466</v>
      </c>
      <c r="CH100" s="32">
        <v>0.18</v>
      </c>
      <c r="CI100" s="22">
        <v>2711</v>
      </c>
      <c r="CJ100" s="32">
        <v>0.09</v>
      </c>
      <c r="CK100" s="22">
        <v>3440</v>
      </c>
      <c r="CL100" s="32">
        <v>0.11</v>
      </c>
      <c r="CM100" s="22">
        <v>2286</v>
      </c>
      <c r="CN100" s="27">
        <v>7.3800000000000004E-2</v>
      </c>
      <c r="CO100" s="22">
        <v>3473</v>
      </c>
      <c r="CP100" s="32">
        <v>0.11</v>
      </c>
      <c r="CQ100" s="22">
        <v>3706</v>
      </c>
      <c r="CR100" s="32">
        <v>0.12</v>
      </c>
      <c r="CS100" s="22">
        <v>3640</v>
      </c>
      <c r="CT100" s="32">
        <v>0.12</v>
      </c>
      <c r="CU100" s="22">
        <v>3389</v>
      </c>
      <c r="CV100" s="27">
        <v>0.1094</v>
      </c>
      <c r="CW100" s="22">
        <v>25002</v>
      </c>
      <c r="CX100" s="32">
        <v>0.63</v>
      </c>
      <c r="CY100" s="22">
        <v>21517</v>
      </c>
      <c r="CZ100" s="32">
        <v>0.69</v>
      </c>
      <c r="DA100" s="22">
        <v>14569</v>
      </c>
      <c r="DB100" s="32">
        <v>0.37</v>
      </c>
      <c r="DC100" s="22">
        <v>9450</v>
      </c>
      <c r="DD100" s="32">
        <v>0.31</v>
      </c>
      <c r="DE100" s="22">
        <v>6476</v>
      </c>
      <c r="DF100" s="32">
        <v>0.16</v>
      </c>
      <c r="DG100" s="22">
        <v>3895</v>
      </c>
      <c r="DH100" s="32">
        <v>0.13</v>
      </c>
      <c r="DI100" s="22">
        <v>4471</v>
      </c>
      <c r="DJ100" s="32">
        <v>0.11</v>
      </c>
      <c r="DK100" s="22">
        <v>2882</v>
      </c>
      <c r="DL100" s="32">
        <v>0.09</v>
      </c>
      <c r="DM100" s="22">
        <v>360</v>
      </c>
      <c r="DN100" s="32">
        <v>0.01</v>
      </c>
      <c r="DO100" s="22">
        <v>258</v>
      </c>
      <c r="DP100" s="32">
        <v>0.01</v>
      </c>
      <c r="DQ100" s="22">
        <v>2870</v>
      </c>
      <c r="DR100" s="32">
        <v>7.0000000000000007E-2</v>
      </c>
      <c r="DS100" s="22">
        <v>2210</v>
      </c>
      <c r="DT100" s="32">
        <v>7.0000000000000007E-2</v>
      </c>
      <c r="DU100" s="22">
        <v>37</v>
      </c>
      <c r="DV100" s="32">
        <v>0</v>
      </c>
      <c r="DW100" s="22">
        <v>28</v>
      </c>
      <c r="DX100" s="32">
        <v>0</v>
      </c>
      <c r="DY100" s="22">
        <v>111</v>
      </c>
      <c r="DZ100" s="32">
        <v>0</v>
      </c>
      <c r="EA100" s="22">
        <v>59</v>
      </c>
      <c r="EB100" s="32">
        <v>0</v>
      </c>
      <c r="EC100" s="22">
        <v>244</v>
      </c>
      <c r="ED100" s="32">
        <v>0.01</v>
      </c>
      <c r="EE100" s="22">
        <v>118</v>
      </c>
      <c r="EF100" s="32">
        <v>0</v>
      </c>
      <c r="EG100" s="22" t="s">
        <v>431</v>
      </c>
      <c r="EH100" s="22">
        <v>23.26</v>
      </c>
      <c r="EI100" s="22" t="s">
        <v>431</v>
      </c>
      <c r="EJ100" s="22">
        <v>29.03</v>
      </c>
      <c r="EK100" s="22" t="s">
        <v>431</v>
      </c>
      <c r="EL100" s="22">
        <v>35.979999999999997</v>
      </c>
      <c r="EM100" s="22" t="s">
        <v>431</v>
      </c>
      <c r="EN100" s="22">
        <v>24.98</v>
      </c>
      <c r="EO100" s="22" t="s">
        <v>431</v>
      </c>
      <c r="EP100" s="22">
        <v>31.87</v>
      </c>
      <c r="EQ100" s="22" t="s">
        <v>287</v>
      </c>
      <c r="ER100" s="22">
        <v>20.21</v>
      </c>
      <c r="ES100" s="22" t="s">
        <v>287</v>
      </c>
      <c r="ET100" s="22">
        <v>12.19</v>
      </c>
      <c r="EU100" s="22" t="s">
        <v>439</v>
      </c>
      <c r="EV100" s="22">
        <v>27.96</v>
      </c>
      <c r="EW100" s="22" t="s">
        <v>287</v>
      </c>
      <c r="EX100" s="22">
        <v>18.52</v>
      </c>
      <c r="EY100" s="22" t="s">
        <v>439</v>
      </c>
      <c r="EZ100" s="22">
        <v>29.71</v>
      </c>
    </row>
    <row r="101" spans="1:156" ht="16" x14ac:dyDescent="0.2">
      <c r="A101" s="22" t="s">
        <v>28</v>
      </c>
      <c r="B101" s="22" t="s">
        <v>423</v>
      </c>
      <c r="C101" s="22" t="s">
        <v>604</v>
      </c>
      <c r="D101" s="22" t="s">
        <v>425</v>
      </c>
      <c r="E101" s="22" t="s">
        <v>605</v>
      </c>
      <c r="F101" s="22" t="s">
        <v>437</v>
      </c>
      <c r="G101" s="22" t="s">
        <v>460</v>
      </c>
      <c r="H101" s="22">
        <v>1</v>
      </c>
      <c r="I101" s="22">
        <v>51</v>
      </c>
      <c r="J101" s="22" t="s">
        <v>478</v>
      </c>
      <c r="K101" s="37" t="s">
        <v>426</v>
      </c>
      <c r="L101" s="22" t="s">
        <v>177</v>
      </c>
      <c r="M101">
        <v>-7</v>
      </c>
      <c r="N101" t="s">
        <v>845</v>
      </c>
      <c r="O101" s="22">
        <f t="shared" si="42"/>
        <v>-231.39054472276004</v>
      </c>
      <c r="P101" s="29">
        <f t="shared" si="40"/>
        <v>44.652630616071839</v>
      </c>
      <c r="Q101" s="29">
        <f t="shared" si="43"/>
        <v>276.04317533883187</v>
      </c>
      <c r="R101" s="27">
        <v>0.10556004451694539</v>
      </c>
      <c r="S101" s="22" t="s">
        <v>449</v>
      </c>
      <c r="T101" s="28">
        <v>55.208635067766373</v>
      </c>
      <c r="U101" s="28">
        <v>44.652630616071839</v>
      </c>
      <c r="V101" s="22">
        <v>-89.305261232143678</v>
      </c>
      <c r="W101" s="22" t="s">
        <v>478</v>
      </c>
      <c r="X101" s="22" t="s">
        <v>442</v>
      </c>
      <c r="Y101" s="29">
        <v>72426</v>
      </c>
      <c r="Z101" s="29">
        <v>58578</v>
      </c>
      <c r="AA101" s="29">
        <v>131186</v>
      </c>
      <c r="AB101" s="22" t="s">
        <v>24</v>
      </c>
      <c r="AC101" s="22" t="s">
        <v>606</v>
      </c>
      <c r="AD101" s="22">
        <v>5</v>
      </c>
      <c r="AE101" s="22">
        <v>1</v>
      </c>
      <c r="AF101" s="20" t="s">
        <v>504</v>
      </c>
      <c r="AG101" s="19" t="s">
        <v>676</v>
      </c>
      <c r="AH101" s="19" t="s">
        <v>681</v>
      </c>
      <c r="AI101" s="19">
        <v>-2</v>
      </c>
      <c r="AJ101" s="19">
        <f t="shared" si="53"/>
        <v>-236.39979999999977</v>
      </c>
      <c r="AK101" s="19">
        <f t="shared" si="44"/>
        <v>19.03</v>
      </c>
      <c r="AL101" s="19">
        <v>54.96</v>
      </c>
      <c r="AM101" s="19">
        <v>35.93</v>
      </c>
      <c r="AN101" s="22" t="s">
        <v>431</v>
      </c>
      <c r="AO101" s="20" t="s">
        <v>431</v>
      </c>
      <c r="AP101" s="20" t="s">
        <v>431</v>
      </c>
      <c r="AQ101" s="20" t="s">
        <v>431</v>
      </c>
      <c r="AR101" s="20" t="s">
        <v>431</v>
      </c>
      <c r="AS101" s="20" t="s">
        <v>431</v>
      </c>
      <c r="AT101" s="20" t="s">
        <v>425</v>
      </c>
      <c r="AU101" s="19" t="s">
        <v>431</v>
      </c>
      <c r="AV101" s="19">
        <f t="shared" si="45"/>
        <v>20.298299999999898</v>
      </c>
      <c r="AW101" s="29">
        <v>58.412399999999899</v>
      </c>
      <c r="AX101" s="29">
        <v>38.114100000000001</v>
      </c>
      <c r="AY101" s="19">
        <f t="shared" si="46"/>
        <v>23.852600000000002</v>
      </c>
      <c r="AZ101" s="29">
        <v>61.817700000000002</v>
      </c>
      <c r="BA101" s="29">
        <v>37.9651</v>
      </c>
      <c r="BB101" s="19">
        <f t="shared" si="47"/>
        <v>20.384700000000102</v>
      </c>
      <c r="BC101" s="29">
        <v>58.284500000000001</v>
      </c>
      <c r="BD101" s="29">
        <v>37.8997999999999</v>
      </c>
      <c r="BE101" s="19">
        <f t="shared" si="48"/>
        <v>13.1404</v>
      </c>
      <c r="BF101" s="29">
        <v>56.508800000000001</v>
      </c>
      <c r="BG101" s="29">
        <v>43.368400000000001</v>
      </c>
      <c r="BH101" s="19">
        <f t="shared" si="49"/>
        <v>21.328899999999898</v>
      </c>
      <c r="BI101" s="29">
        <v>60.606299999999898</v>
      </c>
      <c r="BJ101" s="29">
        <v>39.2774</v>
      </c>
      <c r="BK101" s="19">
        <f t="shared" si="50"/>
        <v>30.709999999999994</v>
      </c>
      <c r="BL101" s="30">
        <v>65.27</v>
      </c>
      <c r="BM101" s="30">
        <v>34.56</v>
      </c>
      <c r="BN101" s="19">
        <f t="shared" si="51"/>
        <v>-2</v>
      </c>
      <c r="BO101" s="31">
        <v>49</v>
      </c>
      <c r="BP101" s="31">
        <v>51</v>
      </c>
      <c r="BQ101" s="31"/>
      <c r="BR101" s="19">
        <v>53.54</v>
      </c>
      <c r="BS101" s="19">
        <v>46.2</v>
      </c>
      <c r="BT101" s="22" t="str">
        <f t="shared" si="52"/>
        <v>no</v>
      </c>
      <c r="BU101" s="32">
        <v>0.45</v>
      </c>
      <c r="BV101" s="32">
        <v>0.52</v>
      </c>
      <c r="BW101" s="22" t="s">
        <v>279</v>
      </c>
      <c r="BX101" s="29">
        <v>42.23</v>
      </c>
      <c r="BY101" s="29">
        <v>57.77</v>
      </c>
      <c r="BZ101" s="22" t="s">
        <v>512</v>
      </c>
      <c r="CA101" s="21" t="s">
        <v>702</v>
      </c>
      <c r="CB101" s="22" t="s">
        <v>255</v>
      </c>
      <c r="CC101" s="29">
        <v>58618</v>
      </c>
      <c r="CD101" s="22">
        <v>39627</v>
      </c>
      <c r="CE101" s="22">
        <v>31903</v>
      </c>
      <c r="CF101" s="27">
        <v>0.80510000000000004</v>
      </c>
      <c r="CG101" s="22">
        <v>4433</v>
      </c>
      <c r="CH101" s="32">
        <v>0.14000000000000001</v>
      </c>
      <c r="CI101" s="22">
        <v>2640</v>
      </c>
      <c r="CJ101" s="32">
        <v>0.08</v>
      </c>
      <c r="CK101" s="22">
        <v>3910</v>
      </c>
      <c r="CL101" s="32">
        <v>0.12</v>
      </c>
      <c r="CM101" s="22">
        <v>3100</v>
      </c>
      <c r="CN101" s="27">
        <v>9.7199999999999995E-2</v>
      </c>
      <c r="CO101" s="22">
        <v>3074</v>
      </c>
      <c r="CP101" s="32">
        <v>0.1</v>
      </c>
      <c r="CQ101" s="22">
        <v>3792</v>
      </c>
      <c r="CR101" s="32">
        <v>0.12</v>
      </c>
      <c r="CS101" s="22">
        <v>4200</v>
      </c>
      <c r="CT101" s="32">
        <v>0.13</v>
      </c>
      <c r="CU101" s="22">
        <v>4327</v>
      </c>
      <c r="CV101" s="27">
        <v>0.1356</v>
      </c>
      <c r="CW101" s="22">
        <v>30604</v>
      </c>
      <c r="CX101" s="32">
        <v>0.77</v>
      </c>
      <c r="CY101" s="22">
        <v>25985</v>
      </c>
      <c r="CZ101" s="32">
        <v>0.81</v>
      </c>
      <c r="DA101" s="22">
        <v>9023</v>
      </c>
      <c r="DB101" s="32">
        <v>0.23</v>
      </c>
      <c r="DC101" s="22">
        <v>5918</v>
      </c>
      <c r="DD101" s="32">
        <v>0.19</v>
      </c>
      <c r="DE101" s="22">
        <v>2602</v>
      </c>
      <c r="DF101" s="32">
        <v>7.0000000000000007E-2</v>
      </c>
      <c r="DG101" s="22">
        <v>1624</v>
      </c>
      <c r="DH101" s="32">
        <v>0.05</v>
      </c>
      <c r="DI101" s="22">
        <v>3334</v>
      </c>
      <c r="DJ101" s="32">
        <v>0.08</v>
      </c>
      <c r="DK101" s="22">
        <v>2083</v>
      </c>
      <c r="DL101" s="32">
        <v>7.0000000000000007E-2</v>
      </c>
      <c r="DM101" s="22">
        <v>280</v>
      </c>
      <c r="DN101" s="32">
        <v>0.01</v>
      </c>
      <c r="DO101" s="22">
        <v>211</v>
      </c>
      <c r="DP101" s="32">
        <v>0.01</v>
      </c>
      <c r="DQ101" s="22">
        <v>2516</v>
      </c>
      <c r="DR101" s="32">
        <v>0.06</v>
      </c>
      <c r="DS101" s="22">
        <v>1834</v>
      </c>
      <c r="DT101" s="32">
        <v>0.06</v>
      </c>
      <c r="DU101" s="22">
        <v>28</v>
      </c>
      <c r="DV101" s="32">
        <v>0</v>
      </c>
      <c r="DW101" s="22">
        <v>14</v>
      </c>
      <c r="DX101" s="32">
        <v>0</v>
      </c>
      <c r="DY101" s="22">
        <v>83</v>
      </c>
      <c r="DZ101" s="32">
        <v>0</v>
      </c>
      <c r="EA101" s="22">
        <v>50</v>
      </c>
      <c r="EB101" s="32">
        <v>0</v>
      </c>
      <c r="EC101" s="22">
        <v>180</v>
      </c>
      <c r="ED101" s="32">
        <v>0</v>
      </c>
      <c r="EE101" s="22">
        <v>102</v>
      </c>
      <c r="EF101" s="32">
        <v>0</v>
      </c>
      <c r="EG101" s="22" t="s">
        <v>431</v>
      </c>
      <c r="EH101" s="22">
        <v>33.14</v>
      </c>
      <c r="EI101" s="22" t="s">
        <v>431</v>
      </c>
      <c r="EJ101" s="22">
        <v>34.409999999999997</v>
      </c>
      <c r="EK101" s="22" t="s">
        <v>431</v>
      </c>
      <c r="EL101" s="22">
        <v>32.450000000000003</v>
      </c>
      <c r="EM101" s="22" t="s">
        <v>431</v>
      </c>
      <c r="EN101" s="22">
        <v>20.23</v>
      </c>
      <c r="EO101" s="22" t="s">
        <v>431</v>
      </c>
      <c r="EP101" s="22">
        <v>30.71</v>
      </c>
      <c r="EQ101" s="22" t="s">
        <v>287</v>
      </c>
      <c r="ER101" s="22">
        <v>8.9</v>
      </c>
      <c r="ES101" s="22" t="s">
        <v>287</v>
      </c>
      <c r="ET101" s="22">
        <v>1.76</v>
      </c>
      <c r="EU101" s="22" t="s">
        <v>439</v>
      </c>
      <c r="EV101" s="22">
        <v>14.53</v>
      </c>
      <c r="EW101" s="22" t="s">
        <v>287</v>
      </c>
      <c r="EX101" s="22">
        <v>5.46</v>
      </c>
      <c r="EY101" s="22" t="s">
        <v>439</v>
      </c>
      <c r="EZ101" s="22">
        <v>15.91</v>
      </c>
    </row>
    <row r="102" spans="1:156" ht="16" x14ac:dyDescent="0.2">
      <c r="A102" s="22" t="s">
        <v>32</v>
      </c>
      <c r="B102" s="22" t="s">
        <v>423</v>
      </c>
      <c r="C102" s="22" t="s">
        <v>607</v>
      </c>
      <c r="D102" s="22" t="s">
        <v>431</v>
      </c>
      <c r="E102" s="22" t="s">
        <v>608</v>
      </c>
      <c r="F102" s="22" t="s">
        <v>893</v>
      </c>
      <c r="G102" s="22"/>
      <c r="H102" s="22">
        <v>4</v>
      </c>
      <c r="I102" s="22">
        <v>51.47</v>
      </c>
      <c r="J102" s="22" t="s">
        <v>428</v>
      </c>
      <c r="K102" s="37" t="s">
        <v>426</v>
      </c>
      <c r="L102" s="22" t="s">
        <v>163</v>
      </c>
      <c r="M102">
        <v>-4</v>
      </c>
      <c r="N102" t="s">
        <v>849</v>
      </c>
      <c r="O102" s="22">
        <f t="shared" si="42"/>
        <v>-665.24884408621972</v>
      </c>
      <c r="P102" s="29">
        <f t="shared" si="40"/>
        <v>100.76470978636796</v>
      </c>
      <c r="Q102" s="29">
        <f t="shared" si="43"/>
        <v>766.01355387258764</v>
      </c>
      <c r="R102" s="27">
        <v>2.5065077761472487E-2</v>
      </c>
      <c r="S102" s="22" t="s">
        <v>285</v>
      </c>
      <c r="T102" s="28">
        <v>47.875847117036727</v>
      </c>
      <c r="U102" s="28">
        <v>50.38235489318398</v>
      </c>
      <c r="V102" s="22">
        <v>-100.76470978636796</v>
      </c>
      <c r="W102" s="22" t="s">
        <v>428</v>
      </c>
      <c r="X102" s="22" t="s">
        <v>442</v>
      </c>
      <c r="Y102" s="29">
        <v>64923</v>
      </c>
      <c r="Z102" s="29">
        <v>68322</v>
      </c>
      <c r="AA102" s="29">
        <v>135607</v>
      </c>
      <c r="AB102" s="22" t="s">
        <v>64</v>
      </c>
      <c r="AC102" s="22" t="s">
        <v>514</v>
      </c>
      <c r="AD102" s="22">
        <v>4</v>
      </c>
      <c r="AE102" s="22">
        <v>2</v>
      </c>
      <c r="AF102" s="20" t="s">
        <v>581</v>
      </c>
      <c r="AG102" s="19" t="s">
        <v>674</v>
      </c>
      <c r="AH102" s="19" t="s">
        <v>683</v>
      </c>
      <c r="AI102" s="19">
        <v>1</v>
      </c>
      <c r="AJ102" s="19">
        <f t="shared" si="53"/>
        <v>60.647199999999998</v>
      </c>
      <c r="AK102" s="19">
        <f t="shared" si="44"/>
        <v>16.989999999999995</v>
      </c>
      <c r="AL102" s="19">
        <v>53.83</v>
      </c>
      <c r="AM102" s="19">
        <v>36.840000000000003</v>
      </c>
      <c r="AN102" s="22" t="s">
        <v>431</v>
      </c>
      <c r="AO102" s="20" t="s">
        <v>425</v>
      </c>
      <c r="AP102" s="20" t="s">
        <v>431</v>
      </c>
      <c r="AQ102" s="20" t="s">
        <v>431</v>
      </c>
      <c r="AR102" s="22" t="s">
        <v>425</v>
      </c>
      <c r="AS102" s="20" t="s">
        <v>431</v>
      </c>
      <c r="AT102" s="20" t="s">
        <v>431</v>
      </c>
      <c r="AU102" s="19" t="s">
        <v>431</v>
      </c>
      <c r="AV102" s="19">
        <f t="shared" si="45"/>
        <v>46.411299999999997</v>
      </c>
      <c r="AW102" s="29">
        <v>67.5230999999999</v>
      </c>
      <c r="AX102" s="29">
        <v>21.111799999999899</v>
      </c>
      <c r="AY102" s="19">
        <f t="shared" si="46"/>
        <v>-7.4720999999999975</v>
      </c>
      <c r="AZ102" s="30">
        <v>44.88</v>
      </c>
      <c r="BA102" s="35">
        <v>52.3521</v>
      </c>
      <c r="BB102" s="19">
        <f t="shared" si="47"/>
        <v>0.39999999999999858</v>
      </c>
      <c r="BC102" s="22">
        <v>50.1</v>
      </c>
      <c r="BD102" s="22">
        <v>49.7</v>
      </c>
      <c r="BE102" s="19">
        <f t="shared" si="48"/>
        <v>-4.5919999999999987</v>
      </c>
      <c r="BF102" s="22">
        <v>43.243600000000001</v>
      </c>
      <c r="BG102" s="22">
        <v>47.835599999999999</v>
      </c>
      <c r="BH102" s="19">
        <f t="shared" si="49"/>
        <v>-5.2999999999999972</v>
      </c>
      <c r="BI102" s="22">
        <v>47.2</v>
      </c>
      <c r="BJ102" s="22">
        <v>52.5</v>
      </c>
      <c r="BK102" s="19">
        <f t="shared" si="50"/>
        <v>11.21</v>
      </c>
      <c r="BL102" s="30">
        <v>55.49</v>
      </c>
      <c r="BM102" s="30">
        <v>44.28</v>
      </c>
      <c r="BN102" s="19">
        <f t="shared" si="51"/>
        <v>3</v>
      </c>
      <c r="BO102" s="31">
        <v>51</v>
      </c>
      <c r="BP102" s="31">
        <v>48</v>
      </c>
      <c r="BQ102" s="31"/>
      <c r="BR102" s="19">
        <v>57.64</v>
      </c>
      <c r="BS102" s="19">
        <v>41.99</v>
      </c>
      <c r="BT102" s="22" t="str">
        <f t="shared" si="52"/>
        <v>no</v>
      </c>
      <c r="BU102" s="32">
        <v>0.47</v>
      </c>
      <c r="BV102" s="32">
        <v>0.51</v>
      </c>
      <c r="BW102" s="22" t="s">
        <v>279</v>
      </c>
      <c r="BX102" s="29">
        <v>38.26</v>
      </c>
      <c r="BY102" s="29">
        <v>61.74</v>
      </c>
      <c r="BZ102" s="22" t="s">
        <v>512</v>
      </c>
      <c r="CA102" s="22" t="s">
        <v>512</v>
      </c>
      <c r="CB102" s="22" t="s">
        <v>244</v>
      </c>
      <c r="CC102" s="29">
        <v>65754</v>
      </c>
      <c r="CD102" s="22">
        <v>39687</v>
      </c>
      <c r="CE102" s="22">
        <v>30580</v>
      </c>
      <c r="CF102" s="27">
        <v>0.77049999999999996</v>
      </c>
      <c r="CG102" s="22">
        <v>5428</v>
      </c>
      <c r="CH102" s="32">
        <v>0.18</v>
      </c>
      <c r="CI102" s="22">
        <v>2845</v>
      </c>
      <c r="CJ102" s="32">
        <v>0.09</v>
      </c>
      <c r="CK102" s="22">
        <v>3378</v>
      </c>
      <c r="CL102" s="32">
        <v>0.11</v>
      </c>
      <c r="CM102" s="22">
        <v>1771</v>
      </c>
      <c r="CN102" s="27">
        <v>5.79E-2</v>
      </c>
      <c r="CO102" s="22">
        <v>3993</v>
      </c>
      <c r="CP102" s="32">
        <v>0.13</v>
      </c>
      <c r="CQ102" s="22">
        <v>4106</v>
      </c>
      <c r="CR102" s="32">
        <v>0.13</v>
      </c>
      <c r="CS102" s="22">
        <v>3886</v>
      </c>
      <c r="CT102" s="32">
        <v>0.13</v>
      </c>
      <c r="CU102" s="22">
        <v>2282</v>
      </c>
      <c r="CV102" s="27">
        <v>7.46E-2</v>
      </c>
      <c r="CW102" s="22">
        <v>28941</v>
      </c>
      <c r="CX102" s="32">
        <v>0.73</v>
      </c>
      <c r="CY102" s="22">
        <v>23781</v>
      </c>
      <c r="CZ102" s="32">
        <v>0.78</v>
      </c>
      <c r="DA102" s="22">
        <v>10746</v>
      </c>
      <c r="DB102" s="32">
        <v>0.27</v>
      </c>
      <c r="DC102" s="22">
        <v>6799</v>
      </c>
      <c r="DD102" s="32">
        <v>0.22</v>
      </c>
      <c r="DE102" s="22">
        <v>2586</v>
      </c>
      <c r="DF102" s="32">
        <v>7.0000000000000007E-2</v>
      </c>
      <c r="DG102" s="22">
        <v>1600</v>
      </c>
      <c r="DH102" s="32">
        <v>0.05</v>
      </c>
      <c r="DI102" s="22">
        <v>4433</v>
      </c>
      <c r="DJ102" s="32">
        <v>0.11</v>
      </c>
      <c r="DK102" s="22">
        <v>2580</v>
      </c>
      <c r="DL102" s="32">
        <v>0.08</v>
      </c>
      <c r="DM102" s="22">
        <v>240</v>
      </c>
      <c r="DN102" s="32">
        <v>0.01</v>
      </c>
      <c r="DO102" s="22">
        <v>182</v>
      </c>
      <c r="DP102" s="32">
        <v>0.01</v>
      </c>
      <c r="DQ102" s="22">
        <v>3142</v>
      </c>
      <c r="DR102" s="32">
        <v>0.08</v>
      </c>
      <c r="DS102" s="22">
        <v>2245</v>
      </c>
      <c r="DT102" s="32">
        <v>7.0000000000000007E-2</v>
      </c>
      <c r="DU102" s="22">
        <v>53</v>
      </c>
      <c r="DV102" s="32">
        <v>0</v>
      </c>
      <c r="DW102" s="22">
        <v>32</v>
      </c>
      <c r="DX102" s="32">
        <v>0</v>
      </c>
      <c r="DY102" s="22">
        <v>103</v>
      </c>
      <c r="DZ102" s="32">
        <v>0</v>
      </c>
      <c r="EA102" s="22">
        <v>59</v>
      </c>
      <c r="EB102" s="32">
        <v>0</v>
      </c>
      <c r="EC102" s="22">
        <v>189</v>
      </c>
      <c r="ED102" s="32">
        <v>0</v>
      </c>
      <c r="EE102" s="22">
        <v>101</v>
      </c>
      <c r="EF102" s="32">
        <v>0</v>
      </c>
      <c r="EG102" s="22" t="s">
        <v>425</v>
      </c>
      <c r="EH102" s="22">
        <v>6.25</v>
      </c>
      <c r="EI102" s="22" t="s">
        <v>431</v>
      </c>
      <c r="EJ102" s="22">
        <v>2.37</v>
      </c>
      <c r="EK102" s="22" t="s">
        <v>431</v>
      </c>
      <c r="EL102" s="22">
        <v>7.45</v>
      </c>
      <c r="EM102" s="22" t="s">
        <v>425</v>
      </c>
      <c r="EN102" s="22">
        <v>4.2699999999999996</v>
      </c>
      <c r="EO102" s="22" t="s">
        <v>431</v>
      </c>
      <c r="EP102" s="22">
        <v>11.22</v>
      </c>
      <c r="EQ102" s="22" t="s">
        <v>287</v>
      </c>
      <c r="ER102" s="22">
        <v>3.33</v>
      </c>
      <c r="ES102" s="22" t="s">
        <v>288</v>
      </c>
      <c r="ET102" s="22">
        <v>6.32</v>
      </c>
      <c r="EU102" s="22" t="s">
        <v>439</v>
      </c>
      <c r="EV102" s="22">
        <v>13.82</v>
      </c>
      <c r="EW102" s="22" t="s">
        <v>288</v>
      </c>
      <c r="EX102" s="22">
        <v>0.69</v>
      </c>
      <c r="EY102" s="22" t="s">
        <v>439</v>
      </c>
      <c r="EZ102" s="22">
        <v>13.06</v>
      </c>
    </row>
    <row r="103" spans="1:156" ht="16" x14ac:dyDescent="0.2">
      <c r="A103" s="22" t="s">
        <v>34</v>
      </c>
      <c r="B103" s="22" t="s">
        <v>423</v>
      </c>
      <c r="C103" s="22" t="s">
        <v>609</v>
      </c>
      <c r="D103" s="22" t="s">
        <v>431</v>
      </c>
      <c r="E103" s="22" t="s">
        <v>610</v>
      </c>
      <c r="F103" s="22" t="s">
        <v>893</v>
      </c>
      <c r="G103" s="22"/>
      <c r="H103" s="22">
        <v>2</v>
      </c>
      <c r="I103" s="22">
        <v>51.09</v>
      </c>
      <c r="J103" s="22" t="s">
        <v>428</v>
      </c>
      <c r="K103" s="37" t="s">
        <v>426</v>
      </c>
      <c r="L103" s="22" t="s">
        <v>163</v>
      </c>
      <c r="M103">
        <v>-2</v>
      </c>
      <c r="N103" t="s">
        <v>839</v>
      </c>
      <c r="O103" s="22">
        <f t="shared" si="42"/>
        <v>-206.39662681713068</v>
      </c>
      <c r="P103" s="29">
        <f t="shared" si="40"/>
        <v>129.7596770635005</v>
      </c>
      <c r="Q103" s="29">
        <f t="shared" si="43"/>
        <v>336.15630388063119</v>
      </c>
      <c r="R103" s="27">
        <v>0.12772824958938367</v>
      </c>
      <c r="S103" s="29"/>
      <c r="T103" s="28">
        <v>56.026050646771864</v>
      </c>
      <c r="U103" s="28">
        <v>43.253225687833499</v>
      </c>
      <c r="V103" s="22">
        <v>-216.26612843916752</v>
      </c>
      <c r="W103" s="22" t="s">
        <v>428</v>
      </c>
      <c r="X103" s="22" t="s">
        <v>437</v>
      </c>
      <c r="Y103" s="29">
        <v>68563</v>
      </c>
      <c r="Z103" s="29">
        <v>52932</v>
      </c>
      <c r="AA103" s="29">
        <v>122377</v>
      </c>
      <c r="AB103" s="22" t="s">
        <v>63</v>
      </c>
      <c r="AC103" s="22">
        <v>2012</v>
      </c>
      <c r="AD103" s="22">
        <v>3</v>
      </c>
      <c r="AE103" s="22">
        <v>3</v>
      </c>
      <c r="AF103" s="20" t="s">
        <v>588</v>
      </c>
      <c r="AG103" s="19" t="s">
        <v>673</v>
      </c>
      <c r="AH103" s="19" t="s">
        <v>683</v>
      </c>
      <c r="AI103" s="19">
        <v>1</v>
      </c>
      <c r="AJ103" s="19">
        <f t="shared" si="53"/>
        <v>15.155000000000001</v>
      </c>
      <c r="AK103" s="19">
        <f t="shared" si="44"/>
        <v>16.89</v>
      </c>
      <c r="AL103" s="19">
        <v>53.47</v>
      </c>
      <c r="AM103" s="19">
        <v>36.58</v>
      </c>
      <c r="AN103" s="20" t="s">
        <v>425</v>
      </c>
      <c r="AO103" s="20" t="s">
        <v>425</v>
      </c>
      <c r="AP103" s="20" t="s">
        <v>425</v>
      </c>
      <c r="AQ103" s="20" t="s">
        <v>431</v>
      </c>
      <c r="AR103" s="22" t="s">
        <v>425</v>
      </c>
      <c r="AS103" s="20" t="s">
        <v>431</v>
      </c>
      <c r="AT103" s="20" t="s">
        <v>431</v>
      </c>
      <c r="AU103" s="19" t="s">
        <v>431</v>
      </c>
      <c r="AV103" s="19">
        <f t="shared" si="45"/>
        <v>-18.978500000000103</v>
      </c>
      <c r="AW103" s="29">
        <v>33.654899999999898</v>
      </c>
      <c r="AX103" s="29">
        <v>52.633400000000002</v>
      </c>
      <c r="AY103" s="19">
        <f t="shared" si="46"/>
        <v>-7.4739000000000004</v>
      </c>
      <c r="AZ103" s="29">
        <v>46.209200000000003</v>
      </c>
      <c r="BA103" s="29">
        <v>53.683100000000003</v>
      </c>
      <c r="BB103" s="19">
        <f t="shared" si="47"/>
        <v>-0.99299999999989552</v>
      </c>
      <c r="BC103" s="29">
        <v>49.460900000000002</v>
      </c>
      <c r="BD103" s="29">
        <v>50.453899999999898</v>
      </c>
      <c r="BE103" s="19">
        <f t="shared" si="48"/>
        <v>23.855199999999996</v>
      </c>
      <c r="BF103" s="30">
        <v>61.765999999999998</v>
      </c>
      <c r="BG103" s="30">
        <v>37.910800000000002</v>
      </c>
      <c r="BH103" s="19">
        <f t="shared" si="49"/>
        <v>-4.014800000000001</v>
      </c>
      <c r="BI103" s="29">
        <v>47.951999999999899</v>
      </c>
      <c r="BJ103" s="29">
        <v>51.9667999999999</v>
      </c>
      <c r="BK103" s="19">
        <f t="shared" si="50"/>
        <v>3.8700000000000045</v>
      </c>
      <c r="BL103" s="30">
        <v>51.88</v>
      </c>
      <c r="BM103" s="30">
        <v>48.01</v>
      </c>
      <c r="BN103" s="19">
        <f t="shared" si="51"/>
        <v>2</v>
      </c>
      <c r="BO103" s="31">
        <v>51</v>
      </c>
      <c r="BP103" s="31">
        <v>49</v>
      </c>
      <c r="BQ103" s="31"/>
      <c r="BR103" s="19">
        <v>56.5</v>
      </c>
      <c r="BS103" s="19">
        <v>43.35</v>
      </c>
      <c r="BT103" s="22" t="str">
        <f t="shared" si="52"/>
        <v>no</v>
      </c>
      <c r="BU103" s="32">
        <v>0.47</v>
      </c>
      <c r="BV103" s="32">
        <v>0.51</v>
      </c>
      <c r="BW103" s="22" t="s">
        <v>279</v>
      </c>
      <c r="BX103" s="29">
        <v>41.12</v>
      </c>
      <c r="BY103" s="29">
        <v>58.88</v>
      </c>
      <c r="BZ103" s="22" t="s">
        <v>512</v>
      </c>
      <c r="CA103" s="22" t="s">
        <v>512</v>
      </c>
      <c r="CB103" s="22" t="s">
        <v>244</v>
      </c>
      <c r="CC103" s="29">
        <v>100822</v>
      </c>
      <c r="CD103" s="22">
        <v>39559</v>
      </c>
      <c r="CE103" s="22">
        <v>28686</v>
      </c>
      <c r="CF103" s="27">
        <v>0.72509999999999997</v>
      </c>
      <c r="CG103" s="22">
        <v>3530</v>
      </c>
      <c r="CH103" s="32">
        <v>0.12</v>
      </c>
      <c r="CI103" s="22">
        <v>3149</v>
      </c>
      <c r="CJ103" s="32">
        <v>0.11</v>
      </c>
      <c r="CK103" s="22">
        <v>4588</v>
      </c>
      <c r="CL103" s="32">
        <v>0.16</v>
      </c>
      <c r="CM103" s="22">
        <v>1158</v>
      </c>
      <c r="CN103" s="27">
        <v>4.0399999999999998E-2</v>
      </c>
      <c r="CO103" s="22">
        <v>2415</v>
      </c>
      <c r="CP103" s="32">
        <v>0.08</v>
      </c>
      <c r="CQ103" s="22">
        <v>5187</v>
      </c>
      <c r="CR103" s="32">
        <v>0.18</v>
      </c>
      <c r="CS103" s="22">
        <v>4713</v>
      </c>
      <c r="CT103" s="32">
        <v>0.16</v>
      </c>
      <c r="CU103" s="22">
        <v>1373</v>
      </c>
      <c r="CV103" s="27">
        <v>4.7899999999999998E-2</v>
      </c>
      <c r="CW103" s="22">
        <v>32646</v>
      </c>
      <c r="CX103" s="32">
        <v>0.83</v>
      </c>
      <c r="CY103" s="22">
        <v>24481</v>
      </c>
      <c r="CZ103" s="32">
        <v>0.85</v>
      </c>
      <c r="DA103" s="22">
        <v>6913</v>
      </c>
      <c r="DB103" s="32">
        <v>0.17</v>
      </c>
      <c r="DC103" s="22">
        <v>4205</v>
      </c>
      <c r="DD103" s="32">
        <v>0.15</v>
      </c>
      <c r="DE103" s="22">
        <v>1434</v>
      </c>
      <c r="DF103" s="32">
        <v>0.04</v>
      </c>
      <c r="DG103" s="22">
        <v>833</v>
      </c>
      <c r="DH103" s="32">
        <v>0.03</v>
      </c>
      <c r="DI103" s="22">
        <v>1790</v>
      </c>
      <c r="DJ103" s="32">
        <v>0.05</v>
      </c>
      <c r="DK103" s="22">
        <v>1001</v>
      </c>
      <c r="DL103" s="32">
        <v>0.03</v>
      </c>
      <c r="DM103" s="22">
        <v>215</v>
      </c>
      <c r="DN103" s="32">
        <v>0.01</v>
      </c>
      <c r="DO103" s="22">
        <v>144</v>
      </c>
      <c r="DP103" s="32">
        <v>0.01</v>
      </c>
      <c r="DQ103" s="22">
        <v>3212</v>
      </c>
      <c r="DR103" s="32">
        <v>0.08</v>
      </c>
      <c r="DS103" s="22">
        <v>2082</v>
      </c>
      <c r="DT103" s="32">
        <v>7.0000000000000007E-2</v>
      </c>
      <c r="DU103" s="22">
        <v>24</v>
      </c>
      <c r="DV103" s="32">
        <v>0</v>
      </c>
      <c r="DW103" s="22">
        <v>14</v>
      </c>
      <c r="DX103" s="32">
        <v>0</v>
      </c>
      <c r="DY103" s="22">
        <v>100</v>
      </c>
      <c r="DZ103" s="32">
        <v>0</v>
      </c>
      <c r="EA103" s="22">
        <v>53</v>
      </c>
      <c r="EB103" s="32">
        <v>0</v>
      </c>
      <c r="EC103" s="22">
        <v>138</v>
      </c>
      <c r="ED103" s="32">
        <v>0</v>
      </c>
      <c r="EE103" s="22">
        <v>78</v>
      </c>
      <c r="EF103" s="32">
        <v>0</v>
      </c>
      <c r="EG103" s="22" t="s">
        <v>425</v>
      </c>
      <c r="EH103" s="22">
        <v>7.56</v>
      </c>
      <c r="EI103" s="22" t="s">
        <v>425</v>
      </c>
      <c r="EJ103" s="22">
        <v>1.18</v>
      </c>
      <c r="EK103" s="22" t="s">
        <v>431</v>
      </c>
      <c r="EL103" s="22">
        <v>2.52</v>
      </c>
      <c r="EM103" s="22" t="s">
        <v>425</v>
      </c>
      <c r="EN103" s="22">
        <v>4.26</v>
      </c>
      <c r="EO103" s="22" t="s">
        <v>431</v>
      </c>
      <c r="EP103" s="22">
        <v>3.88</v>
      </c>
      <c r="EQ103" s="22" t="s">
        <v>288</v>
      </c>
      <c r="ER103" s="22">
        <v>1.51</v>
      </c>
      <c r="ES103" s="22" t="s">
        <v>288</v>
      </c>
      <c r="ET103" s="22">
        <v>17.55</v>
      </c>
      <c r="EU103" s="22" t="s">
        <v>439</v>
      </c>
      <c r="EV103" s="22">
        <v>8.02</v>
      </c>
      <c r="EW103" s="22" t="s">
        <v>288</v>
      </c>
      <c r="EX103" s="22">
        <v>6.42</v>
      </c>
      <c r="EY103" s="22" t="s">
        <v>439</v>
      </c>
      <c r="EZ103" s="22">
        <v>4.6399999999999997</v>
      </c>
    </row>
    <row r="104" spans="1:156" ht="16" x14ac:dyDescent="0.2">
      <c r="A104" s="22" t="s">
        <v>35</v>
      </c>
      <c r="B104" s="22" t="s">
        <v>423</v>
      </c>
      <c r="C104" s="22" t="s">
        <v>611</v>
      </c>
      <c r="D104" s="22" t="s">
        <v>431</v>
      </c>
      <c r="E104" s="22" t="s">
        <v>426</v>
      </c>
      <c r="F104" s="22" t="s">
        <v>892</v>
      </c>
      <c r="G104" s="29"/>
      <c r="H104" s="22">
        <v>6</v>
      </c>
      <c r="I104" s="22">
        <v>59.38</v>
      </c>
      <c r="J104" s="22" t="s">
        <v>428</v>
      </c>
      <c r="K104" s="37" t="s">
        <v>426</v>
      </c>
      <c r="L104" s="22" t="s">
        <v>169</v>
      </c>
      <c r="M104">
        <v>-11</v>
      </c>
      <c r="N104" t="s">
        <v>856</v>
      </c>
      <c r="O104" s="28">
        <f t="shared" si="42"/>
        <v>-1532.8574529312505</v>
      </c>
      <c r="P104" s="34">
        <f t="shared" ref="P104:P135" si="54">IF(D104="RPM", IF(AE104=0, U104, U104*AE104)*H104, IF(AE104=0, U104, U104*AE104))</f>
        <v>55.752224781722838</v>
      </c>
      <c r="Q104" s="29">
        <f t="shared" si="43"/>
        <v>1588.6096777129733</v>
      </c>
      <c r="R104" s="27">
        <v>0.11624178178584688</v>
      </c>
      <c r="S104" s="29"/>
      <c r="T104" s="28">
        <v>44.128046603138152</v>
      </c>
      <c r="U104" s="28">
        <v>55.752224781722838</v>
      </c>
      <c r="V104" s="22">
        <v>111.50444956344568</v>
      </c>
      <c r="W104" s="22" t="s">
        <v>428</v>
      </c>
      <c r="X104" s="22" t="s">
        <v>448</v>
      </c>
      <c r="Y104" s="29">
        <v>63025</v>
      </c>
      <c r="Z104" s="29">
        <v>79627</v>
      </c>
      <c r="AA104" s="29">
        <v>142823</v>
      </c>
      <c r="AB104" s="22" t="s">
        <v>71</v>
      </c>
      <c r="AC104" s="22">
        <v>2004</v>
      </c>
      <c r="AD104" s="22">
        <v>6</v>
      </c>
      <c r="AE104" s="22">
        <v>0</v>
      </c>
      <c r="AF104" s="20" t="s">
        <v>451</v>
      </c>
      <c r="AG104" s="19" t="s">
        <v>656</v>
      </c>
      <c r="AH104" s="21" t="s">
        <v>680</v>
      </c>
      <c r="AI104" s="21">
        <v>-3</v>
      </c>
      <c r="AJ104" s="19">
        <f t="shared" si="53"/>
        <v>-207.35320000000004</v>
      </c>
      <c r="AK104" s="19">
        <f t="shared" si="44"/>
        <v>21.47</v>
      </c>
      <c r="AL104" s="19">
        <v>55.98</v>
      </c>
      <c r="AM104" s="19">
        <v>34.51</v>
      </c>
      <c r="AN104" s="22" t="s">
        <v>431</v>
      </c>
      <c r="AO104" s="20" t="s">
        <v>431</v>
      </c>
      <c r="AP104" s="20" t="s">
        <v>431</v>
      </c>
      <c r="AQ104" s="20" t="s">
        <v>431</v>
      </c>
      <c r="AR104" s="20" t="s">
        <v>431</v>
      </c>
      <c r="AS104" s="20" t="s">
        <v>431</v>
      </c>
      <c r="AT104" s="20" t="s">
        <v>431</v>
      </c>
      <c r="AU104" s="19" t="s">
        <v>431</v>
      </c>
      <c r="AV104" s="19">
        <f t="shared" si="45"/>
        <v>9.0546000000000006</v>
      </c>
      <c r="AW104" s="29">
        <v>54.484200000000001</v>
      </c>
      <c r="AX104" s="29">
        <v>45.429600000000001</v>
      </c>
      <c r="AY104" s="19">
        <f t="shared" si="46"/>
        <v>10.666799999999895</v>
      </c>
      <c r="AZ104" s="29">
        <v>55.300199999999897</v>
      </c>
      <c r="BA104" s="29">
        <v>44.633400000000002</v>
      </c>
      <c r="BB104" s="19">
        <f t="shared" si="47"/>
        <v>29.894100000000002</v>
      </c>
      <c r="BC104" s="29">
        <v>64.874700000000004</v>
      </c>
      <c r="BD104" s="29">
        <v>34.980600000000003</v>
      </c>
      <c r="BE104" s="19">
        <f t="shared" si="48"/>
        <v>-34.206099999999999</v>
      </c>
      <c r="BF104" s="29">
        <v>32.817799999999998</v>
      </c>
      <c r="BG104" s="29">
        <v>67.023899999999998</v>
      </c>
      <c r="BH104" s="19">
        <f t="shared" si="49"/>
        <v>16.775000000000105</v>
      </c>
      <c r="BI104" s="29">
        <v>58.341500000000003</v>
      </c>
      <c r="BJ104" s="29">
        <v>41.566499999999898</v>
      </c>
      <c r="BK104" s="19">
        <f t="shared" si="50"/>
        <v>25.090000000000003</v>
      </c>
      <c r="BL104" s="30">
        <v>62.45</v>
      </c>
      <c r="BM104" s="30">
        <v>37.36</v>
      </c>
      <c r="BN104" s="19">
        <f t="shared" si="51"/>
        <v>19</v>
      </c>
      <c r="BO104" s="31">
        <v>59</v>
      </c>
      <c r="BP104" s="31">
        <v>40</v>
      </c>
      <c r="BQ104" s="31"/>
      <c r="BR104" s="19">
        <v>63.33</v>
      </c>
      <c r="BS104" s="19">
        <v>36.549999999999997</v>
      </c>
      <c r="BT104" s="22" t="str">
        <f t="shared" si="52"/>
        <v>no</v>
      </c>
      <c r="BU104" s="32">
        <v>0.42</v>
      </c>
      <c r="BV104" s="32">
        <v>0.56000000000000005</v>
      </c>
      <c r="BW104" s="22" t="s">
        <v>279</v>
      </c>
      <c r="BX104" s="29">
        <v>44.07</v>
      </c>
      <c r="BY104" s="29">
        <v>55.93</v>
      </c>
      <c r="BZ104" s="22" t="s">
        <v>512</v>
      </c>
      <c r="CA104" s="22" t="s">
        <v>512</v>
      </c>
      <c r="CB104" s="22" t="s">
        <v>244</v>
      </c>
      <c r="CC104" s="29">
        <v>57952</v>
      </c>
      <c r="CD104" s="22">
        <v>39400</v>
      </c>
      <c r="CE104" s="22">
        <v>30593</v>
      </c>
      <c r="CF104" s="27">
        <v>0.77649999999999997</v>
      </c>
      <c r="CG104" s="22">
        <v>3989</v>
      </c>
      <c r="CH104" s="32">
        <v>0.13</v>
      </c>
      <c r="CI104" s="22">
        <v>2547</v>
      </c>
      <c r="CJ104" s="32">
        <v>0.08</v>
      </c>
      <c r="CK104" s="22">
        <v>4012</v>
      </c>
      <c r="CL104" s="32">
        <v>0.13</v>
      </c>
      <c r="CM104" s="22">
        <v>2667</v>
      </c>
      <c r="CN104" s="27">
        <v>8.72E-2</v>
      </c>
      <c r="CO104" s="22">
        <v>2798</v>
      </c>
      <c r="CP104" s="32">
        <v>0.09</v>
      </c>
      <c r="CQ104" s="22">
        <v>3870</v>
      </c>
      <c r="CR104" s="32">
        <v>0.13</v>
      </c>
      <c r="CS104" s="22">
        <v>4420</v>
      </c>
      <c r="CT104" s="32">
        <v>0.14000000000000001</v>
      </c>
      <c r="CU104" s="22">
        <v>3951</v>
      </c>
      <c r="CV104" s="27">
        <v>0.12909999999999999</v>
      </c>
      <c r="CW104" s="22">
        <v>30805</v>
      </c>
      <c r="CX104" s="32">
        <v>0.78</v>
      </c>
      <c r="CY104" s="22">
        <v>25325</v>
      </c>
      <c r="CZ104" s="32">
        <v>0.83</v>
      </c>
      <c r="DA104" s="22">
        <v>8595</v>
      </c>
      <c r="DB104" s="32">
        <v>0.22</v>
      </c>
      <c r="DC104" s="22">
        <v>5268</v>
      </c>
      <c r="DD104" s="32">
        <v>0.17</v>
      </c>
      <c r="DE104" s="22">
        <v>5287</v>
      </c>
      <c r="DF104" s="32">
        <v>0.13</v>
      </c>
      <c r="DG104" s="22">
        <v>3234</v>
      </c>
      <c r="DH104" s="32">
        <v>0.11</v>
      </c>
      <c r="DI104" s="22">
        <v>1906</v>
      </c>
      <c r="DJ104" s="32">
        <v>0.05</v>
      </c>
      <c r="DK104" s="22">
        <v>1136</v>
      </c>
      <c r="DL104" s="32">
        <v>0.04</v>
      </c>
      <c r="DM104" s="22">
        <v>374</v>
      </c>
      <c r="DN104" s="32">
        <v>0.01</v>
      </c>
      <c r="DO104" s="22">
        <v>266</v>
      </c>
      <c r="DP104" s="32">
        <v>0.01</v>
      </c>
      <c r="DQ104" s="22">
        <v>840</v>
      </c>
      <c r="DR104" s="32">
        <v>0.02</v>
      </c>
      <c r="DS104" s="22">
        <v>545</v>
      </c>
      <c r="DT104" s="32">
        <v>0.02</v>
      </c>
      <c r="DU104" s="22">
        <v>39</v>
      </c>
      <c r="DV104" s="32">
        <v>0</v>
      </c>
      <c r="DW104" s="22">
        <v>27</v>
      </c>
      <c r="DX104" s="32">
        <v>0</v>
      </c>
      <c r="DY104" s="22">
        <v>38</v>
      </c>
      <c r="DZ104" s="32">
        <v>0</v>
      </c>
      <c r="EA104" s="22">
        <v>16</v>
      </c>
      <c r="EB104" s="32">
        <v>0</v>
      </c>
      <c r="EC104" s="22">
        <v>111</v>
      </c>
      <c r="ED104" s="32">
        <v>0</v>
      </c>
      <c r="EE104" s="22">
        <v>44</v>
      </c>
      <c r="EF104" s="32">
        <v>0</v>
      </c>
      <c r="EG104" s="22" t="s">
        <v>431</v>
      </c>
      <c r="EH104" s="22">
        <v>17.809999999999999</v>
      </c>
      <c r="EI104" s="22" t="s">
        <v>431</v>
      </c>
      <c r="EJ104" s="22">
        <v>35.200000000000003</v>
      </c>
      <c r="EK104" s="22" t="s">
        <v>431</v>
      </c>
      <c r="EL104" s="22">
        <v>27.47</v>
      </c>
      <c r="EM104" s="22" t="s">
        <v>431</v>
      </c>
      <c r="EN104" s="22">
        <v>22.39</v>
      </c>
      <c r="EO104" s="22" t="s">
        <v>431</v>
      </c>
      <c r="EP104" s="22">
        <v>25.09</v>
      </c>
      <c r="EQ104" s="22" t="s">
        <v>287</v>
      </c>
      <c r="ER104" s="22">
        <v>18.190000000000001</v>
      </c>
      <c r="ES104" s="22" t="s">
        <v>287</v>
      </c>
      <c r="ET104" s="22">
        <v>5.33</v>
      </c>
      <c r="EU104" s="22" t="s">
        <v>439</v>
      </c>
      <c r="EV104" s="22">
        <v>20.65</v>
      </c>
      <c r="EW104" s="22" t="s">
        <v>287</v>
      </c>
      <c r="EX104" s="22">
        <v>9.19</v>
      </c>
      <c r="EY104" s="22" t="s">
        <v>439</v>
      </c>
      <c r="EZ104" s="22">
        <v>19.329999999999998</v>
      </c>
    </row>
    <row r="105" spans="1:156" ht="16" x14ac:dyDescent="0.2">
      <c r="A105" s="22" t="s">
        <v>112</v>
      </c>
      <c r="B105" s="22" t="s">
        <v>423</v>
      </c>
      <c r="C105" s="22" t="s">
        <v>612</v>
      </c>
      <c r="D105" s="22" t="s">
        <v>431</v>
      </c>
      <c r="E105" s="22" t="s">
        <v>426</v>
      </c>
      <c r="F105" s="22" t="s">
        <v>437</v>
      </c>
      <c r="G105" s="22" t="s">
        <v>460</v>
      </c>
      <c r="H105" s="22">
        <v>7</v>
      </c>
      <c r="I105" s="22">
        <v>64.47</v>
      </c>
      <c r="J105" s="22" t="s">
        <v>436</v>
      </c>
      <c r="K105" s="37" t="s">
        <v>426</v>
      </c>
      <c r="L105" s="22" t="s">
        <v>166</v>
      </c>
      <c r="M105">
        <v>-6</v>
      </c>
      <c r="N105" t="s">
        <v>840</v>
      </c>
      <c r="O105" s="28">
        <f t="shared" si="42"/>
        <v>-2029.8164657215041</v>
      </c>
      <c r="P105" s="34">
        <f t="shared" si="54"/>
        <v>50.390108523478517</v>
      </c>
      <c r="Q105" s="29">
        <f t="shared" si="43"/>
        <v>2080.2065742449827</v>
      </c>
      <c r="R105" s="27">
        <v>8.6138056526463558E-3</v>
      </c>
      <c r="S105" s="29"/>
      <c r="T105" s="28">
        <v>49.528727958213878</v>
      </c>
      <c r="U105" s="28">
        <v>50.390108523478517</v>
      </c>
      <c r="V105" s="22">
        <v>100.78021704695703</v>
      </c>
      <c r="W105" s="22" t="s">
        <v>436</v>
      </c>
      <c r="X105" s="22" t="s">
        <v>448</v>
      </c>
      <c r="Y105" s="29">
        <v>75669</v>
      </c>
      <c r="Z105" s="29">
        <v>76985</v>
      </c>
      <c r="AA105" s="29">
        <v>152778</v>
      </c>
      <c r="AB105" s="22" t="s">
        <v>70</v>
      </c>
      <c r="AC105" s="22">
        <v>2002</v>
      </c>
      <c r="AD105" s="22">
        <v>6</v>
      </c>
      <c r="AE105" s="22">
        <v>0</v>
      </c>
      <c r="AF105" s="20" t="s">
        <v>451</v>
      </c>
      <c r="AG105" s="19" t="s">
        <v>658</v>
      </c>
      <c r="AH105" s="19" t="s">
        <v>683</v>
      </c>
      <c r="AI105" s="19">
        <v>1</v>
      </c>
      <c r="AJ105" s="19">
        <f t="shared" si="53"/>
        <v>198.87270000000001</v>
      </c>
      <c r="AK105" s="19">
        <f t="shared" si="44"/>
        <v>7.7800000000000011</v>
      </c>
      <c r="AL105" s="19">
        <v>49.35</v>
      </c>
      <c r="AM105" s="19">
        <v>41.57</v>
      </c>
      <c r="AN105" s="22" t="s">
        <v>431</v>
      </c>
      <c r="AO105" s="20" t="s">
        <v>431</v>
      </c>
      <c r="AP105" s="20" t="s">
        <v>431</v>
      </c>
      <c r="AQ105" s="20" t="s">
        <v>431</v>
      </c>
      <c r="AR105" s="20" t="s">
        <v>431</v>
      </c>
      <c r="AS105" s="20" t="s">
        <v>431</v>
      </c>
      <c r="AT105" s="20" t="s">
        <v>431</v>
      </c>
      <c r="AU105" s="19" t="s">
        <v>425</v>
      </c>
      <c r="AV105" s="19">
        <f t="shared" si="45"/>
        <v>34.605100000000107</v>
      </c>
      <c r="AW105" s="29">
        <v>65.263900000000007</v>
      </c>
      <c r="AX105" s="29">
        <v>30.6587999999999</v>
      </c>
      <c r="AY105" s="19">
        <f t="shared" si="46"/>
        <v>36.612400000000008</v>
      </c>
      <c r="AZ105" s="29">
        <v>68.266400000000004</v>
      </c>
      <c r="BA105" s="29">
        <v>31.654</v>
      </c>
      <c r="BB105" s="19">
        <f t="shared" si="47"/>
        <v>43.528300000000002</v>
      </c>
      <c r="BC105" s="29">
        <v>71.719499999999897</v>
      </c>
      <c r="BD105" s="29">
        <v>28.191199999999899</v>
      </c>
      <c r="BE105" s="19">
        <f t="shared" si="48"/>
        <v>-11.323599999999999</v>
      </c>
      <c r="BF105" s="29">
        <v>44.287100000000002</v>
      </c>
      <c r="BG105" s="29">
        <v>55.610700000000001</v>
      </c>
      <c r="BH105" s="19">
        <f t="shared" si="49"/>
        <v>26.500499999999896</v>
      </c>
      <c r="BI105" s="29">
        <v>63.225099999999898</v>
      </c>
      <c r="BJ105" s="29">
        <v>36.724600000000002</v>
      </c>
      <c r="BK105" s="19">
        <f t="shared" si="50"/>
        <v>32.169999999999995</v>
      </c>
      <c r="BL105" s="30">
        <v>66.02</v>
      </c>
      <c r="BM105" s="30">
        <v>33.85</v>
      </c>
      <c r="BN105" s="19">
        <f t="shared" si="51"/>
        <v>29</v>
      </c>
      <c r="BO105" s="31">
        <v>64</v>
      </c>
      <c r="BP105" s="31">
        <v>35</v>
      </c>
      <c r="BQ105" s="31"/>
      <c r="BR105" s="19">
        <v>49.62</v>
      </c>
      <c r="BS105" s="19">
        <v>50.17</v>
      </c>
      <c r="BT105" s="22" t="str">
        <f t="shared" si="52"/>
        <v>no</v>
      </c>
      <c r="BU105" s="32">
        <v>0.48</v>
      </c>
      <c r="BV105" s="32">
        <v>0.51</v>
      </c>
      <c r="BW105" s="22" t="s">
        <v>279</v>
      </c>
      <c r="BX105" s="29">
        <v>42.92</v>
      </c>
      <c r="BY105" s="29">
        <v>57.08</v>
      </c>
      <c r="BZ105" s="22" t="s">
        <v>512</v>
      </c>
      <c r="CA105" s="22" t="s">
        <v>512</v>
      </c>
      <c r="CB105" s="22" t="s">
        <v>244</v>
      </c>
      <c r="CC105" s="29">
        <v>67539</v>
      </c>
      <c r="CD105" s="22">
        <v>39651</v>
      </c>
      <c r="CE105" s="22">
        <v>29997</v>
      </c>
      <c r="CF105" s="27">
        <v>0.75649999999999995</v>
      </c>
      <c r="CG105" s="22">
        <v>4087</v>
      </c>
      <c r="CH105" s="32">
        <v>0.14000000000000001</v>
      </c>
      <c r="CI105" s="22">
        <v>2742</v>
      </c>
      <c r="CJ105" s="32">
        <v>0.09</v>
      </c>
      <c r="CK105" s="22">
        <v>4058</v>
      </c>
      <c r="CL105" s="32">
        <v>0.14000000000000001</v>
      </c>
      <c r="CM105" s="22">
        <v>2028</v>
      </c>
      <c r="CN105" s="27">
        <v>6.7599999999999993E-2</v>
      </c>
      <c r="CO105" s="22">
        <v>2955</v>
      </c>
      <c r="CP105" s="32">
        <v>0.1</v>
      </c>
      <c r="CQ105" s="22">
        <v>4439</v>
      </c>
      <c r="CR105" s="32">
        <v>0.15</v>
      </c>
      <c r="CS105" s="22">
        <v>4403</v>
      </c>
      <c r="CT105" s="32">
        <v>0.15</v>
      </c>
      <c r="CU105" s="22">
        <v>2748</v>
      </c>
      <c r="CV105" s="27">
        <v>9.1600000000000001E-2</v>
      </c>
      <c r="CW105" s="22">
        <v>32661</v>
      </c>
      <c r="CX105" s="32">
        <v>0.82</v>
      </c>
      <c r="CY105" s="22">
        <v>25793</v>
      </c>
      <c r="CZ105" s="32">
        <v>0.86</v>
      </c>
      <c r="DA105" s="22">
        <v>6990</v>
      </c>
      <c r="DB105" s="32">
        <v>0.18</v>
      </c>
      <c r="DC105" s="22">
        <v>4204</v>
      </c>
      <c r="DD105" s="32">
        <v>0.14000000000000001</v>
      </c>
      <c r="DE105" s="22">
        <v>3205</v>
      </c>
      <c r="DF105" s="32">
        <v>0.08</v>
      </c>
      <c r="DG105" s="22">
        <v>1853</v>
      </c>
      <c r="DH105" s="32">
        <v>0.06</v>
      </c>
      <c r="DI105" s="22">
        <v>1704</v>
      </c>
      <c r="DJ105" s="32">
        <v>0.04</v>
      </c>
      <c r="DK105" s="22">
        <v>971</v>
      </c>
      <c r="DL105" s="32">
        <v>0.03</v>
      </c>
      <c r="DM105" s="22">
        <v>262</v>
      </c>
      <c r="DN105" s="32">
        <v>0.01</v>
      </c>
      <c r="DO105" s="22">
        <v>191</v>
      </c>
      <c r="DP105" s="32">
        <v>0.01</v>
      </c>
      <c r="DQ105" s="22">
        <v>1588</v>
      </c>
      <c r="DR105" s="32">
        <v>0.04</v>
      </c>
      <c r="DS105" s="22">
        <v>1055</v>
      </c>
      <c r="DT105" s="32">
        <v>0.04</v>
      </c>
      <c r="DU105" s="22">
        <v>47</v>
      </c>
      <c r="DV105" s="32">
        <v>0</v>
      </c>
      <c r="DW105" s="22">
        <v>36</v>
      </c>
      <c r="DX105" s="32">
        <v>0</v>
      </c>
      <c r="DY105" s="22">
        <v>63</v>
      </c>
      <c r="DZ105" s="32">
        <v>0</v>
      </c>
      <c r="EA105" s="22">
        <v>32</v>
      </c>
      <c r="EB105" s="32">
        <v>0</v>
      </c>
      <c r="EC105" s="22">
        <v>121</v>
      </c>
      <c r="ED105" s="32">
        <v>0</v>
      </c>
      <c r="EE105" s="22">
        <v>66</v>
      </c>
      <c r="EF105" s="32">
        <v>0</v>
      </c>
      <c r="EG105" s="22" t="s">
        <v>431</v>
      </c>
      <c r="EH105" s="22">
        <v>28.88</v>
      </c>
      <c r="EI105" s="22" t="s">
        <v>431</v>
      </c>
      <c r="EJ105" s="22">
        <v>37.840000000000003</v>
      </c>
      <c r="EK105" s="22" t="s">
        <v>431</v>
      </c>
      <c r="EL105" s="22">
        <v>39.76</v>
      </c>
      <c r="EM105" s="22" t="s">
        <v>431</v>
      </c>
      <c r="EN105" s="22">
        <v>20.88</v>
      </c>
      <c r="EO105" s="22" t="s">
        <v>431</v>
      </c>
      <c r="EP105" s="22">
        <v>32.17</v>
      </c>
      <c r="EQ105" s="22" t="s">
        <v>287</v>
      </c>
      <c r="ER105" s="22">
        <v>4.5999999999999996</v>
      </c>
      <c r="ES105" s="22" t="s">
        <v>288</v>
      </c>
      <c r="ET105" s="22">
        <v>8.6199999999999992</v>
      </c>
      <c r="EU105" s="22" t="s">
        <v>439</v>
      </c>
      <c r="EV105" s="22">
        <v>10.74</v>
      </c>
      <c r="EW105" s="22" t="s">
        <v>288</v>
      </c>
      <c r="EX105" s="22">
        <v>4.6900000000000004</v>
      </c>
      <c r="EY105" s="22" t="s">
        <v>439</v>
      </c>
      <c r="EZ105" s="22">
        <v>7.51</v>
      </c>
    </row>
    <row r="106" spans="1:156" ht="16" x14ac:dyDescent="0.2">
      <c r="A106" s="22" t="s">
        <v>31</v>
      </c>
      <c r="B106" s="22" t="s">
        <v>423</v>
      </c>
      <c r="C106" s="22" t="s">
        <v>613</v>
      </c>
      <c r="D106" s="22" t="s">
        <v>431</v>
      </c>
      <c r="E106" s="22" t="s">
        <v>426</v>
      </c>
      <c r="F106" s="22" t="s">
        <v>892</v>
      </c>
      <c r="G106" s="29"/>
      <c r="H106" s="22">
        <v>2</v>
      </c>
      <c r="I106" s="22">
        <v>58.36</v>
      </c>
      <c r="J106" s="22" t="s">
        <v>429</v>
      </c>
      <c r="K106" s="37" t="s">
        <v>426</v>
      </c>
      <c r="L106" s="22" t="s">
        <v>243</v>
      </c>
      <c r="M106">
        <v>-5</v>
      </c>
      <c r="N106" t="s">
        <v>859</v>
      </c>
      <c r="O106" s="28">
        <f t="shared" si="42"/>
        <v>-542.43573159671109</v>
      </c>
      <c r="P106" s="34">
        <f t="shared" si="54"/>
        <v>49.927888546917046</v>
      </c>
      <c r="Q106" s="29">
        <f t="shared" si="43"/>
        <v>592.36362014362817</v>
      </c>
      <c r="R106" s="27">
        <v>5.6425353494803376E-3</v>
      </c>
      <c r="S106" s="29"/>
      <c r="T106" s="28">
        <v>49.363635011969016</v>
      </c>
      <c r="U106" s="28">
        <v>49.927888546917046</v>
      </c>
      <c r="V106" s="22">
        <v>-99.855777093834092</v>
      </c>
      <c r="W106" s="22" t="s">
        <v>429</v>
      </c>
      <c r="X106" s="22" t="s">
        <v>448</v>
      </c>
      <c r="Y106" s="29">
        <v>66401</v>
      </c>
      <c r="Z106" s="29">
        <v>67160</v>
      </c>
      <c r="AA106" s="29">
        <v>134514</v>
      </c>
      <c r="AB106" s="22" t="s">
        <v>115</v>
      </c>
      <c r="AC106" s="22">
        <v>2012</v>
      </c>
      <c r="AD106" s="22">
        <v>6</v>
      </c>
      <c r="AE106" s="22">
        <v>0</v>
      </c>
      <c r="AF106" s="20" t="s">
        <v>451</v>
      </c>
      <c r="AG106" s="19" t="s">
        <v>656</v>
      </c>
      <c r="AH106" s="21" t="s">
        <v>680</v>
      </c>
      <c r="AI106" s="21">
        <v>-3</v>
      </c>
      <c r="AJ106" s="19">
        <f t="shared" si="53"/>
        <v>-317.08749999999958</v>
      </c>
      <c r="AK106" s="19">
        <f t="shared" si="44"/>
        <v>16.79</v>
      </c>
      <c r="AL106" s="19">
        <v>54.03</v>
      </c>
      <c r="AM106" s="19">
        <v>37.24</v>
      </c>
      <c r="AN106" s="22" t="s">
        <v>431</v>
      </c>
      <c r="AO106" s="20" t="s">
        <v>431</v>
      </c>
      <c r="AP106" s="20" t="s">
        <v>431</v>
      </c>
      <c r="AQ106" s="20" t="s">
        <v>431</v>
      </c>
      <c r="AR106" s="20" t="s">
        <v>431</v>
      </c>
      <c r="AS106" s="20" t="s">
        <v>431</v>
      </c>
      <c r="AT106" s="20" t="s">
        <v>431</v>
      </c>
      <c r="AU106" s="19" t="s">
        <v>431</v>
      </c>
      <c r="AV106" s="19">
        <f t="shared" si="45"/>
        <v>17.960499999999897</v>
      </c>
      <c r="AW106" s="29">
        <v>58.933999999999898</v>
      </c>
      <c r="AX106" s="29">
        <v>40.973500000000001</v>
      </c>
      <c r="AY106" s="19">
        <f t="shared" si="46"/>
        <v>12.020499999999998</v>
      </c>
      <c r="AZ106" s="29">
        <v>55.954099999999897</v>
      </c>
      <c r="BA106" s="29">
        <v>43.933599999999899</v>
      </c>
      <c r="BB106" s="19">
        <f t="shared" si="47"/>
        <v>32.478200000000108</v>
      </c>
      <c r="BC106" s="29">
        <v>66.160300000000007</v>
      </c>
      <c r="BD106" s="29">
        <v>33.682099999999899</v>
      </c>
      <c r="BE106" s="19">
        <f t="shared" si="48"/>
        <v>4.7003999999999948</v>
      </c>
      <c r="BF106" s="29">
        <v>52.284399999999998</v>
      </c>
      <c r="BG106" s="29">
        <v>47.584000000000003</v>
      </c>
      <c r="BH106" s="19">
        <f t="shared" si="49"/>
        <v>14.592899999999894</v>
      </c>
      <c r="BI106" s="29">
        <v>57.233199999999897</v>
      </c>
      <c r="BJ106" s="29">
        <v>42.640300000000003</v>
      </c>
      <c r="BK106" s="19">
        <f t="shared" si="50"/>
        <v>12.54</v>
      </c>
      <c r="BL106" s="30">
        <v>56.19</v>
      </c>
      <c r="BM106" s="30">
        <v>43.65</v>
      </c>
      <c r="BN106" s="19">
        <f t="shared" si="51"/>
        <v>17</v>
      </c>
      <c r="BO106" s="31">
        <v>58</v>
      </c>
      <c r="BP106" s="31">
        <v>41</v>
      </c>
      <c r="BQ106" s="31"/>
      <c r="BR106" s="19">
        <v>59.03</v>
      </c>
      <c r="BS106" s="19">
        <v>40.799999999999997</v>
      </c>
      <c r="BT106" s="22" t="str">
        <f t="shared" si="52"/>
        <v>no</v>
      </c>
      <c r="BU106" s="32">
        <v>0.46</v>
      </c>
      <c r="BV106" s="32">
        <v>0.52</v>
      </c>
      <c r="BW106" s="22" t="s">
        <v>279</v>
      </c>
      <c r="BX106" s="29">
        <v>43.08</v>
      </c>
      <c r="BY106" s="29">
        <v>56.92</v>
      </c>
      <c r="BZ106" s="22" t="s">
        <v>512</v>
      </c>
      <c r="CA106" s="22" t="s">
        <v>512</v>
      </c>
      <c r="CB106" s="22" t="s">
        <v>276</v>
      </c>
      <c r="CC106" s="29">
        <v>71562</v>
      </c>
      <c r="CD106" s="22">
        <v>39648</v>
      </c>
      <c r="CE106" s="22">
        <v>30347</v>
      </c>
      <c r="CF106" s="27">
        <v>0.76539999999999997</v>
      </c>
      <c r="CG106" s="22">
        <v>4485</v>
      </c>
      <c r="CH106" s="32">
        <v>0.15</v>
      </c>
      <c r="CI106" s="22">
        <v>2823</v>
      </c>
      <c r="CJ106" s="32">
        <v>0.09</v>
      </c>
      <c r="CK106" s="22">
        <v>3693</v>
      </c>
      <c r="CL106" s="32">
        <v>0.12</v>
      </c>
      <c r="CM106" s="22">
        <v>2140</v>
      </c>
      <c r="CN106" s="27">
        <v>7.0499999999999993E-2</v>
      </c>
      <c r="CO106" s="22">
        <v>3115</v>
      </c>
      <c r="CP106" s="32">
        <v>0.1</v>
      </c>
      <c r="CQ106" s="22">
        <v>4323</v>
      </c>
      <c r="CR106" s="32">
        <v>0.14000000000000001</v>
      </c>
      <c r="CS106" s="22">
        <v>4166</v>
      </c>
      <c r="CT106" s="32">
        <v>0.14000000000000001</v>
      </c>
      <c r="CU106" s="22">
        <v>2959</v>
      </c>
      <c r="CV106" s="27">
        <v>9.7500000000000003E-2</v>
      </c>
      <c r="CW106" s="22">
        <v>30579</v>
      </c>
      <c r="CX106" s="32">
        <v>0.77</v>
      </c>
      <c r="CY106" s="22">
        <v>24644</v>
      </c>
      <c r="CZ106" s="32">
        <v>0.81</v>
      </c>
      <c r="DA106" s="22">
        <v>9069</v>
      </c>
      <c r="DB106" s="32">
        <v>0.23</v>
      </c>
      <c r="DC106" s="22">
        <v>5703</v>
      </c>
      <c r="DD106" s="32">
        <v>0.19</v>
      </c>
      <c r="DE106" s="22">
        <v>2158</v>
      </c>
      <c r="DF106" s="32">
        <v>0.05</v>
      </c>
      <c r="DG106" s="22">
        <v>1286</v>
      </c>
      <c r="DH106" s="32">
        <v>0.04</v>
      </c>
      <c r="DI106" s="22">
        <v>3079</v>
      </c>
      <c r="DJ106" s="32">
        <v>0.08</v>
      </c>
      <c r="DK106" s="22">
        <v>1926</v>
      </c>
      <c r="DL106" s="32">
        <v>0.06</v>
      </c>
      <c r="DM106" s="22">
        <v>321</v>
      </c>
      <c r="DN106" s="32">
        <v>0.01</v>
      </c>
      <c r="DO106" s="22">
        <v>226</v>
      </c>
      <c r="DP106" s="32">
        <v>0.01</v>
      </c>
      <c r="DQ106" s="22">
        <v>3296</v>
      </c>
      <c r="DR106" s="32">
        <v>0.08</v>
      </c>
      <c r="DS106" s="22">
        <v>2150</v>
      </c>
      <c r="DT106" s="32">
        <v>7.0000000000000007E-2</v>
      </c>
      <c r="DU106" s="22">
        <v>14</v>
      </c>
      <c r="DV106" s="32">
        <v>0</v>
      </c>
      <c r="DW106" s="22">
        <v>9</v>
      </c>
      <c r="DX106" s="32">
        <v>0</v>
      </c>
      <c r="DY106" s="22">
        <v>39</v>
      </c>
      <c r="DZ106" s="32">
        <v>0</v>
      </c>
      <c r="EA106" s="22">
        <v>19</v>
      </c>
      <c r="EB106" s="32">
        <v>0</v>
      </c>
      <c r="EC106" s="22">
        <v>162</v>
      </c>
      <c r="ED106" s="32">
        <v>0</v>
      </c>
      <c r="EE106" s="22">
        <v>87</v>
      </c>
      <c r="EF106" s="32">
        <v>0</v>
      </c>
      <c r="EG106" s="22" t="s">
        <v>431</v>
      </c>
      <c r="EH106" s="22">
        <v>6.44</v>
      </c>
      <c r="EI106" s="22" t="s">
        <v>431</v>
      </c>
      <c r="EJ106" s="22">
        <v>20.07</v>
      </c>
      <c r="EK106" s="22" t="s">
        <v>431</v>
      </c>
      <c r="EL106" s="22">
        <v>22.1</v>
      </c>
      <c r="EM106" s="22" t="s">
        <v>431</v>
      </c>
      <c r="EN106" s="22">
        <v>8.85</v>
      </c>
      <c r="EO106" s="22" t="s">
        <v>431</v>
      </c>
      <c r="EP106" s="22">
        <v>12.54</v>
      </c>
      <c r="EQ106" s="22" t="s">
        <v>287</v>
      </c>
      <c r="ER106" s="22">
        <v>6.34</v>
      </c>
      <c r="ES106" s="22" t="s">
        <v>288</v>
      </c>
      <c r="ET106" s="22">
        <v>2.83</v>
      </c>
      <c r="EU106" s="22" t="s">
        <v>439</v>
      </c>
      <c r="EV106" s="22">
        <v>15.39</v>
      </c>
      <c r="EW106" s="22" t="s">
        <v>287</v>
      </c>
      <c r="EX106" s="22">
        <v>3.23</v>
      </c>
      <c r="EY106" s="22" t="s">
        <v>439</v>
      </c>
      <c r="EZ106" s="22">
        <v>14.98</v>
      </c>
    </row>
    <row r="107" spans="1:156" ht="16" x14ac:dyDescent="0.2">
      <c r="A107" s="22" t="s">
        <v>113</v>
      </c>
      <c r="B107" s="22" t="s">
        <v>423</v>
      </c>
      <c r="C107" s="22" t="s">
        <v>614</v>
      </c>
      <c r="D107" s="22" t="s">
        <v>425</v>
      </c>
      <c r="E107" s="22" t="s">
        <v>426</v>
      </c>
      <c r="F107" s="22" t="s">
        <v>896</v>
      </c>
      <c r="G107" s="29"/>
      <c r="H107" s="22">
        <v>1</v>
      </c>
      <c r="I107" s="22">
        <v>56.93</v>
      </c>
      <c r="J107" s="22" t="s">
        <v>429</v>
      </c>
      <c r="K107" s="37" t="s">
        <v>426</v>
      </c>
      <c r="L107" s="22" t="s">
        <v>243</v>
      </c>
      <c r="M107">
        <v>8</v>
      </c>
      <c r="N107" t="s">
        <v>877</v>
      </c>
      <c r="O107" s="22">
        <f t="shared" si="42"/>
        <v>232.19021964359712</v>
      </c>
      <c r="P107" s="29">
        <f t="shared" si="54"/>
        <v>276.7339115505298</v>
      </c>
      <c r="Q107" s="29">
        <f t="shared" si="43"/>
        <v>44.543691906932686</v>
      </c>
      <c r="R107" s="27">
        <v>0.10803090403173282</v>
      </c>
      <c r="S107" s="29"/>
      <c r="T107" s="28">
        <v>44.543691906932686</v>
      </c>
      <c r="U107" s="28">
        <v>55.346782310105965</v>
      </c>
      <c r="V107" s="22">
        <v>276.7339115505298</v>
      </c>
      <c r="W107" s="22" t="s">
        <v>429</v>
      </c>
      <c r="X107" s="22" t="s">
        <v>469</v>
      </c>
      <c r="Y107" s="29">
        <v>60191</v>
      </c>
      <c r="Z107" s="29">
        <v>74789</v>
      </c>
      <c r="AA107" s="29">
        <v>135128</v>
      </c>
      <c r="AB107" s="22" t="s">
        <v>108</v>
      </c>
      <c r="AC107" s="22">
        <v>2014</v>
      </c>
      <c r="AD107" s="22">
        <v>1</v>
      </c>
      <c r="AE107" s="22">
        <v>5</v>
      </c>
      <c r="AF107" s="20" t="s">
        <v>498</v>
      </c>
      <c r="AG107" s="19" t="s">
        <v>665</v>
      </c>
      <c r="AH107" s="19" t="s">
        <v>684</v>
      </c>
      <c r="AI107" s="19">
        <v>2</v>
      </c>
      <c r="AJ107" s="19">
        <f>(AI107 * ((AV107 + AY107 + BB107 + BE107 + BH107 + BK107 + BN107 + BQ107) + AK107) * -1)</f>
        <v>129.82599999999979</v>
      </c>
      <c r="AK107" s="19">
        <f t="shared" si="44"/>
        <v>8.6899999999999977</v>
      </c>
      <c r="AL107" s="19">
        <v>50.22</v>
      </c>
      <c r="AM107" s="19">
        <v>41.53</v>
      </c>
      <c r="AN107" s="20" t="s">
        <v>425</v>
      </c>
      <c r="AO107" s="20" t="s">
        <v>425</v>
      </c>
      <c r="AP107" s="20" t="s">
        <v>425</v>
      </c>
      <c r="AQ107" s="20" t="s">
        <v>431</v>
      </c>
      <c r="AR107" s="22" t="s">
        <v>425</v>
      </c>
      <c r="AS107" s="20" t="s">
        <v>425</v>
      </c>
      <c r="AT107" s="20" t="s">
        <v>425</v>
      </c>
      <c r="AU107" s="19" t="s">
        <v>425</v>
      </c>
      <c r="AV107" s="19">
        <f t="shared" si="45"/>
        <v>-18.7881</v>
      </c>
      <c r="AW107" s="29">
        <v>40.5503</v>
      </c>
      <c r="AX107" s="29">
        <v>59.3384</v>
      </c>
      <c r="AY107" s="19">
        <f t="shared" si="46"/>
        <v>-9.1915999999998945</v>
      </c>
      <c r="AZ107" s="29">
        <v>45.355400000000003</v>
      </c>
      <c r="BA107" s="29">
        <v>54.546999999999898</v>
      </c>
      <c r="BB107" s="19">
        <f t="shared" si="47"/>
        <v>-6.9899999999999949</v>
      </c>
      <c r="BC107" s="30">
        <v>46.505000000000003</v>
      </c>
      <c r="BD107" s="30">
        <v>53.494999999999997</v>
      </c>
      <c r="BE107" s="19">
        <f t="shared" si="48"/>
        <v>-8.5253999999999976</v>
      </c>
      <c r="BF107" s="30">
        <v>45.674300000000002</v>
      </c>
      <c r="BG107" s="30">
        <v>54.1997</v>
      </c>
      <c r="BH107" s="19">
        <f t="shared" si="49"/>
        <v>-6.3278999999999996</v>
      </c>
      <c r="BI107" s="29">
        <v>46.789200000000001</v>
      </c>
      <c r="BJ107" s="29">
        <v>53.117100000000001</v>
      </c>
      <c r="BK107" s="19">
        <f t="shared" si="50"/>
        <v>-9.7800000000000011</v>
      </c>
      <c r="BL107" s="30">
        <v>45.06</v>
      </c>
      <c r="BM107" s="30">
        <v>54.84</v>
      </c>
      <c r="BN107" s="19">
        <f t="shared" si="51"/>
        <v>-14</v>
      </c>
      <c r="BO107" s="31">
        <v>43</v>
      </c>
      <c r="BP107" s="31">
        <v>57</v>
      </c>
      <c r="BQ107" s="31"/>
      <c r="BR107" s="19">
        <v>43.56</v>
      </c>
      <c r="BS107" s="19">
        <v>56.35</v>
      </c>
      <c r="BT107" s="22" t="str">
        <f t="shared" si="52"/>
        <v>yes</v>
      </c>
      <c r="BU107" s="32">
        <v>0.53</v>
      </c>
      <c r="BV107" s="32">
        <v>0.46</v>
      </c>
      <c r="BW107" s="22" t="s">
        <v>279</v>
      </c>
      <c r="BX107" s="29">
        <v>43.85</v>
      </c>
      <c r="BY107" s="29">
        <v>56.15</v>
      </c>
      <c r="BZ107" s="22" t="s">
        <v>512</v>
      </c>
      <c r="CA107" s="22" t="s">
        <v>512</v>
      </c>
      <c r="CB107" s="22" t="s">
        <v>276</v>
      </c>
      <c r="CC107" s="29">
        <v>112872</v>
      </c>
      <c r="CD107" s="22">
        <v>39541</v>
      </c>
      <c r="CE107" s="22">
        <v>26720</v>
      </c>
      <c r="CF107" s="27">
        <v>0.67579999999999996</v>
      </c>
      <c r="CG107" s="22">
        <v>3188</v>
      </c>
      <c r="CH107" s="32">
        <v>0.12</v>
      </c>
      <c r="CI107" s="22">
        <v>3308</v>
      </c>
      <c r="CJ107" s="32">
        <v>0.12</v>
      </c>
      <c r="CK107" s="22">
        <v>3303</v>
      </c>
      <c r="CL107" s="32">
        <v>0.12</v>
      </c>
      <c r="CM107" s="22">
        <v>1106</v>
      </c>
      <c r="CN107" s="27">
        <v>4.1399999999999999E-2</v>
      </c>
      <c r="CO107" s="22">
        <v>2305</v>
      </c>
      <c r="CP107" s="32">
        <v>0.09</v>
      </c>
      <c r="CQ107" s="22">
        <v>5560</v>
      </c>
      <c r="CR107" s="32">
        <v>0.21</v>
      </c>
      <c r="CS107" s="22">
        <v>3386</v>
      </c>
      <c r="CT107" s="32">
        <v>0.13</v>
      </c>
      <c r="CU107" s="22">
        <v>1367</v>
      </c>
      <c r="CV107" s="27">
        <v>5.1200000000000002E-2</v>
      </c>
      <c r="CW107" s="22">
        <v>31694</v>
      </c>
      <c r="CX107" s="32">
        <v>0.8</v>
      </c>
      <c r="CY107" s="22">
        <v>22046</v>
      </c>
      <c r="CZ107" s="32">
        <v>0.83</v>
      </c>
      <c r="DA107" s="22">
        <v>7847</v>
      </c>
      <c r="DB107" s="32">
        <v>0.2</v>
      </c>
      <c r="DC107" s="22">
        <v>4674</v>
      </c>
      <c r="DD107" s="32">
        <v>0.17</v>
      </c>
      <c r="DE107" s="22">
        <v>1316</v>
      </c>
      <c r="DF107" s="32">
        <v>0.03</v>
      </c>
      <c r="DG107" s="22">
        <v>731</v>
      </c>
      <c r="DH107" s="32">
        <v>0.03</v>
      </c>
      <c r="DI107" s="22">
        <v>2123</v>
      </c>
      <c r="DJ107" s="32">
        <v>0.05</v>
      </c>
      <c r="DK107" s="22">
        <v>1229</v>
      </c>
      <c r="DL107" s="32">
        <v>0.05</v>
      </c>
      <c r="DM107" s="22">
        <v>147</v>
      </c>
      <c r="DN107" s="32">
        <v>0</v>
      </c>
      <c r="DO107" s="22">
        <v>98</v>
      </c>
      <c r="DP107" s="32">
        <v>0</v>
      </c>
      <c r="DQ107" s="22">
        <v>4060</v>
      </c>
      <c r="DR107" s="32">
        <v>0.1</v>
      </c>
      <c r="DS107" s="22">
        <v>2514</v>
      </c>
      <c r="DT107" s="32">
        <v>0.09</v>
      </c>
      <c r="DU107" s="22">
        <v>27</v>
      </c>
      <c r="DV107" s="32">
        <v>0</v>
      </c>
      <c r="DW107" s="22">
        <v>17</v>
      </c>
      <c r="DX107" s="32">
        <v>0</v>
      </c>
      <c r="DY107" s="22">
        <v>54</v>
      </c>
      <c r="DZ107" s="32">
        <v>0</v>
      </c>
      <c r="EA107" s="22">
        <v>22</v>
      </c>
      <c r="EB107" s="32">
        <v>0</v>
      </c>
      <c r="EC107" s="22">
        <v>120</v>
      </c>
      <c r="ED107" s="32">
        <v>0</v>
      </c>
      <c r="EE107" s="22">
        <v>63</v>
      </c>
      <c r="EF107" s="32">
        <v>0</v>
      </c>
      <c r="EG107" s="22" t="s">
        <v>425</v>
      </c>
      <c r="EH107" s="22">
        <v>20.13</v>
      </c>
      <c r="EI107" s="22" t="s">
        <v>425</v>
      </c>
      <c r="EJ107" s="22">
        <v>6.99</v>
      </c>
      <c r="EK107" s="22" t="s">
        <v>431</v>
      </c>
      <c r="EL107" s="22">
        <v>4.34</v>
      </c>
      <c r="EM107" s="22" t="s">
        <v>425</v>
      </c>
      <c r="EN107" s="22">
        <v>12.36</v>
      </c>
      <c r="EO107" s="22" t="s">
        <v>425</v>
      </c>
      <c r="EP107" s="22">
        <v>9.7799999999999994</v>
      </c>
      <c r="EQ107" s="22" t="s">
        <v>288</v>
      </c>
      <c r="ER107" s="22">
        <v>14.69</v>
      </c>
      <c r="ES107" s="22" t="s">
        <v>288</v>
      </c>
      <c r="ET107" s="22">
        <v>25.96</v>
      </c>
      <c r="EU107" s="22" t="s">
        <v>439</v>
      </c>
      <c r="EV107" s="22">
        <v>0.49</v>
      </c>
      <c r="EW107" s="22" t="s">
        <v>288</v>
      </c>
      <c r="EX107" s="22">
        <v>16.34</v>
      </c>
      <c r="EY107" s="22" t="s">
        <v>434</v>
      </c>
      <c r="EZ107" s="22">
        <v>5.16</v>
      </c>
    </row>
    <row r="108" spans="1:156" ht="16" x14ac:dyDescent="0.2">
      <c r="A108" s="22" t="s">
        <v>97</v>
      </c>
      <c r="B108" s="22" t="s">
        <v>423</v>
      </c>
      <c r="C108" s="22" t="s">
        <v>615</v>
      </c>
      <c r="D108" s="22" t="s">
        <v>431</v>
      </c>
      <c r="E108" s="22" t="s">
        <v>426</v>
      </c>
      <c r="F108" s="22" t="s">
        <v>893</v>
      </c>
      <c r="G108" s="22"/>
      <c r="H108" s="22">
        <v>2</v>
      </c>
      <c r="I108" s="22">
        <v>55.52</v>
      </c>
      <c r="J108" s="22" t="s">
        <v>436</v>
      </c>
      <c r="K108" s="37" t="s">
        <v>426</v>
      </c>
      <c r="L108" s="22" t="s">
        <v>241</v>
      </c>
      <c r="M108">
        <v>-1</v>
      </c>
      <c r="N108" t="s">
        <v>874</v>
      </c>
      <c r="O108" s="22">
        <f t="shared" si="42"/>
        <v>-536.592752674753</v>
      </c>
      <c r="P108" s="29">
        <f t="shared" si="54"/>
        <v>40.70494772246488</v>
      </c>
      <c r="Q108" s="29">
        <f t="shared" si="43"/>
        <v>577.29770039721791</v>
      </c>
      <c r="R108" s="27">
        <v>0.17024822317256916</v>
      </c>
      <c r="S108" s="29"/>
      <c r="T108" s="28">
        <v>57.729770039721792</v>
      </c>
      <c r="U108" s="28">
        <v>40.70494772246488</v>
      </c>
      <c r="V108" s="22">
        <v>-203.5247386123244</v>
      </c>
      <c r="W108" s="22" t="s">
        <v>436</v>
      </c>
      <c r="X108" s="22" t="s">
        <v>448</v>
      </c>
      <c r="Y108" s="29">
        <v>75865</v>
      </c>
      <c r="Z108" s="29">
        <v>53492</v>
      </c>
      <c r="AA108" s="29">
        <v>131414</v>
      </c>
      <c r="AB108" s="22" t="s">
        <v>116</v>
      </c>
      <c r="AC108" s="22">
        <v>2012</v>
      </c>
      <c r="AD108" s="22">
        <v>5</v>
      </c>
      <c r="AE108" s="22">
        <v>1</v>
      </c>
      <c r="AF108" s="20" t="s">
        <v>462</v>
      </c>
      <c r="AG108" s="19" t="s">
        <v>659</v>
      </c>
      <c r="AH108" s="19" t="s">
        <v>683</v>
      </c>
      <c r="AI108" s="19">
        <v>1</v>
      </c>
      <c r="AJ108" s="19">
        <f>(AI108 * (AV108 + AY108 + BB108 + BE108 + BH108 + BK108 + BN108 + BQ108) + AK108)</f>
        <v>126.0767</v>
      </c>
      <c r="AK108" s="19">
        <f t="shared" si="44"/>
        <v>3.25</v>
      </c>
      <c r="AL108" s="19">
        <v>46.43</v>
      </c>
      <c r="AM108" s="19">
        <v>43.18</v>
      </c>
      <c r="AN108" s="22" t="s">
        <v>431</v>
      </c>
      <c r="AO108" s="20" t="s">
        <v>431</v>
      </c>
      <c r="AP108" s="20" t="s">
        <v>431</v>
      </c>
      <c r="AQ108" s="20" t="s">
        <v>431</v>
      </c>
      <c r="AR108" s="22" t="s">
        <v>425</v>
      </c>
      <c r="AS108" s="20" t="s">
        <v>431</v>
      </c>
      <c r="AT108" s="20" t="s">
        <v>431</v>
      </c>
      <c r="AU108" s="19" t="s">
        <v>425</v>
      </c>
      <c r="AV108" s="19">
        <f t="shared" si="45"/>
        <v>18.207999999999998</v>
      </c>
      <c r="AW108" s="29">
        <v>56.8919</v>
      </c>
      <c r="AX108" s="29">
        <v>38.683900000000001</v>
      </c>
      <c r="AY108" s="19">
        <f t="shared" si="46"/>
        <v>36.975199999999894</v>
      </c>
      <c r="AZ108" s="29">
        <v>68.417199999999895</v>
      </c>
      <c r="BA108" s="29">
        <v>31.442</v>
      </c>
      <c r="BB108" s="19">
        <f t="shared" si="47"/>
        <v>27.098700000000001</v>
      </c>
      <c r="BC108" s="29">
        <v>60.642400000000002</v>
      </c>
      <c r="BD108" s="29">
        <v>33.543700000000001</v>
      </c>
      <c r="BE108" s="19">
        <f t="shared" si="48"/>
        <v>14.871899999999997</v>
      </c>
      <c r="BF108" s="29">
        <v>57.359099999999998</v>
      </c>
      <c r="BG108" s="29">
        <v>42.487200000000001</v>
      </c>
      <c r="BH108" s="19">
        <f t="shared" si="49"/>
        <v>-3.1870999999998944</v>
      </c>
      <c r="BI108" s="29">
        <v>48.357100000000003</v>
      </c>
      <c r="BJ108" s="29">
        <v>51.544199999999897</v>
      </c>
      <c r="BK108" s="19">
        <f t="shared" si="50"/>
        <v>16.86</v>
      </c>
      <c r="BL108" s="30">
        <v>54.82</v>
      </c>
      <c r="BM108" s="30">
        <v>37.96</v>
      </c>
      <c r="BN108" s="19">
        <f t="shared" si="51"/>
        <v>12</v>
      </c>
      <c r="BO108" s="31">
        <v>56</v>
      </c>
      <c r="BP108" s="31">
        <v>44</v>
      </c>
      <c r="BQ108" s="31"/>
      <c r="BR108" s="19">
        <v>48.46</v>
      </c>
      <c r="BS108" s="19">
        <v>51.43</v>
      </c>
      <c r="BT108" s="22" t="str">
        <f t="shared" si="52"/>
        <v>no</v>
      </c>
      <c r="BU108" s="32">
        <v>0.48</v>
      </c>
      <c r="BV108" s="32">
        <v>0.51</v>
      </c>
      <c r="BW108" s="22" t="s">
        <v>279</v>
      </c>
      <c r="BX108" s="29">
        <v>47.47</v>
      </c>
      <c r="BY108" s="29">
        <v>52.53</v>
      </c>
      <c r="BZ108" s="22" t="s">
        <v>512</v>
      </c>
      <c r="CA108" s="22" t="s">
        <v>512</v>
      </c>
      <c r="CB108" s="22" t="s">
        <v>276</v>
      </c>
      <c r="CC108" s="29">
        <v>66152</v>
      </c>
      <c r="CD108" s="22">
        <v>39741</v>
      </c>
      <c r="CE108" s="22">
        <v>29079</v>
      </c>
      <c r="CF108" s="27">
        <v>0.73170000000000002</v>
      </c>
      <c r="CG108" s="22">
        <v>4619</v>
      </c>
      <c r="CH108" s="32">
        <v>0.16</v>
      </c>
      <c r="CI108" s="22">
        <v>2964</v>
      </c>
      <c r="CJ108" s="32">
        <v>0.1</v>
      </c>
      <c r="CK108" s="22">
        <v>3607</v>
      </c>
      <c r="CL108" s="32">
        <v>0.12</v>
      </c>
      <c r="CM108" s="22">
        <v>1847</v>
      </c>
      <c r="CN108" s="27">
        <v>6.3500000000000001E-2</v>
      </c>
      <c r="CO108" s="22">
        <v>2948</v>
      </c>
      <c r="CP108" s="32">
        <v>0.1</v>
      </c>
      <c r="CQ108" s="22">
        <v>4348</v>
      </c>
      <c r="CR108" s="32">
        <v>0.15</v>
      </c>
      <c r="CS108" s="22">
        <v>3615</v>
      </c>
      <c r="CT108" s="32">
        <v>0.12</v>
      </c>
      <c r="CU108" s="22">
        <v>2214</v>
      </c>
      <c r="CV108" s="27">
        <v>7.6100000000000001E-2</v>
      </c>
      <c r="CW108" s="22">
        <v>32369</v>
      </c>
      <c r="CX108" s="32">
        <v>0.81</v>
      </c>
      <c r="CY108" s="22">
        <v>24893</v>
      </c>
      <c r="CZ108" s="32">
        <v>0.86</v>
      </c>
      <c r="DA108" s="22">
        <v>7372</v>
      </c>
      <c r="DB108" s="32">
        <v>0.19</v>
      </c>
      <c r="DC108" s="22">
        <v>4186</v>
      </c>
      <c r="DD108" s="32">
        <v>0.14000000000000001</v>
      </c>
      <c r="DE108" s="22">
        <v>2943</v>
      </c>
      <c r="DF108" s="32">
        <v>7.0000000000000007E-2</v>
      </c>
      <c r="DG108" s="22">
        <v>1681</v>
      </c>
      <c r="DH108" s="32">
        <v>0.06</v>
      </c>
      <c r="DI108" s="22">
        <v>1870</v>
      </c>
      <c r="DJ108" s="32">
        <v>0.05</v>
      </c>
      <c r="DK108" s="22">
        <v>983</v>
      </c>
      <c r="DL108" s="32">
        <v>0.03</v>
      </c>
      <c r="DM108" s="22">
        <v>372</v>
      </c>
      <c r="DN108" s="32">
        <v>0.01</v>
      </c>
      <c r="DO108" s="22">
        <v>236</v>
      </c>
      <c r="DP108" s="32">
        <v>0.01</v>
      </c>
      <c r="DQ108" s="22">
        <v>2006</v>
      </c>
      <c r="DR108" s="32">
        <v>0.05</v>
      </c>
      <c r="DS108" s="22">
        <v>1185</v>
      </c>
      <c r="DT108" s="32">
        <v>0.04</v>
      </c>
      <c r="DU108" s="22">
        <v>27</v>
      </c>
      <c r="DV108" s="32">
        <v>0</v>
      </c>
      <c r="DW108" s="22">
        <v>20</v>
      </c>
      <c r="DX108" s="32">
        <v>0</v>
      </c>
      <c r="DY108" s="22">
        <v>54</v>
      </c>
      <c r="DZ108" s="32">
        <v>0</v>
      </c>
      <c r="EA108" s="22">
        <v>24</v>
      </c>
      <c r="EB108" s="32">
        <v>0</v>
      </c>
      <c r="EC108" s="22">
        <v>100</v>
      </c>
      <c r="ED108" s="32">
        <v>0</v>
      </c>
      <c r="EE108" s="22">
        <v>57</v>
      </c>
      <c r="EF108" s="32">
        <v>0</v>
      </c>
      <c r="EG108" s="22" t="s">
        <v>431</v>
      </c>
      <c r="EH108" s="22">
        <v>33.6</v>
      </c>
      <c r="EI108" s="22" t="s">
        <v>431</v>
      </c>
      <c r="EJ108" s="22">
        <v>24.85</v>
      </c>
      <c r="EK108" s="22" t="s">
        <v>431</v>
      </c>
      <c r="EL108" s="22">
        <v>15.23</v>
      </c>
      <c r="EM108" s="22" t="s">
        <v>425</v>
      </c>
      <c r="EN108" s="22">
        <v>4.3099999999999996</v>
      </c>
      <c r="EO108" s="22" t="s">
        <v>431</v>
      </c>
      <c r="EP108" s="22">
        <v>16.86</v>
      </c>
      <c r="EQ108" s="22" t="s">
        <v>287</v>
      </c>
      <c r="ER108" s="22">
        <v>12.54</v>
      </c>
      <c r="ES108" s="22" t="s">
        <v>287</v>
      </c>
      <c r="ET108" s="22">
        <v>5.45</v>
      </c>
      <c r="EU108" s="22" t="s">
        <v>439</v>
      </c>
      <c r="EV108" s="22">
        <v>15.31</v>
      </c>
      <c r="EW108" s="22" t="s">
        <v>287</v>
      </c>
      <c r="EX108" s="22">
        <v>4.1399999999999997</v>
      </c>
      <c r="EY108" s="22" t="s">
        <v>439</v>
      </c>
      <c r="EZ108" s="22">
        <v>14.06</v>
      </c>
    </row>
    <row r="109" spans="1:156" ht="16" x14ac:dyDescent="0.2">
      <c r="A109" s="22" t="s">
        <v>114</v>
      </c>
      <c r="B109" s="22" t="s">
        <v>423</v>
      </c>
      <c r="C109" s="22" t="s">
        <v>616</v>
      </c>
      <c r="D109" s="22" t="s">
        <v>425</v>
      </c>
      <c r="E109" s="22" t="s">
        <v>617</v>
      </c>
      <c r="F109" s="22" t="s">
        <v>437</v>
      </c>
      <c r="G109" s="22" t="s">
        <v>460</v>
      </c>
      <c r="H109" s="22">
        <v>7</v>
      </c>
      <c r="I109" s="22">
        <v>60.54</v>
      </c>
      <c r="J109" s="22" t="s">
        <v>436</v>
      </c>
      <c r="K109" s="37" t="s">
        <v>426</v>
      </c>
      <c r="L109" s="22" t="s">
        <v>165</v>
      </c>
      <c r="M109">
        <v>9</v>
      </c>
      <c r="N109" t="s">
        <v>850</v>
      </c>
      <c r="O109" s="28">
        <f t="shared" si="42"/>
        <v>238.50397023284359</v>
      </c>
      <c r="P109" s="29">
        <f t="shared" si="54"/>
        <v>288.36088841152326</v>
      </c>
      <c r="Q109" s="34">
        <f t="shared" si="43"/>
        <v>49.856918178679663</v>
      </c>
      <c r="R109" s="27">
        <v>1.7967701100924494E-2</v>
      </c>
      <c r="S109" s="29"/>
      <c r="T109" s="28">
        <v>49.856918178679663</v>
      </c>
      <c r="U109" s="28">
        <v>48.06014806858721</v>
      </c>
      <c r="V109" s="22">
        <v>480.60148068587216</v>
      </c>
      <c r="W109" s="22" t="s">
        <v>436</v>
      </c>
      <c r="X109" s="22" t="s">
        <v>469</v>
      </c>
      <c r="Y109" s="29">
        <v>64986</v>
      </c>
      <c r="Z109" s="29">
        <v>62644</v>
      </c>
      <c r="AA109" s="29">
        <v>130345</v>
      </c>
      <c r="AB109" s="22" t="s">
        <v>110</v>
      </c>
      <c r="AC109" s="22">
        <v>2002</v>
      </c>
      <c r="AD109" s="22">
        <v>0</v>
      </c>
      <c r="AE109" s="22">
        <v>6</v>
      </c>
      <c r="AF109" s="20" t="s">
        <v>470</v>
      </c>
      <c r="AG109" s="19" t="s">
        <v>660</v>
      </c>
      <c r="AH109" s="19" t="s">
        <v>682</v>
      </c>
      <c r="AI109" s="19">
        <v>3</v>
      </c>
      <c r="AJ109" s="19">
        <f>(AI109 * ((AV109 + AY109 + BB109 + BE109 + BH109 + BK109 + BN109 + BQ109) + AK109) * -1)</f>
        <v>288.6899999999996</v>
      </c>
      <c r="AK109" s="19">
        <f t="shared" si="44"/>
        <v>-5.82</v>
      </c>
      <c r="AL109" s="19">
        <v>42.38</v>
      </c>
      <c r="AM109" s="19">
        <v>48.2</v>
      </c>
      <c r="AN109" s="20" t="s">
        <v>425</v>
      </c>
      <c r="AO109" s="20" t="s">
        <v>425</v>
      </c>
      <c r="AP109" s="20" t="s">
        <v>425</v>
      </c>
      <c r="AQ109" s="20" t="s">
        <v>425</v>
      </c>
      <c r="AR109" s="22" t="s">
        <v>425</v>
      </c>
      <c r="AS109" s="20" t="s">
        <v>425</v>
      </c>
      <c r="AT109" s="20" t="s">
        <v>425</v>
      </c>
      <c r="AU109" s="19" t="s">
        <v>425</v>
      </c>
      <c r="AV109" s="19">
        <f t="shared" si="45"/>
        <v>-10.376199999999898</v>
      </c>
      <c r="AW109" s="29">
        <v>43.566400000000002</v>
      </c>
      <c r="AX109" s="29">
        <v>53.942599999999899</v>
      </c>
      <c r="AY109" s="19">
        <f t="shared" si="46"/>
        <v>-20.884500000000102</v>
      </c>
      <c r="AZ109" s="29">
        <v>38.374099999999899</v>
      </c>
      <c r="BA109" s="29">
        <v>59.258600000000001</v>
      </c>
      <c r="BB109" s="19">
        <f t="shared" si="47"/>
        <v>-13.570399999999999</v>
      </c>
      <c r="BC109" s="29">
        <v>41.646799999999899</v>
      </c>
      <c r="BD109" s="29">
        <v>55.217199999999899</v>
      </c>
      <c r="BE109" s="19">
        <f t="shared" si="48"/>
        <v>22.462699999999998</v>
      </c>
      <c r="BF109" s="29">
        <v>55.064900000000002</v>
      </c>
      <c r="BG109" s="29">
        <v>32.602200000000003</v>
      </c>
      <c r="BH109" s="19">
        <f t="shared" si="49"/>
        <v>-31.031599999999891</v>
      </c>
      <c r="BI109" s="29">
        <v>34.442100000000003</v>
      </c>
      <c r="BJ109" s="29">
        <v>65.473699999999894</v>
      </c>
      <c r="BK109" s="19">
        <f t="shared" si="50"/>
        <v>-15.009999999999998</v>
      </c>
      <c r="BL109" s="30">
        <v>42.42</v>
      </c>
      <c r="BM109" s="30">
        <v>57.43</v>
      </c>
      <c r="BN109" s="19">
        <f t="shared" si="51"/>
        <v>-22</v>
      </c>
      <c r="BO109" s="31">
        <v>39</v>
      </c>
      <c r="BP109" s="31">
        <v>61</v>
      </c>
      <c r="BQ109" s="31"/>
      <c r="BR109" s="19">
        <v>44.53</v>
      </c>
      <c r="BS109" s="19">
        <v>55.27</v>
      </c>
      <c r="BT109" s="22" t="str">
        <f t="shared" si="52"/>
        <v>yes</v>
      </c>
      <c r="BU109" s="32">
        <v>0.51</v>
      </c>
      <c r="BV109" s="32">
        <v>0.48</v>
      </c>
      <c r="BW109" s="22" t="s">
        <v>279</v>
      </c>
      <c r="BX109" s="29">
        <v>46.54</v>
      </c>
      <c r="BY109" s="29">
        <v>53.46</v>
      </c>
      <c r="BZ109" s="22" t="s">
        <v>512</v>
      </c>
      <c r="CA109" s="22" t="s">
        <v>512</v>
      </c>
      <c r="CB109" s="22" t="s">
        <v>244</v>
      </c>
      <c r="CC109" s="29">
        <v>74229</v>
      </c>
      <c r="CD109" s="22">
        <v>39742</v>
      </c>
      <c r="CE109" s="22">
        <v>29373</v>
      </c>
      <c r="CF109" s="27">
        <v>0.73909999999999998</v>
      </c>
      <c r="CG109" s="22">
        <v>4183</v>
      </c>
      <c r="CH109" s="32">
        <v>0.14000000000000001</v>
      </c>
      <c r="CI109" s="22">
        <v>2930</v>
      </c>
      <c r="CJ109" s="32">
        <v>0.1</v>
      </c>
      <c r="CK109" s="22">
        <v>3944</v>
      </c>
      <c r="CL109" s="32">
        <v>0.13</v>
      </c>
      <c r="CM109" s="22">
        <v>1872</v>
      </c>
      <c r="CN109" s="27">
        <v>6.3700000000000007E-2</v>
      </c>
      <c r="CO109" s="22">
        <v>2701</v>
      </c>
      <c r="CP109" s="32">
        <v>0.09</v>
      </c>
      <c r="CQ109" s="22">
        <v>4569</v>
      </c>
      <c r="CR109" s="32">
        <v>0.16</v>
      </c>
      <c r="CS109" s="22">
        <v>3922</v>
      </c>
      <c r="CT109" s="32">
        <v>0.13</v>
      </c>
      <c r="CU109" s="22">
        <v>2523</v>
      </c>
      <c r="CV109" s="27">
        <v>8.5900000000000004E-2</v>
      </c>
      <c r="CW109" s="22">
        <v>36160</v>
      </c>
      <c r="CX109" s="32">
        <v>0.91</v>
      </c>
      <c r="CY109" s="22">
        <v>27319</v>
      </c>
      <c r="CZ109" s="32">
        <v>0.93</v>
      </c>
      <c r="DA109" s="22">
        <v>3582</v>
      </c>
      <c r="DB109" s="32">
        <v>0.09</v>
      </c>
      <c r="DC109" s="22">
        <v>2054</v>
      </c>
      <c r="DD109" s="32">
        <v>7.0000000000000007E-2</v>
      </c>
      <c r="DE109" s="22">
        <v>1146</v>
      </c>
      <c r="DF109" s="32">
        <v>0.03</v>
      </c>
      <c r="DG109" s="22">
        <v>627</v>
      </c>
      <c r="DH109" s="32">
        <v>0.02</v>
      </c>
      <c r="DI109" s="22">
        <v>1039</v>
      </c>
      <c r="DJ109" s="32">
        <v>0.03</v>
      </c>
      <c r="DK109" s="22">
        <v>569</v>
      </c>
      <c r="DL109" s="32">
        <v>0.02</v>
      </c>
      <c r="DM109" s="22">
        <v>323</v>
      </c>
      <c r="DN109" s="32">
        <v>0.01</v>
      </c>
      <c r="DO109" s="22">
        <v>222</v>
      </c>
      <c r="DP109" s="32">
        <v>0.01</v>
      </c>
      <c r="DQ109" s="22">
        <v>944</v>
      </c>
      <c r="DR109" s="32">
        <v>0.02</v>
      </c>
      <c r="DS109" s="22">
        <v>565</v>
      </c>
      <c r="DT109" s="32">
        <v>0.02</v>
      </c>
      <c r="DU109" s="22">
        <v>23</v>
      </c>
      <c r="DV109" s="32">
        <v>0</v>
      </c>
      <c r="DW109" s="22">
        <v>17</v>
      </c>
      <c r="DX109" s="32">
        <v>0</v>
      </c>
      <c r="DY109" s="22">
        <v>33</v>
      </c>
      <c r="DZ109" s="32">
        <v>0</v>
      </c>
      <c r="EA109" s="22">
        <v>17</v>
      </c>
      <c r="EB109" s="32">
        <v>0</v>
      </c>
      <c r="EC109" s="22">
        <v>74</v>
      </c>
      <c r="ED109" s="32">
        <v>0</v>
      </c>
      <c r="EE109" s="22">
        <v>37</v>
      </c>
      <c r="EF109" s="32">
        <v>0</v>
      </c>
      <c r="EG109" s="22" t="s">
        <v>425</v>
      </c>
      <c r="EH109" s="22">
        <v>22.04</v>
      </c>
      <c r="EI109" s="22" t="s">
        <v>425</v>
      </c>
      <c r="EJ109" s="22">
        <v>14.43</v>
      </c>
      <c r="EK109" s="22" t="s">
        <v>425</v>
      </c>
      <c r="EL109" s="22">
        <v>14.8</v>
      </c>
      <c r="EM109" s="22" t="s">
        <v>425</v>
      </c>
      <c r="EN109" s="22">
        <v>32.03</v>
      </c>
      <c r="EO109" s="22" t="s">
        <v>425</v>
      </c>
      <c r="EP109" s="22">
        <v>15.01</v>
      </c>
      <c r="EQ109" s="22" t="s">
        <v>288</v>
      </c>
      <c r="ER109" s="22">
        <v>1.02</v>
      </c>
      <c r="ES109" s="22" t="s">
        <v>288</v>
      </c>
      <c r="ET109" s="22">
        <v>6.96</v>
      </c>
      <c r="EU109" s="22" t="s">
        <v>439</v>
      </c>
      <c r="EV109" s="22">
        <v>4.05</v>
      </c>
      <c r="EW109" s="22" t="s">
        <v>288</v>
      </c>
      <c r="EX109" s="22">
        <v>8.56</v>
      </c>
      <c r="EY109" s="22" t="s">
        <v>439</v>
      </c>
      <c r="EZ109" s="22">
        <v>0.57999999999999996</v>
      </c>
    </row>
    <row r="110" spans="1:156" ht="16" x14ac:dyDescent="0.2">
      <c r="A110" s="22" t="s">
        <v>102</v>
      </c>
      <c r="B110" s="22" t="s">
        <v>423</v>
      </c>
      <c r="C110" s="22" t="s">
        <v>618</v>
      </c>
      <c r="D110" s="22" t="s">
        <v>425</v>
      </c>
      <c r="E110" s="22" t="s">
        <v>426</v>
      </c>
      <c r="F110" s="22" t="s">
        <v>895</v>
      </c>
      <c r="G110" s="29"/>
      <c r="H110" s="22">
        <v>1</v>
      </c>
      <c r="I110" s="22">
        <v>56.75</v>
      </c>
      <c r="J110" s="22" t="s">
        <v>428</v>
      </c>
      <c r="K110" s="37" t="s">
        <v>426</v>
      </c>
      <c r="L110" s="22" t="s">
        <v>231</v>
      </c>
      <c r="M110">
        <v>8</v>
      </c>
      <c r="N110" t="s">
        <v>877</v>
      </c>
      <c r="O110" s="28">
        <f t="shared" si="42"/>
        <v>191.28261209186064</v>
      </c>
      <c r="P110" s="29">
        <f t="shared" si="54"/>
        <v>246.17507681091496</v>
      </c>
      <c r="Q110" s="34">
        <f t="shared" si="43"/>
        <v>54.89246471905431</v>
      </c>
      <c r="R110" s="27">
        <v>0.13863285250568486</v>
      </c>
      <c r="S110" s="29"/>
      <c r="T110" s="28">
        <v>54.89246471905431</v>
      </c>
      <c r="U110" s="28">
        <v>41.029179468485829</v>
      </c>
      <c r="V110" s="22">
        <v>410.29179468485825</v>
      </c>
      <c r="W110" s="22" t="s">
        <v>429</v>
      </c>
      <c r="X110" s="22" t="s">
        <v>427</v>
      </c>
      <c r="Y110" s="29">
        <v>63246</v>
      </c>
      <c r="Z110" s="29">
        <v>47273</v>
      </c>
      <c r="AA110" s="29">
        <v>115218</v>
      </c>
      <c r="AB110" s="22" t="s">
        <v>1</v>
      </c>
      <c r="AC110" s="22">
        <v>2014</v>
      </c>
      <c r="AD110" s="22">
        <v>0</v>
      </c>
      <c r="AE110" s="22">
        <v>6</v>
      </c>
      <c r="AF110" s="20" t="s">
        <v>470</v>
      </c>
      <c r="AG110" s="19" t="s">
        <v>660</v>
      </c>
      <c r="AH110" s="19" t="s">
        <v>682</v>
      </c>
      <c r="AI110" s="19">
        <v>3</v>
      </c>
      <c r="AJ110" s="19">
        <f>(AI110 * ((AV110 + AY110 + BB110 + BE110 + BH110 + BK110 + BN110 + BQ110) + AK110) * -1)</f>
        <v>253.46250000000003</v>
      </c>
      <c r="AK110" s="19">
        <f t="shared" si="44"/>
        <v>-4.4600000000000009</v>
      </c>
      <c r="AL110" s="19">
        <v>42.97</v>
      </c>
      <c r="AM110" s="19">
        <v>47.43</v>
      </c>
      <c r="AN110" s="20" t="s">
        <v>425</v>
      </c>
      <c r="AO110" s="20" t="s">
        <v>425</v>
      </c>
      <c r="AP110" s="20" t="s">
        <v>425</v>
      </c>
      <c r="AQ110" s="20" t="s">
        <v>425</v>
      </c>
      <c r="AR110" s="22" t="s">
        <v>425</v>
      </c>
      <c r="AS110" s="20" t="s">
        <v>425</v>
      </c>
      <c r="AT110" s="20" t="s">
        <v>425</v>
      </c>
      <c r="AU110" s="19" t="s">
        <v>425</v>
      </c>
      <c r="AV110" s="19">
        <f t="shared" si="45"/>
        <v>-25.239600000000102</v>
      </c>
      <c r="AW110" s="29">
        <v>27.319099999999899</v>
      </c>
      <c r="AX110" s="29">
        <v>52.558700000000002</v>
      </c>
      <c r="AY110" s="19">
        <f t="shared" si="46"/>
        <v>-18.592700000000001</v>
      </c>
      <c r="AZ110" s="29">
        <v>40.612200000000001</v>
      </c>
      <c r="BA110" s="29">
        <v>59.204900000000002</v>
      </c>
      <c r="BB110" s="19">
        <f t="shared" si="47"/>
        <v>-8.5214999999998966</v>
      </c>
      <c r="BC110" s="29">
        <v>45.674500000000002</v>
      </c>
      <c r="BD110" s="29">
        <v>54.195999999999898</v>
      </c>
      <c r="BE110" s="19">
        <f t="shared" si="48"/>
        <v>29.538200000000003</v>
      </c>
      <c r="BF110" s="29">
        <v>59.959200000000003</v>
      </c>
      <c r="BG110" s="29">
        <v>30.420999999999999</v>
      </c>
      <c r="BH110" s="19">
        <f t="shared" si="49"/>
        <v>-29.871900000000004</v>
      </c>
      <c r="BI110" s="29">
        <v>35.029400000000003</v>
      </c>
      <c r="BJ110" s="29">
        <v>64.901300000000006</v>
      </c>
      <c r="BK110" s="19">
        <f t="shared" si="50"/>
        <v>-9.3399999999999963</v>
      </c>
      <c r="BL110" s="30">
        <v>45.21</v>
      </c>
      <c r="BM110" s="30">
        <v>54.55</v>
      </c>
      <c r="BN110" s="19">
        <f t="shared" si="51"/>
        <v>-18</v>
      </c>
      <c r="BO110" s="31">
        <v>39</v>
      </c>
      <c r="BP110" s="31">
        <v>57</v>
      </c>
      <c r="BQ110" s="31"/>
      <c r="BR110" s="19">
        <v>43.99</v>
      </c>
      <c r="BS110" s="19">
        <v>55.78</v>
      </c>
      <c r="BT110" s="22" t="str">
        <f t="shared" si="52"/>
        <v>yes</v>
      </c>
      <c r="BU110" s="32">
        <v>0.55000000000000004</v>
      </c>
      <c r="BV110" s="32">
        <v>0.43</v>
      </c>
      <c r="BW110" s="22" t="s">
        <v>279</v>
      </c>
      <c r="BX110" s="29">
        <v>49.97</v>
      </c>
      <c r="BY110" s="29">
        <v>50.03</v>
      </c>
      <c r="BZ110" s="22" t="s">
        <v>512</v>
      </c>
      <c r="CA110" s="22" t="s">
        <v>512</v>
      </c>
      <c r="CB110" s="22" t="s">
        <v>270</v>
      </c>
      <c r="CC110" s="29">
        <v>78814</v>
      </c>
      <c r="CD110" s="22">
        <v>39368</v>
      </c>
      <c r="CE110" s="22">
        <v>27439</v>
      </c>
      <c r="CF110" s="27">
        <v>0.69699999999999995</v>
      </c>
      <c r="CG110" s="22">
        <v>4663</v>
      </c>
      <c r="CH110" s="32">
        <v>0.17</v>
      </c>
      <c r="CI110" s="22">
        <v>3328</v>
      </c>
      <c r="CJ110" s="32">
        <v>0.12</v>
      </c>
      <c r="CK110" s="22">
        <v>2390</v>
      </c>
      <c r="CL110" s="32">
        <v>0.09</v>
      </c>
      <c r="CM110" s="22">
        <v>1129</v>
      </c>
      <c r="CN110" s="27">
        <v>4.1099999999999998E-2</v>
      </c>
      <c r="CO110" s="22">
        <v>3066</v>
      </c>
      <c r="CP110" s="32">
        <v>0.11</v>
      </c>
      <c r="CQ110" s="22">
        <v>5021</v>
      </c>
      <c r="CR110" s="32">
        <v>0.18</v>
      </c>
      <c r="CS110" s="22">
        <v>2562</v>
      </c>
      <c r="CT110" s="32">
        <v>0.09</v>
      </c>
      <c r="CU110" s="22">
        <v>1512</v>
      </c>
      <c r="CV110" s="27">
        <v>5.5100000000000003E-2</v>
      </c>
      <c r="CW110" s="22">
        <v>29263</v>
      </c>
      <c r="CX110" s="32">
        <v>0.74</v>
      </c>
      <c r="CY110" s="22">
        <v>21324</v>
      </c>
      <c r="CZ110" s="32">
        <v>0.78</v>
      </c>
      <c r="DA110" s="22">
        <v>10105</v>
      </c>
      <c r="DB110" s="32">
        <v>0.26</v>
      </c>
      <c r="DC110" s="22">
        <v>6115</v>
      </c>
      <c r="DD110" s="32">
        <v>0.22</v>
      </c>
      <c r="DE110" s="22">
        <v>3449</v>
      </c>
      <c r="DF110" s="32">
        <v>0.09</v>
      </c>
      <c r="DG110" s="22">
        <v>2031</v>
      </c>
      <c r="DH110" s="32">
        <v>7.0000000000000007E-2</v>
      </c>
      <c r="DI110" s="22">
        <v>1827</v>
      </c>
      <c r="DJ110" s="32">
        <v>0.05</v>
      </c>
      <c r="DK110" s="22">
        <v>978</v>
      </c>
      <c r="DL110" s="32">
        <v>0.04</v>
      </c>
      <c r="DM110" s="22">
        <v>484</v>
      </c>
      <c r="DN110" s="32">
        <v>0.01</v>
      </c>
      <c r="DO110" s="22">
        <v>348</v>
      </c>
      <c r="DP110" s="32">
        <v>0.01</v>
      </c>
      <c r="DQ110" s="22">
        <v>4072</v>
      </c>
      <c r="DR110" s="32">
        <v>0.1</v>
      </c>
      <c r="DS110" s="22">
        <v>2612</v>
      </c>
      <c r="DT110" s="32">
        <v>0.1</v>
      </c>
      <c r="DU110" s="22">
        <v>16</v>
      </c>
      <c r="DV110" s="32">
        <v>0</v>
      </c>
      <c r="DW110" s="22">
        <v>9</v>
      </c>
      <c r="DX110" s="32">
        <v>0</v>
      </c>
      <c r="DY110" s="22">
        <v>112</v>
      </c>
      <c r="DZ110" s="32">
        <v>0</v>
      </c>
      <c r="EA110" s="22">
        <v>56</v>
      </c>
      <c r="EB110" s="32">
        <v>0</v>
      </c>
      <c r="EC110" s="22">
        <v>145</v>
      </c>
      <c r="ED110" s="32">
        <v>0</v>
      </c>
      <c r="EE110" s="22">
        <v>81</v>
      </c>
      <c r="EF110" s="32">
        <v>0</v>
      </c>
      <c r="EG110" s="22" t="s">
        <v>425</v>
      </c>
      <c r="EH110" s="22">
        <v>22.17</v>
      </c>
      <c r="EI110" s="22" t="s">
        <v>425</v>
      </c>
      <c r="EJ110" s="22">
        <v>6.37</v>
      </c>
      <c r="EK110" s="22" t="s">
        <v>425</v>
      </c>
      <c r="EL110" s="22">
        <v>9.83</v>
      </c>
      <c r="EM110" s="22" t="s">
        <v>425</v>
      </c>
      <c r="EN110" s="22">
        <v>25.96</v>
      </c>
      <c r="EO110" s="22" t="s">
        <v>425</v>
      </c>
      <c r="EP110" s="22">
        <v>9.34</v>
      </c>
      <c r="EQ110" s="22" t="s">
        <v>288</v>
      </c>
      <c r="ER110" s="22">
        <v>14.34</v>
      </c>
      <c r="ES110" s="22" t="s">
        <v>288</v>
      </c>
      <c r="ET110" s="22">
        <v>19.7</v>
      </c>
      <c r="EU110" s="33" t="s">
        <v>433</v>
      </c>
      <c r="EV110" s="22">
        <v>0.8</v>
      </c>
      <c r="EW110" s="22" t="s">
        <v>288</v>
      </c>
      <c r="EX110" s="22">
        <v>17.34</v>
      </c>
      <c r="EY110" s="22" t="s">
        <v>434</v>
      </c>
      <c r="EZ110" s="22">
        <v>5.47</v>
      </c>
    </row>
    <row r="111" spans="1:156" ht="16" x14ac:dyDescent="0.2">
      <c r="A111" s="22" t="s">
        <v>115</v>
      </c>
      <c r="B111" s="22" t="s">
        <v>423</v>
      </c>
      <c r="C111" s="22" t="s">
        <v>619</v>
      </c>
      <c r="D111" s="22" t="s">
        <v>425</v>
      </c>
      <c r="E111" s="22" t="s">
        <v>426</v>
      </c>
      <c r="F111" s="22" t="s">
        <v>895</v>
      </c>
      <c r="G111" s="29"/>
      <c r="H111" s="22">
        <v>2</v>
      </c>
      <c r="I111" s="22">
        <v>61</v>
      </c>
      <c r="J111" s="22" t="s">
        <v>429</v>
      </c>
      <c r="K111" s="37" t="s">
        <v>426</v>
      </c>
      <c r="L111" s="22" t="s">
        <v>229</v>
      </c>
      <c r="M111">
        <v>19</v>
      </c>
      <c r="N111" t="s">
        <v>837</v>
      </c>
      <c r="O111" s="28">
        <f t="shared" si="42"/>
        <v>223.19727891156461</v>
      </c>
      <c r="P111" s="29">
        <f t="shared" si="54"/>
        <v>276.57142857142856</v>
      </c>
      <c r="Q111" s="34">
        <f t="shared" si="43"/>
        <v>53.374149659863946</v>
      </c>
      <c r="R111" s="27">
        <v>7.2789115646258506E-2</v>
      </c>
      <c r="S111" s="29"/>
      <c r="T111" s="28">
        <v>53.374149659863946</v>
      </c>
      <c r="U111" s="28">
        <v>46.095238095238095</v>
      </c>
      <c r="V111" s="22">
        <v>0</v>
      </c>
      <c r="W111" s="22" t="s">
        <v>428</v>
      </c>
      <c r="X111" s="22" t="s">
        <v>469</v>
      </c>
      <c r="Y111" s="29">
        <v>66691</v>
      </c>
      <c r="Z111" s="29">
        <v>57596</v>
      </c>
      <c r="AA111" s="29">
        <v>124950</v>
      </c>
      <c r="AB111" s="22" t="s">
        <v>129</v>
      </c>
      <c r="AC111" s="22">
        <v>2012</v>
      </c>
      <c r="AD111" s="22">
        <v>0</v>
      </c>
      <c r="AE111" s="22">
        <v>6</v>
      </c>
      <c r="AF111" s="20" t="s">
        <v>470</v>
      </c>
      <c r="AG111" s="19" t="s">
        <v>660</v>
      </c>
      <c r="AH111" s="19" t="s">
        <v>682</v>
      </c>
      <c r="AI111" s="19">
        <v>3</v>
      </c>
      <c r="AJ111" s="19">
        <f>(AI111 * ((AV111 + AY111 + BB111 + BE111 + BH111 + BK111 + BN111 + BQ111) + AK111) * -1)</f>
        <v>489.38969999999972</v>
      </c>
      <c r="AK111" s="19">
        <f t="shared" si="44"/>
        <v>-23.339999999999996</v>
      </c>
      <c r="AL111" s="19">
        <v>34.130000000000003</v>
      </c>
      <c r="AM111" s="19">
        <v>57.47</v>
      </c>
      <c r="AN111" s="20" t="s">
        <v>425</v>
      </c>
      <c r="AO111" s="20" t="s">
        <v>425</v>
      </c>
      <c r="AP111" s="20" t="s">
        <v>425</v>
      </c>
      <c r="AQ111" s="20" t="s">
        <v>425</v>
      </c>
      <c r="AR111" s="22" t="s">
        <v>425</v>
      </c>
      <c r="AS111" s="20" t="s">
        <v>425</v>
      </c>
      <c r="AT111" s="20" t="s">
        <v>425</v>
      </c>
      <c r="AU111" s="19" t="s">
        <v>425</v>
      </c>
      <c r="AV111" s="19">
        <f t="shared" si="45"/>
        <v>-31.288200000000003</v>
      </c>
      <c r="AW111" s="29">
        <v>34.270600000000002</v>
      </c>
      <c r="AX111" s="29">
        <v>65.558800000000005</v>
      </c>
      <c r="AY111" s="19">
        <f t="shared" si="46"/>
        <v>-26.655299999999897</v>
      </c>
      <c r="AZ111" s="29">
        <v>36.598700000000001</v>
      </c>
      <c r="BA111" s="29">
        <v>63.253999999999898</v>
      </c>
      <c r="BB111" s="19">
        <f t="shared" si="47"/>
        <v>-23.6723</v>
      </c>
      <c r="BC111" s="29">
        <v>38.061700000000002</v>
      </c>
      <c r="BD111" s="29">
        <v>61.734000000000002</v>
      </c>
      <c r="BE111" s="19">
        <f t="shared" si="48"/>
        <v>28.915199999999999</v>
      </c>
      <c r="BF111" s="29">
        <v>64.354900000000001</v>
      </c>
      <c r="BG111" s="29">
        <v>35.439700000000002</v>
      </c>
      <c r="BH111" s="19">
        <f t="shared" si="49"/>
        <v>-35.179300000000005</v>
      </c>
      <c r="BI111" s="29">
        <v>32.295200000000001</v>
      </c>
      <c r="BJ111" s="29">
        <v>67.474500000000006</v>
      </c>
      <c r="BK111" s="19">
        <f t="shared" si="50"/>
        <v>-26.910000000000004</v>
      </c>
      <c r="BL111" s="30">
        <v>36.479999999999997</v>
      </c>
      <c r="BM111" s="30">
        <v>63.39</v>
      </c>
      <c r="BN111" s="19">
        <f t="shared" si="51"/>
        <v>-25</v>
      </c>
      <c r="BO111" s="31">
        <v>36</v>
      </c>
      <c r="BP111" s="31">
        <v>61</v>
      </c>
      <c r="BQ111" s="31"/>
      <c r="BR111" s="19">
        <v>30.79</v>
      </c>
      <c r="BS111" s="19">
        <v>69.05</v>
      </c>
      <c r="BT111" s="22" t="str">
        <f t="shared" si="52"/>
        <v>yes</v>
      </c>
      <c r="BU111" s="32">
        <v>0.57999999999999996</v>
      </c>
      <c r="BV111" s="32">
        <v>0.41</v>
      </c>
      <c r="BW111" s="22" t="s">
        <v>279</v>
      </c>
      <c r="BX111" s="29">
        <v>45.15</v>
      </c>
      <c r="BY111" s="29">
        <v>54.85</v>
      </c>
      <c r="BZ111" s="22" t="s">
        <v>512</v>
      </c>
      <c r="CA111" s="22" t="s">
        <v>512</v>
      </c>
      <c r="CB111" s="22" t="s">
        <v>270</v>
      </c>
      <c r="CC111" s="29">
        <v>93838</v>
      </c>
      <c r="CD111" s="22">
        <v>39435</v>
      </c>
      <c r="CE111" s="22">
        <v>28022</v>
      </c>
      <c r="CF111" s="27">
        <v>0.71060000000000001</v>
      </c>
      <c r="CG111" s="22">
        <v>3420</v>
      </c>
      <c r="CH111" s="32">
        <v>0.12</v>
      </c>
      <c r="CI111" s="22">
        <v>3328</v>
      </c>
      <c r="CJ111" s="32">
        <v>0.12</v>
      </c>
      <c r="CK111" s="22">
        <v>3917</v>
      </c>
      <c r="CL111" s="32">
        <v>0.14000000000000001</v>
      </c>
      <c r="CM111" s="22">
        <v>1639</v>
      </c>
      <c r="CN111" s="27">
        <v>5.8500000000000003E-2</v>
      </c>
      <c r="CO111" s="22">
        <v>2088</v>
      </c>
      <c r="CP111" s="32">
        <v>7.0000000000000007E-2</v>
      </c>
      <c r="CQ111" s="22">
        <v>5089</v>
      </c>
      <c r="CR111" s="32">
        <v>0.18</v>
      </c>
      <c r="CS111" s="22">
        <v>3757</v>
      </c>
      <c r="CT111" s="32">
        <v>0.13</v>
      </c>
      <c r="CU111" s="22">
        <v>1897</v>
      </c>
      <c r="CV111" s="27">
        <v>6.7699999999999996E-2</v>
      </c>
      <c r="CW111" s="22">
        <v>35942</v>
      </c>
      <c r="CX111" s="32">
        <v>0.91</v>
      </c>
      <c r="CY111" s="22">
        <v>26035</v>
      </c>
      <c r="CZ111" s="32">
        <v>0.93</v>
      </c>
      <c r="DA111" s="22">
        <v>3493</v>
      </c>
      <c r="DB111" s="32">
        <v>0.09</v>
      </c>
      <c r="DC111" s="22">
        <v>1987</v>
      </c>
      <c r="DD111" s="32">
        <v>7.0000000000000007E-2</v>
      </c>
      <c r="DE111" s="22">
        <v>971</v>
      </c>
      <c r="DF111" s="32">
        <v>0.02</v>
      </c>
      <c r="DG111" s="22">
        <v>523</v>
      </c>
      <c r="DH111" s="32">
        <v>0.02</v>
      </c>
      <c r="DI111" s="22">
        <v>532</v>
      </c>
      <c r="DJ111" s="32">
        <v>0.01</v>
      </c>
      <c r="DK111" s="22">
        <v>279</v>
      </c>
      <c r="DL111" s="32">
        <v>0.01</v>
      </c>
      <c r="DM111" s="22">
        <v>726</v>
      </c>
      <c r="DN111" s="32">
        <v>0.02</v>
      </c>
      <c r="DO111" s="22">
        <v>456</v>
      </c>
      <c r="DP111" s="32">
        <v>0.02</v>
      </c>
      <c r="DQ111" s="22">
        <v>1088</v>
      </c>
      <c r="DR111" s="32">
        <v>0.03</v>
      </c>
      <c r="DS111" s="22">
        <v>648</v>
      </c>
      <c r="DT111" s="32">
        <v>0.02</v>
      </c>
      <c r="DU111" s="22">
        <v>15</v>
      </c>
      <c r="DV111" s="32">
        <v>0</v>
      </c>
      <c r="DW111" s="22">
        <v>9</v>
      </c>
      <c r="DX111" s="32">
        <v>0</v>
      </c>
      <c r="DY111" s="22">
        <v>69</v>
      </c>
      <c r="DZ111" s="32">
        <v>0</v>
      </c>
      <c r="EA111" s="22">
        <v>33</v>
      </c>
      <c r="EB111" s="32">
        <v>0</v>
      </c>
      <c r="EC111" s="22">
        <v>92</v>
      </c>
      <c r="ED111" s="32">
        <v>0</v>
      </c>
      <c r="EE111" s="22">
        <v>39</v>
      </c>
      <c r="EF111" s="32">
        <v>0</v>
      </c>
      <c r="EG111" s="22" t="s">
        <v>425</v>
      </c>
      <c r="EH111" s="22">
        <v>25.99</v>
      </c>
      <c r="EI111" s="22" t="s">
        <v>425</v>
      </c>
      <c r="EJ111" s="22">
        <v>20.91</v>
      </c>
      <c r="EK111" s="22" t="s">
        <v>425</v>
      </c>
      <c r="EL111" s="22">
        <v>21.75</v>
      </c>
      <c r="EM111" s="22" t="s">
        <v>425</v>
      </c>
      <c r="EN111" s="22">
        <v>37.35</v>
      </c>
      <c r="EO111" s="22" t="s">
        <v>425</v>
      </c>
      <c r="EP111" s="22">
        <v>26.91</v>
      </c>
      <c r="EQ111" s="22" t="s">
        <v>288</v>
      </c>
      <c r="ER111" s="22">
        <v>25</v>
      </c>
      <c r="ES111" s="22" t="s">
        <v>288</v>
      </c>
      <c r="ET111" s="22">
        <v>30.89</v>
      </c>
      <c r="EU111" s="33" t="s">
        <v>433</v>
      </c>
      <c r="EV111" s="22">
        <v>18.36</v>
      </c>
      <c r="EW111" s="22" t="s">
        <v>288</v>
      </c>
      <c r="EX111" s="22">
        <v>32.57</v>
      </c>
      <c r="EY111" s="22" t="s">
        <v>434</v>
      </c>
      <c r="EZ111" s="22">
        <v>21.97</v>
      </c>
    </row>
    <row r="112" spans="1:156" ht="16" x14ac:dyDescent="0.2">
      <c r="A112" s="22" t="s">
        <v>109</v>
      </c>
      <c r="B112" s="22" t="s">
        <v>423</v>
      </c>
      <c r="C112" s="22" t="s">
        <v>620</v>
      </c>
      <c r="D112" s="22" t="s">
        <v>425</v>
      </c>
      <c r="E112" s="22" t="s">
        <v>426</v>
      </c>
      <c r="F112" s="22" t="s">
        <v>895</v>
      </c>
      <c r="G112" s="29"/>
      <c r="H112" s="22">
        <v>1</v>
      </c>
      <c r="I112" s="22">
        <v>55.81</v>
      </c>
      <c r="J112" s="22" t="s">
        <v>429</v>
      </c>
      <c r="K112" s="37" t="s">
        <v>426</v>
      </c>
      <c r="L112" s="22" t="s">
        <v>230</v>
      </c>
      <c r="M112">
        <v>7</v>
      </c>
      <c r="N112" t="s">
        <v>836</v>
      </c>
      <c r="O112" s="28">
        <f t="shared" si="42"/>
        <v>259.87551305759774</v>
      </c>
      <c r="P112" s="29">
        <f t="shared" si="54"/>
        <v>307.70826755671823</v>
      </c>
      <c r="Q112" s="34">
        <f t="shared" si="43"/>
        <v>47.832754499120469</v>
      </c>
      <c r="R112" s="27">
        <v>3.4519567603325696E-2</v>
      </c>
      <c r="S112" s="29"/>
      <c r="T112" s="28">
        <v>47.832754499120469</v>
      </c>
      <c r="U112" s="28">
        <v>51.28471125945304</v>
      </c>
      <c r="V112" s="22">
        <v>102.56942251890608</v>
      </c>
      <c r="W112" s="22" t="s">
        <v>429</v>
      </c>
      <c r="X112" s="22" t="s">
        <v>469</v>
      </c>
      <c r="Y112" s="29">
        <v>63630</v>
      </c>
      <c r="Z112" s="29">
        <v>68222</v>
      </c>
      <c r="AA112" s="29">
        <v>133026</v>
      </c>
      <c r="AB112" s="22" t="s">
        <v>14</v>
      </c>
      <c r="AC112" s="22">
        <v>2014</v>
      </c>
      <c r="AD112" s="22">
        <v>0</v>
      </c>
      <c r="AE112" s="22">
        <v>6</v>
      </c>
      <c r="AF112" s="20" t="s">
        <v>470</v>
      </c>
      <c r="AG112" s="19" t="s">
        <v>660</v>
      </c>
      <c r="AH112" s="19" t="s">
        <v>682</v>
      </c>
      <c r="AI112" s="19">
        <v>3</v>
      </c>
      <c r="AJ112" s="19">
        <f>(AI112 * ((AV112 + AY112 + BB112 + BE112 + BH112 + BK112 + BN112 + BQ112) + AK112) * -1)</f>
        <v>149.71559999999968</v>
      </c>
      <c r="AK112" s="19">
        <f t="shared" si="44"/>
        <v>2.9600000000000009</v>
      </c>
      <c r="AL112" s="19">
        <v>46.7</v>
      </c>
      <c r="AM112" s="19">
        <v>43.74</v>
      </c>
      <c r="AN112" s="20" t="s">
        <v>425</v>
      </c>
      <c r="AO112" s="20" t="s">
        <v>425</v>
      </c>
      <c r="AP112" s="20" t="s">
        <v>425</v>
      </c>
      <c r="AQ112" s="20" t="s">
        <v>425</v>
      </c>
      <c r="AR112" s="22" t="s">
        <v>425</v>
      </c>
      <c r="AS112" s="20" t="s">
        <v>425</v>
      </c>
      <c r="AT112" s="20" t="s">
        <v>425</v>
      </c>
      <c r="AU112" s="19" t="s">
        <v>425</v>
      </c>
      <c r="AV112" s="19">
        <f t="shared" si="45"/>
        <v>-22.294899999999899</v>
      </c>
      <c r="AW112" s="29">
        <v>36.6325</v>
      </c>
      <c r="AX112" s="29">
        <v>58.927399999999899</v>
      </c>
      <c r="AY112" s="19">
        <f t="shared" si="46"/>
        <v>-2.3268999999998954</v>
      </c>
      <c r="AZ112" s="29">
        <v>47.198300000000003</v>
      </c>
      <c r="BA112" s="29">
        <v>49.525199999999899</v>
      </c>
      <c r="BB112" s="19">
        <f t="shared" si="47"/>
        <v>-10.25</v>
      </c>
      <c r="BC112" s="30">
        <v>44.875</v>
      </c>
      <c r="BD112" s="30">
        <v>55.125</v>
      </c>
      <c r="BE112" s="19">
        <f t="shared" si="48"/>
        <v>5.5932999999999993</v>
      </c>
      <c r="BF112" s="30">
        <v>52.728299999999997</v>
      </c>
      <c r="BG112" s="30">
        <v>47.134999999999998</v>
      </c>
      <c r="BH112" s="19">
        <f t="shared" si="49"/>
        <v>-3.5367000000001028</v>
      </c>
      <c r="BI112" s="29">
        <v>46.478299999999898</v>
      </c>
      <c r="BJ112" s="29">
        <v>50.015000000000001</v>
      </c>
      <c r="BK112" s="19">
        <f t="shared" si="50"/>
        <v>-8.0499999999999972</v>
      </c>
      <c r="BL112" s="30">
        <v>45.88</v>
      </c>
      <c r="BM112" s="30">
        <v>53.93</v>
      </c>
      <c r="BN112" s="19">
        <f t="shared" si="51"/>
        <v>-12</v>
      </c>
      <c r="BO112" s="31">
        <v>44</v>
      </c>
      <c r="BP112" s="31">
        <v>56</v>
      </c>
      <c r="BQ112" s="31"/>
      <c r="BR112" s="19">
        <v>43.89</v>
      </c>
      <c r="BS112" s="19">
        <v>55.96</v>
      </c>
      <c r="BT112" s="22" t="str">
        <f t="shared" si="52"/>
        <v>yes</v>
      </c>
      <c r="BU112" s="32">
        <v>0.54</v>
      </c>
      <c r="BV112" s="32">
        <v>0.44</v>
      </c>
      <c r="BW112" s="22" t="s">
        <v>279</v>
      </c>
      <c r="BX112" s="29">
        <v>45.33</v>
      </c>
      <c r="BY112" s="29">
        <v>54.67</v>
      </c>
      <c r="BZ112" s="22" t="s">
        <v>512</v>
      </c>
      <c r="CA112" s="22" t="s">
        <v>512</v>
      </c>
      <c r="CB112" s="22" t="s">
        <v>270</v>
      </c>
      <c r="CC112" s="29">
        <v>87933</v>
      </c>
      <c r="CD112" s="22">
        <v>39640</v>
      </c>
      <c r="CE112" s="22">
        <v>27745</v>
      </c>
      <c r="CF112" s="27">
        <v>0.69989999999999997</v>
      </c>
      <c r="CG112" s="22">
        <v>4141</v>
      </c>
      <c r="CH112" s="32">
        <v>0.15</v>
      </c>
      <c r="CI112" s="22">
        <v>3271</v>
      </c>
      <c r="CJ112" s="32">
        <v>0.12</v>
      </c>
      <c r="CK112" s="22">
        <v>3378</v>
      </c>
      <c r="CL112" s="32">
        <v>0.12</v>
      </c>
      <c r="CM112" s="22">
        <v>1238</v>
      </c>
      <c r="CN112" s="27">
        <v>4.4600000000000001E-2</v>
      </c>
      <c r="CO112" s="22">
        <v>2688</v>
      </c>
      <c r="CP112" s="32">
        <v>0.1</v>
      </c>
      <c r="CQ112" s="22">
        <v>5124</v>
      </c>
      <c r="CR112" s="32">
        <v>0.18</v>
      </c>
      <c r="CS112" s="22">
        <v>3341</v>
      </c>
      <c r="CT112" s="32">
        <v>0.12</v>
      </c>
      <c r="CU112" s="22">
        <v>1368</v>
      </c>
      <c r="CV112" s="27">
        <v>4.9299999999999997E-2</v>
      </c>
      <c r="CW112" s="22">
        <v>30540</v>
      </c>
      <c r="CX112" s="32">
        <v>0.77</v>
      </c>
      <c r="CY112" s="22">
        <v>22332</v>
      </c>
      <c r="CZ112" s="32">
        <v>0.8</v>
      </c>
      <c r="DA112" s="22">
        <v>9100</v>
      </c>
      <c r="DB112" s="32">
        <v>0.23</v>
      </c>
      <c r="DC112" s="22">
        <v>5413</v>
      </c>
      <c r="DD112" s="32">
        <v>0.2</v>
      </c>
      <c r="DE112" s="22">
        <v>2279</v>
      </c>
      <c r="DF112" s="32">
        <v>0.06</v>
      </c>
      <c r="DG112" s="22">
        <v>1362</v>
      </c>
      <c r="DH112" s="32">
        <v>0.05</v>
      </c>
      <c r="DI112" s="22">
        <v>2788</v>
      </c>
      <c r="DJ112" s="32">
        <v>7.0000000000000007E-2</v>
      </c>
      <c r="DK112" s="22">
        <v>1484</v>
      </c>
      <c r="DL112" s="32">
        <v>0.05</v>
      </c>
      <c r="DM112" s="22">
        <v>281</v>
      </c>
      <c r="DN112" s="32">
        <v>0.01</v>
      </c>
      <c r="DO112" s="22">
        <v>171</v>
      </c>
      <c r="DP112" s="32">
        <v>0.01</v>
      </c>
      <c r="DQ112" s="22">
        <v>3341</v>
      </c>
      <c r="DR112" s="32">
        <v>0.08</v>
      </c>
      <c r="DS112" s="22">
        <v>2194</v>
      </c>
      <c r="DT112" s="32">
        <v>0.08</v>
      </c>
      <c r="DU112" s="22">
        <v>94</v>
      </c>
      <c r="DV112" s="32">
        <v>0</v>
      </c>
      <c r="DW112" s="22">
        <v>52</v>
      </c>
      <c r="DX112" s="32">
        <v>0</v>
      </c>
      <c r="DY112" s="22">
        <v>100</v>
      </c>
      <c r="DZ112" s="32">
        <v>0</v>
      </c>
      <c r="EA112" s="22">
        <v>55</v>
      </c>
      <c r="EB112" s="32">
        <v>0</v>
      </c>
      <c r="EC112" s="22">
        <v>217</v>
      </c>
      <c r="ED112" s="32">
        <v>0.01</v>
      </c>
      <c r="EE112" s="22">
        <v>95</v>
      </c>
      <c r="EF112" s="32">
        <v>0</v>
      </c>
      <c r="EG112" s="22" t="s">
        <v>425</v>
      </c>
      <c r="EH112" s="22">
        <v>15.4</v>
      </c>
      <c r="EI112" s="22" t="s">
        <v>425</v>
      </c>
      <c r="EJ112" s="22">
        <v>10.25</v>
      </c>
      <c r="EK112" s="22" t="s">
        <v>425</v>
      </c>
      <c r="EL112" s="22">
        <v>8.82</v>
      </c>
      <c r="EM112" s="22" t="s">
        <v>425</v>
      </c>
      <c r="EN112" s="22">
        <v>20.93</v>
      </c>
      <c r="EO112" s="22" t="s">
        <v>425</v>
      </c>
      <c r="EP112" s="22">
        <v>8.0500000000000007</v>
      </c>
      <c r="EQ112" s="22" t="s">
        <v>288</v>
      </c>
      <c r="ER112" s="22">
        <v>11.79</v>
      </c>
      <c r="ES112" s="22" t="s">
        <v>288</v>
      </c>
      <c r="ET112" s="22">
        <v>21.2</v>
      </c>
      <c r="EU112" s="33" t="s">
        <v>433</v>
      </c>
      <c r="EV112" s="22">
        <v>1.73</v>
      </c>
      <c r="EW112" s="22" t="s">
        <v>288</v>
      </c>
      <c r="EX112" s="22">
        <v>18.09</v>
      </c>
      <c r="EY112" s="22" t="s">
        <v>434</v>
      </c>
      <c r="EZ112" s="22">
        <v>3.58</v>
      </c>
    </row>
    <row r="113" spans="1:156" ht="16" x14ac:dyDescent="0.2">
      <c r="A113" s="22" t="s">
        <v>108</v>
      </c>
      <c r="B113" s="22" t="s">
        <v>423</v>
      </c>
      <c r="C113" s="22" t="s">
        <v>621</v>
      </c>
      <c r="D113" s="22" t="s">
        <v>425</v>
      </c>
      <c r="E113" s="22" t="s">
        <v>622</v>
      </c>
      <c r="F113" s="22" t="s">
        <v>437</v>
      </c>
      <c r="G113" s="22" t="s">
        <v>460</v>
      </c>
      <c r="H113" s="22">
        <v>1</v>
      </c>
      <c r="I113" s="22">
        <v>53.99</v>
      </c>
      <c r="J113" s="22" t="s">
        <v>478</v>
      </c>
      <c r="K113" s="37" t="s">
        <v>426</v>
      </c>
      <c r="L113" s="22" t="s">
        <v>167</v>
      </c>
      <c r="M113">
        <v>3</v>
      </c>
      <c r="N113" t="s">
        <v>826</v>
      </c>
      <c r="O113" s="22">
        <f t="shared" si="42"/>
        <v>209.96670381625489</v>
      </c>
      <c r="P113" s="29">
        <f t="shared" si="54"/>
        <v>258.2046365455036</v>
      </c>
      <c r="Q113" s="29">
        <f t="shared" si="43"/>
        <v>48.237932729248726</v>
      </c>
      <c r="R113" s="27">
        <v>3.4029945798520034E-2</v>
      </c>
      <c r="S113" s="29"/>
      <c r="T113" s="28">
        <v>48.237932729248726</v>
      </c>
      <c r="U113" s="28">
        <v>51.640927309100725</v>
      </c>
      <c r="V113" s="22">
        <v>0</v>
      </c>
      <c r="W113" s="22" t="s">
        <v>478</v>
      </c>
      <c r="X113" s="22" t="s">
        <v>469</v>
      </c>
      <c r="Y113" s="29">
        <v>69685</v>
      </c>
      <c r="Z113" s="29">
        <v>74601</v>
      </c>
      <c r="AA113" s="29">
        <v>144461</v>
      </c>
      <c r="AB113" s="22" t="s">
        <v>14</v>
      </c>
      <c r="AC113" s="22">
        <v>2014</v>
      </c>
      <c r="AD113" s="22">
        <v>1</v>
      </c>
      <c r="AE113" s="22">
        <v>5</v>
      </c>
      <c r="AF113" s="20" t="s">
        <v>623</v>
      </c>
      <c r="AG113" s="19" t="s">
        <v>677</v>
      </c>
      <c r="AH113" s="19" t="s">
        <v>684</v>
      </c>
      <c r="AI113" s="19">
        <v>2</v>
      </c>
      <c r="AJ113" s="19">
        <f>(AI113 * ((AV113 + AY113 + BB113 + BE113 + BH113 + BK113 + BN113 + BQ113) + AK113) * -1)</f>
        <v>42.392999999999788</v>
      </c>
      <c r="AK113" s="19">
        <f t="shared" si="44"/>
        <v>4.6900000000000048</v>
      </c>
      <c r="AL113" s="19">
        <v>48.17</v>
      </c>
      <c r="AM113" s="19">
        <v>43.48</v>
      </c>
      <c r="AN113" s="20" t="s">
        <v>425</v>
      </c>
      <c r="AO113" s="20" t="s">
        <v>425</v>
      </c>
      <c r="AP113" s="20" t="s">
        <v>425</v>
      </c>
      <c r="AQ113" s="20" t="s">
        <v>425</v>
      </c>
      <c r="AR113" s="22" t="s">
        <v>425</v>
      </c>
      <c r="AS113" s="20" t="s">
        <v>431</v>
      </c>
      <c r="AT113" s="20" t="s">
        <v>425</v>
      </c>
      <c r="AU113" s="19" t="s">
        <v>425</v>
      </c>
      <c r="AV113" s="19">
        <f t="shared" si="45"/>
        <v>-22.294899999999899</v>
      </c>
      <c r="AW113" s="29">
        <v>36.6325</v>
      </c>
      <c r="AX113" s="29">
        <v>58.927399999999899</v>
      </c>
      <c r="AY113" s="19">
        <f t="shared" si="46"/>
        <v>-2.3268999999998954</v>
      </c>
      <c r="AZ113" s="29">
        <v>47.198300000000003</v>
      </c>
      <c r="BA113" s="29">
        <v>49.525199999999899</v>
      </c>
      <c r="BB113" s="19">
        <f t="shared" si="47"/>
        <v>-0.57999999999999829</v>
      </c>
      <c r="BC113" s="30">
        <v>49.71</v>
      </c>
      <c r="BD113" s="30">
        <v>50.29</v>
      </c>
      <c r="BE113" s="19">
        <f t="shared" si="48"/>
        <v>10.052</v>
      </c>
      <c r="BF113" s="30">
        <v>54.9557</v>
      </c>
      <c r="BG113" s="30">
        <v>44.903700000000001</v>
      </c>
      <c r="BH113" s="19">
        <f t="shared" si="49"/>
        <v>-3.5367000000001028</v>
      </c>
      <c r="BI113" s="29">
        <v>46.478299999999898</v>
      </c>
      <c r="BJ113" s="29">
        <v>50.015000000000001</v>
      </c>
      <c r="BK113" s="19">
        <f t="shared" si="50"/>
        <v>0.79999999999999716</v>
      </c>
      <c r="BL113" s="30">
        <v>50.32</v>
      </c>
      <c r="BM113" s="30">
        <v>49.52</v>
      </c>
      <c r="BN113" s="19">
        <f t="shared" si="51"/>
        <v>-8</v>
      </c>
      <c r="BO113" s="31">
        <v>46</v>
      </c>
      <c r="BP113" s="31">
        <v>54</v>
      </c>
      <c r="BQ113" s="31"/>
      <c r="BR113" s="19">
        <v>47.46</v>
      </c>
      <c r="BS113" s="19">
        <v>52.37</v>
      </c>
      <c r="BT113" s="22" t="str">
        <f t="shared" si="52"/>
        <v>yes</v>
      </c>
      <c r="BU113" s="32">
        <v>0.51</v>
      </c>
      <c r="BV113" s="32">
        <v>0.47</v>
      </c>
      <c r="BW113" s="22" t="s">
        <v>279</v>
      </c>
      <c r="BX113" s="29">
        <v>44.72</v>
      </c>
      <c r="BY113" s="29">
        <v>55.28</v>
      </c>
      <c r="BZ113" s="22" t="s">
        <v>512</v>
      </c>
      <c r="CA113" s="22" t="s">
        <v>512</v>
      </c>
      <c r="CB113" s="22" t="s">
        <v>244</v>
      </c>
      <c r="CC113" s="29">
        <v>64825</v>
      </c>
      <c r="CD113" s="22">
        <v>39728</v>
      </c>
      <c r="CE113" s="22">
        <v>30221</v>
      </c>
      <c r="CF113" s="27">
        <v>0.76070000000000004</v>
      </c>
      <c r="CG113" s="22">
        <v>4502</v>
      </c>
      <c r="CH113" s="32">
        <v>0.15</v>
      </c>
      <c r="CI113" s="22">
        <v>2787</v>
      </c>
      <c r="CJ113" s="32">
        <v>0.09</v>
      </c>
      <c r="CK113" s="22">
        <v>3775</v>
      </c>
      <c r="CL113" s="32">
        <v>0.12</v>
      </c>
      <c r="CM113" s="22">
        <v>1999</v>
      </c>
      <c r="CN113" s="27">
        <v>6.6100000000000006E-2</v>
      </c>
      <c r="CO113" s="22">
        <v>3423</v>
      </c>
      <c r="CP113" s="32">
        <v>0.11</v>
      </c>
      <c r="CQ113" s="22">
        <v>4226</v>
      </c>
      <c r="CR113" s="32">
        <v>0.14000000000000001</v>
      </c>
      <c r="CS113" s="22">
        <v>4181</v>
      </c>
      <c r="CT113" s="32">
        <v>0.14000000000000001</v>
      </c>
      <c r="CU113" s="22">
        <v>2724</v>
      </c>
      <c r="CV113" s="27">
        <v>9.01E-2</v>
      </c>
      <c r="CW113" s="22">
        <v>31392</v>
      </c>
      <c r="CX113" s="32">
        <v>0.79</v>
      </c>
      <c r="CY113" s="22">
        <v>25194</v>
      </c>
      <c r="CZ113" s="32">
        <v>0.83</v>
      </c>
      <c r="DA113" s="22">
        <v>8336</v>
      </c>
      <c r="DB113" s="32">
        <v>0.21</v>
      </c>
      <c r="DC113" s="22">
        <v>5027</v>
      </c>
      <c r="DD113" s="32">
        <v>0.17</v>
      </c>
      <c r="DE113" s="22">
        <v>2607</v>
      </c>
      <c r="DF113" s="32">
        <v>7.0000000000000007E-2</v>
      </c>
      <c r="DG113" s="22">
        <v>1540</v>
      </c>
      <c r="DH113" s="32">
        <v>0.05</v>
      </c>
      <c r="DI113" s="22">
        <v>3271</v>
      </c>
      <c r="DJ113" s="32">
        <v>0.08</v>
      </c>
      <c r="DK113" s="22">
        <v>1840</v>
      </c>
      <c r="DL113" s="32">
        <v>0.06</v>
      </c>
      <c r="DM113" s="22">
        <v>292</v>
      </c>
      <c r="DN113" s="32">
        <v>0.01</v>
      </c>
      <c r="DO113" s="22">
        <v>203</v>
      </c>
      <c r="DP113" s="32">
        <v>0.01</v>
      </c>
      <c r="DQ113" s="22">
        <v>1890</v>
      </c>
      <c r="DR113" s="32">
        <v>0.05</v>
      </c>
      <c r="DS113" s="22">
        <v>1308</v>
      </c>
      <c r="DT113" s="32">
        <v>0.04</v>
      </c>
      <c r="DU113" s="22">
        <v>34</v>
      </c>
      <c r="DV113" s="32">
        <v>0</v>
      </c>
      <c r="DW113" s="22">
        <v>20</v>
      </c>
      <c r="DX113" s="32">
        <v>0</v>
      </c>
      <c r="DY113" s="22">
        <v>63</v>
      </c>
      <c r="DZ113" s="32">
        <v>0</v>
      </c>
      <c r="EA113" s="22">
        <v>28</v>
      </c>
      <c r="EB113" s="32">
        <v>0</v>
      </c>
      <c r="EC113" s="22">
        <v>179</v>
      </c>
      <c r="ED113" s="32">
        <v>0</v>
      </c>
      <c r="EE113" s="22">
        <v>88</v>
      </c>
      <c r="EF113" s="32">
        <v>0</v>
      </c>
      <c r="EG113" s="22" t="s">
        <v>425</v>
      </c>
      <c r="EH113" s="22">
        <v>5.94</v>
      </c>
      <c r="EI113" s="22" t="s">
        <v>425</v>
      </c>
      <c r="EJ113" s="22">
        <v>0.57999999999999996</v>
      </c>
      <c r="EK113" s="22" t="s">
        <v>425</v>
      </c>
      <c r="EL113" s="22">
        <v>1.79</v>
      </c>
      <c r="EM113" s="22" t="s">
        <v>425</v>
      </c>
      <c r="EN113" s="22">
        <v>16.03</v>
      </c>
      <c r="EO113" s="22" t="s">
        <v>431</v>
      </c>
      <c r="EP113" s="22">
        <v>0.8</v>
      </c>
      <c r="EQ113" s="22" t="s">
        <v>288</v>
      </c>
      <c r="ER113" s="22">
        <v>4.47</v>
      </c>
      <c r="ES113" s="22" t="s">
        <v>288</v>
      </c>
      <c r="ET113" s="22">
        <v>11.67</v>
      </c>
      <c r="EU113" s="22" t="s">
        <v>439</v>
      </c>
      <c r="EV113" s="22">
        <v>3.98</v>
      </c>
      <c r="EW113" s="22" t="s">
        <v>288</v>
      </c>
      <c r="EX113" s="22">
        <v>9.68</v>
      </c>
      <c r="EY113" s="22" t="s">
        <v>439</v>
      </c>
      <c r="EZ113" s="22">
        <v>0.28999999999999998</v>
      </c>
    </row>
    <row r="114" spans="1:156" ht="16" x14ac:dyDescent="0.2">
      <c r="A114" s="22" t="s">
        <v>116</v>
      </c>
      <c r="B114" s="22" t="s">
        <v>423</v>
      </c>
      <c r="C114" s="22" t="s">
        <v>624</v>
      </c>
      <c r="D114" s="22" t="s">
        <v>425</v>
      </c>
      <c r="E114" s="22" t="s">
        <v>625</v>
      </c>
      <c r="F114" s="22" t="s">
        <v>437</v>
      </c>
      <c r="G114" s="22" t="s">
        <v>460</v>
      </c>
      <c r="H114" s="22">
        <v>4</v>
      </c>
      <c r="I114" s="22">
        <v>58.44</v>
      </c>
      <c r="J114" s="22" t="s">
        <v>436</v>
      </c>
      <c r="K114" s="37" t="s">
        <v>426</v>
      </c>
      <c r="L114" s="22" t="s">
        <v>162</v>
      </c>
      <c r="M114">
        <v>3</v>
      </c>
      <c r="N114" t="s">
        <v>826</v>
      </c>
      <c r="O114" s="28">
        <f t="shared" si="42"/>
        <v>208.75635372134516</v>
      </c>
      <c r="P114" s="29">
        <f t="shared" si="54"/>
        <v>263.48335409162826</v>
      </c>
      <c r="Q114" s="34">
        <f t="shared" si="43"/>
        <v>54.727000370283093</v>
      </c>
      <c r="R114" s="27">
        <v>0.10813108021678391</v>
      </c>
      <c r="S114" s="29"/>
      <c r="T114" s="28">
        <v>54.727000370283093</v>
      </c>
      <c r="U114" s="28">
        <v>43.913892348604705</v>
      </c>
      <c r="V114" s="22">
        <v>395.22503113744239</v>
      </c>
      <c r="W114" s="22" t="s">
        <v>436</v>
      </c>
      <c r="X114" s="22" t="s">
        <v>469</v>
      </c>
      <c r="Y114" s="29">
        <v>65031</v>
      </c>
      <c r="Z114" s="29">
        <v>52182</v>
      </c>
      <c r="AA114" s="29">
        <v>118828</v>
      </c>
      <c r="AB114" s="22" t="s">
        <v>67</v>
      </c>
      <c r="AC114" s="22">
        <v>2008</v>
      </c>
      <c r="AD114" s="22">
        <v>0</v>
      </c>
      <c r="AE114" s="22">
        <v>6</v>
      </c>
      <c r="AF114" s="20" t="s">
        <v>470</v>
      </c>
      <c r="AG114" s="19" t="s">
        <v>678</v>
      </c>
      <c r="AH114" s="19" t="s">
        <v>683</v>
      </c>
      <c r="AI114" s="19">
        <v>1</v>
      </c>
      <c r="AJ114" s="19">
        <f>(AI114 * (AV114 + AY114 + BB114 + BE114 + BH114 + BK114 + BN114 + BQ114) + AK114)</f>
        <v>-72.160399999999896</v>
      </c>
      <c r="AK114" s="19">
        <f t="shared" si="44"/>
        <v>6.2199999999999989</v>
      </c>
      <c r="AL114" s="19">
        <v>48.54</v>
      </c>
      <c r="AM114" s="19">
        <v>42.32</v>
      </c>
      <c r="AN114" s="20" t="s">
        <v>425</v>
      </c>
      <c r="AO114" s="20" t="s">
        <v>425</v>
      </c>
      <c r="AP114" s="20" t="s">
        <v>425</v>
      </c>
      <c r="AQ114" s="20" t="s">
        <v>425</v>
      </c>
      <c r="AR114" s="22" t="s">
        <v>425</v>
      </c>
      <c r="AS114" s="20" t="s">
        <v>425</v>
      </c>
      <c r="AT114" s="20" t="s">
        <v>425</v>
      </c>
      <c r="AU114" s="19" t="s">
        <v>431</v>
      </c>
      <c r="AV114" s="19">
        <f t="shared" si="45"/>
        <v>-28.248599999999897</v>
      </c>
      <c r="AW114" s="29">
        <v>32.662300000000002</v>
      </c>
      <c r="AX114" s="29">
        <v>60.910899999999899</v>
      </c>
      <c r="AY114" s="19">
        <f t="shared" si="46"/>
        <v>-2.1670000000001011</v>
      </c>
      <c r="AZ114" s="29">
        <v>48.851399999999899</v>
      </c>
      <c r="BA114" s="29">
        <v>51.0184</v>
      </c>
      <c r="BB114" s="19">
        <f t="shared" si="47"/>
        <v>-21.040000000000006</v>
      </c>
      <c r="BC114" s="30">
        <v>39.479999999999997</v>
      </c>
      <c r="BD114" s="30">
        <v>60.52</v>
      </c>
      <c r="BE114" s="19">
        <f t="shared" si="48"/>
        <v>17.085900000000002</v>
      </c>
      <c r="BF114" s="30">
        <v>58.4739</v>
      </c>
      <c r="BG114" s="30">
        <v>41.387999999999998</v>
      </c>
      <c r="BH114" s="19">
        <f t="shared" si="49"/>
        <v>-21.100699999999897</v>
      </c>
      <c r="BI114" s="29">
        <v>39.405900000000003</v>
      </c>
      <c r="BJ114" s="29">
        <v>60.506599999999899</v>
      </c>
      <c r="BK114" s="19">
        <f t="shared" si="50"/>
        <v>-6.9099999999999966</v>
      </c>
      <c r="BL114" s="30">
        <v>46.46</v>
      </c>
      <c r="BM114" s="30">
        <v>53.37</v>
      </c>
      <c r="BN114" s="19">
        <f t="shared" si="51"/>
        <v>-16</v>
      </c>
      <c r="BO114" s="31">
        <v>42</v>
      </c>
      <c r="BP114" s="31">
        <v>58</v>
      </c>
      <c r="BQ114" s="31"/>
      <c r="BR114" s="19">
        <v>52.23</v>
      </c>
      <c r="BS114" s="19">
        <v>47.52</v>
      </c>
      <c r="BT114" s="22" t="str">
        <f t="shared" si="52"/>
        <v>yes</v>
      </c>
      <c r="BU114" s="32">
        <v>0.51</v>
      </c>
      <c r="BV114" s="32">
        <v>0.47</v>
      </c>
      <c r="BW114" s="22" t="s">
        <v>279</v>
      </c>
      <c r="BX114" s="29">
        <v>44.06</v>
      </c>
      <c r="BY114" s="29">
        <v>55.94</v>
      </c>
      <c r="BZ114" s="22" t="s">
        <v>512</v>
      </c>
      <c r="CA114" s="22" t="s">
        <v>512</v>
      </c>
      <c r="CB114" s="22" t="s">
        <v>244</v>
      </c>
      <c r="CC114" s="29">
        <v>77332</v>
      </c>
      <c r="CD114" s="22">
        <v>39286</v>
      </c>
      <c r="CE114" s="22">
        <v>28984</v>
      </c>
      <c r="CF114" s="27">
        <v>0.73780000000000001</v>
      </c>
      <c r="CG114" s="22">
        <v>4397</v>
      </c>
      <c r="CH114" s="32">
        <v>0.15</v>
      </c>
      <c r="CI114" s="22">
        <v>2931</v>
      </c>
      <c r="CJ114" s="32">
        <v>0.1</v>
      </c>
      <c r="CK114" s="22">
        <v>3372</v>
      </c>
      <c r="CL114" s="32">
        <v>0.12</v>
      </c>
      <c r="CM114" s="22">
        <v>1536</v>
      </c>
      <c r="CN114" s="27">
        <v>5.2999999999999999E-2</v>
      </c>
      <c r="CO114" s="22">
        <v>2935</v>
      </c>
      <c r="CP114" s="32">
        <v>0.1</v>
      </c>
      <c r="CQ114" s="22">
        <v>4726</v>
      </c>
      <c r="CR114" s="32">
        <v>0.16</v>
      </c>
      <c r="CS114" s="22">
        <v>3873</v>
      </c>
      <c r="CT114" s="32">
        <v>0.13</v>
      </c>
      <c r="CU114" s="22">
        <v>2079</v>
      </c>
      <c r="CV114" s="27">
        <v>7.17E-2</v>
      </c>
      <c r="CW114" s="22">
        <v>31862</v>
      </c>
      <c r="CX114" s="32">
        <v>0.81</v>
      </c>
      <c r="CY114" s="22">
        <v>24530</v>
      </c>
      <c r="CZ114" s="32">
        <v>0.85</v>
      </c>
      <c r="DA114" s="22">
        <v>7424</v>
      </c>
      <c r="DB114" s="32">
        <v>0.19</v>
      </c>
      <c r="DC114" s="22">
        <v>4454</v>
      </c>
      <c r="DD114" s="32">
        <v>0.15</v>
      </c>
      <c r="DE114" s="22">
        <v>1730</v>
      </c>
      <c r="DF114" s="32">
        <v>0.04</v>
      </c>
      <c r="DG114" s="22">
        <v>970</v>
      </c>
      <c r="DH114" s="32">
        <v>0.03</v>
      </c>
      <c r="DI114" s="22">
        <v>2629</v>
      </c>
      <c r="DJ114" s="32">
        <v>7.0000000000000007E-2</v>
      </c>
      <c r="DK114" s="22">
        <v>1439</v>
      </c>
      <c r="DL114" s="32">
        <v>0.05</v>
      </c>
      <c r="DM114" s="22">
        <v>224</v>
      </c>
      <c r="DN114" s="32">
        <v>0.01</v>
      </c>
      <c r="DO114" s="22">
        <v>159</v>
      </c>
      <c r="DP114" s="32">
        <v>0.01</v>
      </c>
      <c r="DQ114" s="22">
        <v>2533</v>
      </c>
      <c r="DR114" s="32">
        <v>0.06</v>
      </c>
      <c r="DS114" s="22">
        <v>1720</v>
      </c>
      <c r="DT114" s="32">
        <v>0.06</v>
      </c>
      <c r="DU114" s="22">
        <v>38</v>
      </c>
      <c r="DV114" s="32">
        <v>0</v>
      </c>
      <c r="DW114" s="22">
        <v>26</v>
      </c>
      <c r="DX114" s="32">
        <v>0</v>
      </c>
      <c r="DY114" s="22">
        <v>112</v>
      </c>
      <c r="DZ114" s="32">
        <v>0</v>
      </c>
      <c r="EA114" s="22">
        <v>56</v>
      </c>
      <c r="EB114" s="32">
        <v>0</v>
      </c>
      <c r="EC114" s="22">
        <v>158</v>
      </c>
      <c r="ED114" s="32">
        <v>0</v>
      </c>
      <c r="EE114" s="22">
        <v>84</v>
      </c>
      <c r="EF114" s="32">
        <v>0</v>
      </c>
      <c r="EG114" s="22" t="s">
        <v>425</v>
      </c>
      <c r="EH114" s="22">
        <v>7.73</v>
      </c>
      <c r="EI114" s="22" t="s">
        <v>425</v>
      </c>
      <c r="EJ114" s="22">
        <v>21.04</v>
      </c>
      <c r="EK114" s="22" t="s">
        <v>425</v>
      </c>
      <c r="EL114" s="22">
        <v>2.0099999999999998</v>
      </c>
      <c r="EM114" s="22" t="s">
        <v>425</v>
      </c>
      <c r="EN114" s="22">
        <v>16.670000000000002</v>
      </c>
      <c r="EO114" s="22" t="s">
        <v>425</v>
      </c>
      <c r="EP114" s="22">
        <v>6.91</v>
      </c>
      <c r="EQ114" s="22" t="s">
        <v>288</v>
      </c>
      <c r="ER114" s="22">
        <v>4.12</v>
      </c>
      <c r="ES114" s="22" t="s">
        <v>288</v>
      </c>
      <c r="ET114" s="22">
        <v>10.67</v>
      </c>
      <c r="EU114" s="22" t="s">
        <v>439</v>
      </c>
      <c r="EV114" s="22">
        <v>5.57</v>
      </c>
      <c r="EW114" s="22" t="s">
        <v>288</v>
      </c>
      <c r="EX114" s="22">
        <v>7.54</v>
      </c>
      <c r="EY114" s="22" t="s">
        <v>439</v>
      </c>
      <c r="EZ114" s="22">
        <v>3.5</v>
      </c>
    </row>
    <row r="115" spans="1:156" ht="16" x14ac:dyDescent="0.2">
      <c r="A115" s="22" t="s">
        <v>110</v>
      </c>
      <c r="B115" s="22" t="s">
        <v>423</v>
      </c>
      <c r="C115" s="22" t="s">
        <v>626</v>
      </c>
      <c r="D115" s="22" t="s">
        <v>425</v>
      </c>
      <c r="E115" s="22" t="s">
        <v>426</v>
      </c>
      <c r="F115" s="22" t="s">
        <v>895</v>
      </c>
      <c r="G115" s="29"/>
      <c r="H115" s="22">
        <v>2</v>
      </c>
      <c r="I115" s="22">
        <v>58.4</v>
      </c>
      <c r="J115" s="22" t="s">
        <v>429</v>
      </c>
      <c r="K115" s="37" t="s">
        <v>426</v>
      </c>
      <c r="L115" s="22" t="s">
        <v>162</v>
      </c>
      <c r="M115">
        <v>6</v>
      </c>
      <c r="N115" t="s">
        <v>846</v>
      </c>
      <c r="O115" s="22">
        <f t="shared" si="42"/>
        <v>245.2384305760435</v>
      </c>
      <c r="P115" s="29">
        <f t="shared" si="54"/>
        <v>286.70600357293756</v>
      </c>
      <c r="Q115" s="29">
        <f t="shared" si="43"/>
        <v>41.467572996894063</v>
      </c>
      <c r="R115" s="27">
        <v>0.1587362771769345</v>
      </c>
      <c r="S115" s="29"/>
      <c r="T115" s="28">
        <v>41.467572996894063</v>
      </c>
      <c r="U115" s="28">
        <v>57.341200714587515</v>
      </c>
      <c r="V115" s="22">
        <v>630.75320786046268</v>
      </c>
      <c r="W115" s="22" t="s">
        <v>429</v>
      </c>
      <c r="X115" s="22" t="s">
        <v>469</v>
      </c>
      <c r="Y115" s="29">
        <v>55941</v>
      </c>
      <c r="Z115" s="29">
        <v>77355</v>
      </c>
      <c r="AA115" s="29">
        <v>134903</v>
      </c>
      <c r="AB115" s="22" t="s">
        <v>68</v>
      </c>
      <c r="AC115" s="22">
        <v>2012</v>
      </c>
      <c r="AD115" s="22">
        <v>1</v>
      </c>
      <c r="AE115" s="22">
        <v>5</v>
      </c>
      <c r="AF115" s="20" t="s">
        <v>498</v>
      </c>
      <c r="AG115" s="19" t="s">
        <v>665</v>
      </c>
      <c r="AH115" s="19" t="s">
        <v>684</v>
      </c>
      <c r="AI115" s="19">
        <v>2</v>
      </c>
      <c r="AJ115" s="19">
        <f>(AI115 * ((AV115 + AY115 + BB115 + BE115 + BH115 + BK115 + BN115 + BQ115) + AK115) * -1)</f>
        <v>419.57860000000073</v>
      </c>
      <c r="AK115" s="19">
        <f t="shared" si="44"/>
        <v>4.4400000000000048</v>
      </c>
      <c r="AL115" s="19">
        <v>47.67</v>
      </c>
      <c r="AM115" s="19">
        <v>43.23</v>
      </c>
      <c r="AN115" s="20" t="s">
        <v>425</v>
      </c>
      <c r="AO115" s="20" t="s">
        <v>425</v>
      </c>
      <c r="AP115" s="20" t="s">
        <v>425</v>
      </c>
      <c r="AQ115" s="20" t="s">
        <v>431</v>
      </c>
      <c r="AR115" s="22" t="s">
        <v>425</v>
      </c>
      <c r="AS115" s="20" t="s">
        <v>425</v>
      </c>
      <c r="AT115" s="20" t="s">
        <v>425</v>
      </c>
      <c r="AU115" s="19" t="s">
        <v>425</v>
      </c>
      <c r="AV115" s="19">
        <f t="shared" si="45"/>
        <v>-34.425700000000106</v>
      </c>
      <c r="AW115" s="29">
        <v>32.685299999999899</v>
      </c>
      <c r="AX115" s="29">
        <v>67.111000000000004</v>
      </c>
      <c r="AY115" s="19">
        <f t="shared" si="46"/>
        <v>-29.515000000000107</v>
      </c>
      <c r="AZ115" s="29">
        <v>35.185499999999898</v>
      </c>
      <c r="BA115" s="29">
        <v>64.700500000000005</v>
      </c>
      <c r="BB115" s="19">
        <f t="shared" si="47"/>
        <v>-96.916300000000007</v>
      </c>
      <c r="BC115" s="22">
        <v>0</v>
      </c>
      <c r="BD115" s="29">
        <v>96.916300000000007</v>
      </c>
      <c r="BE115" s="19">
        <f t="shared" si="48"/>
        <v>-14.545100000000005</v>
      </c>
      <c r="BF115" s="30">
        <v>42.648899999999998</v>
      </c>
      <c r="BG115" s="30">
        <v>57.194000000000003</v>
      </c>
      <c r="BH115" s="19">
        <f t="shared" si="49"/>
        <v>-16.337200000000102</v>
      </c>
      <c r="BI115" s="29">
        <v>41.796799999999898</v>
      </c>
      <c r="BJ115" s="29">
        <v>58.134</v>
      </c>
      <c r="BK115" s="19">
        <f t="shared" si="50"/>
        <v>-6.490000000000002</v>
      </c>
      <c r="BL115" s="30">
        <v>46.69</v>
      </c>
      <c r="BM115" s="30">
        <v>53.18</v>
      </c>
      <c r="BN115" s="19">
        <f t="shared" si="51"/>
        <v>-16</v>
      </c>
      <c r="BO115" s="31">
        <v>42</v>
      </c>
      <c r="BP115" s="31">
        <v>58</v>
      </c>
      <c r="BQ115" s="31"/>
      <c r="BR115" s="19">
        <v>46.18</v>
      </c>
      <c r="BS115" s="19">
        <v>53.66</v>
      </c>
      <c r="BT115" s="22" t="str">
        <f t="shared" si="52"/>
        <v>yes</v>
      </c>
      <c r="BU115" s="32">
        <v>0.52</v>
      </c>
      <c r="BV115" s="32">
        <v>0.47</v>
      </c>
      <c r="BW115" s="22" t="s">
        <v>279</v>
      </c>
      <c r="BX115" s="29">
        <v>48.62</v>
      </c>
      <c r="BY115" s="29">
        <v>51.38</v>
      </c>
      <c r="BZ115" s="22" t="s">
        <v>512</v>
      </c>
      <c r="CA115" s="22" t="s">
        <v>512</v>
      </c>
      <c r="CB115" s="22" t="s">
        <v>244</v>
      </c>
      <c r="CC115" s="29">
        <v>90721</v>
      </c>
      <c r="CD115" s="22">
        <v>39888</v>
      </c>
      <c r="CE115" s="22">
        <v>28298</v>
      </c>
      <c r="CF115" s="27">
        <v>0.70940000000000003</v>
      </c>
      <c r="CG115" s="22">
        <v>3719</v>
      </c>
      <c r="CH115" s="32">
        <v>0.13</v>
      </c>
      <c r="CI115" s="22">
        <v>3116</v>
      </c>
      <c r="CJ115" s="32">
        <v>0.11</v>
      </c>
      <c r="CK115" s="22">
        <v>3957</v>
      </c>
      <c r="CL115" s="32">
        <v>0.14000000000000001</v>
      </c>
      <c r="CM115" s="22">
        <v>1456</v>
      </c>
      <c r="CN115" s="27">
        <v>5.1499999999999997E-2</v>
      </c>
      <c r="CO115" s="22">
        <v>2468</v>
      </c>
      <c r="CP115" s="32">
        <v>0.09</v>
      </c>
      <c r="CQ115" s="22">
        <v>5024</v>
      </c>
      <c r="CR115" s="32">
        <v>0.18</v>
      </c>
      <c r="CS115" s="22">
        <v>4044</v>
      </c>
      <c r="CT115" s="32">
        <v>0.14000000000000001</v>
      </c>
      <c r="CU115" s="22">
        <v>1615</v>
      </c>
      <c r="CV115" s="27">
        <v>5.7099999999999998E-2</v>
      </c>
      <c r="CW115" s="22">
        <v>33733</v>
      </c>
      <c r="CX115" s="32">
        <v>0.85</v>
      </c>
      <c r="CY115" s="22">
        <v>24796</v>
      </c>
      <c r="CZ115" s="32">
        <v>0.88</v>
      </c>
      <c r="DA115" s="22">
        <v>6155</v>
      </c>
      <c r="DB115" s="32">
        <v>0.15</v>
      </c>
      <c r="DC115" s="22">
        <v>3502</v>
      </c>
      <c r="DD115" s="32">
        <v>0.12</v>
      </c>
      <c r="DE115" s="22">
        <v>1747</v>
      </c>
      <c r="DF115" s="32">
        <v>0.04</v>
      </c>
      <c r="DG115" s="22">
        <v>953</v>
      </c>
      <c r="DH115" s="32">
        <v>0.03</v>
      </c>
      <c r="DI115" s="22">
        <v>1620</v>
      </c>
      <c r="DJ115" s="32">
        <v>0.04</v>
      </c>
      <c r="DK115" s="22">
        <v>858</v>
      </c>
      <c r="DL115" s="32">
        <v>0.03</v>
      </c>
      <c r="DM115" s="22">
        <v>243</v>
      </c>
      <c r="DN115" s="32">
        <v>0.01</v>
      </c>
      <c r="DO115" s="22">
        <v>159</v>
      </c>
      <c r="DP115" s="32">
        <v>0.01</v>
      </c>
      <c r="DQ115" s="22">
        <v>2284</v>
      </c>
      <c r="DR115" s="32">
        <v>0.06</v>
      </c>
      <c r="DS115" s="22">
        <v>1414</v>
      </c>
      <c r="DT115" s="32">
        <v>0.05</v>
      </c>
      <c r="DU115" s="22">
        <v>30</v>
      </c>
      <c r="DV115" s="32">
        <v>0</v>
      </c>
      <c r="DW115" s="22">
        <v>19</v>
      </c>
      <c r="DX115" s="32">
        <v>0</v>
      </c>
      <c r="DY115" s="22">
        <v>82</v>
      </c>
      <c r="DZ115" s="32">
        <v>0</v>
      </c>
      <c r="EA115" s="22">
        <v>42</v>
      </c>
      <c r="EB115" s="32">
        <v>0</v>
      </c>
      <c r="EC115" s="22">
        <v>149</v>
      </c>
      <c r="ED115" s="32">
        <v>0</v>
      </c>
      <c r="EE115" s="22">
        <v>57</v>
      </c>
      <c r="EF115" s="32">
        <v>0</v>
      </c>
      <c r="EG115" s="22" t="s">
        <v>425</v>
      </c>
      <c r="EH115" s="22">
        <v>26.74</v>
      </c>
      <c r="EI115" s="22" t="s">
        <v>425</v>
      </c>
      <c r="EJ115" s="22">
        <v>75.83</v>
      </c>
      <c r="EK115" s="22" t="s">
        <v>431</v>
      </c>
      <c r="EL115" s="22">
        <v>2.69</v>
      </c>
      <c r="EM115" s="22" t="s">
        <v>425</v>
      </c>
      <c r="EN115" s="22">
        <v>19.899999999999999</v>
      </c>
      <c r="EO115" s="22" t="s">
        <v>425</v>
      </c>
      <c r="EP115" s="22">
        <v>6.49</v>
      </c>
      <c r="EQ115" s="22" t="s">
        <v>288</v>
      </c>
      <c r="ER115" s="22">
        <v>9.08</v>
      </c>
      <c r="ES115" s="22" t="s">
        <v>288</v>
      </c>
      <c r="ET115" s="22">
        <v>17.34</v>
      </c>
      <c r="EU115" s="22" t="s">
        <v>439</v>
      </c>
      <c r="EV115" s="22">
        <v>1.1399999999999999</v>
      </c>
      <c r="EW115" s="22" t="s">
        <v>288</v>
      </c>
      <c r="EX115" s="22">
        <v>11.92</v>
      </c>
      <c r="EY115" s="22" t="s">
        <v>434</v>
      </c>
      <c r="EZ115" s="22">
        <v>0.89</v>
      </c>
    </row>
    <row r="116" spans="1:156" ht="16" x14ac:dyDescent="0.2">
      <c r="A116" s="22" t="s">
        <v>90</v>
      </c>
      <c r="B116" s="22" t="s">
        <v>423</v>
      </c>
      <c r="C116" s="22" t="s">
        <v>627</v>
      </c>
      <c r="D116" s="22" t="s">
        <v>425</v>
      </c>
      <c r="E116" s="22" t="s">
        <v>426</v>
      </c>
      <c r="F116" s="22" t="s">
        <v>895</v>
      </c>
      <c r="G116" s="29"/>
      <c r="H116" s="22">
        <v>1</v>
      </c>
      <c r="I116" s="22">
        <v>55.28</v>
      </c>
      <c r="J116" s="22" t="s">
        <v>428</v>
      </c>
      <c r="K116" s="37" t="s">
        <v>426</v>
      </c>
      <c r="L116" s="22" t="s">
        <v>167</v>
      </c>
      <c r="M116">
        <v>12</v>
      </c>
      <c r="N116" t="s">
        <v>842</v>
      </c>
      <c r="O116" s="28">
        <f t="shared" si="42"/>
        <v>137.80875181931179</v>
      </c>
      <c r="P116" s="29">
        <f t="shared" si="54"/>
        <v>201.98026113100107</v>
      </c>
      <c r="Q116" s="34">
        <f t="shared" si="43"/>
        <v>64.171509311689277</v>
      </c>
      <c r="R116" s="27">
        <v>0.30508132456522435</v>
      </c>
      <c r="S116" s="29"/>
      <c r="T116" s="28">
        <v>64.171509311689277</v>
      </c>
      <c r="U116" s="28">
        <v>33.663376855166845</v>
      </c>
      <c r="V116" s="22">
        <v>-67.326753710333691</v>
      </c>
      <c r="W116" s="22" t="s">
        <v>428</v>
      </c>
      <c r="X116" s="22" t="s">
        <v>427</v>
      </c>
      <c r="Y116" s="29">
        <v>60404</v>
      </c>
      <c r="Z116" s="29">
        <v>31687</v>
      </c>
      <c r="AA116" s="29">
        <v>94129</v>
      </c>
      <c r="AB116" s="22" t="s">
        <v>62</v>
      </c>
      <c r="AC116" s="22">
        <v>2014</v>
      </c>
      <c r="AD116" s="22">
        <v>0</v>
      </c>
      <c r="AE116" s="22">
        <v>6</v>
      </c>
      <c r="AF116" s="20" t="s">
        <v>470</v>
      </c>
      <c r="AG116" s="19" t="s">
        <v>660</v>
      </c>
      <c r="AH116" s="19" t="s">
        <v>682</v>
      </c>
      <c r="AI116" s="19">
        <v>3</v>
      </c>
      <c r="AJ116" s="19">
        <f>(AI116 * ((AV116 + AY116 + BB116 + BE116 + BH116 + BK116 + BN116 + BQ116) + AK116) * -1)</f>
        <v>279.62039999999973</v>
      </c>
      <c r="AK116" s="19">
        <f t="shared" si="44"/>
        <v>-11.510000000000005</v>
      </c>
      <c r="AL116" s="19">
        <v>39.94</v>
      </c>
      <c r="AM116" s="19">
        <v>51.45</v>
      </c>
      <c r="AN116" s="20" t="s">
        <v>425</v>
      </c>
      <c r="AO116" s="20" t="s">
        <v>425</v>
      </c>
      <c r="AP116" s="20" t="s">
        <v>425</v>
      </c>
      <c r="AQ116" s="20" t="s">
        <v>425</v>
      </c>
      <c r="AR116" s="22" t="s">
        <v>425</v>
      </c>
      <c r="AS116" s="20" t="s">
        <v>425</v>
      </c>
      <c r="AT116" s="20" t="s">
        <v>425</v>
      </c>
      <c r="AU116" s="19" t="s">
        <v>425</v>
      </c>
      <c r="AV116" s="19">
        <f t="shared" si="45"/>
        <v>-40.210600000000007</v>
      </c>
      <c r="AW116" s="29">
        <v>29.864100000000001</v>
      </c>
      <c r="AX116" s="29">
        <v>70.074700000000007</v>
      </c>
      <c r="AY116" s="19">
        <f t="shared" si="46"/>
        <v>-23.3491</v>
      </c>
      <c r="AZ116" s="29">
        <v>38.278799999999897</v>
      </c>
      <c r="BA116" s="29">
        <v>61.627899999999897</v>
      </c>
      <c r="BB116" s="19">
        <f t="shared" si="47"/>
        <v>-22.951599999999999</v>
      </c>
      <c r="BC116" s="29">
        <v>38.484299999999898</v>
      </c>
      <c r="BD116" s="29">
        <v>61.435899999999897</v>
      </c>
      <c r="BE116" s="19">
        <f t="shared" si="48"/>
        <v>64.405100000000004</v>
      </c>
      <c r="BF116" s="29">
        <v>81.956299999999999</v>
      </c>
      <c r="BG116" s="29">
        <v>17.551200000000001</v>
      </c>
      <c r="BH116" s="19">
        <f t="shared" si="49"/>
        <v>-31.300599999999896</v>
      </c>
      <c r="BI116" s="29">
        <v>34.274700000000003</v>
      </c>
      <c r="BJ116" s="29">
        <v>65.575299999999899</v>
      </c>
      <c r="BK116" s="19">
        <f t="shared" si="50"/>
        <v>-18.290000000000006</v>
      </c>
      <c r="BL116" s="30">
        <v>40.799999999999997</v>
      </c>
      <c r="BM116" s="30">
        <v>59.09</v>
      </c>
      <c r="BN116" s="19">
        <f t="shared" si="51"/>
        <v>-10</v>
      </c>
      <c r="BO116" s="31">
        <v>45</v>
      </c>
      <c r="BP116" s="31">
        <v>55</v>
      </c>
      <c r="BQ116" s="31"/>
      <c r="BR116" s="19">
        <v>39.22</v>
      </c>
      <c r="BS116" s="19">
        <v>60.65</v>
      </c>
      <c r="BT116" s="22" t="str">
        <f t="shared" si="52"/>
        <v>yes</v>
      </c>
      <c r="BU116" s="32">
        <v>0.56999999999999995</v>
      </c>
      <c r="BV116" s="32">
        <v>0.42</v>
      </c>
      <c r="BW116" s="22" t="s">
        <v>280</v>
      </c>
      <c r="BX116" s="29">
        <v>51.48</v>
      </c>
      <c r="BY116" s="29">
        <v>48.52</v>
      </c>
      <c r="BZ116" s="22" t="s">
        <v>512</v>
      </c>
      <c r="CA116" s="22" t="s">
        <v>512</v>
      </c>
      <c r="CB116" s="22" t="s">
        <v>244</v>
      </c>
      <c r="CC116" s="29">
        <v>94335</v>
      </c>
      <c r="CD116" s="22">
        <v>39504</v>
      </c>
      <c r="CE116" s="22">
        <v>26684</v>
      </c>
      <c r="CF116" s="27">
        <v>0.67549999999999999</v>
      </c>
      <c r="CG116" s="22">
        <v>3525</v>
      </c>
      <c r="CH116" s="32">
        <v>0.13</v>
      </c>
      <c r="CI116" s="22">
        <v>3426</v>
      </c>
      <c r="CJ116" s="32">
        <v>0.13</v>
      </c>
      <c r="CK116" s="22">
        <v>3357</v>
      </c>
      <c r="CL116" s="32">
        <v>0.13</v>
      </c>
      <c r="CM116" s="22">
        <v>1030</v>
      </c>
      <c r="CN116" s="27">
        <v>3.8600000000000002E-2</v>
      </c>
      <c r="CO116" s="22">
        <v>2215</v>
      </c>
      <c r="CP116" s="32">
        <v>0.08</v>
      </c>
      <c r="CQ116" s="22">
        <v>5682</v>
      </c>
      <c r="CR116" s="32">
        <v>0.21</v>
      </c>
      <c r="CS116" s="22">
        <v>3152</v>
      </c>
      <c r="CT116" s="32">
        <v>0.12</v>
      </c>
      <c r="CU116" s="22">
        <v>1264</v>
      </c>
      <c r="CV116" s="27">
        <v>4.7399999999999998E-2</v>
      </c>
      <c r="CW116" s="22">
        <v>34772</v>
      </c>
      <c r="CX116" s="32">
        <v>0.88</v>
      </c>
      <c r="CY116" s="22">
        <v>23999</v>
      </c>
      <c r="CZ116" s="32">
        <v>0.9</v>
      </c>
      <c r="DA116" s="22">
        <v>4732</v>
      </c>
      <c r="DB116" s="32">
        <v>0.12</v>
      </c>
      <c r="DC116" s="22">
        <v>2685</v>
      </c>
      <c r="DD116" s="32">
        <v>0.1</v>
      </c>
      <c r="DE116" s="22">
        <v>1209</v>
      </c>
      <c r="DF116" s="32">
        <v>0.03</v>
      </c>
      <c r="DG116" s="22">
        <v>645</v>
      </c>
      <c r="DH116" s="32">
        <v>0.02</v>
      </c>
      <c r="DI116" s="22">
        <v>1278</v>
      </c>
      <c r="DJ116" s="32">
        <v>0.03</v>
      </c>
      <c r="DK116" s="22">
        <v>662</v>
      </c>
      <c r="DL116" s="32">
        <v>0.02</v>
      </c>
      <c r="DM116" s="22">
        <v>226</v>
      </c>
      <c r="DN116" s="32">
        <v>0.01</v>
      </c>
      <c r="DO116" s="22">
        <v>142</v>
      </c>
      <c r="DP116" s="32">
        <v>0.01</v>
      </c>
      <c r="DQ116" s="22">
        <v>1787</v>
      </c>
      <c r="DR116" s="32">
        <v>0.05</v>
      </c>
      <c r="DS116" s="22">
        <v>1099</v>
      </c>
      <c r="DT116" s="32">
        <v>0.04</v>
      </c>
      <c r="DU116" s="22">
        <v>17</v>
      </c>
      <c r="DV116" s="32">
        <v>0</v>
      </c>
      <c r="DW116" s="22">
        <v>13</v>
      </c>
      <c r="DX116" s="32">
        <v>0</v>
      </c>
      <c r="DY116" s="22">
        <v>89</v>
      </c>
      <c r="DZ116" s="32">
        <v>0</v>
      </c>
      <c r="EA116" s="22">
        <v>50</v>
      </c>
      <c r="EB116" s="32">
        <v>0</v>
      </c>
      <c r="EC116" s="22">
        <v>126</v>
      </c>
      <c r="ED116" s="32">
        <v>0</v>
      </c>
      <c r="EE116" s="22">
        <v>74</v>
      </c>
      <c r="EF116" s="32">
        <v>0</v>
      </c>
      <c r="EG116" s="22" t="s">
        <v>425</v>
      </c>
      <c r="EH116" s="22">
        <v>24.47</v>
      </c>
      <c r="EI116" s="22" t="s">
        <v>425</v>
      </c>
      <c r="EJ116" s="22">
        <v>23.03</v>
      </c>
      <c r="EK116" s="22" t="s">
        <v>425</v>
      </c>
      <c r="EL116" s="22">
        <v>26.04</v>
      </c>
      <c r="EM116" s="22" t="s">
        <v>425</v>
      </c>
      <c r="EN116" s="22">
        <v>30.78</v>
      </c>
      <c r="EO116" s="22" t="s">
        <v>425</v>
      </c>
      <c r="EP116" s="22">
        <v>18.3</v>
      </c>
      <c r="EQ116" s="22" t="s">
        <v>288</v>
      </c>
      <c r="ER116" s="22">
        <v>21.12</v>
      </c>
      <c r="ES116" s="22" t="s">
        <v>288</v>
      </c>
      <c r="ET116" s="22">
        <v>27.4</v>
      </c>
      <c r="EU116" s="33" t="s">
        <v>433</v>
      </c>
      <c r="EV116" s="22">
        <v>11.32</v>
      </c>
      <c r="EW116" s="22" t="s">
        <v>288</v>
      </c>
      <c r="EX116" s="22">
        <v>24.54</v>
      </c>
      <c r="EY116" s="22" t="s">
        <v>434</v>
      </c>
      <c r="EZ116" s="22">
        <v>13.74</v>
      </c>
    </row>
    <row r="117" spans="1:156" ht="16" x14ac:dyDescent="0.2">
      <c r="A117" s="22" t="s">
        <v>91</v>
      </c>
      <c r="B117" s="22" t="s">
        <v>423</v>
      </c>
      <c r="C117" s="22" t="s">
        <v>628</v>
      </c>
      <c r="D117" s="22" t="s">
        <v>425</v>
      </c>
      <c r="E117" s="22" t="s">
        <v>426</v>
      </c>
      <c r="F117" s="22" t="s">
        <v>895</v>
      </c>
      <c r="G117" s="29"/>
      <c r="H117" s="22">
        <v>6</v>
      </c>
      <c r="I117" s="22">
        <v>63.85</v>
      </c>
      <c r="J117" s="22" t="s">
        <v>428</v>
      </c>
      <c r="K117" s="37" t="s">
        <v>426</v>
      </c>
      <c r="L117" s="22" t="s">
        <v>164</v>
      </c>
      <c r="M117">
        <v>15</v>
      </c>
      <c r="N117" t="s">
        <v>841</v>
      </c>
      <c r="O117" s="28">
        <f t="shared" si="42"/>
        <v>138.27105978260869</v>
      </c>
      <c r="P117" s="29">
        <f t="shared" si="54"/>
        <v>200.66576086956519</v>
      </c>
      <c r="Q117" s="34">
        <f t="shared" si="43"/>
        <v>62.394701086956516</v>
      </c>
      <c r="R117" s="27">
        <v>0.2895040760869565</v>
      </c>
      <c r="S117" s="29"/>
      <c r="T117" s="28">
        <v>62.394701086956516</v>
      </c>
      <c r="U117" s="28">
        <v>33.444293478260867</v>
      </c>
      <c r="V117" s="22">
        <v>267.55434782608688</v>
      </c>
      <c r="W117" s="22" t="s">
        <v>429</v>
      </c>
      <c r="X117" s="22" t="s">
        <v>427</v>
      </c>
      <c r="Y117" s="29">
        <v>55107</v>
      </c>
      <c r="Z117" s="29">
        <v>29538</v>
      </c>
      <c r="AA117" s="29">
        <v>88320</v>
      </c>
      <c r="AB117" s="22" t="s">
        <v>66</v>
      </c>
      <c r="AC117" s="22">
        <v>2004</v>
      </c>
      <c r="AD117" s="22">
        <v>0</v>
      </c>
      <c r="AE117" s="22">
        <v>6</v>
      </c>
      <c r="AF117" s="20" t="s">
        <v>470</v>
      </c>
      <c r="AG117" s="19" t="s">
        <v>660</v>
      </c>
      <c r="AH117" s="19" t="s">
        <v>682</v>
      </c>
      <c r="AI117" s="19">
        <v>3</v>
      </c>
      <c r="AJ117" s="19">
        <f>(AI117 * ((AV117 + AY117 + BB117 + BE117 + BH117 + BK117 + BN117 + BQ117) + AK117) * -1)</f>
        <v>263.94750000000033</v>
      </c>
      <c r="AK117" s="19">
        <f t="shared" si="44"/>
        <v>-21.980000000000004</v>
      </c>
      <c r="AL117" s="19">
        <v>34.549999999999997</v>
      </c>
      <c r="AM117" s="19">
        <v>56.53</v>
      </c>
      <c r="AN117" s="20" t="s">
        <v>425</v>
      </c>
      <c r="AO117" s="20" t="s">
        <v>425</v>
      </c>
      <c r="AP117" s="20" t="s">
        <v>425</v>
      </c>
      <c r="AQ117" s="20" t="s">
        <v>425</v>
      </c>
      <c r="AR117" s="22" t="s">
        <v>425</v>
      </c>
      <c r="AS117" s="20" t="s">
        <v>425</v>
      </c>
      <c r="AT117" s="20" t="s">
        <v>425</v>
      </c>
      <c r="AU117" s="19" t="s">
        <v>425</v>
      </c>
      <c r="AV117" s="19">
        <f t="shared" si="45"/>
        <v>-18.0413</v>
      </c>
      <c r="AW117" s="29">
        <v>40.9331999999999</v>
      </c>
      <c r="AX117" s="29">
        <v>58.9744999999999</v>
      </c>
      <c r="AY117" s="19">
        <f t="shared" si="46"/>
        <v>-24.9054</v>
      </c>
      <c r="AZ117" s="29">
        <v>37.480699999999899</v>
      </c>
      <c r="BA117" s="29">
        <v>62.3860999999999</v>
      </c>
      <c r="BB117" s="19">
        <f t="shared" si="47"/>
        <v>-11.821100000000001</v>
      </c>
      <c r="BC117" s="29">
        <v>44.027099999999898</v>
      </c>
      <c r="BD117" s="29">
        <v>55.848199999999899</v>
      </c>
      <c r="BE117" s="19">
        <f t="shared" si="48"/>
        <v>67.513199999999998</v>
      </c>
      <c r="BF117" s="29">
        <v>80.360100000000003</v>
      </c>
      <c r="BG117" s="29">
        <v>12.8469</v>
      </c>
      <c r="BH117" s="19">
        <f t="shared" si="49"/>
        <v>-31.717900000000107</v>
      </c>
      <c r="BI117" s="29">
        <v>34.095599999999898</v>
      </c>
      <c r="BJ117" s="29">
        <v>65.813500000000005</v>
      </c>
      <c r="BK117" s="19">
        <f t="shared" si="50"/>
        <v>-19.03</v>
      </c>
      <c r="BL117" s="30">
        <v>40.44</v>
      </c>
      <c r="BM117" s="30">
        <v>59.47</v>
      </c>
      <c r="BN117" s="19">
        <f t="shared" si="51"/>
        <v>-28</v>
      </c>
      <c r="BO117" s="31">
        <v>36</v>
      </c>
      <c r="BP117" s="31">
        <v>64</v>
      </c>
      <c r="BQ117" s="31"/>
      <c r="BR117" s="19">
        <v>35.08</v>
      </c>
      <c r="BS117" s="19">
        <v>64.78</v>
      </c>
      <c r="BT117" s="22" t="str">
        <f t="shared" si="52"/>
        <v>yes</v>
      </c>
      <c r="BU117" s="32">
        <v>0.56000000000000005</v>
      </c>
      <c r="BV117" s="32">
        <v>0.42</v>
      </c>
      <c r="BW117" s="22" t="s">
        <v>280</v>
      </c>
      <c r="BX117" s="29">
        <v>35.93</v>
      </c>
      <c r="BY117" s="29">
        <v>64.069999999999993</v>
      </c>
      <c r="BZ117" s="22" t="s">
        <v>512</v>
      </c>
      <c r="CA117" s="22" t="s">
        <v>512</v>
      </c>
      <c r="CB117" s="22" t="s">
        <v>244</v>
      </c>
      <c r="CC117" s="29">
        <v>87098</v>
      </c>
      <c r="CD117" s="22">
        <v>39788</v>
      </c>
      <c r="CE117" s="22">
        <v>28061</v>
      </c>
      <c r="CF117" s="27">
        <v>0.70530000000000004</v>
      </c>
      <c r="CG117" s="22">
        <v>4110</v>
      </c>
      <c r="CH117" s="32">
        <v>0.15</v>
      </c>
      <c r="CI117" s="22">
        <v>3330</v>
      </c>
      <c r="CJ117" s="32">
        <v>0.12</v>
      </c>
      <c r="CK117" s="22">
        <v>3516</v>
      </c>
      <c r="CL117" s="32">
        <v>0.13</v>
      </c>
      <c r="CM117" s="22">
        <v>1520</v>
      </c>
      <c r="CN117" s="27">
        <v>5.4199999999999998E-2</v>
      </c>
      <c r="CO117" s="22">
        <v>2441</v>
      </c>
      <c r="CP117" s="32">
        <v>0.09</v>
      </c>
      <c r="CQ117" s="22">
        <v>4936</v>
      </c>
      <c r="CR117" s="32">
        <v>0.18</v>
      </c>
      <c r="CS117" s="22">
        <v>3271</v>
      </c>
      <c r="CT117" s="32">
        <v>0.12</v>
      </c>
      <c r="CU117" s="22">
        <v>1703</v>
      </c>
      <c r="CV117" s="27">
        <v>6.0699999999999997E-2</v>
      </c>
      <c r="CW117" s="22">
        <v>36501</v>
      </c>
      <c r="CX117" s="32">
        <v>0.92</v>
      </c>
      <c r="CY117" s="22">
        <v>26262</v>
      </c>
      <c r="CZ117" s="32">
        <v>0.94</v>
      </c>
      <c r="DA117" s="22">
        <v>3287</v>
      </c>
      <c r="DB117" s="32">
        <v>0.08</v>
      </c>
      <c r="DC117" s="22">
        <v>1799</v>
      </c>
      <c r="DD117" s="32">
        <v>0.06</v>
      </c>
      <c r="DE117" s="22">
        <v>1046</v>
      </c>
      <c r="DF117" s="32">
        <v>0.03</v>
      </c>
      <c r="DG117" s="22">
        <v>554</v>
      </c>
      <c r="DH117" s="32">
        <v>0.02</v>
      </c>
      <c r="DI117" s="22">
        <v>698</v>
      </c>
      <c r="DJ117" s="32">
        <v>0.02</v>
      </c>
      <c r="DK117" s="22">
        <v>344</v>
      </c>
      <c r="DL117" s="32">
        <v>0.01</v>
      </c>
      <c r="DM117" s="22">
        <v>246</v>
      </c>
      <c r="DN117" s="32">
        <v>0.01</v>
      </c>
      <c r="DO117" s="22">
        <v>160</v>
      </c>
      <c r="DP117" s="32">
        <v>0.01</v>
      </c>
      <c r="DQ117" s="22">
        <v>1133</v>
      </c>
      <c r="DR117" s="32">
        <v>0.03</v>
      </c>
      <c r="DS117" s="22">
        <v>674</v>
      </c>
      <c r="DT117" s="32">
        <v>0.02</v>
      </c>
      <c r="DU117" s="22">
        <v>24</v>
      </c>
      <c r="DV117" s="32">
        <v>0</v>
      </c>
      <c r="DW117" s="22">
        <v>14</v>
      </c>
      <c r="DX117" s="32">
        <v>0</v>
      </c>
      <c r="DY117" s="22">
        <v>51</v>
      </c>
      <c r="DZ117" s="32">
        <v>0</v>
      </c>
      <c r="EA117" s="22">
        <v>22</v>
      </c>
      <c r="EB117" s="32">
        <v>0</v>
      </c>
      <c r="EC117" s="22">
        <v>89</v>
      </c>
      <c r="ED117" s="32">
        <v>0</v>
      </c>
      <c r="EE117" s="22">
        <v>31</v>
      </c>
      <c r="EF117" s="32">
        <v>0</v>
      </c>
      <c r="EG117" s="22" t="s">
        <v>425</v>
      </c>
      <c r="EH117" s="22">
        <v>25.46</v>
      </c>
      <c r="EI117" s="22" t="s">
        <v>425</v>
      </c>
      <c r="EJ117" s="22">
        <v>11.4</v>
      </c>
      <c r="EK117" s="22" t="s">
        <v>425</v>
      </c>
      <c r="EL117" s="22">
        <v>11</v>
      </c>
      <c r="EM117" s="22" t="s">
        <v>425</v>
      </c>
      <c r="EN117" s="22">
        <v>33.479999999999997</v>
      </c>
      <c r="EO117" s="22" t="s">
        <v>425</v>
      </c>
      <c r="EP117" s="22">
        <v>19.04</v>
      </c>
      <c r="EQ117" s="22" t="s">
        <v>288</v>
      </c>
      <c r="ER117" s="22">
        <v>14.82</v>
      </c>
      <c r="ES117" s="22" t="s">
        <v>288</v>
      </c>
      <c r="ET117" s="22">
        <v>18.64</v>
      </c>
      <c r="EU117" s="33" t="s">
        <v>433</v>
      </c>
      <c r="EV117" s="22">
        <v>8.74</v>
      </c>
      <c r="EW117" s="22" t="s">
        <v>288</v>
      </c>
      <c r="EX117" s="22">
        <v>21.66</v>
      </c>
      <c r="EY117" s="22" t="s">
        <v>434</v>
      </c>
      <c r="EZ117" s="22">
        <v>13.25</v>
      </c>
    </row>
    <row r="118" spans="1:156" ht="16" x14ac:dyDescent="0.2">
      <c r="A118" s="22" t="s">
        <v>85</v>
      </c>
      <c r="B118" s="22" t="s">
        <v>423</v>
      </c>
      <c r="C118" s="22" t="s">
        <v>629</v>
      </c>
      <c r="D118" s="22" t="s">
        <v>431</v>
      </c>
      <c r="E118" s="22" t="s">
        <v>630</v>
      </c>
      <c r="F118" s="22" t="s">
        <v>892</v>
      </c>
      <c r="G118" s="29"/>
      <c r="H118" s="22">
        <v>10</v>
      </c>
      <c r="I118" s="22">
        <v>81.98</v>
      </c>
      <c r="J118" s="22" t="s">
        <v>436</v>
      </c>
      <c r="K118" s="37" t="s">
        <v>426</v>
      </c>
      <c r="L118" s="22" t="s">
        <v>189</v>
      </c>
      <c r="M118">
        <v>-30</v>
      </c>
      <c r="N118" t="s">
        <v>853</v>
      </c>
      <c r="O118" s="28">
        <f t="shared" si="42"/>
        <v>-4698.4781536640694</v>
      </c>
      <c r="P118" s="34">
        <f t="shared" si="54"/>
        <v>14.886083440181478</v>
      </c>
      <c r="Q118" s="29">
        <f t="shared" si="43"/>
        <v>4713.3642371042506</v>
      </c>
      <c r="R118" s="27">
        <v>0.63669987178222709</v>
      </c>
      <c r="S118" s="29"/>
      <c r="T118" s="28">
        <v>78.556070618404178</v>
      </c>
      <c r="U118" s="28">
        <v>14.886083440181478</v>
      </c>
      <c r="V118" s="22">
        <v>-74.430417200907385</v>
      </c>
      <c r="W118" s="22" t="s">
        <v>429</v>
      </c>
      <c r="X118" s="22" t="s">
        <v>448</v>
      </c>
      <c r="Y118" s="29">
        <v>79648</v>
      </c>
      <c r="Z118" s="29">
        <v>15093</v>
      </c>
      <c r="AA118" s="29">
        <v>101390</v>
      </c>
      <c r="AB118" s="22" t="s">
        <v>90</v>
      </c>
      <c r="AC118" s="22">
        <v>1996</v>
      </c>
      <c r="AD118" s="22">
        <v>6</v>
      </c>
      <c r="AE118" s="22">
        <v>0</v>
      </c>
      <c r="AF118" s="20" t="s">
        <v>451</v>
      </c>
      <c r="AG118" s="19" t="s">
        <v>656</v>
      </c>
      <c r="AH118" s="21" t="s">
        <v>680</v>
      </c>
      <c r="AI118" s="21">
        <v>-3</v>
      </c>
      <c r="AJ118" s="19">
        <f t="shared" ref="AJ118:AJ135" si="55">(AI118 * (AV118 + AY118 + BB118 + BE118 + BH118 + BK118 + BN118 + BQ118) + AK118)</f>
        <v>-1191.0842999999995</v>
      </c>
      <c r="AK118" s="19">
        <f t="shared" si="44"/>
        <v>64.47</v>
      </c>
      <c r="AL118" s="19">
        <v>78.069999999999993</v>
      </c>
      <c r="AM118" s="19">
        <v>13.6</v>
      </c>
      <c r="AN118" s="22" t="s">
        <v>431</v>
      </c>
      <c r="AO118" s="20" t="s">
        <v>431</v>
      </c>
      <c r="AP118" s="20" t="s">
        <v>431</v>
      </c>
      <c r="AQ118" s="20" t="s">
        <v>431</v>
      </c>
      <c r="AR118" s="20" t="s">
        <v>431</v>
      </c>
      <c r="AS118" s="20" t="s">
        <v>431</v>
      </c>
      <c r="AT118" s="20" t="s">
        <v>431</v>
      </c>
      <c r="AU118" s="19" t="s">
        <v>431</v>
      </c>
      <c r="AV118" s="19">
        <f t="shared" si="45"/>
        <v>46.411299999999997</v>
      </c>
      <c r="AW118" s="29">
        <v>67.5230999999999</v>
      </c>
      <c r="AX118" s="29">
        <v>21.111799999999899</v>
      </c>
      <c r="AY118" s="19">
        <f t="shared" si="46"/>
        <v>61.4544</v>
      </c>
      <c r="AZ118" s="29">
        <v>80.479399999999899</v>
      </c>
      <c r="BA118" s="29">
        <v>19.024999999999899</v>
      </c>
      <c r="BB118" s="19">
        <f t="shared" si="47"/>
        <v>57.198999999999899</v>
      </c>
      <c r="BC118" s="29">
        <v>75.660399999999896</v>
      </c>
      <c r="BD118" s="29">
        <v>18.461400000000001</v>
      </c>
      <c r="BE118" s="19">
        <f t="shared" si="48"/>
        <v>61.527100000000004</v>
      </c>
      <c r="BF118" s="29">
        <v>75.290800000000004</v>
      </c>
      <c r="BG118" s="29">
        <v>13.7637</v>
      </c>
      <c r="BH118" s="19">
        <f t="shared" si="49"/>
        <v>58.366299999999896</v>
      </c>
      <c r="BI118" s="29">
        <v>78.991399999999899</v>
      </c>
      <c r="BJ118" s="29">
        <v>20.6251</v>
      </c>
      <c r="BK118" s="19">
        <f t="shared" si="50"/>
        <v>68.56</v>
      </c>
      <c r="BL118" s="30">
        <v>84</v>
      </c>
      <c r="BM118" s="30">
        <v>15.44</v>
      </c>
      <c r="BN118" s="19">
        <f t="shared" si="51"/>
        <v>65</v>
      </c>
      <c r="BO118" s="31">
        <v>82</v>
      </c>
      <c r="BP118" s="31">
        <v>17</v>
      </c>
      <c r="BQ118" s="31"/>
      <c r="BR118" s="19">
        <v>80.62</v>
      </c>
      <c r="BS118" s="19">
        <v>18.600000000000001</v>
      </c>
      <c r="BT118" s="22" t="str">
        <f t="shared" si="52"/>
        <v>no</v>
      </c>
      <c r="BU118" s="32">
        <v>0.26</v>
      </c>
      <c r="BV118" s="32">
        <v>0.7</v>
      </c>
      <c r="BW118" s="22" t="s">
        <v>279</v>
      </c>
      <c r="BX118" s="29">
        <v>30.8</v>
      </c>
      <c r="BY118" s="29">
        <v>69.2</v>
      </c>
      <c r="BZ118" s="22" t="s">
        <v>512</v>
      </c>
      <c r="CA118" s="21" t="s">
        <v>702</v>
      </c>
      <c r="CB118" s="22" t="s">
        <v>255</v>
      </c>
      <c r="CC118" s="29">
        <v>40847</v>
      </c>
      <c r="CD118" s="22">
        <v>39653</v>
      </c>
      <c r="CE118" s="22">
        <v>27104</v>
      </c>
      <c r="CF118" s="27">
        <v>0.6835</v>
      </c>
      <c r="CG118" s="22">
        <v>4974</v>
      </c>
      <c r="CH118" s="32">
        <v>0.18</v>
      </c>
      <c r="CI118" s="22">
        <v>2736</v>
      </c>
      <c r="CJ118" s="32">
        <v>0.1</v>
      </c>
      <c r="CK118" s="22">
        <v>2925</v>
      </c>
      <c r="CL118" s="32">
        <v>0.11</v>
      </c>
      <c r="CM118" s="22">
        <v>1035</v>
      </c>
      <c r="CN118" s="27">
        <v>3.8199999999999998E-2</v>
      </c>
      <c r="CO118" s="22">
        <v>3623</v>
      </c>
      <c r="CP118" s="32">
        <v>0.13</v>
      </c>
      <c r="CQ118" s="22">
        <v>4226</v>
      </c>
      <c r="CR118" s="32">
        <v>0.16</v>
      </c>
      <c r="CS118" s="22">
        <v>3054</v>
      </c>
      <c r="CT118" s="32">
        <v>0.11</v>
      </c>
      <c r="CU118" s="22">
        <v>1514</v>
      </c>
      <c r="CV118" s="27">
        <v>5.5899999999999998E-2</v>
      </c>
      <c r="CW118" s="22">
        <v>14288</v>
      </c>
      <c r="CX118" s="32">
        <v>0.36</v>
      </c>
      <c r="CY118" s="22">
        <v>12350</v>
      </c>
      <c r="CZ118" s="32">
        <v>0.46</v>
      </c>
      <c r="DA118" s="22">
        <v>25365</v>
      </c>
      <c r="DB118" s="32">
        <v>0.64</v>
      </c>
      <c r="DC118" s="22">
        <v>14754</v>
      </c>
      <c r="DD118" s="32">
        <v>0.54</v>
      </c>
      <c r="DE118" s="22">
        <v>3012</v>
      </c>
      <c r="DF118" s="32">
        <v>0.08</v>
      </c>
      <c r="DG118" s="22">
        <v>1763</v>
      </c>
      <c r="DH118" s="32">
        <v>7.0000000000000007E-2</v>
      </c>
      <c r="DI118" s="22">
        <v>15595</v>
      </c>
      <c r="DJ118" s="32">
        <v>0.39</v>
      </c>
      <c r="DK118" s="22">
        <v>9180</v>
      </c>
      <c r="DL118" s="32">
        <v>0.34</v>
      </c>
      <c r="DM118" s="22">
        <v>821</v>
      </c>
      <c r="DN118" s="32">
        <v>0.02</v>
      </c>
      <c r="DO118" s="22">
        <v>571</v>
      </c>
      <c r="DP118" s="32">
        <v>0.02</v>
      </c>
      <c r="DQ118" s="22">
        <v>5065</v>
      </c>
      <c r="DR118" s="32">
        <v>0.13</v>
      </c>
      <c r="DS118" s="22">
        <v>2819</v>
      </c>
      <c r="DT118" s="32">
        <v>0.1</v>
      </c>
      <c r="DU118" s="22">
        <v>15</v>
      </c>
      <c r="DV118" s="32">
        <v>0</v>
      </c>
      <c r="DW118" s="22">
        <v>12</v>
      </c>
      <c r="DX118" s="32">
        <v>0</v>
      </c>
      <c r="DY118" s="22">
        <v>140</v>
      </c>
      <c r="DZ118" s="32">
        <v>0</v>
      </c>
      <c r="EA118" s="22">
        <v>73</v>
      </c>
      <c r="EB118" s="32">
        <v>0</v>
      </c>
      <c r="EC118" s="22">
        <v>717</v>
      </c>
      <c r="ED118" s="32">
        <v>0.02</v>
      </c>
      <c r="EE118" s="22">
        <v>336</v>
      </c>
      <c r="EF118" s="32">
        <v>0.01</v>
      </c>
      <c r="EG118" s="22" t="s">
        <v>431</v>
      </c>
      <c r="EH118" s="22">
        <v>62.74</v>
      </c>
      <c r="EI118" s="22" t="s">
        <v>431</v>
      </c>
      <c r="EJ118" s="22">
        <v>57.03</v>
      </c>
      <c r="EK118" s="22" t="s">
        <v>431</v>
      </c>
      <c r="EL118" s="22">
        <v>65.17</v>
      </c>
      <c r="EM118" s="22" t="s">
        <v>431</v>
      </c>
      <c r="EN118" s="22">
        <v>58.94</v>
      </c>
      <c r="EO118" s="22" t="s">
        <v>431</v>
      </c>
      <c r="EP118" s="22">
        <v>68.56</v>
      </c>
      <c r="EQ118" s="22" t="s">
        <v>287</v>
      </c>
      <c r="ER118" s="22">
        <v>56.77</v>
      </c>
      <c r="ES118" s="22" t="s">
        <v>287</v>
      </c>
      <c r="ET118" s="22">
        <v>47.09</v>
      </c>
      <c r="EU118" s="22" t="s">
        <v>439</v>
      </c>
      <c r="EV118" s="22">
        <v>64.92</v>
      </c>
      <c r="EW118" s="22" t="s">
        <v>287</v>
      </c>
      <c r="EX118" s="22">
        <v>52.76</v>
      </c>
      <c r="EY118" s="22" t="s">
        <v>439</v>
      </c>
      <c r="EZ118" s="22">
        <v>69.989999999999995</v>
      </c>
    </row>
    <row r="119" spans="1:156" ht="16" x14ac:dyDescent="0.2">
      <c r="A119" s="22" t="s">
        <v>86</v>
      </c>
      <c r="B119" s="22" t="s">
        <v>423</v>
      </c>
      <c r="C119" s="22" t="s">
        <v>631</v>
      </c>
      <c r="D119" s="22" t="s">
        <v>431</v>
      </c>
      <c r="E119" s="22" t="s">
        <v>426</v>
      </c>
      <c r="F119" s="22" t="s">
        <v>892</v>
      </c>
      <c r="G119" s="29"/>
      <c r="H119" s="22">
        <v>2</v>
      </c>
      <c r="I119" s="22">
        <v>78.099999999999994</v>
      </c>
      <c r="J119" s="22" t="s">
        <v>429</v>
      </c>
      <c r="K119" s="37" t="s">
        <v>426</v>
      </c>
      <c r="L119" s="22" t="s">
        <v>189</v>
      </c>
      <c r="M119">
        <v>-26</v>
      </c>
      <c r="N119" t="s">
        <v>868</v>
      </c>
      <c r="O119" s="28">
        <f t="shared" si="42"/>
        <v>-837.27034392713176</v>
      </c>
      <c r="P119" s="34">
        <f t="shared" si="54"/>
        <v>18.744494989793065</v>
      </c>
      <c r="Q119" s="29">
        <f t="shared" si="43"/>
        <v>856.01483891692487</v>
      </c>
      <c r="R119" s="27">
        <v>0.52590074919950669</v>
      </c>
      <c r="S119" s="29"/>
      <c r="T119" s="28">
        <v>71.334569909743735</v>
      </c>
      <c r="U119" s="28">
        <v>18.744494989793065</v>
      </c>
      <c r="V119" s="22">
        <v>-93.722474948965314</v>
      </c>
      <c r="W119" s="22" t="s">
        <v>429</v>
      </c>
      <c r="X119" s="22" t="s">
        <v>448</v>
      </c>
      <c r="Y119" s="29">
        <v>68840</v>
      </c>
      <c r="Z119" s="29">
        <v>18089</v>
      </c>
      <c r="AA119" s="29">
        <v>96503</v>
      </c>
      <c r="AB119" s="22" t="s">
        <v>91</v>
      </c>
      <c r="AC119" s="22">
        <v>2012</v>
      </c>
      <c r="AD119" s="22">
        <v>6</v>
      </c>
      <c r="AE119" s="22">
        <v>0</v>
      </c>
      <c r="AF119" s="20" t="s">
        <v>451</v>
      </c>
      <c r="AG119" s="19" t="s">
        <v>656</v>
      </c>
      <c r="AH119" s="21" t="s">
        <v>680</v>
      </c>
      <c r="AI119" s="21">
        <v>-3</v>
      </c>
      <c r="AJ119" s="19">
        <f t="shared" si="55"/>
        <v>-1109.7562</v>
      </c>
      <c r="AK119" s="19">
        <f t="shared" si="44"/>
        <v>65.78</v>
      </c>
      <c r="AL119" s="19">
        <v>78.69</v>
      </c>
      <c r="AM119" s="19">
        <v>12.91</v>
      </c>
      <c r="AN119" s="22" t="s">
        <v>431</v>
      </c>
      <c r="AO119" s="20" t="s">
        <v>431</v>
      </c>
      <c r="AP119" s="20" t="s">
        <v>431</v>
      </c>
      <c r="AQ119" s="20" t="s">
        <v>431</v>
      </c>
      <c r="AR119" s="20" t="s">
        <v>431</v>
      </c>
      <c r="AS119" s="20" t="s">
        <v>431</v>
      </c>
      <c r="AT119" s="20" t="s">
        <v>431</v>
      </c>
      <c r="AU119" s="19" t="s">
        <v>431</v>
      </c>
      <c r="AV119" s="19">
        <f t="shared" si="45"/>
        <v>52.427999999999997</v>
      </c>
      <c r="AW119" s="29">
        <v>66.542400000000001</v>
      </c>
      <c r="AX119" s="29">
        <v>14.1144</v>
      </c>
      <c r="AY119" s="19">
        <f t="shared" si="46"/>
        <v>68.635600000000011</v>
      </c>
      <c r="AZ119" s="29">
        <v>84.126900000000006</v>
      </c>
      <c r="BA119" s="29">
        <v>15.491300000000001</v>
      </c>
      <c r="BB119" s="19">
        <f t="shared" si="47"/>
        <v>56.302000000000007</v>
      </c>
      <c r="BC119" s="29">
        <v>72.853700000000003</v>
      </c>
      <c r="BD119" s="29">
        <v>16.5517</v>
      </c>
      <c r="BE119" s="19">
        <f t="shared" si="48"/>
        <v>42.148100000000007</v>
      </c>
      <c r="BF119" s="29">
        <v>66.983900000000006</v>
      </c>
      <c r="BG119" s="29">
        <v>24.835799999999999</v>
      </c>
      <c r="BH119" s="19">
        <f t="shared" si="49"/>
        <v>61.881699999999995</v>
      </c>
      <c r="BI119" s="29">
        <v>80.790599999999898</v>
      </c>
      <c r="BJ119" s="29">
        <v>18.9088999999999</v>
      </c>
      <c r="BK119" s="19">
        <f t="shared" si="50"/>
        <v>53.45</v>
      </c>
      <c r="BL119" s="30">
        <v>72.39</v>
      </c>
      <c r="BM119" s="30">
        <v>18.940000000000001</v>
      </c>
      <c r="BN119" s="19">
        <f t="shared" si="51"/>
        <v>57</v>
      </c>
      <c r="BO119" s="31">
        <v>78</v>
      </c>
      <c r="BP119" s="31">
        <v>21</v>
      </c>
      <c r="BQ119" s="31"/>
      <c r="BR119" s="19">
        <v>76.56</v>
      </c>
      <c r="BS119" s="19">
        <v>22.85</v>
      </c>
      <c r="BT119" s="22" t="str">
        <f t="shared" si="52"/>
        <v>no</v>
      </c>
      <c r="BU119" s="32">
        <v>0.25</v>
      </c>
      <c r="BV119" s="32">
        <v>0.71</v>
      </c>
      <c r="BW119" s="22" t="s">
        <v>279</v>
      </c>
      <c r="BX119" s="29">
        <v>24.19</v>
      </c>
      <c r="BY119" s="29">
        <v>75.81</v>
      </c>
      <c r="BZ119" s="22" t="s">
        <v>512</v>
      </c>
      <c r="CA119" s="21" t="s">
        <v>702</v>
      </c>
      <c r="CB119" s="22" t="s">
        <v>255</v>
      </c>
      <c r="CC119" s="29">
        <v>43964</v>
      </c>
      <c r="CD119" s="22">
        <v>39622</v>
      </c>
      <c r="CE119" s="22">
        <v>30949</v>
      </c>
      <c r="CF119" s="27">
        <v>0.78110000000000002</v>
      </c>
      <c r="CG119" s="22">
        <v>7175</v>
      </c>
      <c r="CH119" s="32">
        <v>0.23</v>
      </c>
      <c r="CI119" s="22">
        <v>3068</v>
      </c>
      <c r="CJ119" s="32">
        <v>0.1</v>
      </c>
      <c r="CK119" s="22">
        <v>3411</v>
      </c>
      <c r="CL119" s="32">
        <v>0.11</v>
      </c>
      <c r="CM119" s="22">
        <v>1285</v>
      </c>
      <c r="CN119" s="27">
        <v>4.1500000000000002E-2</v>
      </c>
      <c r="CO119" s="22">
        <v>5140</v>
      </c>
      <c r="CP119" s="32">
        <v>0.17</v>
      </c>
      <c r="CQ119" s="22">
        <v>3253</v>
      </c>
      <c r="CR119" s="32">
        <v>0.11</v>
      </c>
      <c r="CS119" s="22">
        <v>2712</v>
      </c>
      <c r="CT119" s="32">
        <v>0.09</v>
      </c>
      <c r="CU119" s="22">
        <v>1778</v>
      </c>
      <c r="CV119" s="27">
        <v>5.74E-2</v>
      </c>
      <c r="CW119" s="22">
        <v>15455</v>
      </c>
      <c r="CX119" s="32">
        <v>0.39</v>
      </c>
      <c r="CY119" s="22">
        <v>14657</v>
      </c>
      <c r="CZ119" s="32">
        <v>0.47</v>
      </c>
      <c r="DA119" s="22">
        <v>24167</v>
      </c>
      <c r="DB119" s="32">
        <v>0.61</v>
      </c>
      <c r="DC119" s="22">
        <v>16292</v>
      </c>
      <c r="DD119" s="32">
        <v>0.53</v>
      </c>
      <c r="DE119" s="22">
        <v>2506</v>
      </c>
      <c r="DF119" s="32">
        <v>0.06</v>
      </c>
      <c r="DG119" s="22">
        <v>1638</v>
      </c>
      <c r="DH119" s="32">
        <v>0.05</v>
      </c>
      <c r="DI119" s="22">
        <v>16050</v>
      </c>
      <c r="DJ119" s="32">
        <v>0.41</v>
      </c>
      <c r="DK119" s="22">
        <v>10908</v>
      </c>
      <c r="DL119" s="32">
        <v>0.35</v>
      </c>
      <c r="DM119" s="22">
        <v>702</v>
      </c>
      <c r="DN119" s="32">
        <v>0.02</v>
      </c>
      <c r="DO119" s="22">
        <v>542</v>
      </c>
      <c r="DP119" s="32">
        <v>0.02</v>
      </c>
      <c r="DQ119" s="22">
        <v>4176</v>
      </c>
      <c r="DR119" s="32">
        <v>0.11</v>
      </c>
      <c r="DS119" s="22">
        <v>2764</v>
      </c>
      <c r="DT119" s="32">
        <v>0.09</v>
      </c>
      <c r="DU119" s="22">
        <v>35</v>
      </c>
      <c r="DV119" s="32">
        <v>0</v>
      </c>
      <c r="DW119" s="22">
        <v>28</v>
      </c>
      <c r="DX119" s="32">
        <v>0</v>
      </c>
      <c r="DY119" s="22">
        <v>93</v>
      </c>
      <c r="DZ119" s="32">
        <v>0</v>
      </c>
      <c r="EA119" s="22">
        <v>53</v>
      </c>
      <c r="EB119" s="32">
        <v>0</v>
      </c>
      <c r="EC119" s="22">
        <v>605</v>
      </c>
      <c r="ED119" s="32">
        <v>0.02</v>
      </c>
      <c r="EE119" s="22">
        <v>359</v>
      </c>
      <c r="EF119" s="32">
        <v>0.01</v>
      </c>
      <c r="EG119" s="22" t="s">
        <v>431</v>
      </c>
      <c r="EH119" s="22">
        <v>57.04</v>
      </c>
      <c r="EI119" s="22" t="s">
        <v>431</v>
      </c>
      <c r="EJ119" s="22">
        <v>54.3</v>
      </c>
      <c r="EK119" s="22" t="s">
        <v>431</v>
      </c>
      <c r="EL119" s="22">
        <v>61.72</v>
      </c>
      <c r="EM119" s="22" t="s">
        <v>431</v>
      </c>
      <c r="EN119" s="22">
        <v>56.31</v>
      </c>
      <c r="EO119" s="22" t="s">
        <v>431</v>
      </c>
      <c r="EP119" s="22">
        <v>53.45</v>
      </c>
      <c r="EQ119" s="22" t="s">
        <v>287</v>
      </c>
      <c r="ER119" s="22">
        <v>56.99</v>
      </c>
      <c r="ES119" s="22" t="s">
        <v>287</v>
      </c>
      <c r="ET119" s="22">
        <v>48.04</v>
      </c>
      <c r="EU119" s="22" t="s">
        <v>439</v>
      </c>
      <c r="EV119" s="22">
        <v>66.010000000000005</v>
      </c>
      <c r="EW119" s="22" t="s">
        <v>287</v>
      </c>
      <c r="EX119" s="22">
        <v>53.65</v>
      </c>
      <c r="EY119" s="22" t="s">
        <v>439</v>
      </c>
      <c r="EZ119" s="22">
        <v>63.19</v>
      </c>
    </row>
    <row r="120" spans="1:156" ht="16" x14ac:dyDescent="0.2">
      <c r="A120" s="22" t="s">
        <v>87</v>
      </c>
      <c r="B120" s="22" t="s">
        <v>423</v>
      </c>
      <c r="C120" s="22" t="s">
        <v>632</v>
      </c>
      <c r="D120" s="22" t="s">
        <v>431</v>
      </c>
      <c r="E120" s="22" t="s">
        <v>426</v>
      </c>
      <c r="F120" s="22" t="s">
        <v>892</v>
      </c>
      <c r="G120" s="29"/>
      <c r="H120" s="22">
        <v>6</v>
      </c>
      <c r="I120" s="22">
        <v>82.42</v>
      </c>
      <c r="J120" s="22" t="s">
        <v>429</v>
      </c>
      <c r="K120" s="37" t="s">
        <v>426</v>
      </c>
      <c r="L120" s="22" t="s">
        <v>189</v>
      </c>
      <c r="M120">
        <v>-37</v>
      </c>
      <c r="N120" t="s">
        <v>863</v>
      </c>
      <c r="O120" s="28">
        <f t="shared" si="42"/>
        <v>-2824.9950682164304</v>
      </c>
      <c r="P120" s="34">
        <f t="shared" si="54"/>
        <v>19.632444034120049</v>
      </c>
      <c r="Q120" s="29">
        <f t="shared" si="43"/>
        <v>2844.6275122505504</v>
      </c>
      <c r="R120" s="27">
        <v>0.59384986861728573</v>
      </c>
      <c r="S120" s="29"/>
      <c r="T120" s="28">
        <v>79.017430895848619</v>
      </c>
      <c r="U120" s="28">
        <v>19.632444034120049</v>
      </c>
      <c r="V120" s="22">
        <v>-98.16222017060025</v>
      </c>
      <c r="W120" s="22" t="s">
        <v>429</v>
      </c>
      <c r="X120" s="22" t="s">
        <v>448</v>
      </c>
      <c r="Y120" s="29">
        <v>100138</v>
      </c>
      <c r="Z120" s="29">
        <v>24880</v>
      </c>
      <c r="AA120" s="29">
        <v>126729</v>
      </c>
      <c r="AB120" s="22" t="s">
        <v>85</v>
      </c>
      <c r="AC120" s="22">
        <v>2004</v>
      </c>
      <c r="AD120" s="22">
        <v>6</v>
      </c>
      <c r="AE120" s="22">
        <v>0</v>
      </c>
      <c r="AF120" s="20" t="s">
        <v>451</v>
      </c>
      <c r="AG120" s="19" t="s">
        <v>656</v>
      </c>
      <c r="AH120" s="21" t="s">
        <v>680</v>
      </c>
      <c r="AI120" s="21">
        <v>-3</v>
      </c>
      <c r="AJ120" s="19">
        <f t="shared" si="55"/>
        <v>-1296.9843000000001</v>
      </c>
      <c r="AK120" s="19">
        <f t="shared" si="44"/>
        <v>61.290000000000006</v>
      </c>
      <c r="AL120" s="19">
        <v>75.62</v>
      </c>
      <c r="AM120" s="19">
        <v>14.33</v>
      </c>
      <c r="AN120" s="22" t="s">
        <v>431</v>
      </c>
      <c r="AO120" s="20" t="s">
        <v>431</v>
      </c>
      <c r="AP120" s="20" t="s">
        <v>431</v>
      </c>
      <c r="AQ120" s="20" t="s">
        <v>431</v>
      </c>
      <c r="AR120" s="20" t="s">
        <v>431</v>
      </c>
      <c r="AS120" s="20" t="s">
        <v>431</v>
      </c>
      <c r="AT120" s="20" t="s">
        <v>431</v>
      </c>
      <c r="AU120" s="19" t="s">
        <v>431</v>
      </c>
      <c r="AV120" s="19">
        <f t="shared" si="45"/>
        <v>95.888400000000004</v>
      </c>
      <c r="AW120" s="29">
        <v>95.888400000000004</v>
      </c>
      <c r="AX120" s="30">
        <v>0</v>
      </c>
      <c r="AY120" s="19">
        <f t="shared" si="46"/>
        <v>43.986200000000096</v>
      </c>
      <c r="AZ120" s="29">
        <v>61.4392</v>
      </c>
      <c r="BA120" s="29">
        <v>17.4529999999999</v>
      </c>
      <c r="BB120" s="19">
        <f t="shared" si="47"/>
        <v>64.625999999999891</v>
      </c>
      <c r="BC120" s="29">
        <v>82.110399999999899</v>
      </c>
      <c r="BD120" s="29">
        <v>17.484400000000001</v>
      </c>
      <c r="BE120" s="19">
        <f t="shared" si="48"/>
        <v>60.807300000000005</v>
      </c>
      <c r="BF120" s="29">
        <v>80.230500000000006</v>
      </c>
      <c r="BG120" s="29">
        <v>19.423200000000001</v>
      </c>
      <c r="BH120" s="19">
        <f t="shared" si="49"/>
        <v>58.310200000000002</v>
      </c>
      <c r="BI120" s="29">
        <v>78.997500000000002</v>
      </c>
      <c r="BJ120" s="29">
        <v>20.6873</v>
      </c>
      <c r="BK120" s="19">
        <f t="shared" si="50"/>
        <v>64.14</v>
      </c>
      <c r="BL120" s="30">
        <v>81.87</v>
      </c>
      <c r="BM120" s="30">
        <v>17.73</v>
      </c>
      <c r="BN120" s="19">
        <f t="shared" si="51"/>
        <v>65</v>
      </c>
      <c r="BO120" s="31">
        <v>82</v>
      </c>
      <c r="BP120" s="31">
        <v>17</v>
      </c>
      <c r="BQ120" s="31"/>
      <c r="BR120" s="19">
        <v>73.55</v>
      </c>
      <c r="BS120" s="19"/>
      <c r="BT120" s="22" t="str">
        <f t="shared" si="52"/>
        <v>no</v>
      </c>
      <c r="BU120" s="32">
        <v>0.23</v>
      </c>
      <c r="BV120" s="32">
        <v>0.75</v>
      </c>
      <c r="BW120" s="22" t="s">
        <v>279</v>
      </c>
      <c r="BX120" s="29">
        <v>21.95</v>
      </c>
      <c r="BY120" s="29">
        <v>78.05</v>
      </c>
      <c r="BZ120" s="22" t="s">
        <v>512</v>
      </c>
      <c r="CA120" s="21" t="s">
        <v>702</v>
      </c>
      <c r="CB120" s="22" t="s">
        <v>255</v>
      </c>
      <c r="CC120" s="29">
        <v>50951</v>
      </c>
      <c r="CD120" s="22">
        <v>39625</v>
      </c>
      <c r="CE120" s="22">
        <v>32196</v>
      </c>
      <c r="CF120" s="27">
        <v>0.8125</v>
      </c>
      <c r="CG120" s="22">
        <v>7337</v>
      </c>
      <c r="CH120" s="32">
        <v>0.23</v>
      </c>
      <c r="CI120" s="22">
        <v>2964</v>
      </c>
      <c r="CJ120" s="32">
        <v>0.09</v>
      </c>
      <c r="CK120" s="22">
        <v>3274</v>
      </c>
      <c r="CL120" s="32">
        <v>0.1</v>
      </c>
      <c r="CM120" s="22">
        <v>1433</v>
      </c>
      <c r="CN120" s="27">
        <v>4.4499999999999998E-2</v>
      </c>
      <c r="CO120" s="22">
        <v>4755</v>
      </c>
      <c r="CP120" s="32">
        <v>0.15</v>
      </c>
      <c r="CQ120" s="22">
        <v>3780</v>
      </c>
      <c r="CR120" s="32">
        <v>0.12</v>
      </c>
      <c r="CS120" s="22">
        <v>3163</v>
      </c>
      <c r="CT120" s="32">
        <v>0.1</v>
      </c>
      <c r="CU120" s="22">
        <v>2132</v>
      </c>
      <c r="CV120" s="27">
        <v>6.6199999999999995E-2</v>
      </c>
      <c r="CW120" s="22">
        <v>27143</v>
      </c>
      <c r="CX120" s="32">
        <v>0.68</v>
      </c>
      <c r="CY120" s="22">
        <v>23956</v>
      </c>
      <c r="CZ120" s="32">
        <v>0.74</v>
      </c>
      <c r="DA120" s="22">
        <v>12482</v>
      </c>
      <c r="DB120" s="32">
        <v>0.32</v>
      </c>
      <c r="DC120" s="22">
        <v>8240</v>
      </c>
      <c r="DD120" s="32">
        <v>0.26</v>
      </c>
      <c r="DE120" s="22">
        <v>4230</v>
      </c>
      <c r="DF120" s="32">
        <v>0.11</v>
      </c>
      <c r="DG120" s="22">
        <v>2832</v>
      </c>
      <c r="DH120" s="32">
        <v>0.09</v>
      </c>
      <c r="DI120" s="22">
        <v>5000</v>
      </c>
      <c r="DJ120" s="32">
        <v>0.13</v>
      </c>
      <c r="DK120" s="22">
        <v>2995</v>
      </c>
      <c r="DL120" s="32">
        <v>0.09</v>
      </c>
      <c r="DM120" s="22">
        <v>960</v>
      </c>
      <c r="DN120" s="32">
        <v>0.02</v>
      </c>
      <c r="DO120" s="22">
        <v>708</v>
      </c>
      <c r="DP120" s="32">
        <v>0.02</v>
      </c>
      <c r="DQ120" s="22">
        <v>1835</v>
      </c>
      <c r="DR120" s="32">
        <v>0.05</v>
      </c>
      <c r="DS120" s="22">
        <v>1424</v>
      </c>
      <c r="DT120" s="32">
        <v>0.04</v>
      </c>
      <c r="DU120" s="22">
        <v>27</v>
      </c>
      <c r="DV120" s="32">
        <v>0</v>
      </c>
      <c r="DW120" s="22">
        <v>21</v>
      </c>
      <c r="DX120" s="32">
        <v>0</v>
      </c>
      <c r="DY120" s="22">
        <v>131</v>
      </c>
      <c r="DZ120" s="32">
        <v>0</v>
      </c>
      <c r="EA120" s="22">
        <v>92</v>
      </c>
      <c r="EB120" s="32">
        <v>0</v>
      </c>
      <c r="EC120" s="22">
        <v>299</v>
      </c>
      <c r="ED120" s="32">
        <v>0.01</v>
      </c>
      <c r="EE120" s="22">
        <v>168</v>
      </c>
      <c r="EF120" s="32">
        <v>0.01</v>
      </c>
      <c r="EG120" s="22" t="s">
        <v>431</v>
      </c>
      <c r="EH120" s="22">
        <v>43.14</v>
      </c>
      <c r="EI120" s="22" t="s">
        <v>431</v>
      </c>
      <c r="EJ120" s="22">
        <v>64.09</v>
      </c>
      <c r="EK120" s="22" t="s">
        <v>431</v>
      </c>
      <c r="EL120" s="22">
        <v>60.33</v>
      </c>
      <c r="EM120" s="22" t="s">
        <v>431</v>
      </c>
      <c r="EN120" s="22">
        <v>57.39</v>
      </c>
      <c r="EO120" s="22" t="s">
        <v>431</v>
      </c>
      <c r="EP120" s="22">
        <v>64.14</v>
      </c>
      <c r="EQ120" s="22" t="s">
        <v>287</v>
      </c>
      <c r="ER120" s="22">
        <v>50.5</v>
      </c>
      <c r="ES120" s="22" t="s">
        <v>287</v>
      </c>
      <c r="ET120" s="22">
        <v>45.04</v>
      </c>
      <c r="EU120" s="22" t="s">
        <v>439</v>
      </c>
      <c r="EV120" s="22">
        <v>55.96</v>
      </c>
      <c r="EW120" s="22" t="s">
        <v>287</v>
      </c>
      <c r="EX120" s="22">
        <v>50.62</v>
      </c>
      <c r="EY120" s="22" t="s">
        <v>439</v>
      </c>
      <c r="EZ120" s="22">
        <v>58.58</v>
      </c>
    </row>
    <row r="121" spans="1:156" ht="16" x14ac:dyDescent="0.2">
      <c r="A121" s="22" t="s">
        <v>94</v>
      </c>
      <c r="B121" s="22" t="s">
        <v>423</v>
      </c>
      <c r="C121" s="22" t="s">
        <v>633</v>
      </c>
      <c r="D121" s="22" t="s">
        <v>431</v>
      </c>
      <c r="E121" s="22" t="s">
        <v>634</v>
      </c>
      <c r="F121" s="22" t="s">
        <v>892</v>
      </c>
      <c r="G121" s="29"/>
      <c r="H121" s="22">
        <v>22</v>
      </c>
      <c r="I121" s="22">
        <v>76.89</v>
      </c>
      <c r="J121" s="22" t="s">
        <v>436</v>
      </c>
      <c r="K121" s="37" t="s">
        <v>426</v>
      </c>
      <c r="L121" s="22" t="s">
        <v>189</v>
      </c>
      <c r="M121">
        <v>-27</v>
      </c>
      <c r="N121" t="s">
        <v>867</v>
      </c>
      <c r="O121" s="28">
        <f t="shared" si="42"/>
        <v>-10801.109215694052</v>
      </c>
      <c r="P121" s="34">
        <f t="shared" si="54"/>
        <v>17.476097909310905</v>
      </c>
      <c r="Q121" s="29">
        <f t="shared" si="43"/>
        <v>10818.585313603364</v>
      </c>
      <c r="R121" s="27">
        <v>0.64482881739199427</v>
      </c>
      <c r="S121" s="29"/>
      <c r="T121" s="28">
        <v>81.958979648510336</v>
      </c>
      <c r="U121" s="28">
        <v>17.476097909310905</v>
      </c>
      <c r="V121" s="22">
        <v>-87.380489546554514</v>
      </c>
      <c r="W121" s="22" t="s">
        <v>429</v>
      </c>
      <c r="X121" s="22" t="s">
        <v>448</v>
      </c>
      <c r="Y121" s="29">
        <v>103297</v>
      </c>
      <c r="Z121" s="29">
        <v>22026</v>
      </c>
      <c r="AA121" s="29">
        <v>126035</v>
      </c>
      <c r="AB121" s="22" t="s">
        <v>86</v>
      </c>
      <c r="AC121" s="22">
        <v>1972</v>
      </c>
      <c r="AD121" s="22">
        <v>6</v>
      </c>
      <c r="AE121" s="22">
        <v>0</v>
      </c>
      <c r="AF121" s="20" t="s">
        <v>451</v>
      </c>
      <c r="AG121" s="19" t="s">
        <v>656</v>
      </c>
      <c r="AH121" s="21" t="s">
        <v>680</v>
      </c>
      <c r="AI121" s="21">
        <v>-3</v>
      </c>
      <c r="AJ121" s="19">
        <f t="shared" si="55"/>
        <v>-1160.7092</v>
      </c>
      <c r="AK121" s="19">
        <f t="shared" si="44"/>
        <v>67.03</v>
      </c>
      <c r="AL121" s="19">
        <v>78.8</v>
      </c>
      <c r="AM121" s="19">
        <v>11.77</v>
      </c>
      <c r="AN121" s="22" t="s">
        <v>431</v>
      </c>
      <c r="AO121" s="20" t="s">
        <v>431</v>
      </c>
      <c r="AP121" s="20" t="s">
        <v>431</v>
      </c>
      <c r="AQ121" s="20" t="s">
        <v>431</v>
      </c>
      <c r="AR121" s="20" t="s">
        <v>431</v>
      </c>
      <c r="AS121" s="20" t="s">
        <v>431</v>
      </c>
      <c r="AT121" s="20" t="s">
        <v>431</v>
      </c>
      <c r="AU121" s="19" t="s">
        <v>431</v>
      </c>
      <c r="AV121" s="19">
        <f t="shared" si="45"/>
        <v>94.509600000000006</v>
      </c>
      <c r="AW121" s="29">
        <v>94.509600000000006</v>
      </c>
      <c r="AX121" s="30">
        <v>0</v>
      </c>
      <c r="AY121" s="19">
        <f t="shared" si="46"/>
        <v>36.444400000000002</v>
      </c>
      <c r="AZ121" s="29">
        <v>58.848500000000001</v>
      </c>
      <c r="BA121" s="29">
        <v>22.4041</v>
      </c>
      <c r="BB121" s="19">
        <f t="shared" si="47"/>
        <v>56.560700000000004</v>
      </c>
      <c r="BC121" s="29">
        <v>73.199200000000005</v>
      </c>
      <c r="BD121" s="29">
        <v>16.638500000000001</v>
      </c>
      <c r="BE121" s="19">
        <f t="shared" si="48"/>
        <v>61.878999999999991</v>
      </c>
      <c r="BF121" s="29">
        <v>80.798199999999994</v>
      </c>
      <c r="BG121" s="29">
        <v>18.9192</v>
      </c>
      <c r="BH121" s="19">
        <f t="shared" si="49"/>
        <v>48.082699999999996</v>
      </c>
      <c r="BI121" s="29">
        <v>66.973299999999895</v>
      </c>
      <c r="BJ121" s="29">
        <v>18.8905999999999</v>
      </c>
      <c r="BK121" s="19">
        <f t="shared" si="50"/>
        <v>56.77</v>
      </c>
      <c r="BL121" s="30">
        <v>77.98</v>
      </c>
      <c r="BM121" s="30">
        <v>21.21</v>
      </c>
      <c r="BN121" s="19">
        <f t="shared" si="51"/>
        <v>55</v>
      </c>
      <c r="BO121" s="31">
        <v>77</v>
      </c>
      <c r="BP121" s="31">
        <v>22</v>
      </c>
      <c r="BQ121" s="31"/>
      <c r="BR121" s="19">
        <v>79.77</v>
      </c>
      <c r="BS121" s="19">
        <v>19.21</v>
      </c>
      <c r="BT121" s="22" t="str">
        <f t="shared" si="52"/>
        <v>no</v>
      </c>
      <c r="BU121" s="32">
        <v>0.21</v>
      </c>
      <c r="BV121" s="32">
        <v>0.75</v>
      </c>
      <c r="BW121" s="22" t="s">
        <v>279</v>
      </c>
      <c r="BX121" s="29">
        <v>12</v>
      </c>
      <c r="BY121" s="29">
        <v>88</v>
      </c>
      <c r="BZ121" s="22" t="s">
        <v>512</v>
      </c>
      <c r="CA121" s="21" t="s">
        <v>702</v>
      </c>
      <c r="CB121" s="22" t="s">
        <v>255</v>
      </c>
      <c r="CC121" s="29">
        <v>24292</v>
      </c>
      <c r="CD121" s="22">
        <v>39575</v>
      </c>
      <c r="CE121" s="22">
        <v>36218</v>
      </c>
      <c r="CF121" s="27">
        <v>0.91520000000000001</v>
      </c>
      <c r="CG121" s="22">
        <v>14040</v>
      </c>
      <c r="CH121" s="32">
        <v>0.39</v>
      </c>
      <c r="CI121" s="22">
        <v>1264</v>
      </c>
      <c r="CJ121" s="32">
        <v>0.03</v>
      </c>
      <c r="CK121" s="22">
        <v>1600</v>
      </c>
      <c r="CL121" s="32">
        <v>0.04</v>
      </c>
      <c r="CM121" s="22">
        <v>998</v>
      </c>
      <c r="CN121" s="27">
        <v>2.76E-2</v>
      </c>
      <c r="CO121" s="22">
        <v>12485</v>
      </c>
      <c r="CP121" s="32">
        <v>0.34</v>
      </c>
      <c r="CQ121" s="22">
        <v>1498</v>
      </c>
      <c r="CR121" s="32">
        <v>0.04</v>
      </c>
      <c r="CS121" s="22">
        <v>1699</v>
      </c>
      <c r="CT121" s="32">
        <v>0.05</v>
      </c>
      <c r="CU121" s="22">
        <v>1160</v>
      </c>
      <c r="CV121" s="27">
        <v>3.2000000000000001E-2</v>
      </c>
      <c r="CW121" s="22">
        <v>25215</v>
      </c>
      <c r="CX121" s="32">
        <v>0.64</v>
      </c>
      <c r="CY121" s="22">
        <v>24576</v>
      </c>
      <c r="CZ121" s="32">
        <v>0.68</v>
      </c>
      <c r="DA121" s="22">
        <v>14360</v>
      </c>
      <c r="DB121" s="32">
        <v>0.36</v>
      </c>
      <c r="DC121" s="22">
        <v>11642</v>
      </c>
      <c r="DD121" s="32">
        <v>0.32</v>
      </c>
      <c r="DE121" s="22">
        <v>1264</v>
      </c>
      <c r="DF121" s="32">
        <v>0.03</v>
      </c>
      <c r="DG121" s="22">
        <v>1062</v>
      </c>
      <c r="DH121" s="32">
        <v>0.03</v>
      </c>
      <c r="DI121" s="22">
        <v>7609</v>
      </c>
      <c r="DJ121" s="32">
        <v>0.19</v>
      </c>
      <c r="DK121" s="22">
        <v>5410</v>
      </c>
      <c r="DL121" s="32">
        <v>0.15</v>
      </c>
      <c r="DM121" s="22">
        <v>416</v>
      </c>
      <c r="DN121" s="32">
        <v>0.01</v>
      </c>
      <c r="DO121" s="22">
        <v>344</v>
      </c>
      <c r="DP121" s="32">
        <v>0.01</v>
      </c>
      <c r="DQ121" s="22">
        <v>4712</v>
      </c>
      <c r="DR121" s="32">
        <v>0.12</v>
      </c>
      <c r="DS121" s="22">
        <v>4526</v>
      </c>
      <c r="DT121" s="32">
        <v>0.12</v>
      </c>
      <c r="DU121" s="22">
        <v>31</v>
      </c>
      <c r="DV121" s="32">
        <v>0</v>
      </c>
      <c r="DW121" s="22">
        <v>30</v>
      </c>
      <c r="DX121" s="32">
        <v>0</v>
      </c>
      <c r="DY121" s="22">
        <v>99</v>
      </c>
      <c r="DZ121" s="32">
        <v>0</v>
      </c>
      <c r="EA121" s="22">
        <v>89</v>
      </c>
      <c r="EB121" s="32">
        <v>0</v>
      </c>
      <c r="EC121" s="22">
        <v>229</v>
      </c>
      <c r="ED121" s="32">
        <v>0.01</v>
      </c>
      <c r="EE121" s="22">
        <v>181</v>
      </c>
      <c r="EF121" s="32">
        <v>0</v>
      </c>
      <c r="EG121" s="22" t="s">
        <v>431</v>
      </c>
      <c r="EH121" s="22">
        <v>37</v>
      </c>
      <c r="EI121" s="22" t="s">
        <v>431</v>
      </c>
      <c r="EJ121" s="22">
        <v>56.76</v>
      </c>
      <c r="EK121" s="22" t="s">
        <v>431</v>
      </c>
      <c r="EL121" s="22">
        <v>42.27</v>
      </c>
      <c r="EM121" s="22" t="s">
        <v>431</v>
      </c>
      <c r="EN121" s="22">
        <v>48.65</v>
      </c>
      <c r="EO121" s="22" t="s">
        <v>431</v>
      </c>
      <c r="EP121" s="22">
        <v>56.77</v>
      </c>
      <c r="EQ121" s="22" t="s">
        <v>287</v>
      </c>
      <c r="ER121" s="22">
        <v>52.16</v>
      </c>
      <c r="ES121" s="22" t="s">
        <v>287</v>
      </c>
      <c r="ET121" s="22">
        <v>48.01</v>
      </c>
      <c r="EU121" s="22" t="s">
        <v>439</v>
      </c>
      <c r="EV121" s="22">
        <v>60.82</v>
      </c>
      <c r="EW121" s="22" t="s">
        <v>287</v>
      </c>
      <c r="EX121" s="22">
        <v>53.49</v>
      </c>
      <c r="EY121" s="22" t="s">
        <v>439</v>
      </c>
      <c r="EZ121" s="22">
        <v>56.74</v>
      </c>
    </row>
    <row r="122" spans="1:156" ht="16" x14ac:dyDescent="0.2">
      <c r="A122" s="22" t="s">
        <v>88</v>
      </c>
      <c r="B122" s="22" t="s">
        <v>423</v>
      </c>
      <c r="C122" s="22" t="s">
        <v>635</v>
      </c>
      <c r="D122" s="22" t="s">
        <v>431</v>
      </c>
      <c r="E122" s="22" t="s">
        <v>426</v>
      </c>
      <c r="F122" s="22" t="s">
        <v>892</v>
      </c>
      <c r="G122" s="29"/>
      <c r="H122" s="22">
        <v>7</v>
      </c>
      <c r="I122" s="22">
        <v>80.790000000000006</v>
      </c>
      <c r="J122" s="22" t="s">
        <v>429</v>
      </c>
      <c r="K122" s="37" t="s">
        <v>426</v>
      </c>
      <c r="L122" s="22" t="s">
        <v>189</v>
      </c>
      <c r="M122">
        <v>-28</v>
      </c>
      <c r="N122" t="s">
        <v>866</v>
      </c>
      <c r="O122" s="28">
        <f t="shared" si="42"/>
        <v>-3490.7085980137776</v>
      </c>
      <c r="P122" s="34">
        <f t="shared" si="54"/>
        <v>15.241120157466225</v>
      </c>
      <c r="Q122" s="29">
        <f t="shared" si="43"/>
        <v>3505.9497181712441</v>
      </c>
      <c r="R122" s="27">
        <v>0.68233873132325307</v>
      </c>
      <c r="S122" s="29"/>
      <c r="T122" s="28">
        <v>83.474993289791527</v>
      </c>
      <c r="U122" s="28">
        <v>15.241120157466225</v>
      </c>
      <c r="V122" s="22">
        <v>-76.205600787331122</v>
      </c>
      <c r="W122" s="22" t="s">
        <v>429</v>
      </c>
      <c r="X122" s="22" t="s">
        <v>448</v>
      </c>
      <c r="Y122" s="29">
        <v>74640</v>
      </c>
      <c r="Z122" s="29">
        <v>13628</v>
      </c>
      <c r="AA122" s="29">
        <v>89416</v>
      </c>
      <c r="AB122" s="22" t="s">
        <v>87</v>
      </c>
      <c r="AC122" s="22">
        <v>2002</v>
      </c>
      <c r="AD122" s="22">
        <v>6</v>
      </c>
      <c r="AE122" s="22">
        <v>0</v>
      </c>
      <c r="AF122" s="20" t="s">
        <v>451</v>
      </c>
      <c r="AG122" s="19" t="s">
        <v>656</v>
      </c>
      <c r="AH122" s="21" t="s">
        <v>680</v>
      </c>
      <c r="AI122" s="21">
        <v>-3</v>
      </c>
      <c r="AJ122" s="19">
        <f t="shared" si="55"/>
        <v>-1211.533099999999</v>
      </c>
      <c r="AK122" s="19">
        <f t="shared" si="44"/>
        <v>68.710000000000008</v>
      </c>
      <c r="AL122" s="19">
        <v>80.650000000000006</v>
      </c>
      <c r="AM122" s="19">
        <v>11.94</v>
      </c>
      <c r="AN122" s="22" t="s">
        <v>431</v>
      </c>
      <c r="AO122" s="20" t="s">
        <v>431</v>
      </c>
      <c r="AP122" s="20" t="s">
        <v>431</v>
      </c>
      <c r="AQ122" s="20" t="s">
        <v>431</v>
      </c>
      <c r="AR122" s="20" t="s">
        <v>431</v>
      </c>
      <c r="AS122" s="20" t="s">
        <v>431</v>
      </c>
      <c r="AT122" s="20" t="s">
        <v>431</v>
      </c>
      <c r="AU122" s="19" t="s">
        <v>431</v>
      </c>
      <c r="AV122" s="19">
        <f t="shared" si="45"/>
        <v>53.234799999999893</v>
      </c>
      <c r="AW122" s="29">
        <v>76.420699999999897</v>
      </c>
      <c r="AX122" s="29">
        <v>23.1859</v>
      </c>
      <c r="AY122" s="19">
        <f t="shared" si="46"/>
        <v>54.341099999999898</v>
      </c>
      <c r="AZ122" s="29">
        <v>74.0003999999999</v>
      </c>
      <c r="BA122" s="29">
        <v>19.659300000000002</v>
      </c>
      <c r="BB122" s="19">
        <f t="shared" si="47"/>
        <v>61.438500000000005</v>
      </c>
      <c r="BC122" s="29">
        <v>80.574200000000005</v>
      </c>
      <c r="BD122" s="29">
        <v>19.1357</v>
      </c>
      <c r="BE122" s="19">
        <f t="shared" si="48"/>
        <v>78.1464</v>
      </c>
      <c r="BF122" s="29">
        <v>88.843100000000007</v>
      </c>
      <c r="BG122" s="29">
        <v>10.6967</v>
      </c>
      <c r="BH122" s="19">
        <f t="shared" si="49"/>
        <v>56.896899999999896</v>
      </c>
      <c r="BI122" s="29">
        <v>78.317499999999896</v>
      </c>
      <c r="BJ122" s="29">
        <v>21.4206</v>
      </c>
      <c r="BK122" s="19">
        <f t="shared" si="50"/>
        <v>60.69</v>
      </c>
      <c r="BL122" s="30">
        <v>80.22</v>
      </c>
      <c r="BM122" s="30">
        <v>19.53</v>
      </c>
      <c r="BN122" s="19">
        <f t="shared" si="51"/>
        <v>62</v>
      </c>
      <c r="BO122" s="31">
        <v>81</v>
      </c>
      <c r="BP122" s="31">
        <v>19</v>
      </c>
      <c r="BQ122" s="31"/>
      <c r="BR122" s="19">
        <v>79.16</v>
      </c>
      <c r="BS122" s="19">
        <v>20.53</v>
      </c>
      <c r="BT122" s="22" t="str">
        <f t="shared" si="52"/>
        <v>no</v>
      </c>
      <c r="BU122" s="32">
        <v>0.19</v>
      </c>
      <c r="BV122" s="32">
        <v>0.79</v>
      </c>
      <c r="BW122" s="22" t="s">
        <v>279</v>
      </c>
      <c r="BX122" s="29">
        <v>16.16</v>
      </c>
      <c r="BY122" s="29">
        <v>83.84</v>
      </c>
      <c r="BZ122" s="22" t="s">
        <v>512</v>
      </c>
      <c r="CA122" s="21" t="s">
        <v>702</v>
      </c>
      <c r="CB122" s="22" t="s">
        <v>255</v>
      </c>
      <c r="CC122" s="29">
        <v>65065</v>
      </c>
      <c r="CD122" s="22">
        <v>39635</v>
      </c>
      <c r="CE122" s="22">
        <v>34676</v>
      </c>
      <c r="CF122" s="27">
        <v>0.87490000000000001</v>
      </c>
      <c r="CG122" s="22">
        <v>7228</v>
      </c>
      <c r="CH122" s="32">
        <v>0.21</v>
      </c>
      <c r="CI122" s="22">
        <v>2957</v>
      </c>
      <c r="CJ122" s="32">
        <v>0.09</v>
      </c>
      <c r="CK122" s="22">
        <v>3689</v>
      </c>
      <c r="CL122" s="32">
        <v>0.11</v>
      </c>
      <c r="CM122" s="22">
        <v>1866</v>
      </c>
      <c r="CN122" s="27">
        <v>5.3800000000000001E-2</v>
      </c>
      <c r="CO122" s="22">
        <v>5849</v>
      </c>
      <c r="CP122" s="32">
        <v>0.17</v>
      </c>
      <c r="CQ122" s="22">
        <v>3729</v>
      </c>
      <c r="CR122" s="32">
        <v>0.11</v>
      </c>
      <c r="CS122" s="22">
        <v>3524</v>
      </c>
      <c r="CT122" s="32">
        <v>0.1</v>
      </c>
      <c r="CU122" s="22">
        <v>2506</v>
      </c>
      <c r="CV122" s="27">
        <v>7.2300000000000003E-2</v>
      </c>
      <c r="CW122" s="22">
        <v>33768</v>
      </c>
      <c r="CX122" s="32">
        <v>0.85</v>
      </c>
      <c r="CY122" s="22">
        <v>29959</v>
      </c>
      <c r="CZ122" s="32">
        <v>0.86</v>
      </c>
      <c r="DA122" s="22">
        <v>5867</v>
      </c>
      <c r="DB122" s="32">
        <v>0.15</v>
      </c>
      <c r="DC122" s="22">
        <v>4717</v>
      </c>
      <c r="DD122" s="32">
        <v>0.14000000000000001</v>
      </c>
      <c r="DE122" s="22">
        <v>1408</v>
      </c>
      <c r="DF122" s="32">
        <v>0.04</v>
      </c>
      <c r="DG122" s="22">
        <v>1106</v>
      </c>
      <c r="DH122" s="32">
        <v>0.03</v>
      </c>
      <c r="DI122" s="22">
        <v>1964</v>
      </c>
      <c r="DJ122" s="32">
        <v>0.05</v>
      </c>
      <c r="DK122" s="22">
        <v>1575</v>
      </c>
      <c r="DL122" s="32">
        <v>0.05</v>
      </c>
      <c r="DM122" s="22">
        <v>274</v>
      </c>
      <c r="DN122" s="32">
        <v>0.01</v>
      </c>
      <c r="DO122" s="22">
        <v>243</v>
      </c>
      <c r="DP122" s="32">
        <v>0.01</v>
      </c>
      <c r="DQ122" s="22">
        <v>1929</v>
      </c>
      <c r="DR122" s="32">
        <v>0.05</v>
      </c>
      <c r="DS122" s="22">
        <v>1584</v>
      </c>
      <c r="DT122" s="32">
        <v>0.05</v>
      </c>
      <c r="DU122" s="22">
        <v>31</v>
      </c>
      <c r="DV122" s="32">
        <v>0</v>
      </c>
      <c r="DW122" s="22">
        <v>29</v>
      </c>
      <c r="DX122" s="32">
        <v>0</v>
      </c>
      <c r="DY122" s="22">
        <v>81</v>
      </c>
      <c r="DZ122" s="32">
        <v>0</v>
      </c>
      <c r="EA122" s="22">
        <v>57</v>
      </c>
      <c r="EB122" s="32">
        <v>0</v>
      </c>
      <c r="EC122" s="22">
        <v>180</v>
      </c>
      <c r="ED122" s="32">
        <v>0</v>
      </c>
      <c r="EE122" s="22">
        <v>123</v>
      </c>
      <c r="EF122" s="32">
        <v>0</v>
      </c>
      <c r="EG122" s="22" t="s">
        <v>431</v>
      </c>
      <c r="EH122" s="22">
        <v>55.46</v>
      </c>
      <c r="EI122" s="22" t="s">
        <v>431</v>
      </c>
      <c r="EJ122" s="22">
        <v>62.74</v>
      </c>
      <c r="EK122" s="22" t="s">
        <v>431</v>
      </c>
      <c r="EL122" s="22">
        <v>61.6</v>
      </c>
      <c r="EM122" s="22" t="s">
        <v>431</v>
      </c>
      <c r="EN122" s="22">
        <v>58.78</v>
      </c>
      <c r="EO122" s="22" t="s">
        <v>431</v>
      </c>
      <c r="EP122" s="22">
        <v>60.69</v>
      </c>
      <c r="EQ122" s="22" t="s">
        <v>287</v>
      </c>
      <c r="ER122" s="22">
        <v>58.75</v>
      </c>
      <c r="ES122" s="22" t="s">
        <v>287</v>
      </c>
      <c r="ET122" s="22">
        <v>46.31</v>
      </c>
      <c r="EU122" s="22" t="s">
        <v>439</v>
      </c>
      <c r="EV122" s="22">
        <v>65.17</v>
      </c>
      <c r="EW122" s="22" t="s">
        <v>287</v>
      </c>
      <c r="EX122" s="22">
        <v>53.21</v>
      </c>
      <c r="EY122" s="22" t="s">
        <v>439</v>
      </c>
      <c r="EZ122" s="22">
        <v>58.64</v>
      </c>
    </row>
    <row r="123" spans="1:156" ht="16" x14ac:dyDescent="0.2">
      <c r="A123" s="22" t="s">
        <v>92</v>
      </c>
      <c r="B123" s="22" t="s">
        <v>423</v>
      </c>
      <c r="C123" s="22" t="s">
        <v>636</v>
      </c>
      <c r="D123" s="22" t="s">
        <v>431</v>
      </c>
      <c r="E123" s="22" t="s">
        <v>426</v>
      </c>
      <c r="F123" s="22" t="s">
        <v>892</v>
      </c>
      <c r="G123" s="29"/>
      <c r="H123" s="22">
        <v>7</v>
      </c>
      <c r="I123" s="22">
        <v>80.94</v>
      </c>
      <c r="J123" s="22" t="s">
        <v>429</v>
      </c>
      <c r="K123" s="37" t="s">
        <v>426</v>
      </c>
      <c r="L123" s="22" t="s">
        <v>189</v>
      </c>
      <c r="M123">
        <v>-29</v>
      </c>
      <c r="N123" t="s">
        <v>865</v>
      </c>
      <c r="O123" s="28">
        <f t="shared" si="42"/>
        <v>-3356.9549279675211</v>
      </c>
      <c r="P123" s="34">
        <f t="shared" si="54"/>
        <v>14.277408801560867</v>
      </c>
      <c r="Q123" s="29">
        <f t="shared" si="43"/>
        <v>3371.2323367690819</v>
      </c>
      <c r="R123" s="27">
        <v>0.65990027788179184</v>
      </c>
      <c r="S123" s="29"/>
      <c r="T123" s="28">
        <v>80.267436589740043</v>
      </c>
      <c r="U123" s="28">
        <v>14.277408801560867</v>
      </c>
      <c r="V123" s="22">
        <v>-71.387044007804334</v>
      </c>
      <c r="W123" s="22" t="s">
        <v>429</v>
      </c>
      <c r="X123" s="22" t="s">
        <v>448</v>
      </c>
      <c r="Y123" s="29">
        <v>81457</v>
      </c>
      <c r="Z123" s="29">
        <v>14489</v>
      </c>
      <c r="AA123" s="29">
        <v>101482</v>
      </c>
      <c r="AB123" s="22" t="s">
        <v>94</v>
      </c>
      <c r="AC123" s="22">
        <v>2002</v>
      </c>
      <c r="AD123" s="22">
        <v>6</v>
      </c>
      <c r="AE123" s="22">
        <v>0</v>
      </c>
      <c r="AF123" s="20" t="s">
        <v>451</v>
      </c>
      <c r="AG123" s="19" t="s">
        <v>656</v>
      </c>
      <c r="AH123" s="21" t="s">
        <v>680</v>
      </c>
      <c r="AI123" s="21">
        <v>-3</v>
      </c>
      <c r="AJ123" s="19">
        <f t="shared" si="55"/>
        <v>-1301.3071999999995</v>
      </c>
      <c r="AK123" s="19">
        <f t="shared" si="44"/>
        <v>68.2</v>
      </c>
      <c r="AL123" s="19">
        <v>80.53</v>
      </c>
      <c r="AM123" s="19">
        <v>12.33</v>
      </c>
      <c r="AN123" s="22" t="s">
        <v>431</v>
      </c>
      <c r="AO123" s="20" t="s">
        <v>431</v>
      </c>
      <c r="AP123" s="20" t="s">
        <v>431</v>
      </c>
      <c r="AQ123" s="20" t="s">
        <v>431</v>
      </c>
      <c r="AR123" s="20" t="s">
        <v>431</v>
      </c>
      <c r="AS123" s="20" t="s">
        <v>431</v>
      </c>
      <c r="AT123" s="20" t="s">
        <v>431</v>
      </c>
      <c r="AU123" s="19" t="s">
        <v>431</v>
      </c>
      <c r="AV123" s="19">
        <f t="shared" si="45"/>
        <v>97.899500000000003</v>
      </c>
      <c r="AW123" s="29">
        <v>97.899500000000003</v>
      </c>
      <c r="AX123" s="30">
        <v>0</v>
      </c>
      <c r="AY123" s="19">
        <f t="shared" si="46"/>
        <v>57.717799999999997</v>
      </c>
      <c r="AZ123" s="29">
        <v>78.777000000000001</v>
      </c>
      <c r="BA123" s="29">
        <v>21.059200000000001</v>
      </c>
      <c r="BB123" s="19">
        <f t="shared" si="47"/>
        <v>63.920999999999992</v>
      </c>
      <c r="BC123" s="29">
        <v>81.839299999999895</v>
      </c>
      <c r="BD123" s="29">
        <v>17.918299999999899</v>
      </c>
      <c r="BE123" s="19">
        <f t="shared" si="48"/>
        <v>50.945099999999996</v>
      </c>
      <c r="BF123" s="29">
        <v>60.231499999999997</v>
      </c>
      <c r="BG123" s="29">
        <v>9.2864000000000004</v>
      </c>
      <c r="BH123" s="19">
        <f t="shared" si="49"/>
        <v>60.958999999999897</v>
      </c>
      <c r="BI123" s="29">
        <v>80.405699999999896</v>
      </c>
      <c r="BJ123" s="29">
        <v>19.4467</v>
      </c>
      <c r="BK123" s="19">
        <f t="shared" si="50"/>
        <v>63.06</v>
      </c>
      <c r="BL123" s="30">
        <v>81.39</v>
      </c>
      <c r="BM123" s="30">
        <v>18.329999999999998</v>
      </c>
      <c r="BN123" s="19">
        <f t="shared" si="51"/>
        <v>62</v>
      </c>
      <c r="BO123" s="31">
        <v>81</v>
      </c>
      <c r="BP123" s="31">
        <v>19</v>
      </c>
      <c r="BQ123" s="31"/>
      <c r="BR123" s="19">
        <v>80.400000000000006</v>
      </c>
      <c r="BS123" s="19">
        <v>19.36</v>
      </c>
      <c r="BT123" s="22" t="str">
        <f t="shared" si="52"/>
        <v>no</v>
      </c>
      <c r="BU123" s="32">
        <v>0.21</v>
      </c>
      <c r="BV123" s="32">
        <v>0.77</v>
      </c>
      <c r="BW123" s="22" t="s">
        <v>279</v>
      </c>
      <c r="BX123" s="29">
        <v>28.22</v>
      </c>
      <c r="BY123" s="29">
        <v>71.78</v>
      </c>
      <c r="BZ123" s="22" t="s">
        <v>512</v>
      </c>
      <c r="CA123" s="21" t="s">
        <v>702</v>
      </c>
      <c r="CB123" s="22" t="s">
        <v>255</v>
      </c>
      <c r="CC123" s="29">
        <v>83346</v>
      </c>
      <c r="CD123" s="22">
        <v>39454</v>
      </c>
      <c r="CE123" s="22">
        <v>31333</v>
      </c>
      <c r="CF123" s="27">
        <v>0.79420000000000002</v>
      </c>
      <c r="CG123" s="22">
        <v>5133</v>
      </c>
      <c r="CH123" s="32">
        <v>0.16</v>
      </c>
      <c r="CI123" s="22">
        <v>3025</v>
      </c>
      <c r="CJ123" s="32">
        <v>0.1</v>
      </c>
      <c r="CK123" s="22">
        <v>3538</v>
      </c>
      <c r="CL123" s="32">
        <v>0.11</v>
      </c>
      <c r="CM123" s="22">
        <v>1593</v>
      </c>
      <c r="CN123" s="27">
        <v>5.0799999999999998E-2</v>
      </c>
      <c r="CO123" s="22">
        <v>3864</v>
      </c>
      <c r="CP123" s="32">
        <v>0.12</v>
      </c>
      <c r="CQ123" s="22">
        <v>4513</v>
      </c>
      <c r="CR123" s="32">
        <v>0.14000000000000001</v>
      </c>
      <c r="CS123" s="22">
        <v>3940</v>
      </c>
      <c r="CT123" s="32">
        <v>0.13</v>
      </c>
      <c r="CU123" s="22">
        <v>2430</v>
      </c>
      <c r="CV123" s="27">
        <v>7.7600000000000002E-2</v>
      </c>
      <c r="CW123" s="22">
        <v>32633</v>
      </c>
      <c r="CX123" s="32">
        <v>0.83</v>
      </c>
      <c r="CY123" s="22">
        <v>26905</v>
      </c>
      <c r="CZ123" s="32">
        <v>0.86</v>
      </c>
      <c r="DA123" s="22">
        <v>6821</v>
      </c>
      <c r="DB123" s="32">
        <v>0.17</v>
      </c>
      <c r="DC123" s="22">
        <v>4428</v>
      </c>
      <c r="DD123" s="32">
        <v>0.14000000000000001</v>
      </c>
      <c r="DE123" s="22">
        <v>1716</v>
      </c>
      <c r="DF123" s="32">
        <v>0.04</v>
      </c>
      <c r="DG123" s="22">
        <v>1066</v>
      </c>
      <c r="DH123" s="32">
        <v>0.03</v>
      </c>
      <c r="DI123" s="22">
        <v>3087</v>
      </c>
      <c r="DJ123" s="32">
        <v>0.08</v>
      </c>
      <c r="DK123" s="22">
        <v>2024</v>
      </c>
      <c r="DL123" s="32">
        <v>0.06</v>
      </c>
      <c r="DM123" s="22">
        <v>352</v>
      </c>
      <c r="DN123" s="32">
        <v>0.01</v>
      </c>
      <c r="DO123" s="22">
        <v>263</v>
      </c>
      <c r="DP123" s="32">
        <v>0.01</v>
      </c>
      <c r="DQ123" s="22">
        <v>1392</v>
      </c>
      <c r="DR123" s="32">
        <v>0.04</v>
      </c>
      <c r="DS123" s="22">
        <v>915</v>
      </c>
      <c r="DT123" s="32">
        <v>0.03</v>
      </c>
      <c r="DU123" s="22">
        <v>45</v>
      </c>
      <c r="DV123" s="32">
        <v>0</v>
      </c>
      <c r="DW123" s="22">
        <v>34</v>
      </c>
      <c r="DX123" s="32">
        <v>0</v>
      </c>
      <c r="DY123" s="22">
        <v>73</v>
      </c>
      <c r="DZ123" s="32">
        <v>0</v>
      </c>
      <c r="EA123" s="22">
        <v>44</v>
      </c>
      <c r="EB123" s="32">
        <v>0</v>
      </c>
      <c r="EC123" s="22">
        <v>156</v>
      </c>
      <c r="ED123" s="32">
        <v>0</v>
      </c>
      <c r="EE123" s="22">
        <v>82</v>
      </c>
      <c r="EF123" s="32">
        <v>0</v>
      </c>
      <c r="EG123" s="22" t="s">
        <v>431</v>
      </c>
      <c r="EH123" s="22">
        <v>49.93</v>
      </c>
      <c r="EI123" s="22" t="s">
        <v>431</v>
      </c>
      <c r="EJ123" s="22">
        <v>60.97</v>
      </c>
      <c r="EK123" s="22" t="s">
        <v>431</v>
      </c>
      <c r="EL123" s="22">
        <v>59.55</v>
      </c>
      <c r="EM123" s="22" t="s">
        <v>431</v>
      </c>
      <c r="EN123" s="22">
        <v>56.3</v>
      </c>
      <c r="EO123" s="22" t="s">
        <v>431</v>
      </c>
      <c r="EP123" s="22">
        <v>63.06</v>
      </c>
      <c r="EQ123" s="22" t="s">
        <v>287</v>
      </c>
      <c r="ER123" s="22">
        <v>49.69</v>
      </c>
      <c r="ES123" s="22" t="s">
        <v>287</v>
      </c>
      <c r="ET123" s="22">
        <v>40.33</v>
      </c>
      <c r="EU123" s="22" t="s">
        <v>439</v>
      </c>
      <c r="EV123" s="22">
        <v>59.14</v>
      </c>
      <c r="EW123" s="22" t="s">
        <v>287</v>
      </c>
      <c r="EX123" s="22">
        <v>48.03</v>
      </c>
      <c r="EY123" s="22" t="s">
        <v>439</v>
      </c>
      <c r="EZ123" s="22">
        <v>58.08</v>
      </c>
    </row>
    <row r="124" spans="1:156" ht="16" x14ac:dyDescent="0.2">
      <c r="A124" s="22" t="s">
        <v>89</v>
      </c>
      <c r="B124" s="22" t="s">
        <v>423</v>
      </c>
      <c r="C124" s="22" t="s">
        <v>637</v>
      </c>
      <c r="D124" s="22" t="s">
        <v>431</v>
      </c>
      <c r="E124" s="22" t="s">
        <v>426</v>
      </c>
      <c r="F124" s="22" t="s">
        <v>892</v>
      </c>
      <c r="G124" s="29"/>
      <c r="H124" s="22">
        <v>18</v>
      </c>
      <c r="I124" s="22">
        <v>82.13</v>
      </c>
      <c r="J124" s="22" t="s">
        <v>429</v>
      </c>
      <c r="K124" s="37" t="s">
        <v>426</v>
      </c>
      <c r="L124" s="22" t="s">
        <v>189</v>
      </c>
      <c r="M124">
        <v>-37</v>
      </c>
      <c r="N124" t="s">
        <v>863</v>
      </c>
      <c r="O124" s="28">
        <f t="shared" si="42"/>
        <v>-8786.3153311652532</v>
      </c>
      <c r="P124" s="34">
        <f t="shared" si="54"/>
        <v>14.846901601180004</v>
      </c>
      <c r="Q124" s="29">
        <f t="shared" si="43"/>
        <v>8801.1622327664336</v>
      </c>
      <c r="R124" s="27">
        <v>0.66645341294805494</v>
      </c>
      <c r="S124" s="29"/>
      <c r="T124" s="28">
        <v>81.492242895985498</v>
      </c>
      <c r="U124" s="28">
        <v>14.846901601180004</v>
      </c>
      <c r="V124" s="22">
        <v>-74.234508005900011</v>
      </c>
      <c r="W124" s="22" t="s">
        <v>429</v>
      </c>
      <c r="X124" s="22" t="s">
        <v>448</v>
      </c>
      <c r="Y124" s="29">
        <v>91713</v>
      </c>
      <c r="Z124" s="29">
        <v>16709</v>
      </c>
      <c r="AA124" s="29">
        <v>112542</v>
      </c>
      <c r="AB124" s="22" t="s">
        <v>88</v>
      </c>
      <c r="AC124" s="22">
        <v>1980</v>
      </c>
      <c r="AD124" s="22">
        <v>6</v>
      </c>
      <c r="AE124" s="22">
        <v>0</v>
      </c>
      <c r="AF124" s="20" t="s">
        <v>451</v>
      </c>
      <c r="AG124" s="19" t="s">
        <v>656</v>
      </c>
      <c r="AH124" s="21" t="s">
        <v>680</v>
      </c>
      <c r="AI124" s="21">
        <v>-3</v>
      </c>
      <c r="AJ124" s="19">
        <f t="shared" si="55"/>
        <v>-1460.9450999999999</v>
      </c>
      <c r="AK124" s="19">
        <f t="shared" si="44"/>
        <v>75.75</v>
      </c>
      <c r="AL124" s="19">
        <v>83.24</v>
      </c>
      <c r="AM124" s="19">
        <v>7.49</v>
      </c>
      <c r="AN124" s="22" t="s">
        <v>431</v>
      </c>
      <c r="AO124" s="20" t="s">
        <v>431</v>
      </c>
      <c r="AP124" s="20" t="s">
        <v>431</v>
      </c>
      <c r="AQ124" s="20" t="s">
        <v>431</v>
      </c>
      <c r="AR124" s="20" t="s">
        <v>431</v>
      </c>
      <c r="AS124" s="20" t="s">
        <v>431</v>
      </c>
      <c r="AT124" s="20" t="s">
        <v>431</v>
      </c>
      <c r="AU124" s="19" t="s">
        <v>431</v>
      </c>
      <c r="AV124" s="19">
        <f t="shared" si="45"/>
        <v>70.5745</v>
      </c>
      <c r="AW124" s="29">
        <v>85.054299999999898</v>
      </c>
      <c r="AX124" s="29">
        <v>14.4797999999999</v>
      </c>
      <c r="AY124" s="19">
        <f t="shared" si="46"/>
        <v>75.646000000000001</v>
      </c>
      <c r="AZ124" s="29">
        <v>87.667400000000001</v>
      </c>
      <c r="BA124" s="29">
        <v>12.0214</v>
      </c>
      <c r="BB124" s="19">
        <f t="shared" si="47"/>
        <v>76.713399999999893</v>
      </c>
      <c r="BC124" s="29">
        <v>88.206599999999895</v>
      </c>
      <c r="BD124" s="29">
        <v>11.4932</v>
      </c>
      <c r="BE124" s="19">
        <f t="shared" si="48"/>
        <v>67.045000000000002</v>
      </c>
      <c r="BF124" s="29">
        <v>83.381799999999998</v>
      </c>
      <c r="BG124" s="29">
        <v>16.3368</v>
      </c>
      <c r="BH124" s="19">
        <f t="shared" si="49"/>
        <v>68.662800000000004</v>
      </c>
      <c r="BI124" s="29">
        <v>78.481200000000001</v>
      </c>
      <c r="BJ124" s="29">
        <v>9.8184000000000005</v>
      </c>
      <c r="BK124" s="19">
        <f t="shared" si="50"/>
        <v>79.59</v>
      </c>
      <c r="BL124" s="30">
        <v>89.56</v>
      </c>
      <c r="BM124" s="30">
        <v>9.9700000000000006</v>
      </c>
      <c r="BN124" s="19">
        <f t="shared" si="51"/>
        <v>74</v>
      </c>
      <c r="BO124" s="31">
        <v>82</v>
      </c>
      <c r="BP124" s="31">
        <v>8</v>
      </c>
      <c r="BQ124" s="31"/>
      <c r="BR124" s="19">
        <v>88.26</v>
      </c>
      <c r="BS124" s="19">
        <v>11.16</v>
      </c>
      <c r="BT124" s="22" t="str">
        <f t="shared" si="52"/>
        <v>no</v>
      </c>
      <c r="BU124" s="32">
        <v>0.18</v>
      </c>
      <c r="BV124" s="32">
        <v>0.77</v>
      </c>
      <c r="BW124" s="22" t="s">
        <v>279</v>
      </c>
      <c r="BX124" s="29">
        <v>18.350000000000001</v>
      </c>
      <c r="BY124" s="29">
        <v>81.650000000000006</v>
      </c>
      <c r="BZ124" s="22" t="s">
        <v>512</v>
      </c>
      <c r="CA124" s="21" t="s">
        <v>702</v>
      </c>
      <c r="CB124" s="22" t="s">
        <v>255</v>
      </c>
      <c r="CC124" s="29">
        <v>29509</v>
      </c>
      <c r="CD124" s="22">
        <v>39496</v>
      </c>
      <c r="CE124" s="22">
        <v>30614</v>
      </c>
      <c r="CF124" s="27">
        <v>0.77510000000000001</v>
      </c>
      <c r="CG124" s="22">
        <v>8644</v>
      </c>
      <c r="CH124" s="32">
        <v>0.28000000000000003</v>
      </c>
      <c r="CI124" s="22">
        <v>3064</v>
      </c>
      <c r="CJ124" s="32">
        <v>0.1</v>
      </c>
      <c r="CK124" s="22">
        <v>2586</v>
      </c>
      <c r="CL124" s="32">
        <v>0.08</v>
      </c>
      <c r="CM124" s="22">
        <v>981</v>
      </c>
      <c r="CN124" s="27">
        <v>3.2000000000000001E-2</v>
      </c>
      <c r="CO124" s="22">
        <v>6291</v>
      </c>
      <c r="CP124" s="32">
        <v>0.21</v>
      </c>
      <c r="CQ124" s="22">
        <v>2946</v>
      </c>
      <c r="CR124" s="32">
        <v>0.1</v>
      </c>
      <c r="CS124" s="22">
        <v>1901</v>
      </c>
      <c r="CT124" s="32">
        <v>0.06</v>
      </c>
      <c r="CU124" s="22">
        <v>988</v>
      </c>
      <c r="CV124" s="27">
        <v>3.2300000000000002E-2</v>
      </c>
      <c r="CW124" s="22">
        <v>14339</v>
      </c>
      <c r="CX124" s="32">
        <v>0.36</v>
      </c>
      <c r="CY124" s="22">
        <v>13541</v>
      </c>
      <c r="CZ124" s="32">
        <v>0.44</v>
      </c>
      <c r="DA124" s="22">
        <v>25157</v>
      </c>
      <c r="DB124" s="32">
        <v>0.64</v>
      </c>
      <c r="DC124" s="22">
        <v>17073</v>
      </c>
      <c r="DD124" s="32">
        <v>0.56000000000000005</v>
      </c>
      <c r="DE124" s="22">
        <v>9974</v>
      </c>
      <c r="DF124" s="32">
        <v>0.25</v>
      </c>
      <c r="DG124" s="22">
        <v>6592</v>
      </c>
      <c r="DH124" s="32">
        <v>0.22</v>
      </c>
      <c r="DI124" s="22">
        <v>10957</v>
      </c>
      <c r="DJ124" s="32">
        <v>0.28000000000000003</v>
      </c>
      <c r="DK124" s="22">
        <v>7468</v>
      </c>
      <c r="DL124" s="32">
        <v>0.24</v>
      </c>
      <c r="DM124" s="22">
        <v>2187</v>
      </c>
      <c r="DN124" s="32">
        <v>0.06</v>
      </c>
      <c r="DO124" s="22">
        <v>1477</v>
      </c>
      <c r="DP124" s="32">
        <v>0.05</v>
      </c>
      <c r="DQ124" s="22">
        <v>1405</v>
      </c>
      <c r="DR124" s="32">
        <v>0.04</v>
      </c>
      <c r="DS124" s="22">
        <v>1157</v>
      </c>
      <c r="DT124" s="32">
        <v>0.04</v>
      </c>
      <c r="DU124" s="22">
        <v>24</v>
      </c>
      <c r="DV124" s="32">
        <v>0</v>
      </c>
      <c r="DW124" s="22">
        <v>19</v>
      </c>
      <c r="DX124" s="32">
        <v>0</v>
      </c>
      <c r="DY124" s="22">
        <v>122</v>
      </c>
      <c r="DZ124" s="32">
        <v>0</v>
      </c>
      <c r="EA124" s="22">
        <v>85</v>
      </c>
      <c r="EB124" s="32">
        <v>0</v>
      </c>
      <c r="EC124" s="22">
        <v>488</v>
      </c>
      <c r="ED124" s="32">
        <v>0.01</v>
      </c>
      <c r="EE124" s="22">
        <v>275</v>
      </c>
      <c r="EF124" s="32">
        <v>0.01</v>
      </c>
      <c r="EG124" s="22" t="s">
        <v>431</v>
      </c>
      <c r="EH124" s="22">
        <v>75.55</v>
      </c>
      <c r="EI124" s="22" t="s">
        <v>431</v>
      </c>
      <c r="EJ124" s="22">
        <v>76.77</v>
      </c>
      <c r="EK124" s="22" t="s">
        <v>431</v>
      </c>
      <c r="EL124" s="22">
        <v>76.59</v>
      </c>
      <c r="EM124" s="22" t="s">
        <v>431</v>
      </c>
      <c r="EN124" s="22">
        <v>68.8</v>
      </c>
      <c r="EO124" s="22" t="s">
        <v>431</v>
      </c>
      <c r="EP124" s="22">
        <v>79.599999999999994</v>
      </c>
      <c r="EQ124" s="22" t="s">
        <v>287</v>
      </c>
      <c r="ER124" s="22">
        <v>71.489999999999995</v>
      </c>
      <c r="ES124" s="22" t="s">
        <v>287</v>
      </c>
      <c r="ET124" s="22">
        <v>62.97</v>
      </c>
      <c r="EU124" s="22" t="s">
        <v>439</v>
      </c>
      <c r="EV124" s="22">
        <v>77.92</v>
      </c>
      <c r="EW124" s="22" t="s">
        <v>287</v>
      </c>
      <c r="EX124" s="22">
        <v>71.08</v>
      </c>
      <c r="EY124" s="22" t="s">
        <v>439</v>
      </c>
      <c r="EZ124" s="22">
        <v>76.989999999999995</v>
      </c>
    </row>
    <row r="125" spans="1:156" ht="16" x14ac:dyDescent="0.2">
      <c r="A125" s="22" t="s">
        <v>93</v>
      </c>
      <c r="B125" s="22" t="s">
        <v>423</v>
      </c>
      <c r="C125" s="22" t="s">
        <v>638</v>
      </c>
      <c r="D125" s="22" t="s">
        <v>431</v>
      </c>
      <c r="E125" s="22" t="s">
        <v>426</v>
      </c>
      <c r="F125" s="22" t="s">
        <v>892</v>
      </c>
      <c r="G125" s="29"/>
      <c r="H125" s="22">
        <v>3</v>
      </c>
      <c r="I125" s="22">
        <v>88.66</v>
      </c>
      <c r="J125" s="22" t="s">
        <v>429</v>
      </c>
      <c r="K125" s="37" t="s">
        <v>426</v>
      </c>
      <c r="L125" s="22" t="s">
        <v>189</v>
      </c>
      <c r="M125">
        <v>-42</v>
      </c>
      <c r="N125" t="s">
        <v>851</v>
      </c>
      <c r="O125" s="28">
        <f t="shared" si="42"/>
        <v>-1409.1688552448634</v>
      </c>
      <c r="P125" s="34">
        <f t="shared" si="54"/>
        <v>20.319789896493127</v>
      </c>
      <c r="Q125" s="29">
        <f t="shared" si="43"/>
        <v>1429.4886451413565</v>
      </c>
      <c r="R125" s="27">
        <v>0.59096245944693349</v>
      </c>
      <c r="S125" s="22" t="s">
        <v>449</v>
      </c>
      <c r="T125" s="28">
        <v>79.416035841186471</v>
      </c>
      <c r="U125" s="28">
        <v>20.319789896493127</v>
      </c>
      <c r="V125" s="22">
        <v>-101.59894948246563</v>
      </c>
      <c r="W125" s="22" t="s">
        <v>429</v>
      </c>
      <c r="X125" s="22" t="s">
        <v>448</v>
      </c>
      <c r="Y125" s="29">
        <v>102812</v>
      </c>
      <c r="Z125" s="29">
        <v>26306</v>
      </c>
      <c r="AA125" s="29">
        <v>129460</v>
      </c>
      <c r="AB125" s="22" t="s">
        <v>92</v>
      </c>
      <c r="AC125" s="22" t="s">
        <v>639</v>
      </c>
      <c r="AD125" s="22">
        <v>6</v>
      </c>
      <c r="AE125" s="22">
        <v>0</v>
      </c>
      <c r="AF125" s="20" t="s">
        <v>451</v>
      </c>
      <c r="AG125" s="19" t="s">
        <v>656</v>
      </c>
      <c r="AH125" s="21" t="s">
        <v>680</v>
      </c>
      <c r="AI125" s="21">
        <v>-3</v>
      </c>
      <c r="AJ125" s="19">
        <f t="shared" si="55"/>
        <v>-1456.2302999999993</v>
      </c>
      <c r="AK125" s="19">
        <f t="shared" si="44"/>
        <v>78.12</v>
      </c>
      <c r="AL125" s="19">
        <v>84.95</v>
      </c>
      <c r="AM125" s="19">
        <v>6.83</v>
      </c>
      <c r="AN125" s="22" t="s">
        <v>431</v>
      </c>
      <c r="AO125" s="20" t="s">
        <v>431</v>
      </c>
      <c r="AP125" s="20" t="s">
        <v>431</v>
      </c>
      <c r="AQ125" s="20" t="s">
        <v>431</v>
      </c>
      <c r="AR125" s="20" t="s">
        <v>431</v>
      </c>
      <c r="AS125" s="20" t="s">
        <v>431</v>
      </c>
      <c r="AT125" s="20" t="s">
        <v>431</v>
      </c>
      <c r="AU125" s="19" t="s">
        <v>431</v>
      </c>
      <c r="AV125" s="19">
        <f t="shared" si="45"/>
        <v>67.452999999999903</v>
      </c>
      <c r="AW125" s="29">
        <v>79.677999999999898</v>
      </c>
      <c r="AX125" s="29">
        <v>12.225</v>
      </c>
      <c r="AY125" s="19">
        <f t="shared" si="46"/>
        <v>73.940700000000007</v>
      </c>
      <c r="AZ125" s="29">
        <v>86.762500000000003</v>
      </c>
      <c r="BA125" s="29">
        <v>12.8218</v>
      </c>
      <c r="BB125" s="19">
        <f t="shared" si="47"/>
        <v>79.183599999999899</v>
      </c>
      <c r="BC125" s="29">
        <v>89.403999999999897</v>
      </c>
      <c r="BD125" s="29">
        <v>10.2204</v>
      </c>
      <c r="BE125" s="19">
        <f t="shared" si="48"/>
        <v>58.633099999999999</v>
      </c>
      <c r="BF125" s="29">
        <v>79.200400000000002</v>
      </c>
      <c r="BG125" s="29">
        <v>20.567299999999999</v>
      </c>
      <c r="BH125" s="19">
        <f t="shared" si="49"/>
        <v>76.609699999999904</v>
      </c>
      <c r="BI125" s="29">
        <v>88.153199999999899</v>
      </c>
      <c r="BJ125" s="29">
        <v>11.5435</v>
      </c>
      <c r="BK125" s="19">
        <f t="shared" si="50"/>
        <v>77.63</v>
      </c>
      <c r="BL125" s="30">
        <v>88.63</v>
      </c>
      <c r="BM125" s="30">
        <v>11</v>
      </c>
      <c r="BN125" s="19">
        <f t="shared" si="51"/>
        <v>78</v>
      </c>
      <c r="BO125" s="31">
        <v>89</v>
      </c>
      <c r="BP125" s="31">
        <v>11</v>
      </c>
      <c r="BQ125" s="31"/>
      <c r="BR125" s="19">
        <v>98.45</v>
      </c>
      <c r="BS125" s="19"/>
      <c r="BT125" s="22" t="str">
        <f t="shared" si="52"/>
        <v>no</v>
      </c>
      <c r="BU125" s="32">
        <v>0.15</v>
      </c>
      <c r="BV125" s="32">
        <v>0.83</v>
      </c>
      <c r="BW125" s="22" t="s">
        <v>279</v>
      </c>
      <c r="BX125" s="29">
        <v>19.3</v>
      </c>
      <c r="BY125" s="29">
        <v>80.7</v>
      </c>
      <c r="BZ125" s="22" t="s">
        <v>512</v>
      </c>
      <c r="CA125" s="21" t="s">
        <v>702</v>
      </c>
      <c r="CB125" s="22" t="s">
        <v>255</v>
      </c>
      <c r="CC125" s="29">
        <v>54069</v>
      </c>
      <c r="CD125" s="22">
        <v>39729</v>
      </c>
      <c r="CE125" s="22">
        <v>30034</v>
      </c>
      <c r="CF125" s="27">
        <v>0.75600000000000001</v>
      </c>
      <c r="CG125" s="22">
        <v>6629</v>
      </c>
      <c r="CH125" s="32">
        <v>0.22</v>
      </c>
      <c r="CI125" s="22">
        <v>3129</v>
      </c>
      <c r="CJ125" s="32">
        <v>0.1</v>
      </c>
      <c r="CK125" s="22">
        <v>2838</v>
      </c>
      <c r="CL125" s="32">
        <v>0.09</v>
      </c>
      <c r="CM125" s="22">
        <v>1027</v>
      </c>
      <c r="CN125" s="27">
        <v>3.4200000000000001E-2</v>
      </c>
      <c r="CO125" s="22">
        <v>4244</v>
      </c>
      <c r="CP125" s="32">
        <v>0.14000000000000001</v>
      </c>
      <c r="CQ125" s="22">
        <v>4243</v>
      </c>
      <c r="CR125" s="32">
        <v>0.14000000000000001</v>
      </c>
      <c r="CS125" s="22">
        <v>2905</v>
      </c>
      <c r="CT125" s="32">
        <v>0.1</v>
      </c>
      <c r="CU125" s="22">
        <v>1399</v>
      </c>
      <c r="CV125" s="27">
        <v>4.6600000000000003E-2</v>
      </c>
      <c r="CW125" s="22">
        <v>19604</v>
      </c>
      <c r="CX125" s="32">
        <v>0.49</v>
      </c>
      <c r="CY125" s="22">
        <v>16843</v>
      </c>
      <c r="CZ125" s="32">
        <v>0.56000000000000005</v>
      </c>
      <c r="DA125" s="22">
        <v>20125</v>
      </c>
      <c r="DB125" s="32">
        <v>0.51</v>
      </c>
      <c r="DC125" s="22">
        <v>13191</v>
      </c>
      <c r="DD125" s="32">
        <v>0.44</v>
      </c>
      <c r="DE125" s="22">
        <v>9461</v>
      </c>
      <c r="DF125" s="32">
        <v>0.24</v>
      </c>
      <c r="DG125" s="22">
        <v>6016</v>
      </c>
      <c r="DH125" s="32">
        <v>0.2</v>
      </c>
      <c r="DI125" s="22">
        <v>7970</v>
      </c>
      <c r="DJ125" s="32">
        <v>0.2</v>
      </c>
      <c r="DK125" s="22">
        <v>5362</v>
      </c>
      <c r="DL125" s="32">
        <v>0.18</v>
      </c>
      <c r="DM125" s="22">
        <v>794</v>
      </c>
      <c r="DN125" s="32">
        <v>0.02</v>
      </c>
      <c r="DO125" s="22">
        <v>538</v>
      </c>
      <c r="DP125" s="32">
        <v>0.02</v>
      </c>
      <c r="DQ125" s="22">
        <v>1276</v>
      </c>
      <c r="DR125" s="32">
        <v>0.03</v>
      </c>
      <c r="DS125" s="22">
        <v>911</v>
      </c>
      <c r="DT125" s="32">
        <v>0.03</v>
      </c>
      <c r="DU125" s="22">
        <v>19</v>
      </c>
      <c r="DV125" s="32">
        <v>0</v>
      </c>
      <c r="DW125" s="22">
        <v>15</v>
      </c>
      <c r="DX125" s="32">
        <v>0</v>
      </c>
      <c r="DY125" s="22">
        <v>178</v>
      </c>
      <c r="DZ125" s="32">
        <v>0</v>
      </c>
      <c r="EA125" s="22">
        <v>95</v>
      </c>
      <c r="EB125" s="32">
        <v>0</v>
      </c>
      <c r="EC125" s="22">
        <v>427</v>
      </c>
      <c r="ED125" s="32">
        <v>0.01</v>
      </c>
      <c r="EE125" s="22">
        <v>254</v>
      </c>
      <c r="EF125" s="32">
        <v>0.01</v>
      </c>
      <c r="EG125" s="22" t="s">
        <v>431</v>
      </c>
      <c r="EH125" s="22">
        <v>72.760000000000005</v>
      </c>
      <c r="EI125" s="22" t="s">
        <v>431</v>
      </c>
      <c r="EJ125" s="22">
        <v>77.91</v>
      </c>
      <c r="EK125" s="22" t="s">
        <v>431</v>
      </c>
      <c r="EL125" s="22">
        <v>55.36</v>
      </c>
      <c r="EM125" s="22" t="s">
        <v>431</v>
      </c>
      <c r="EN125" s="22">
        <v>75.5</v>
      </c>
      <c r="EO125" s="22" t="s">
        <v>431</v>
      </c>
      <c r="EP125" s="22">
        <v>77.63</v>
      </c>
      <c r="EQ125" s="22" t="s">
        <v>287</v>
      </c>
      <c r="ER125" s="22">
        <v>71.56</v>
      </c>
      <c r="ES125" s="22" t="s">
        <v>287</v>
      </c>
      <c r="ET125" s="22">
        <v>63.56</v>
      </c>
      <c r="EU125" s="22" t="s">
        <v>439</v>
      </c>
      <c r="EV125" s="22">
        <v>77.959999999999994</v>
      </c>
      <c r="EW125" s="22" t="s">
        <v>287</v>
      </c>
      <c r="EX125" s="22">
        <v>70.5</v>
      </c>
      <c r="EY125" s="22" t="s">
        <v>439</v>
      </c>
      <c r="EZ125" s="22">
        <v>76.540000000000006</v>
      </c>
    </row>
    <row r="126" spans="1:156" ht="16" x14ac:dyDescent="0.2">
      <c r="A126" s="22" t="s">
        <v>95</v>
      </c>
      <c r="B126" s="22" t="s">
        <v>423</v>
      </c>
      <c r="C126" s="22" t="s">
        <v>640</v>
      </c>
      <c r="D126" s="22" t="s">
        <v>431</v>
      </c>
      <c r="E126" s="22" t="s">
        <v>426</v>
      </c>
      <c r="F126" s="22" t="s">
        <v>892</v>
      </c>
      <c r="G126" s="29"/>
      <c r="H126" s="22">
        <v>8</v>
      </c>
      <c r="I126" s="22">
        <v>86.44</v>
      </c>
      <c r="J126" s="22" t="s">
        <v>429</v>
      </c>
      <c r="K126" s="37" t="s">
        <v>426</v>
      </c>
      <c r="L126" s="22" t="s">
        <v>189</v>
      </c>
      <c r="M126">
        <v>-33</v>
      </c>
      <c r="N126" t="s">
        <v>855</v>
      </c>
      <c r="O126" s="28">
        <f t="shared" si="42"/>
        <v>-3518.9065921161286</v>
      </c>
      <c r="P126" s="34">
        <f t="shared" si="54"/>
        <v>25.371426839708768</v>
      </c>
      <c r="Q126" s="29">
        <f t="shared" si="43"/>
        <v>3544.2780189558375</v>
      </c>
      <c r="R126" s="27">
        <v>0.48467698555204519</v>
      </c>
      <c r="S126" s="29"/>
      <c r="T126" s="28">
        <v>73.839125394913282</v>
      </c>
      <c r="U126" s="28">
        <v>25.371426839708768</v>
      </c>
      <c r="V126" s="22">
        <v>-126.85713419854386</v>
      </c>
      <c r="W126" s="22" t="s">
        <v>429</v>
      </c>
      <c r="X126" s="22" t="s">
        <v>448</v>
      </c>
      <c r="Y126" s="29">
        <v>97461</v>
      </c>
      <c r="Z126" s="29">
        <v>33488</v>
      </c>
      <c r="AA126" s="29">
        <v>131991</v>
      </c>
      <c r="AB126" s="22" t="s">
        <v>89</v>
      </c>
      <c r="AC126" s="22">
        <v>2000</v>
      </c>
      <c r="AD126" s="22">
        <v>6</v>
      </c>
      <c r="AE126" s="22">
        <v>0</v>
      </c>
      <c r="AF126" s="20" t="s">
        <v>451</v>
      </c>
      <c r="AG126" s="19" t="s">
        <v>656</v>
      </c>
      <c r="AH126" s="21" t="s">
        <v>680</v>
      </c>
      <c r="AI126" s="21">
        <v>-3</v>
      </c>
      <c r="AJ126" s="19">
        <f t="shared" si="55"/>
        <v>-1265.9078999999999</v>
      </c>
      <c r="AK126" s="19">
        <f t="shared" si="44"/>
        <v>70.739999999999995</v>
      </c>
      <c r="AL126" s="19">
        <v>81.27</v>
      </c>
      <c r="AM126" s="19">
        <v>10.53</v>
      </c>
      <c r="AN126" s="22" t="s">
        <v>431</v>
      </c>
      <c r="AO126" s="20" t="s">
        <v>431</v>
      </c>
      <c r="AP126" s="20" t="s">
        <v>431</v>
      </c>
      <c r="AQ126" s="20" t="s">
        <v>431</v>
      </c>
      <c r="AR126" s="20" t="s">
        <v>431</v>
      </c>
      <c r="AS126" s="20" t="s">
        <v>431</v>
      </c>
      <c r="AT126" s="20" t="s">
        <v>431</v>
      </c>
      <c r="AU126" s="19" t="s">
        <v>431</v>
      </c>
      <c r="AV126" s="19">
        <f t="shared" si="45"/>
        <v>56.682099999999998</v>
      </c>
      <c r="AW126" s="29">
        <v>73.491</v>
      </c>
      <c r="AX126" s="29">
        <v>16.808900000000001</v>
      </c>
      <c r="AY126" s="19">
        <f t="shared" si="46"/>
        <v>60.135300000000001</v>
      </c>
      <c r="AZ126" s="29">
        <v>76.2884999999999</v>
      </c>
      <c r="BA126" s="29">
        <v>16.153199999999899</v>
      </c>
      <c r="BB126" s="19">
        <f t="shared" si="47"/>
        <v>67.788600000000002</v>
      </c>
      <c r="BC126" s="29">
        <v>83.779200000000003</v>
      </c>
      <c r="BD126" s="29">
        <v>15.990600000000001</v>
      </c>
      <c r="BE126" s="19">
        <f t="shared" si="48"/>
        <v>48.642600000000002</v>
      </c>
      <c r="BF126" s="29">
        <v>74.238900000000001</v>
      </c>
      <c r="BG126" s="29">
        <v>25.596299999999999</v>
      </c>
      <c r="BH126" s="19">
        <f t="shared" si="49"/>
        <v>68.160700000000006</v>
      </c>
      <c r="BI126" s="29">
        <v>83.953100000000006</v>
      </c>
      <c r="BJ126" s="29">
        <v>15.792400000000001</v>
      </c>
      <c r="BK126" s="19">
        <f t="shared" si="50"/>
        <v>71.14</v>
      </c>
      <c r="BL126" s="30">
        <v>85.42</v>
      </c>
      <c r="BM126" s="30">
        <v>14.28</v>
      </c>
      <c r="BN126" s="19">
        <f t="shared" si="51"/>
        <v>73</v>
      </c>
      <c r="BO126" s="31">
        <v>86</v>
      </c>
      <c r="BP126" s="31">
        <v>13</v>
      </c>
      <c r="BQ126" s="31"/>
      <c r="BR126" s="19">
        <v>85.3</v>
      </c>
      <c r="BS126" s="19">
        <v>14.35</v>
      </c>
      <c r="BT126" s="22" t="str">
        <f t="shared" si="52"/>
        <v>no</v>
      </c>
      <c r="BU126" s="32">
        <v>0.18</v>
      </c>
      <c r="BV126" s="32">
        <v>0.81</v>
      </c>
      <c r="BW126" s="22" t="s">
        <v>279</v>
      </c>
      <c r="BX126" s="29">
        <v>27.19</v>
      </c>
      <c r="BY126" s="29">
        <v>72.81</v>
      </c>
      <c r="BZ126" s="22" t="s">
        <v>512</v>
      </c>
      <c r="CA126" s="21" t="s">
        <v>702</v>
      </c>
      <c r="CB126" s="22" t="s">
        <v>255</v>
      </c>
      <c r="CC126" s="29">
        <v>62125</v>
      </c>
      <c r="CD126" s="22">
        <v>39668</v>
      </c>
      <c r="CE126" s="22">
        <v>31797</v>
      </c>
      <c r="CF126" s="27">
        <v>0.80159999999999998</v>
      </c>
      <c r="CG126" s="22">
        <v>5312</v>
      </c>
      <c r="CH126" s="32">
        <v>0.17</v>
      </c>
      <c r="CI126" s="22">
        <v>3084</v>
      </c>
      <c r="CJ126" s="32">
        <v>0.1</v>
      </c>
      <c r="CK126" s="22">
        <v>3963</v>
      </c>
      <c r="CL126" s="32">
        <v>0.12</v>
      </c>
      <c r="CM126" s="22">
        <v>1658</v>
      </c>
      <c r="CN126" s="27">
        <v>5.21E-2</v>
      </c>
      <c r="CO126" s="22">
        <v>3491</v>
      </c>
      <c r="CP126" s="32">
        <v>0.11</v>
      </c>
      <c r="CQ126" s="22">
        <v>4527</v>
      </c>
      <c r="CR126" s="32">
        <v>0.14000000000000001</v>
      </c>
      <c r="CS126" s="22">
        <v>4162</v>
      </c>
      <c r="CT126" s="32">
        <v>0.13</v>
      </c>
      <c r="CU126" s="22">
        <v>2158</v>
      </c>
      <c r="CV126" s="27">
        <v>6.7900000000000002E-2</v>
      </c>
      <c r="CW126" s="22">
        <v>27824</v>
      </c>
      <c r="CX126" s="32">
        <v>0.7</v>
      </c>
      <c r="CY126" s="22">
        <v>24021</v>
      </c>
      <c r="CZ126" s="32">
        <v>0.76</v>
      </c>
      <c r="DA126" s="22">
        <v>11844</v>
      </c>
      <c r="DB126" s="32">
        <v>0.3</v>
      </c>
      <c r="DC126" s="22">
        <v>7776</v>
      </c>
      <c r="DD126" s="32">
        <v>0.24</v>
      </c>
      <c r="DE126" s="22">
        <v>4453</v>
      </c>
      <c r="DF126" s="32">
        <v>0.11</v>
      </c>
      <c r="DG126" s="22">
        <v>2715</v>
      </c>
      <c r="DH126" s="32">
        <v>0.09</v>
      </c>
      <c r="DI126" s="22">
        <v>4382</v>
      </c>
      <c r="DJ126" s="32">
        <v>0.11</v>
      </c>
      <c r="DK126" s="22">
        <v>2936</v>
      </c>
      <c r="DL126" s="32">
        <v>0.09</v>
      </c>
      <c r="DM126" s="22">
        <v>1274</v>
      </c>
      <c r="DN126" s="32">
        <v>0.03</v>
      </c>
      <c r="DO126" s="22">
        <v>939</v>
      </c>
      <c r="DP126" s="32">
        <v>0.03</v>
      </c>
      <c r="DQ126" s="22">
        <v>1300</v>
      </c>
      <c r="DR126" s="32">
        <v>0.03</v>
      </c>
      <c r="DS126" s="22">
        <v>941</v>
      </c>
      <c r="DT126" s="32">
        <v>0.03</v>
      </c>
      <c r="DU126" s="22">
        <v>22</v>
      </c>
      <c r="DV126" s="32">
        <v>0</v>
      </c>
      <c r="DW126" s="22">
        <v>19</v>
      </c>
      <c r="DX126" s="32">
        <v>0</v>
      </c>
      <c r="DY126" s="22">
        <v>108</v>
      </c>
      <c r="DZ126" s="32">
        <v>0</v>
      </c>
      <c r="EA126" s="22">
        <v>59</v>
      </c>
      <c r="EB126" s="32">
        <v>0</v>
      </c>
      <c r="EC126" s="22">
        <v>305</v>
      </c>
      <c r="ED126" s="32">
        <v>0.01</v>
      </c>
      <c r="EE126" s="22">
        <v>167</v>
      </c>
      <c r="EF126" s="32">
        <v>0.01</v>
      </c>
      <c r="EG126" s="22" t="s">
        <v>431</v>
      </c>
      <c r="EH126" s="22">
        <v>60.78</v>
      </c>
      <c r="EI126" s="22" t="s">
        <v>431</v>
      </c>
      <c r="EJ126" s="22">
        <v>68.37</v>
      </c>
      <c r="EK126" s="22" t="s">
        <v>431</v>
      </c>
      <c r="EL126" s="22">
        <v>67.650000000000006</v>
      </c>
      <c r="EM126" s="22" t="s">
        <v>431</v>
      </c>
      <c r="EN126" s="22">
        <v>68.66</v>
      </c>
      <c r="EO126" s="22" t="s">
        <v>431</v>
      </c>
      <c r="EP126" s="22">
        <v>71.150000000000006</v>
      </c>
      <c r="EQ126" s="22" t="s">
        <v>287</v>
      </c>
      <c r="ER126" s="22">
        <v>60.53</v>
      </c>
      <c r="ES126" s="22" t="s">
        <v>287</v>
      </c>
      <c r="ET126" s="22">
        <v>55.31</v>
      </c>
      <c r="EU126" s="22" t="s">
        <v>439</v>
      </c>
      <c r="EV126" s="22">
        <v>66.63</v>
      </c>
      <c r="EW126" s="22" t="s">
        <v>287</v>
      </c>
      <c r="EX126" s="22">
        <v>63.4</v>
      </c>
      <c r="EY126" s="22" t="s">
        <v>439</v>
      </c>
      <c r="EZ126" s="22">
        <v>68.31</v>
      </c>
    </row>
    <row r="127" spans="1:156" ht="16" x14ac:dyDescent="0.2">
      <c r="A127" s="22" t="s">
        <v>24</v>
      </c>
      <c r="B127" s="22" t="s">
        <v>423</v>
      </c>
      <c r="C127" s="22" t="s">
        <v>641</v>
      </c>
      <c r="D127" s="22" t="s">
        <v>431</v>
      </c>
      <c r="E127" s="22" t="s">
        <v>426</v>
      </c>
      <c r="F127" s="22" t="s">
        <v>892</v>
      </c>
      <c r="G127" s="29"/>
      <c r="H127" s="22">
        <v>15</v>
      </c>
      <c r="I127" s="22">
        <v>75.06</v>
      </c>
      <c r="J127" s="22" t="s">
        <v>429</v>
      </c>
      <c r="K127" s="37" t="s">
        <v>426</v>
      </c>
      <c r="L127" s="22" t="s">
        <v>189</v>
      </c>
      <c r="M127">
        <v>-24</v>
      </c>
      <c r="N127" t="s">
        <v>870</v>
      </c>
      <c r="O127" s="28">
        <f t="shared" si="42"/>
        <v>-5941.6820463440936</v>
      </c>
      <c r="P127" s="34">
        <f t="shared" si="54"/>
        <v>32.961546348552531</v>
      </c>
      <c r="Q127" s="29">
        <f t="shared" si="43"/>
        <v>5974.6435926926461</v>
      </c>
      <c r="R127" s="27">
        <v>0.33423382459143547</v>
      </c>
      <c r="S127" s="29"/>
      <c r="T127" s="28">
        <v>66.38492880769607</v>
      </c>
      <c r="U127" s="28">
        <v>32.961546348552531</v>
      </c>
      <c r="V127" s="22">
        <v>-164.80773174276266</v>
      </c>
      <c r="W127" s="22" t="s">
        <v>429</v>
      </c>
      <c r="X127" s="22" t="s">
        <v>448</v>
      </c>
      <c r="Y127" s="29">
        <v>74458</v>
      </c>
      <c r="Z127" s="29">
        <v>36970</v>
      </c>
      <c r="AA127" s="29">
        <v>112161</v>
      </c>
      <c r="AB127" s="22" t="s">
        <v>24</v>
      </c>
      <c r="AC127" s="22">
        <v>1986</v>
      </c>
      <c r="AD127" s="22">
        <v>6</v>
      </c>
      <c r="AE127" s="22">
        <v>0</v>
      </c>
      <c r="AF127" s="20" t="s">
        <v>451</v>
      </c>
      <c r="AG127" s="19" t="s">
        <v>656</v>
      </c>
      <c r="AH127" s="21" t="s">
        <v>680</v>
      </c>
      <c r="AI127" s="21">
        <v>-3</v>
      </c>
      <c r="AJ127" s="19">
        <f t="shared" si="55"/>
        <v>-609.00129999999967</v>
      </c>
      <c r="AK127" s="19">
        <f t="shared" si="44"/>
        <v>54.680000000000007</v>
      </c>
      <c r="AL127" s="19">
        <v>73.09</v>
      </c>
      <c r="AM127" s="19">
        <v>18.41</v>
      </c>
      <c r="AN127" s="22" t="s">
        <v>431</v>
      </c>
      <c r="AO127" s="20" t="s">
        <v>431</v>
      </c>
      <c r="AP127" s="20" t="s">
        <v>431</v>
      </c>
      <c r="AQ127" s="20" t="s">
        <v>431</v>
      </c>
      <c r="AR127" s="20" t="s">
        <v>431</v>
      </c>
      <c r="AS127" s="20" t="s">
        <v>431</v>
      </c>
      <c r="AT127" s="20" t="s">
        <v>431</v>
      </c>
      <c r="AU127" s="19" t="s">
        <v>431</v>
      </c>
      <c r="AV127" s="19">
        <f t="shared" si="45"/>
        <v>20.298299999999898</v>
      </c>
      <c r="AW127" s="29">
        <v>58.412399999999899</v>
      </c>
      <c r="AX127" s="29">
        <v>38.114100000000001</v>
      </c>
      <c r="AY127" s="19">
        <f t="shared" si="46"/>
        <v>23.852600000000002</v>
      </c>
      <c r="AZ127" s="29">
        <v>61.817700000000002</v>
      </c>
      <c r="BA127" s="29">
        <v>37.9651</v>
      </c>
      <c r="BB127" s="19">
        <f t="shared" si="47"/>
        <v>20.384700000000102</v>
      </c>
      <c r="BC127" s="29">
        <v>58.284500000000001</v>
      </c>
      <c r="BD127" s="29">
        <v>37.8997999999999</v>
      </c>
      <c r="BE127" s="19">
        <f t="shared" si="48"/>
        <v>32.282599999999995</v>
      </c>
      <c r="BF127" s="29">
        <v>66.000699999999995</v>
      </c>
      <c r="BG127" s="29">
        <v>33.7181</v>
      </c>
      <c r="BH127" s="19">
        <f t="shared" si="49"/>
        <v>21.328899999999898</v>
      </c>
      <c r="BI127" s="29">
        <v>60.606299999999898</v>
      </c>
      <c r="BJ127" s="29">
        <v>39.2774</v>
      </c>
      <c r="BK127" s="19">
        <f t="shared" si="50"/>
        <v>53.08</v>
      </c>
      <c r="BL127" s="30">
        <v>76.38</v>
      </c>
      <c r="BM127" s="30">
        <v>23.3</v>
      </c>
      <c r="BN127" s="19">
        <f t="shared" si="51"/>
        <v>50</v>
      </c>
      <c r="BO127" s="31">
        <v>75</v>
      </c>
      <c r="BP127" s="31">
        <v>25</v>
      </c>
      <c r="BQ127" s="31"/>
      <c r="BR127" s="19">
        <v>76.19</v>
      </c>
      <c r="BS127" s="19">
        <v>23.43</v>
      </c>
      <c r="BT127" s="22" t="str">
        <f t="shared" si="52"/>
        <v>no</v>
      </c>
      <c r="BU127" s="32">
        <v>0.28000000000000003</v>
      </c>
      <c r="BV127" s="32">
        <v>0.7</v>
      </c>
      <c r="BW127" s="22" t="s">
        <v>279</v>
      </c>
      <c r="BX127" s="29">
        <v>17.39</v>
      </c>
      <c r="BY127" s="29">
        <v>82.61</v>
      </c>
      <c r="BZ127" s="22" t="s">
        <v>512</v>
      </c>
      <c r="CA127" s="21" t="s">
        <v>702</v>
      </c>
      <c r="CB127" s="22" t="s">
        <v>255</v>
      </c>
      <c r="CC127" s="29">
        <v>64891</v>
      </c>
      <c r="CD127" s="22">
        <v>39503</v>
      </c>
      <c r="CE127" s="22">
        <v>30888</v>
      </c>
      <c r="CF127" s="27">
        <v>0.78190000000000004</v>
      </c>
      <c r="CG127" s="22">
        <v>4889</v>
      </c>
      <c r="CH127" s="32">
        <v>0.16</v>
      </c>
      <c r="CI127" s="22">
        <v>3046</v>
      </c>
      <c r="CJ127" s="32">
        <v>0.1</v>
      </c>
      <c r="CK127" s="22">
        <v>3622</v>
      </c>
      <c r="CL127" s="32">
        <v>0.12</v>
      </c>
      <c r="CM127" s="22">
        <v>1774</v>
      </c>
      <c r="CN127" s="27">
        <v>5.74E-2</v>
      </c>
      <c r="CO127" s="22">
        <v>3001</v>
      </c>
      <c r="CP127" s="32">
        <v>0.1</v>
      </c>
      <c r="CQ127" s="22">
        <v>4369</v>
      </c>
      <c r="CR127" s="32">
        <v>0.14000000000000001</v>
      </c>
      <c r="CS127" s="22">
        <v>4049</v>
      </c>
      <c r="CT127" s="32">
        <v>0.13</v>
      </c>
      <c r="CU127" s="22">
        <v>2820</v>
      </c>
      <c r="CV127" s="27">
        <v>9.1300000000000006E-2</v>
      </c>
      <c r="CW127" s="22">
        <v>28950</v>
      </c>
      <c r="CX127" s="32">
        <v>0.73</v>
      </c>
      <c r="CY127" s="22">
        <v>24305</v>
      </c>
      <c r="CZ127" s="32">
        <v>0.79</v>
      </c>
      <c r="DA127" s="22">
        <v>10553</v>
      </c>
      <c r="DB127" s="32">
        <v>0.27</v>
      </c>
      <c r="DC127" s="22">
        <v>6583</v>
      </c>
      <c r="DD127" s="32">
        <v>0.21</v>
      </c>
      <c r="DE127" s="22">
        <v>4370</v>
      </c>
      <c r="DF127" s="32">
        <v>0.11</v>
      </c>
      <c r="DG127" s="22">
        <v>2560</v>
      </c>
      <c r="DH127" s="32">
        <v>0.08</v>
      </c>
      <c r="DI127" s="22">
        <v>3581</v>
      </c>
      <c r="DJ127" s="32">
        <v>0.09</v>
      </c>
      <c r="DK127" s="22">
        <v>2251</v>
      </c>
      <c r="DL127" s="32">
        <v>7.0000000000000007E-2</v>
      </c>
      <c r="DM127" s="22">
        <v>617</v>
      </c>
      <c r="DN127" s="32">
        <v>0.02</v>
      </c>
      <c r="DO127" s="22">
        <v>431</v>
      </c>
      <c r="DP127" s="32">
        <v>0.01</v>
      </c>
      <c r="DQ127" s="22">
        <v>1582</v>
      </c>
      <c r="DR127" s="32">
        <v>0.04</v>
      </c>
      <c r="DS127" s="22">
        <v>1123</v>
      </c>
      <c r="DT127" s="32">
        <v>0.04</v>
      </c>
      <c r="DU127" s="22">
        <v>14</v>
      </c>
      <c r="DV127" s="32">
        <v>0</v>
      </c>
      <c r="DW127" s="22">
        <v>11</v>
      </c>
      <c r="DX127" s="32">
        <v>0</v>
      </c>
      <c r="DY127" s="22">
        <v>158</v>
      </c>
      <c r="DZ127" s="32">
        <v>0</v>
      </c>
      <c r="EA127" s="22">
        <v>81</v>
      </c>
      <c r="EB127" s="32">
        <v>0</v>
      </c>
      <c r="EC127" s="22">
        <v>231</v>
      </c>
      <c r="ED127" s="32">
        <v>0.01</v>
      </c>
      <c r="EE127" s="22">
        <v>126</v>
      </c>
      <c r="EF127" s="32">
        <v>0</v>
      </c>
      <c r="EG127" s="22" t="s">
        <v>431</v>
      </c>
      <c r="EH127" s="22">
        <v>43.2</v>
      </c>
      <c r="EI127" s="22" t="s">
        <v>431</v>
      </c>
      <c r="EJ127" s="22">
        <v>54.33</v>
      </c>
      <c r="EK127" s="22" t="s">
        <v>431</v>
      </c>
      <c r="EL127" s="22">
        <v>52.84</v>
      </c>
      <c r="EM127" s="22" t="s">
        <v>431</v>
      </c>
      <c r="EN127" s="22">
        <v>47.54</v>
      </c>
      <c r="EO127" s="22" t="s">
        <v>431</v>
      </c>
      <c r="EP127" s="22">
        <v>53.09</v>
      </c>
      <c r="EQ127" s="22" t="s">
        <v>287</v>
      </c>
      <c r="ER127" s="22">
        <v>39.89</v>
      </c>
      <c r="ES127" s="22" t="s">
        <v>287</v>
      </c>
      <c r="ET127" s="22">
        <v>33.68</v>
      </c>
      <c r="EU127" s="22" t="s">
        <v>439</v>
      </c>
      <c r="EV127" s="22">
        <v>47.08</v>
      </c>
      <c r="EW127" s="22" t="s">
        <v>287</v>
      </c>
      <c r="EX127" s="22">
        <v>41.01</v>
      </c>
      <c r="EY127" s="22" t="s">
        <v>439</v>
      </c>
      <c r="EZ127" s="22">
        <v>49.69</v>
      </c>
    </row>
    <row r="128" spans="1:156" ht="16" x14ac:dyDescent="0.2">
      <c r="A128" s="22" t="s">
        <v>120</v>
      </c>
      <c r="B128" s="22" t="s">
        <v>423</v>
      </c>
      <c r="C128" s="22" t="s">
        <v>642</v>
      </c>
      <c r="D128" s="22" t="s">
        <v>431</v>
      </c>
      <c r="E128" s="22" t="s">
        <v>426</v>
      </c>
      <c r="F128" s="22" t="s">
        <v>892</v>
      </c>
      <c r="G128" s="29"/>
      <c r="H128" s="22">
        <v>5</v>
      </c>
      <c r="I128" s="22">
        <v>81.209999999999994</v>
      </c>
      <c r="J128" s="22" t="s">
        <v>429</v>
      </c>
      <c r="K128" s="37" t="s">
        <v>426</v>
      </c>
      <c r="L128" s="22" t="s">
        <v>219</v>
      </c>
      <c r="M128">
        <v>-27</v>
      </c>
      <c r="N128" t="s">
        <v>867</v>
      </c>
      <c r="O128" s="28">
        <f t="shared" si="42"/>
        <v>-2275.4952847981895</v>
      </c>
      <c r="P128" s="34">
        <f t="shared" si="54"/>
        <v>21.185213127121841</v>
      </c>
      <c r="Q128" s="29">
        <f t="shared" si="43"/>
        <v>2296.6804979253111</v>
      </c>
      <c r="R128" s="27">
        <v>0.5537080347038853</v>
      </c>
      <c r="S128" s="29"/>
      <c r="T128" s="28">
        <v>76.556016597510364</v>
      </c>
      <c r="U128" s="28">
        <v>21.185213127121841</v>
      </c>
      <c r="V128" s="22">
        <v>-105.92606563560921</v>
      </c>
      <c r="W128" s="22" t="s">
        <v>429</v>
      </c>
      <c r="X128" s="22" t="s">
        <v>448</v>
      </c>
      <c r="Y128" s="29">
        <v>101475</v>
      </c>
      <c r="Z128" s="29">
        <v>28081</v>
      </c>
      <c r="AA128" s="29">
        <v>132550</v>
      </c>
      <c r="AB128" s="22" t="s">
        <v>120</v>
      </c>
      <c r="AC128" s="22">
        <v>2006</v>
      </c>
      <c r="AD128" s="22">
        <v>6</v>
      </c>
      <c r="AE128" s="22">
        <v>0</v>
      </c>
      <c r="AF128" s="20" t="s">
        <v>451</v>
      </c>
      <c r="AG128" s="19" t="s">
        <v>656</v>
      </c>
      <c r="AH128" s="21" t="s">
        <v>680</v>
      </c>
      <c r="AI128" s="21">
        <v>-3</v>
      </c>
      <c r="AJ128" s="19">
        <f t="shared" si="55"/>
        <v>-1097.0924000000005</v>
      </c>
      <c r="AK128" s="19">
        <f t="shared" si="44"/>
        <v>64.539999999999992</v>
      </c>
      <c r="AL128" s="19">
        <v>77.97</v>
      </c>
      <c r="AM128" s="19">
        <v>13.43</v>
      </c>
      <c r="AN128" s="22" t="s">
        <v>431</v>
      </c>
      <c r="AO128" s="20" t="s">
        <v>431</v>
      </c>
      <c r="AP128" s="20" t="s">
        <v>431</v>
      </c>
      <c r="AQ128" s="20" t="s">
        <v>431</v>
      </c>
      <c r="AR128" s="20" t="s">
        <v>431</v>
      </c>
      <c r="AS128" s="20" t="s">
        <v>431</v>
      </c>
      <c r="AT128" s="20" t="s">
        <v>431</v>
      </c>
      <c r="AU128" s="19" t="s">
        <v>431</v>
      </c>
      <c r="AV128" s="19">
        <f t="shared" si="45"/>
        <v>52.607000000000006</v>
      </c>
      <c r="AW128" s="29">
        <v>76.180000000000007</v>
      </c>
      <c r="AX128" s="29">
        <v>23.573</v>
      </c>
      <c r="AY128" s="19">
        <f t="shared" si="46"/>
        <v>54.312900000000106</v>
      </c>
      <c r="AZ128" s="29">
        <v>77.031400000000005</v>
      </c>
      <c r="BA128" s="29">
        <v>22.718499999999899</v>
      </c>
      <c r="BB128" s="19">
        <f t="shared" si="47"/>
        <v>47.865499999999997</v>
      </c>
      <c r="BC128" s="29">
        <v>66.126499999999893</v>
      </c>
      <c r="BD128" s="29">
        <v>18.2609999999999</v>
      </c>
      <c r="BE128" s="19">
        <f t="shared" si="48"/>
        <v>55.2286</v>
      </c>
      <c r="BF128" s="29">
        <v>77.465299999999999</v>
      </c>
      <c r="BG128" s="29">
        <v>22.236699999999999</v>
      </c>
      <c r="BH128" s="19">
        <f t="shared" si="49"/>
        <v>57.356800000000106</v>
      </c>
      <c r="BI128" s="29">
        <v>78.569100000000006</v>
      </c>
      <c r="BJ128" s="29">
        <v>21.2122999999999</v>
      </c>
      <c r="BK128" s="19">
        <f t="shared" si="50"/>
        <v>57.839999999999996</v>
      </c>
      <c r="BL128" s="30">
        <v>78.77</v>
      </c>
      <c r="BM128" s="30">
        <v>20.93</v>
      </c>
      <c r="BN128" s="19">
        <f t="shared" si="51"/>
        <v>62</v>
      </c>
      <c r="BO128" s="31">
        <v>81</v>
      </c>
      <c r="BP128" s="31">
        <v>19</v>
      </c>
      <c r="BQ128" s="31"/>
      <c r="BR128" s="19">
        <v>79.7</v>
      </c>
      <c r="BS128" s="19">
        <v>20.03</v>
      </c>
      <c r="BT128" s="22" t="str">
        <f t="shared" si="52"/>
        <v>no</v>
      </c>
      <c r="BU128" s="32">
        <v>0.21</v>
      </c>
      <c r="BV128" s="32">
        <v>0.77</v>
      </c>
      <c r="BW128" s="22" t="s">
        <v>279</v>
      </c>
      <c r="BX128" s="29">
        <v>24.66</v>
      </c>
      <c r="BY128" s="29">
        <v>75.34</v>
      </c>
      <c r="BZ128" s="22" t="s">
        <v>512</v>
      </c>
      <c r="CA128" s="21" t="s">
        <v>702</v>
      </c>
      <c r="CB128" s="22" t="s">
        <v>142</v>
      </c>
      <c r="CC128" s="29">
        <v>52962</v>
      </c>
      <c r="CD128" s="22">
        <v>39630</v>
      </c>
      <c r="CE128" s="22">
        <v>33594</v>
      </c>
      <c r="CF128" s="27">
        <v>0.84770000000000001</v>
      </c>
      <c r="CG128" s="22">
        <v>8257</v>
      </c>
      <c r="CH128" s="32">
        <v>0.25</v>
      </c>
      <c r="CI128" s="22">
        <v>2419</v>
      </c>
      <c r="CJ128" s="32">
        <v>7.0000000000000007E-2</v>
      </c>
      <c r="CK128" s="22">
        <v>3378</v>
      </c>
      <c r="CL128" s="32">
        <v>0.1</v>
      </c>
      <c r="CM128" s="22">
        <v>1293</v>
      </c>
      <c r="CN128" s="27">
        <v>3.85E-2</v>
      </c>
      <c r="CO128" s="22">
        <v>7205</v>
      </c>
      <c r="CP128" s="32">
        <v>0.21</v>
      </c>
      <c r="CQ128" s="22">
        <v>3343</v>
      </c>
      <c r="CR128" s="32">
        <v>0.1</v>
      </c>
      <c r="CS128" s="22">
        <v>3559</v>
      </c>
      <c r="CT128" s="32">
        <v>0.11</v>
      </c>
      <c r="CU128" s="22">
        <v>1729</v>
      </c>
      <c r="CV128" s="27">
        <v>5.1499999999999997E-2</v>
      </c>
      <c r="CW128" s="22">
        <v>32408</v>
      </c>
      <c r="CX128" s="32">
        <v>0.82</v>
      </c>
      <c r="CY128" s="22">
        <v>28146</v>
      </c>
      <c r="CZ128" s="32">
        <v>0.84</v>
      </c>
      <c r="DA128" s="22">
        <v>7222</v>
      </c>
      <c r="DB128" s="32">
        <v>0.18</v>
      </c>
      <c r="DC128" s="22">
        <v>5448</v>
      </c>
      <c r="DD128" s="32">
        <v>0.16</v>
      </c>
      <c r="DE128" s="22">
        <v>1651</v>
      </c>
      <c r="DF128" s="32">
        <v>0.04</v>
      </c>
      <c r="DG128" s="22">
        <v>1162</v>
      </c>
      <c r="DH128" s="32">
        <v>0.03</v>
      </c>
      <c r="DI128" s="22">
        <v>3039</v>
      </c>
      <c r="DJ128" s="32">
        <v>0.08</v>
      </c>
      <c r="DK128" s="22">
        <v>2283</v>
      </c>
      <c r="DL128" s="32">
        <v>7.0000000000000007E-2</v>
      </c>
      <c r="DM128" s="22">
        <v>353</v>
      </c>
      <c r="DN128" s="32">
        <v>0.01</v>
      </c>
      <c r="DO128" s="22">
        <v>305</v>
      </c>
      <c r="DP128" s="32">
        <v>0.01</v>
      </c>
      <c r="DQ128" s="22">
        <v>1918</v>
      </c>
      <c r="DR128" s="32">
        <v>0.05</v>
      </c>
      <c r="DS128" s="22">
        <v>1522</v>
      </c>
      <c r="DT128" s="32">
        <v>0.05</v>
      </c>
      <c r="DU128" s="22">
        <v>36</v>
      </c>
      <c r="DV128" s="32">
        <v>0</v>
      </c>
      <c r="DW128" s="22">
        <v>21</v>
      </c>
      <c r="DX128" s="32">
        <v>0</v>
      </c>
      <c r="DY128" s="22">
        <v>64</v>
      </c>
      <c r="DZ128" s="32">
        <v>0</v>
      </c>
      <c r="EA128" s="22">
        <v>50</v>
      </c>
      <c r="EB128" s="32">
        <v>0</v>
      </c>
      <c r="EC128" s="22">
        <v>161</v>
      </c>
      <c r="ED128" s="32">
        <v>0</v>
      </c>
      <c r="EE128" s="22">
        <v>105</v>
      </c>
      <c r="EF128" s="32">
        <v>0</v>
      </c>
      <c r="EG128" s="22" t="s">
        <v>431</v>
      </c>
      <c r="EH128" s="22">
        <v>55.33</v>
      </c>
      <c r="EI128" s="22" t="s">
        <v>431</v>
      </c>
      <c r="EJ128" s="22">
        <v>51.92</v>
      </c>
      <c r="EK128" s="22" t="s">
        <v>431</v>
      </c>
      <c r="EL128" s="22">
        <v>57.5</v>
      </c>
      <c r="EM128" s="22" t="s">
        <v>431</v>
      </c>
      <c r="EN128" s="22">
        <v>58.85</v>
      </c>
      <c r="EO128" s="22" t="s">
        <v>431</v>
      </c>
      <c r="EP128" s="22">
        <v>57.84</v>
      </c>
      <c r="EQ128" s="22" t="s">
        <v>287</v>
      </c>
      <c r="ER128" s="22">
        <v>54.23</v>
      </c>
      <c r="ES128" s="22" t="s">
        <v>287</v>
      </c>
      <c r="ET128" s="22">
        <v>40.39</v>
      </c>
      <c r="EU128" s="22" t="s">
        <v>439</v>
      </c>
      <c r="EV128" s="22">
        <v>59.21</v>
      </c>
      <c r="EW128" s="22" t="s">
        <v>287</v>
      </c>
      <c r="EX128" s="22">
        <v>49.42</v>
      </c>
      <c r="EY128" s="22" t="s">
        <v>439</v>
      </c>
      <c r="EZ128" s="22">
        <v>56.38</v>
      </c>
    </row>
    <row r="129" spans="1:156" ht="16" x14ac:dyDescent="0.2">
      <c r="A129" s="22" t="s">
        <v>121</v>
      </c>
      <c r="B129" s="22" t="s">
        <v>423</v>
      </c>
      <c r="C129" s="22" t="s">
        <v>643</v>
      </c>
      <c r="D129" s="22" t="s">
        <v>431</v>
      </c>
      <c r="E129" s="22" t="s">
        <v>426</v>
      </c>
      <c r="F129" s="22" t="s">
        <v>892</v>
      </c>
      <c r="G129" s="29"/>
      <c r="H129" s="22">
        <v>1</v>
      </c>
      <c r="I129" s="22">
        <v>73.489999999999995</v>
      </c>
      <c r="J129" s="22" t="s">
        <v>429</v>
      </c>
      <c r="K129" s="37" t="s">
        <v>426</v>
      </c>
      <c r="L129" s="22" t="s">
        <v>219</v>
      </c>
      <c r="M129">
        <v>-21</v>
      </c>
      <c r="N129" t="s">
        <v>852</v>
      </c>
      <c r="O129" s="28">
        <f t="shared" si="42"/>
        <v>-397.33458476824933</v>
      </c>
      <c r="P129" s="34">
        <f t="shared" si="54"/>
        <v>28.801586405464914</v>
      </c>
      <c r="Q129" s="29">
        <f t="shared" si="43"/>
        <v>426.13617117371422</v>
      </c>
      <c r="R129" s="27">
        <v>0.42221108790154122</v>
      </c>
      <c r="S129" s="29"/>
      <c r="T129" s="28">
        <v>71.022695195619036</v>
      </c>
      <c r="U129" s="28">
        <v>28.801586405464914</v>
      </c>
      <c r="V129" s="22">
        <v>-144.00793202732456</v>
      </c>
      <c r="W129" s="22" t="s">
        <v>429</v>
      </c>
      <c r="X129" s="22" t="s">
        <v>448</v>
      </c>
      <c r="Y129" s="29">
        <v>100642</v>
      </c>
      <c r="Z129" s="29">
        <v>40813</v>
      </c>
      <c r="AA129" s="29">
        <v>141704</v>
      </c>
      <c r="AB129" s="22" t="s">
        <v>121</v>
      </c>
      <c r="AC129" s="22">
        <v>2014</v>
      </c>
      <c r="AD129" s="22">
        <v>6</v>
      </c>
      <c r="AE129" s="22">
        <v>0</v>
      </c>
      <c r="AF129" s="20" t="s">
        <v>451</v>
      </c>
      <c r="AG129" s="19" t="s">
        <v>656</v>
      </c>
      <c r="AH129" s="21" t="s">
        <v>680</v>
      </c>
      <c r="AI129" s="21">
        <v>-3</v>
      </c>
      <c r="AJ129" s="19">
        <f t="shared" si="55"/>
        <v>-828.58059999999989</v>
      </c>
      <c r="AK129" s="19">
        <f t="shared" si="44"/>
        <v>55.280000000000008</v>
      </c>
      <c r="AL129" s="19">
        <v>73.430000000000007</v>
      </c>
      <c r="AM129" s="19">
        <v>18.149999999999999</v>
      </c>
      <c r="AN129" s="22" t="s">
        <v>431</v>
      </c>
      <c r="AO129" s="20" t="s">
        <v>431</v>
      </c>
      <c r="AP129" s="20" t="s">
        <v>431</v>
      </c>
      <c r="AQ129" s="20" t="s">
        <v>431</v>
      </c>
      <c r="AR129" s="20" t="s">
        <v>431</v>
      </c>
      <c r="AS129" s="20" t="s">
        <v>431</v>
      </c>
      <c r="AT129" s="20" t="s">
        <v>431</v>
      </c>
      <c r="AU129" s="19" t="s">
        <v>431</v>
      </c>
      <c r="AV129" s="19">
        <f t="shared" si="45"/>
        <v>37.199300000000008</v>
      </c>
      <c r="AW129" s="29">
        <v>68.511300000000006</v>
      </c>
      <c r="AX129" s="29">
        <v>31.312000000000001</v>
      </c>
      <c r="AY129" s="19">
        <f t="shared" si="46"/>
        <v>40.954800000000006</v>
      </c>
      <c r="AZ129" s="29">
        <v>70.419300000000007</v>
      </c>
      <c r="BA129" s="29">
        <v>29.464500000000001</v>
      </c>
      <c r="BB129" s="19">
        <f t="shared" si="47"/>
        <v>42.198999999999899</v>
      </c>
      <c r="BC129" s="29">
        <v>71.056799999999896</v>
      </c>
      <c r="BD129" s="29">
        <v>28.857800000000001</v>
      </c>
      <c r="BE129" s="19">
        <f t="shared" si="48"/>
        <v>43.880200000000002</v>
      </c>
      <c r="BF129" s="29">
        <v>71.8489</v>
      </c>
      <c r="BG129" s="29">
        <v>27.968699999999998</v>
      </c>
      <c r="BH129" s="19">
        <f t="shared" si="49"/>
        <v>38.876899999999999</v>
      </c>
      <c r="BI129" s="29">
        <v>69.393000000000001</v>
      </c>
      <c r="BJ129" s="29">
        <v>30.516100000000002</v>
      </c>
      <c r="BK129" s="19">
        <f t="shared" si="50"/>
        <v>44.51</v>
      </c>
      <c r="BL129" s="30">
        <v>72.11</v>
      </c>
      <c r="BM129" s="30">
        <v>27.6</v>
      </c>
      <c r="BN129" s="19">
        <f t="shared" si="51"/>
        <v>47</v>
      </c>
      <c r="BO129" s="31">
        <v>73</v>
      </c>
      <c r="BP129" s="31">
        <v>26</v>
      </c>
      <c r="BQ129" s="31"/>
      <c r="BR129" s="19">
        <v>74.77</v>
      </c>
      <c r="BS129" s="19">
        <v>25.02</v>
      </c>
      <c r="BT129" s="22" t="str">
        <f t="shared" si="52"/>
        <v>no</v>
      </c>
      <c r="BU129" s="32">
        <v>0.28000000000000003</v>
      </c>
      <c r="BV129" s="32">
        <v>0.7</v>
      </c>
      <c r="BW129" s="22" t="s">
        <v>279</v>
      </c>
      <c r="BX129" s="29">
        <v>34.229999999999997</v>
      </c>
      <c r="BY129" s="29">
        <v>65.77</v>
      </c>
      <c r="BZ129" s="22" t="s">
        <v>512</v>
      </c>
      <c r="CA129" s="21" t="s">
        <v>702</v>
      </c>
      <c r="CB129" s="22" t="s">
        <v>142</v>
      </c>
      <c r="CC129" s="29">
        <v>68931</v>
      </c>
      <c r="CD129" s="22">
        <v>39670</v>
      </c>
      <c r="CE129" s="22">
        <v>31904</v>
      </c>
      <c r="CF129" s="27">
        <v>0.80420000000000003</v>
      </c>
      <c r="CG129" s="22">
        <v>4755</v>
      </c>
      <c r="CH129" s="32">
        <v>0.15</v>
      </c>
      <c r="CI129" s="22">
        <v>2631</v>
      </c>
      <c r="CJ129" s="32">
        <v>0.08</v>
      </c>
      <c r="CK129" s="22">
        <v>3654</v>
      </c>
      <c r="CL129" s="32">
        <v>0.11</v>
      </c>
      <c r="CM129" s="22">
        <v>2033</v>
      </c>
      <c r="CN129" s="27">
        <v>6.3700000000000007E-2</v>
      </c>
      <c r="CO129" s="22">
        <v>4435</v>
      </c>
      <c r="CP129" s="32">
        <v>0.14000000000000001</v>
      </c>
      <c r="CQ129" s="22">
        <v>4097</v>
      </c>
      <c r="CR129" s="32">
        <v>0.13</v>
      </c>
      <c r="CS129" s="22">
        <v>4257</v>
      </c>
      <c r="CT129" s="32">
        <v>0.13</v>
      </c>
      <c r="CU129" s="22">
        <v>3267</v>
      </c>
      <c r="CV129" s="27">
        <v>0.1024</v>
      </c>
      <c r="CW129" s="22">
        <v>33017</v>
      </c>
      <c r="CX129" s="32">
        <v>0.83</v>
      </c>
      <c r="CY129" s="22">
        <v>27234</v>
      </c>
      <c r="CZ129" s="32">
        <v>0.85</v>
      </c>
      <c r="DA129" s="22">
        <v>6653</v>
      </c>
      <c r="DB129" s="32">
        <v>0.17</v>
      </c>
      <c r="DC129" s="22">
        <v>4670</v>
      </c>
      <c r="DD129" s="32">
        <v>0.15</v>
      </c>
      <c r="DE129" s="22">
        <v>1564</v>
      </c>
      <c r="DF129" s="32">
        <v>0.04</v>
      </c>
      <c r="DG129" s="22">
        <v>1046</v>
      </c>
      <c r="DH129" s="32">
        <v>0.03</v>
      </c>
      <c r="DI129" s="22">
        <v>3031</v>
      </c>
      <c r="DJ129" s="32">
        <v>0.08</v>
      </c>
      <c r="DK129" s="22">
        <v>2241</v>
      </c>
      <c r="DL129" s="32">
        <v>7.0000000000000007E-2</v>
      </c>
      <c r="DM129" s="22">
        <v>215</v>
      </c>
      <c r="DN129" s="32">
        <v>0.01</v>
      </c>
      <c r="DO129" s="22">
        <v>166</v>
      </c>
      <c r="DP129" s="32">
        <v>0.01</v>
      </c>
      <c r="DQ129" s="22">
        <v>1593</v>
      </c>
      <c r="DR129" s="32">
        <v>0.04</v>
      </c>
      <c r="DS129" s="22">
        <v>1053</v>
      </c>
      <c r="DT129" s="32">
        <v>0.03</v>
      </c>
      <c r="DU129" s="22">
        <v>18</v>
      </c>
      <c r="DV129" s="32">
        <v>0</v>
      </c>
      <c r="DW129" s="22">
        <v>10</v>
      </c>
      <c r="DX129" s="32">
        <v>0</v>
      </c>
      <c r="DY129" s="22">
        <v>103</v>
      </c>
      <c r="DZ129" s="32">
        <v>0</v>
      </c>
      <c r="EA129" s="22">
        <v>68</v>
      </c>
      <c r="EB129" s="32">
        <v>0</v>
      </c>
      <c r="EC129" s="22">
        <v>129</v>
      </c>
      <c r="ED129" s="32">
        <v>0</v>
      </c>
      <c r="EE129" s="22">
        <v>86</v>
      </c>
      <c r="EF129" s="32">
        <v>0</v>
      </c>
      <c r="EG129" s="22" t="s">
        <v>431</v>
      </c>
      <c r="EH129" s="22">
        <v>41.51</v>
      </c>
      <c r="EI129" s="22" t="s">
        <v>431</v>
      </c>
      <c r="EJ129" s="22">
        <v>42.48</v>
      </c>
      <c r="EK129" s="22" t="s">
        <v>431</v>
      </c>
      <c r="EL129" s="22">
        <v>44.1</v>
      </c>
      <c r="EM129" s="22" t="s">
        <v>431</v>
      </c>
      <c r="EN129" s="22">
        <v>39.6</v>
      </c>
      <c r="EO129" s="22" t="s">
        <v>431</v>
      </c>
      <c r="EP129" s="22">
        <v>44.5</v>
      </c>
      <c r="EQ129" s="22" t="s">
        <v>287</v>
      </c>
      <c r="ER129" s="22">
        <v>37.229999999999997</v>
      </c>
      <c r="ES129" s="22" t="s">
        <v>287</v>
      </c>
      <c r="ET129" s="22">
        <v>23.52</v>
      </c>
      <c r="EU129" s="22" t="s">
        <v>439</v>
      </c>
      <c r="EV129" s="22">
        <v>43.99</v>
      </c>
      <c r="EW129" s="22" t="s">
        <v>287</v>
      </c>
      <c r="EX129" s="22">
        <v>33.01</v>
      </c>
      <c r="EY129" s="22" t="s">
        <v>439</v>
      </c>
      <c r="EZ129" s="22">
        <v>43.12</v>
      </c>
    </row>
    <row r="130" spans="1:156" ht="16" x14ac:dyDescent="0.2">
      <c r="A130" s="22" t="s">
        <v>118</v>
      </c>
      <c r="B130" s="22" t="s">
        <v>423</v>
      </c>
      <c r="C130" s="22" t="s">
        <v>644</v>
      </c>
      <c r="D130" s="22" t="s">
        <v>431</v>
      </c>
      <c r="E130" s="22" t="s">
        <v>426</v>
      </c>
      <c r="F130" s="22" t="s">
        <v>892</v>
      </c>
      <c r="G130" s="29"/>
      <c r="H130" s="22">
        <v>3</v>
      </c>
      <c r="I130" s="22">
        <v>71.2</v>
      </c>
      <c r="J130" s="22" t="s">
        <v>429</v>
      </c>
      <c r="K130" s="37" t="s">
        <v>426</v>
      </c>
      <c r="L130" s="22" t="s">
        <v>219</v>
      </c>
      <c r="M130">
        <v>-32</v>
      </c>
      <c r="N130" t="s">
        <v>864</v>
      </c>
      <c r="O130" s="28">
        <f t="shared" ref="O130:O135" si="56">P130-Q130</f>
        <v>-1402.6799706698487</v>
      </c>
      <c r="P130" s="34">
        <f t="shared" si="54"/>
        <v>18.728164133826002</v>
      </c>
      <c r="Q130" s="29">
        <f t="shared" ref="Q130:Q135" si="57">IF(D130="DFL", IF(AD130=0, T130, T130*AD130)*H130, IF(AD130=0, T130, T130*AD130))</f>
        <v>1421.4081348036748</v>
      </c>
      <c r="R130" s="27">
        <v>0.60238954466378147</v>
      </c>
      <c r="S130" s="29"/>
      <c r="T130" s="28">
        <v>78.967118600204159</v>
      </c>
      <c r="U130" s="28">
        <v>18.728164133826002</v>
      </c>
      <c r="V130" s="22">
        <v>-93.640820669130022</v>
      </c>
      <c r="W130" s="22" t="s">
        <v>429</v>
      </c>
      <c r="X130" s="22" t="s">
        <v>448</v>
      </c>
      <c r="Y130" s="29">
        <v>54924</v>
      </c>
      <c r="Z130" s="29">
        <v>13026</v>
      </c>
      <c r="AA130" s="29">
        <v>69553</v>
      </c>
      <c r="AB130" s="22" t="s">
        <v>118</v>
      </c>
      <c r="AC130" s="22">
        <v>2010</v>
      </c>
      <c r="AD130" s="22">
        <v>6</v>
      </c>
      <c r="AE130" s="22">
        <v>0</v>
      </c>
      <c r="AF130" s="20" t="s">
        <v>451</v>
      </c>
      <c r="AG130" s="19" t="s">
        <v>656</v>
      </c>
      <c r="AH130" s="21" t="s">
        <v>680</v>
      </c>
      <c r="AI130" s="21">
        <v>-3</v>
      </c>
      <c r="AJ130" s="19">
        <f t="shared" si="55"/>
        <v>-1180.6659000000002</v>
      </c>
      <c r="AK130" s="19">
        <f t="shared" ref="AK130:AK135" si="58">AL130-AM130</f>
        <v>67.92</v>
      </c>
      <c r="AL130" s="19">
        <v>79.92</v>
      </c>
      <c r="AM130" s="19">
        <v>12</v>
      </c>
      <c r="AN130" s="22" t="s">
        <v>431</v>
      </c>
      <c r="AO130" s="20" t="s">
        <v>431</v>
      </c>
      <c r="AP130" s="20" t="s">
        <v>431</v>
      </c>
      <c r="AQ130" s="20" t="s">
        <v>431</v>
      </c>
      <c r="AR130" s="20" t="s">
        <v>431</v>
      </c>
      <c r="AS130" s="20" t="s">
        <v>431</v>
      </c>
      <c r="AT130" s="20" t="s">
        <v>431</v>
      </c>
      <c r="AU130" s="19" t="s">
        <v>431</v>
      </c>
      <c r="AV130" s="19">
        <f t="shared" ref="AV130:AV135" si="59">AW130-AX130</f>
        <v>58.697300000000006</v>
      </c>
      <c r="AW130" s="29">
        <v>79.099100000000007</v>
      </c>
      <c r="AX130" s="29">
        <v>20.401800000000001</v>
      </c>
      <c r="AY130" s="19">
        <f t="shared" ref="AY130:AY135" si="60">AZ130-BA130</f>
        <v>52.403100000000109</v>
      </c>
      <c r="AZ130" s="29">
        <v>76.031800000000004</v>
      </c>
      <c r="BA130" s="29">
        <v>23.628699999999899</v>
      </c>
      <c r="BB130" s="19">
        <f t="shared" ref="BB130:BB135" si="61">BC130-BD130</f>
        <v>61.002200000000002</v>
      </c>
      <c r="BC130" s="29">
        <v>80.204300000000003</v>
      </c>
      <c r="BD130" s="29">
        <v>19.202100000000002</v>
      </c>
      <c r="BE130" s="19">
        <f t="shared" ref="BE130:BE135" si="62">BF130-BG130</f>
        <v>59.794600000000003</v>
      </c>
      <c r="BF130" s="29">
        <v>79.616799999999998</v>
      </c>
      <c r="BG130" s="29">
        <v>19.822199999999999</v>
      </c>
      <c r="BH130" s="19">
        <f t="shared" ref="BH130:BH135" si="63">BI130-BJ130</f>
        <v>59.088099999999997</v>
      </c>
      <c r="BI130" s="29">
        <v>79.313000000000002</v>
      </c>
      <c r="BJ130" s="29">
        <v>20.224900000000002</v>
      </c>
      <c r="BK130" s="19">
        <f t="shared" ref="BK130:BK135" si="64">BL130-BM130</f>
        <v>69.210000000000008</v>
      </c>
      <c r="BL130" s="30">
        <v>84.4</v>
      </c>
      <c r="BM130" s="30">
        <v>15.19</v>
      </c>
      <c r="BN130" s="19">
        <f t="shared" ref="BN130:BN135" si="65">BO130-BP130</f>
        <v>56</v>
      </c>
      <c r="BO130" s="31">
        <v>71</v>
      </c>
      <c r="BP130" s="31">
        <v>15</v>
      </c>
      <c r="BQ130" s="31"/>
      <c r="BR130" s="19">
        <v>82.79</v>
      </c>
      <c r="BS130" s="19">
        <v>16.760000000000002</v>
      </c>
      <c r="BT130" s="22" t="str">
        <f t="shared" ref="BT130:BT135" si="66">IF(BU130&gt;BV130,"yes","no")</f>
        <v>no</v>
      </c>
      <c r="BU130" s="32">
        <v>0.24</v>
      </c>
      <c r="BV130" s="32">
        <v>0.72</v>
      </c>
      <c r="BW130" s="22" t="s">
        <v>279</v>
      </c>
      <c r="BX130" s="29">
        <v>29.44</v>
      </c>
      <c r="BY130" s="29">
        <v>70.56</v>
      </c>
      <c r="BZ130" s="22" t="s">
        <v>512</v>
      </c>
      <c r="CA130" s="21" t="s">
        <v>702</v>
      </c>
      <c r="CB130" s="22" t="s">
        <v>142</v>
      </c>
      <c r="CC130" s="29">
        <v>37979</v>
      </c>
      <c r="CD130" s="22">
        <v>39531</v>
      </c>
      <c r="CE130" s="22">
        <v>28100</v>
      </c>
      <c r="CF130" s="27">
        <v>0.71079999999999999</v>
      </c>
      <c r="CG130" s="22">
        <v>5905</v>
      </c>
      <c r="CH130" s="32">
        <v>0.21</v>
      </c>
      <c r="CI130" s="22">
        <v>2445</v>
      </c>
      <c r="CJ130" s="32">
        <v>0.09</v>
      </c>
      <c r="CK130" s="22">
        <v>2764</v>
      </c>
      <c r="CL130" s="32">
        <v>0.1</v>
      </c>
      <c r="CM130" s="22">
        <v>1176</v>
      </c>
      <c r="CN130" s="27">
        <v>4.19E-2</v>
      </c>
      <c r="CO130" s="22">
        <v>4698</v>
      </c>
      <c r="CP130" s="32">
        <v>0.17</v>
      </c>
      <c r="CQ130" s="22">
        <v>3756</v>
      </c>
      <c r="CR130" s="32">
        <v>0.13</v>
      </c>
      <c r="CS130" s="22">
        <v>3095</v>
      </c>
      <c r="CT130" s="32">
        <v>0.11</v>
      </c>
      <c r="CU130" s="22">
        <v>1540</v>
      </c>
      <c r="CV130" s="27">
        <v>5.4800000000000001E-2</v>
      </c>
      <c r="CW130" s="22">
        <v>14252</v>
      </c>
      <c r="CX130" s="32">
        <v>0.36</v>
      </c>
      <c r="CY130" s="22">
        <v>12242</v>
      </c>
      <c r="CZ130" s="32">
        <v>0.44</v>
      </c>
      <c r="DA130" s="22">
        <v>25279</v>
      </c>
      <c r="DB130" s="32">
        <v>0.64</v>
      </c>
      <c r="DC130" s="22">
        <v>15858</v>
      </c>
      <c r="DD130" s="32">
        <v>0.56000000000000005</v>
      </c>
      <c r="DE130" s="22">
        <v>3134</v>
      </c>
      <c r="DF130" s="32">
        <v>0.08</v>
      </c>
      <c r="DG130" s="22">
        <v>1918</v>
      </c>
      <c r="DH130" s="32">
        <v>7.0000000000000007E-2</v>
      </c>
      <c r="DI130" s="22">
        <v>12983</v>
      </c>
      <c r="DJ130" s="32">
        <v>0.33</v>
      </c>
      <c r="DK130" s="22">
        <v>8362</v>
      </c>
      <c r="DL130" s="32">
        <v>0.3</v>
      </c>
      <c r="DM130" s="22">
        <v>546</v>
      </c>
      <c r="DN130" s="32">
        <v>0.01</v>
      </c>
      <c r="DO130" s="22">
        <v>394</v>
      </c>
      <c r="DP130" s="32">
        <v>0.01</v>
      </c>
      <c r="DQ130" s="22">
        <v>7890</v>
      </c>
      <c r="DR130" s="32">
        <v>0.2</v>
      </c>
      <c r="DS130" s="22">
        <v>4800</v>
      </c>
      <c r="DT130" s="32">
        <v>0.17</v>
      </c>
      <c r="DU130" s="22">
        <v>18</v>
      </c>
      <c r="DV130" s="32">
        <v>0</v>
      </c>
      <c r="DW130" s="22">
        <v>10</v>
      </c>
      <c r="DX130" s="32">
        <v>0</v>
      </c>
      <c r="DY130" s="22">
        <v>98</v>
      </c>
      <c r="DZ130" s="32">
        <v>0</v>
      </c>
      <c r="EA130" s="22">
        <v>49</v>
      </c>
      <c r="EB130" s="32">
        <v>0</v>
      </c>
      <c r="EC130" s="22">
        <v>610</v>
      </c>
      <c r="ED130" s="32">
        <v>0.02</v>
      </c>
      <c r="EE130" s="22">
        <v>325</v>
      </c>
      <c r="EF130" s="32">
        <v>0.01</v>
      </c>
      <c r="EG130" s="22" t="s">
        <v>431</v>
      </c>
      <c r="EH130" s="22">
        <v>55.39</v>
      </c>
      <c r="EI130" s="22" t="s">
        <v>431</v>
      </c>
      <c r="EJ130" s="22">
        <v>60.56</v>
      </c>
      <c r="EK130" s="22" t="s">
        <v>431</v>
      </c>
      <c r="EL130" s="22">
        <v>61</v>
      </c>
      <c r="EM130" s="22" t="s">
        <v>431</v>
      </c>
      <c r="EN130" s="22">
        <v>62.21</v>
      </c>
      <c r="EO130" s="22" t="s">
        <v>431</v>
      </c>
      <c r="EP130" s="22">
        <v>69.209999999999994</v>
      </c>
      <c r="EQ130" s="22" t="s">
        <v>287</v>
      </c>
      <c r="ER130" s="22">
        <v>59.81</v>
      </c>
      <c r="ES130" s="22" t="s">
        <v>287</v>
      </c>
      <c r="ET130" s="22">
        <v>50.12</v>
      </c>
      <c r="EU130" s="22" t="s">
        <v>439</v>
      </c>
      <c r="EV130" s="22">
        <v>65.87</v>
      </c>
      <c r="EW130" s="22" t="s">
        <v>287</v>
      </c>
      <c r="EX130" s="22">
        <v>60.12</v>
      </c>
      <c r="EY130" s="22" t="s">
        <v>439</v>
      </c>
      <c r="EZ130" s="22">
        <v>69.73</v>
      </c>
    </row>
    <row r="131" spans="1:156" ht="16" x14ac:dyDescent="0.2">
      <c r="A131" s="22" t="s">
        <v>119</v>
      </c>
      <c r="B131" s="22" t="s">
        <v>423</v>
      </c>
      <c r="C131" s="22" t="s">
        <v>645</v>
      </c>
      <c r="D131" s="22" t="s">
        <v>431</v>
      </c>
      <c r="E131" s="22" t="s">
        <v>426</v>
      </c>
      <c r="F131" s="22" t="s">
        <v>892</v>
      </c>
      <c r="G131" s="29"/>
      <c r="H131" s="22">
        <v>13</v>
      </c>
      <c r="I131" s="22">
        <v>77.540000000000006</v>
      </c>
      <c r="J131" s="22" t="s">
        <v>429</v>
      </c>
      <c r="K131" s="37" t="s">
        <v>426</v>
      </c>
      <c r="L131" s="22" t="s">
        <v>219</v>
      </c>
      <c r="M131">
        <v>-25</v>
      </c>
      <c r="N131" t="s">
        <v>869</v>
      </c>
      <c r="O131" s="28">
        <f t="shared" si="56"/>
        <v>-5829.9614274929927</v>
      </c>
      <c r="P131" s="34">
        <f t="shared" si="54"/>
        <v>23.285178022978045</v>
      </c>
      <c r="Q131" s="29">
        <f t="shared" si="57"/>
        <v>5853.2466055159712</v>
      </c>
      <c r="R131" s="27">
        <v>0.5175644512466262</v>
      </c>
      <c r="S131" s="29"/>
      <c r="T131" s="28">
        <v>75.041623147640664</v>
      </c>
      <c r="U131" s="28">
        <v>23.285178022978045</v>
      </c>
      <c r="V131" s="22">
        <v>-116.42589011489022</v>
      </c>
      <c r="W131" s="22" t="s">
        <v>429</v>
      </c>
      <c r="X131" s="22" t="s">
        <v>448</v>
      </c>
      <c r="Y131" s="29">
        <v>72566</v>
      </c>
      <c r="Z131" s="29">
        <v>22517</v>
      </c>
      <c r="AA131" s="29">
        <v>96701</v>
      </c>
      <c r="AB131" s="22" t="s">
        <v>119</v>
      </c>
      <c r="AC131" s="22">
        <v>1990</v>
      </c>
      <c r="AD131" s="22">
        <v>6</v>
      </c>
      <c r="AE131" s="22">
        <v>0</v>
      </c>
      <c r="AF131" s="20" t="s">
        <v>451</v>
      </c>
      <c r="AG131" s="19" t="s">
        <v>656</v>
      </c>
      <c r="AH131" s="21" t="s">
        <v>680</v>
      </c>
      <c r="AI131" s="21">
        <v>-3</v>
      </c>
      <c r="AJ131" s="19">
        <f t="shared" si="55"/>
        <v>-1032.0758000000003</v>
      </c>
      <c r="AK131" s="19">
        <f t="shared" si="58"/>
        <v>56.11</v>
      </c>
      <c r="AL131" s="19">
        <v>73.52</v>
      </c>
      <c r="AM131" s="19">
        <v>17.41</v>
      </c>
      <c r="AN131" s="22" t="s">
        <v>431</v>
      </c>
      <c r="AO131" s="20" t="s">
        <v>431</v>
      </c>
      <c r="AP131" s="20" t="s">
        <v>431</v>
      </c>
      <c r="AQ131" s="20" t="s">
        <v>431</v>
      </c>
      <c r="AR131" s="20" t="s">
        <v>431</v>
      </c>
      <c r="AS131" s="20" t="s">
        <v>431</v>
      </c>
      <c r="AT131" s="20" t="s">
        <v>431</v>
      </c>
      <c r="AU131" s="19" t="s">
        <v>431</v>
      </c>
      <c r="AV131" s="19">
        <f t="shared" si="59"/>
        <v>45.920299999999997</v>
      </c>
      <c r="AW131" s="29">
        <v>72.752200000000002</v>
      </c>
      <c r="AX131" s="29">
        <v>26.831900000000001</v>
      </c>
      <c r="AY131" s="19">
        <f t="shared" si="60"/>
        <v>48.059900000000106</v>
      </c>
      <c r="AZ131" s="29">
        <v>69.981300000000005</v>
      </c>
      <c r="BA131" s="29">
        <v>21.921399999999899</v>
      </c>
      <c r="BB131" s="19">
        <f t="shared" si="61"/>
        <v>55.505499999999998</v>
      </c>
      <c r="BC131" s="29">
        <v>77.577699999999894</v>
      </c>
      <c r="BD131" s="29">
        <v>22.072199999999899</v>
      </c>
      <c r="BE131" s="19">
        <f t="shared" si="62"/>
        <v>50.692200000000007</v>
      </c>
      <c r="BF131" s="29">
        <v>75.149600000000007</v>
      </c>
      <c r="BG131" s="29">
        <v>24.4574</v>
      </c>
      <c r="BH131" s="19">
        <f t="shared" si="63"/>
        <v>50.210699999999896</v>
      </c>
      <c r="BI131" s="29">
        <v>74.980599999999896</v>
      </c>
      <c r="BJ131" s="29">
        <v>24.7699</v>
      </c>
      <c r="BK131" s="19">
        <f t="shared" si="64"/>
        <v>56.339999999999989</v>
      </c>
      <c r="BL131" s="30">
        <v>77.959999999999994</v>
      </c>
      <c r="BM131" s="30">
        <v>21.62</v>
      </c>
      <c r="BN131" s="19">
        <f t="shared" si="65"/>
        <v>56</v>
      </c>
      <c r="BO131" s="31">
        <v>78</v>
      </c>
      <c r="BP131" s="31">
        <v>22</v>
      </c>
      <c r="BQ131" s="31"/>
      <c r="BR131" s="19">
        <v>77.03</v>
      </c>
      <c r="BS131" s="19">
        <v>22.56</v>
      </c>
      <c r="BT131" s="22" t="str">
        <f t="shared" si="66"/>
        <v>no</v>
      </c>
      <c r="BU131" s="32">
        <v>0.28000000000000003</v>
      </c>
      <c r="BV131" s="32">
        <v>0.69</v>
      </c>
      <c r="BW131" s="22" t="s">
        <v>279</v>
      </c>
      <c r="BX131" s="29">
        <v>34.090000000000003</v>
      </c>
      <c r="BY131" s="29">
        <v>65.91</v>
      </c>
      <c r="BZ131" s="22" t="s">
        <v>512</v>
      </c>
      <c r="CA131" s="21" t="s">
        <v>702</v>
      </c>
      <c r="CB131" s="22" t="s">
        <v>142</v>
      </c>
      <c r="CC131" s="29">
        <v>40354</v>
      </c>
      <c r="CD131" s="22">
        <v>39412</v>
      </c>
      <c r="CE131" s="22">
        <v>30314</v>
      </c>
      <c r="CF131" s="27">
        <v>0.76919999999999999</v>
      </c>
      <c r="CG131" s="22">
        <v>5935</v>
      </c>
      <c r="CH131" s="32">
        <v>0.2</v>
      </c>
      <c r="CI131" s="22">
        <v>2699</v>
      </c>
      <c r="CJ131" s="32">
        <v>0.09</v>
      </c>
      <c r="CK131" s="22">
        <v>3506</v>
      </c>
      <c r="CL131" s="32">
        <v>0.12</v>
      </c>
      <c r="CM131" s="22">
        <v>1637</v>
      </c>
      <c r="CN131" s="27">
        <v>5.3999999999999999E-2</v>
      </c>
      <c r="CO131" s="22">
        <v>3942</v>
      </c>
      <c r="CP131" s="32">
        <v>0.13</v>
      </c>
      <c r="CQ131" s="22">
        <v>3739</v>
      </c>
      <c r="CR131" s="32">
        <v>0.12</v>
      </c>
      <c r="CS131" s="22">
        <v>3415</v>
      </c>
      <c r="CT131" s="32">
        <v>0.11</v>
      </c>
      <c r="CU131" s="22">
        <v>2527</v>
      </c>
      <c r="CV131" s="27">
        <v>8.3400000000000002E-2</v>
      </c>
      <c r="CW131" s="22">
        <v>21570</v>
      </c>
      <c r="CX131" s="32">
        <v>0.55000000000000004</v>
      </c>
      <c r="CY131" s="22">
        <v>19172</v>
      </c>
      <c r="CZ131" s="32">
        <v>0.63</v>
      </c>
      <c r="DA131" s="22">
        <v>17842</v>
      </c>
      <c r="DB131" s="32">
        <v>0.45</v>
      </c>
      <c r="DC131" s="22">
        <v>11142</v>
      </c>
      <c r="DD131" s="32">
        <v>0.37</v>
      </c>
      <c r="DE131" s="22">
        <v>6447</v>
      </c>
      <c r="DF131" s="32">
        <v>0.16</v>
      </c>
      <c r="DG131" s="22">
        <v>4091</v>
      </c>
      <c r="DH131" s="32">
        <v>0.13</v>
      </c>
      <c r="DI131" s="22">
        <v>6353</v>
      </c>
      <c r="DJ131" s="32">
        <v>0.16</v>
      </c>
      <c r="DK131" s="22">
        <v>3936</v>
      </c>
      <c r="DL131" s="32">
        <v>0.13</v>
      </c>
      <c r="DM131" s="22">
        <v>645</v>
      </c>
      <c r="DN131" s="32">
        <v>0.02</v>
      </c>
      <c r="DO131" s="22">
        <v>491</v>
      </c>
      <c r="DP131" s="32">
        <v>0.02</v>
      </c>
      <c r="DQ131" s="22">
        <v>3960</v>
      </c>
      <c r="DR131" s="32">
        <v>0.1</v>
      </c>
      <c r="DS131" s="22">
        <v>2366</v>
      </c>
      <c r="DT131" s="32">
        <v>0.08</v>
      </c>
      <c r="DU131" s="22">
        <v>26</v>
      </c>
      <c r="DV131" s="32">
        <v>0</v>
      </c>
      <c r="DW131" s="22">
        <v>23</v>
      </c>
      <c r="DX131" s="32">
        <v>0</v>
      </c>
      <c r="DY131" s="22">
        <v>77</v>
      </c>
      <c r="DZ131" s="32">
        <v>0</v>
      </c>
      <c r="EA131" s="22">
        <v>55</v>
      </c>
      <c r="EB131" s="32">
        <v>0</v>
      </c>
      <c r="EC131" s="22">
        <v>334</v>
      </c>
      <c r="ED131" s="32">
        <v>0.01</v>
      </c>
      <c r="EE131" s="22">
        <v>180</v>
      </c>
      <c r="EF131" s="32">
        <v>0.01</v>
      </c>
      <c r="EG131" s="22" t="s">
        <v>431</v>
      </c>
      <c r="EH131" s="22">
        <v>45.98</v>
      </c>
      <c r="EI131" s="22" t="s">
        <v>431</v>
      </c>
      <c r="EJ131" s="22">
        <v>53.85</v>
      </c>
      <c r="EK131" s="22" t="s">
        <v>431</v>
      </c>
      <c r="EL131" s="22">
        <v>49.66</v>
      </c>
      <c r="EM131" s="22" t="s">
        <v>431</v>
      </c>
      <c r="EN131" s="22">
        <v>48.28</v>
      </c>
      <c r="EO131" s="22" t="s">
        <v>431</v>
      </c>
      <c r="EP131" s="22">
        <v>56.35</v>
      </c>
      <c r="EQ131" s="22" t="s">
        <v>287</v>
      </c>
      <c r="ER131" s="22">
        <v>48.98</v>
      </c>
      <c r="ES131" s="22" t="s">
        <v>287</v>
      </c>
      <c r="ET131" s="22">
        <v>41.48</v>
      </c>
      <c r="EU131" s="22" t="s">
        <v>439</v>
      </c>
      <c r="EV131" s="22">
        <v>53.91</v>
      </c>
      <c r="EW131" s="22" t="s">
        <v>287</v>
      </c>
      <c r="EX131" s="22">
        <v>46.45</v>
      </c>
      <c r="EY131" s="22" t="s">
        <v>439</v>
      </c>
      <c r="EZ131" s="22">
        <v>57.59</v>
      </c>
    </row>
    <row r="132" spans="1:156" ht="16" x14ac:dyDescent="0.2">
      <c r="A132" s="22" t="s">
        <v>122</v>
      </c>
      <c r="B132" s="22" t="s">
        <v>423</v>
      </c>
      <c r="C132" s="22" t="s">
        <v>646</v>
      </c>
      <c r="D132" s="22" t="s">
        <v>431</v>
      </c>
      <c r="E132" s="22" t="s">
        <v>426</v>
      </c>
      <c r="F132" s="22" t="s">
        <v>892</v>
      </c>
      <c r="G132" s="29"/>
      <c r="H132" s="22">
        <v>14</v>
      </c>
      <c r="I132" s="22">
        <v>67.09</v>
      </c>
      <c r="J132" s="22" t="s">
        <v>429</v>
      </c>
      <c r="K132" s="37" t="s">
        <v>426</v>
      </c>
      <c r="L132" s="22" t="s">
        <v>219</v>
      </c>
      <c r="M132">
        <v>-15</v>
      </c>
      <c r="N132" t="s">
        <v>823</v>
      </c>
      <c r="O132" s="28">
        <f t="shared" si="56"/>
        <v>-5859.2560413336123</v>
      </c>
      <c r="P132" s="34">
        <f t="shared" si="54"/>
        <v>28.100600078774818</v>
      </c>
      <c r="Q132" s="29">
        <f t="shared" si="57"/>
        <v>5887.356641412387</v>
      </c>
      <c r="R132" s="27">
        <v>0.41986978985658352</v>
      </c>
      <c r="S132" s="22" t="s">
        <v>449</v>
      </c>
      <c r="T132" s="28">
        <v>70.087579064433172</v>
      </c>
      <c r="U132" s="28">
        <v>28.100600078774818</v>
      </c>
      <c r="V132" s="22">
        <v>-140.50300039387409</v>
      </c>
      <c r="W132" s="22" t="s">
        <v>429</v>
      </c>
      <c r="X132" s="22" t="s">
        <v>448</v>
      </c>
      <c r="Y132" s="29">
        <v>60501</v>
      </c>
      <c r="Z132" s="29">
        <v>24257</v>
      </c>
      <c r="AA132" s="29">
        <v>86322</v>
      </c>
      <c r="AB132" s="22" t="s">
        <v>97</v>
      </c>
      <c r="AC132" s="22" t="s">
        <v>647</v>
      </c>
      <c r="AD132" s="22">
        <v>6</v>
      </c>
      <c r="AE132" s="22">
        <v>0</v>
      </c>
      <c r="AF132" s="20" t="s">
        <v>451</v>
      </c>
      <c r="AG132" s="19" t="s">
        <v>656</v>
      </c>
      <c r="AH132" s="21" t="s">
        <v>680</v>
      </c>
      <c r="AI132" s="21">
        <v>-3</v>
      </c>
      <c r="AJ132" s="19">
        <f t="shared" si="55"/>
        <v>-542.58679999999936</v>
      </c>
      <c r="AK132" s="19">
        <f t="shared" si="58"/>
        <v>43.57</v>
      </c>
      <c r="AL132" s="19">
        <v>67.17</v>
      </c>
      <c r="AM132" s="19">
        <v>23.6</v>
      </c>
      <c r="AN132" s="22" t="s">
        <v>431</v>
      </c>
      <c r="AO132" s="20" t="s">
        <v>431</v>
      </c>
      <c r="AP132" s="20" t="s">
        <v>431</v>
      </c>
      <c r="AQ132" s="20" t="s">
        <v>431</v>
      </c>
      <c r="AR132" s="20" t="s">
        <v>431</v>
      </c>
      <c r="AS132" s="20" t="s">
        <v>431</v>
      </c>
      <c r="AT132" s="20" t="s">
        <v>431</v>
      </c>
      <c r="AU132" s="19" t="s">
        <v>431</v>
      </c>
      <c r="AV132" s="19">
        <f t="shared" si="59"/>
        <v>8.2894000000000005</v>
      </c>
      <c r="AW132" s="29">
        <v>52.898699999999899</v>
      </c>
      <c r="AX132" s="29">
        <v>44.609299999999898</v>
      </c>
      <c r="AY132" s="19">
        <f t="shared" si="60"/>
        <v>19.046499999999895</v>
      </c>
      <c r="AZ132" s="29">
        <v>59.461799999999897</v>
      </c>
      <c r="BA132" s="29">
        <v>40.415300000000002</v>
      </c>
      <c r="BB132" s="19">
        <f t="shared" si="61"/>
        <v>29.334599999999895</v>
      </c>
      <c r="BC132" s="29">
        <v>64.620199999999897</v>
      </c>
      <c r="BD132" s="29">
        <v>35.285600000000002</v>
      </c>
      <c r="BE132" s="19">
        <f t="shared" si="62"/>
        <v>54.038400000000003</v>
      </c>
      <c r="BF132" s="29">
        <v>76.767600000000002</v>
      </c>
      <c r="BG132" s="29">
        <v>22.729199999999999</v>
      </c>
      <c r="BH132" s="19">
        <f t="shared" si="63"/>
        <v>18.7667</v>
      </c>
      <c r="BI132" s="29">
        <v>59.332900000000002</v>
      </c>
      <c r="BJ132" s="29">
        <v>40.566200000000002</v>
      </c>
      <c r="BK132" s="19">
        <f t="shared" si="64"/>
        <v>31.91</v>
      </c>
      <c r="BL132" s="30">
        <v>62.97</v>
      </c>
      <c r="BM132" s="30">
        <v>31.06</v>
      </c>
      <c r="BN132" s="19">
        <f t="shared" si="65"/>
        <v>34</v>
      </c>
      <c r="BO132" s="31">
        <v>67</v>
      </c>
      <c r="BP132" s="31">
        <v>33</v>
      </c>
      <c r="BQ132" s="31"/>
      <c r="BR132" s="19">
        <v>68.41</v>
      </c>
      <c r="BS132" s="19">
        <v>31.45</v>
      </c>
      <c r="BT132" s="22" t="str">
        <f t="shared" si="66"/>
        <v>no</v>
      </c>
      <c r="BU132" s="32">
        <v>0.34</v>
      </c>
      <c r="BV132" s="32">
        <v>0.64</v>
      </c>
      <c r="BW132" s="22" t="s">
        <v>279</v>
      </c>
      <c r="BX132" s="29">
        <v>33.630000000000003</v>
      </c>
      <c r="BY132" s="29">
        <v>66.37</v>
      </c>
      <c r="BZ132" s="22" t="s">
        <v>512</v>
      </c>
      <c r="CA132" s="21" t="s">
        <v>702</v>
      </c>
      <c r="CB132" s="22" t="s">
        <v>142</v>
      </c>
      <c r="CC132" s="29">
        <v>62027</v>
      </c>
      <c r="CD132" s="22">
        <v>39435</v>
      </c>
      <c r="CE132" s="22">
        <v>31995</v>
      </c>
      <c r="CF132" s="27">
        <v>0.81130000000000002</v>
      </c>
      <c r="CG132" s="22">
        <v>5358</v>
      </c>
      <c r="CH132" s="32">
        <v>0.17</v>
      </c>
      <c r="CI132" s="22">
        <v>2329</v>
      </c>
      <c r="CJ132" s="32">
        <v>7.0000000000000007E-2</v>
      </c>
      <c r="CK132" s="22">
        <v>3516</v>
      </c>
      <c r="CL132" s="32">
        <v>0.11</v>
      </c>
      <c r="CM132" s="22">
        <v>2560</v>
      </c>
      <c r="CN132" s="27">
        <v>0.08</v>
      </c>
      <c r="CO132" s="22">
        <v>4300</v>
      </c>
      <c r="CP132" s="32">
        <v>0.13</v>
      </c>
      <c r="CQ132" s="22">
        <v>3604</v>
      </c>
      <c r="CR132" s="32">
        <v>0.11</v>
      </c>
      <c r="CS132" s="22">
        <v>3886</v>
      </c>
      <c r="CT132" s="32">
        <v>0.12</v>
      </c>
      <c r="CU132" s="22">
        <v>3932</v>
      </c>
      <c r="CV132" s="27">
        <v>0.1229</v>
      </c>
      <c r="CW132" s="22">
        <v>30636</v>
      </c>
      <c r="CX132" s="32">
        <v>0.78</v>
      </c>
      <c r="CY132" s="22">
        <v>25983</v>
      </c>
      <c r="CZ132" s="32">
        <v>0.81</v>
      </c>
      <c r="DA132" s="22">
        <v>8799</v>
      </c>
      <c r="DB132" s="32">
        <v>0.22</v>
      </c>
      <c r="DC132" s="22">
        <v>6012</v>
      </c>
      <c r="DD132" s="32">
        <v>0.19</v>
      </c>
      <c r="DE132" s="22">
        <v>1769</v>
      </c>
      <c r="DF132" s="32">
        <v>0.04</v>
      </c>
      <c r="DG132" s="22">
        <v>1142</v>
      </c>
      <c r="DH132" s="32">
        <v>0.04</v>
      </c>
      <c r="DI132" s="22">
        <v>2640</v>
      </c>
      <c r="DJ132" s="32">
        <v>7.0000000000000007E-2</v>
      </c>
      <c r="DK132" s="22">
        <v>1712</v>
      </c>
      <c r="DL132" s="32">
        <v>0.05</v>
      </c>
      <c r="DM132" s="22">
        <v>300</v>
      </c>
      <c r="DN132" s="32">
        <v>0.01</v>
      </c>
      <c r="DO132" s="22">
        <v>213</v>
      </c>
      <c r="DP132" s="32">
        <v>0.01</v>
      </c>
      <c r="DQ132" s="22">
        <v>3836</v>
      </c>
      <c r="DR132" s="32">
        <v>0.1</v>
      </c>
      <c r="DS132" s="22">
        <v>2779</v>
      </c>
      <c r="DT132" s="32">
        <v>0.09</v>
      </c>
      <c r="DU132" s="22">
        <v>19</v>
      </c>
      <c r="DV132" s="32">
        <v>0</v>
      </c>
      <c r="DW132" s="22">
        <v>16</v>
      </c>
      <c r="DX132" s="32">
        <v>0</v>
      </c>
      <c r="DY132" s="22">
        <v>68</v>
      </c>
      <c r="DZ132" s="32">
        <v>0</v>
      </c>
      <c r="EA132" s="22">
        <v>49</v>
      </c>
      <c r="EB132" s="32">
        <v>0</v>
      </c>
      <c r="EC132" s="22">
        <v>167</v>
      </c>
      <c r="ED132" s="32">
        <v>0</v>
      </c>
      <c r="EE132" s="22">
        <v>101</v>
      </c>
      <c r="EF132" s="32">
        <v>0</v>
      </c>
      <c r="EG132" s="22" t="s">
        <v>431</v>
      </c>
      <c r="EH132" s="22">
        <v>26.2</v>
      </c>
      <c r="EI132" s="22" t="s">
        <v>431</v>
      </c>
      <c r="EJ132" s="22">
        <v>34.869999999999997</v>
      </c>
      <c r="EK132" s="22" t="s">
        <v>431</v>
      </c>
      <c r="EL132" s="22">
        <v>24.36</v>
      </c>
      <c r="EM132" s="22" t="s">
        <v>431</v>
      </c>
      <c r="EN132" s="22">
        <v>28.89</v>
      </c>
      <c r="EO132" s="22" t="s">
        <v>431</v>
      </c>
      <c r="EP132" s="22">
        <v>31.91</v>
      </c>
      <c r="EQ132" s="22" t="s">
        <v>287</v>
      </c>
      <c r="ER132" s="22">
        <v>22.36</v>
      </c>
      <c r="ES132" s="22" t="s">
        <v>287</v>
      </c>
      <c r="ET132" s="22">
        <v>13.29</v>
      </c>
      <c r="EU132" s="22" t="s">
        <v>439</v>
      </c>
      <c r="EV132" s="22">
        <v>29.65</v>
      </c>
      <c r="EW132" s="22" t="s">
        <v>287</v>
      </c>
      <c r="EX132" s="22">
        <v>24.81</v>
      </c>
      <c r="EY132" s="22" t="s">
        <v>439</v>
      </c>
      <c r="EZ132" s="22">
        <v>33.89</v>
      </c>
    </row>
    <row r="133" spans="1:156" ht="16" x14ac:dyDescent="0.2">
      <c r="A133" s="22" t="s">
        <v>117</v>
      </c>
      <c r="B133" s="22" t="s">
        <v>423</v>
      </c>
      <c r="C133" s="22" t="s">
        <v>648</v>
      </c>
      <c r="D133" s="22" t="s">
        <v>431</v>
      </c>
      <c r="E133" s="22" t="s">
        <v>426</v>
      </c>
      <c r="F133" s="22" t="s">
        <v>892</v>
      </c>
      <c r="G133" s="29"/>
      <c r="H133" s="22">
        <v>7</v>
      </c>
      <c r="I133" s="22">
        <v>76.41</v>
      </c>
      <c r="J133" s="22" t="s">
        <v>429</v>
      </c>
      <c r="K133" s="37" t="s">
        <v>426</v>
      </c>
      <c r="L133" s="22" t="s">
        <v>219</v>
      </c>
      <c r="M133">
        <v>-27</v>
      </c>
      <c r="N133" t="s">
        <v>867</v>
      </c>
      <c r="O133" s="28">
        <f t="shared" si="56"/>
        <v>-3194.3740337252357</v>
      </c>
      <c r="P133" s="34">
        <f t="shared" si="54"/>
        <v>23.089023118685507</v>
      </c>
      <c r="Q133" s="29">
        <f t="shared" si="57"/>
        <v>3217.4630568439211</v>
      </c>
      <c r="R133" s="27">
        <v>0.53517240139503108</v>
      </c>
      <c r="S133" s="29"/>
      <c r="T133" s="28">
        <v>76.606263258188605</v>
      </c>
      <c r="U133" s="28">
        <v>23.089023118685507</v>
      </c>
      <c r="V133" s="22">
        <v>-115.44511559342754</v>
      </c>
      <c r="W133" s="22" t="s">
        <v>429</v>
      </c>
      <c r="X133" s="22" t="s">
        <v>448</v>
      </c>
      <c r="Y133" s="29">
        <v>85226</v>
      </c>
      <c r="Z133" s="29">
        <v>25687</v>
      </c>
      <c r="AA133" s="29">
        <v>111252</v>
      </c>
      <c r="AB133" s="22" t="s">
        <v>122</v>
      </c>
      <c r="AC133" s="22">
        <v>2002</v>
      </c>
      <c r="AD133" s="22">
        <v>6</v>
      </c>
      <c r="AE133" s="22">
        <v>0</v>
      </c>
      <c r="AF133" s="20" t="s">
        <v>451</v>
      </c>
      <c r="AG133" s="19" t="s">
        <v>656</v>
      </c>
      <c r="AH133" s="21" t="s">
        <v>680</v>
      </c>
      <c r="AI133" s="21">
        <v>-3</v>
      </c>
      <c r="AJ133" s="19">
        <f t="shared" si="55"/>
        <v>-1019.264</v>
      </c>
      <c r="AK133" s="19">
        <f t="shared" si="58"/>
        <v>60.160000000000004</v>
      </c>
      <c r="AL133" s="19">
        <v>75.92</v>
      </c>
      <c r="AM133" s="19">
        <v>15.76</v>
      </c>
      <c r="AN133" s="22" t="s">
        <v>431</v>
      </c>
      <c r="AO133" s="20" t="s">
        <v>431</v>
      </c>
      <c r="AP133" s="20" t="s">
        <v>431</v>
      </c>
      <c r="AQ133" s="20" t="s">
        <v>431</v>
      </c>
      <c r="AR133" s="20" t="s">
        <v>431</v>
      </c>
      <c r="AS133" s="20" t="s">
        <v>431</v>
      </c>
      <c r="AT133" s="20" t="s">
        <v>431</v>
      </c>
      <c r="AU133" s="19" t="s">
        <v>431</v>
      </c>
      <c r="AV133" s="19">
        <f t="shared" si="59"/>
        <v>43.4193</v>
      </c>
      <c r="AW133" s="29">
        <v>71.5277999999999</v>
      </c>
      <c r="AX133" s="29">
        <v>28.1084999999999</v>
      </c>
      <c r="AY133" s="19">
        <f t="shared" si="60"/>
        <v>49.540599999999898</v>
      </c>
      <c r="AZ133" s="29">
        <v>74.601699999999894</v>
      </c>
      <c r="BA133" s="29">
        <v>25.0611</v>
      </c>
      <c r="BB133" s="19">
        <f t="shared" si="61"/>
        <v>55.390799999999999</v>
      </c>
      <c r="BC133" s="29">
        <v>77.469700000000003</v>
      </c>
      <c r="BD133" s="29">
        <v>22.078900000000001</v>
      </c>
      <c r="BE133" s="19">
        <f t="shared" si="62"/>
        <v>56.778400000000005</v>
      </c>
      <c r="BF133" s="29">
        <v>78.194100000000006</v>
      </c>
      <c r="BG133" s="29">
        <v>21.415700000000001</v>
      </c>
      <c r="BH133" s="19">
        <f t="shared" si="63"/>
        <v>42.798900000000103</v>
      </c>
      <c r="BI133" s="29">
        <v>71.195800000000006</v>
      </c>
      <c r="BJ133" s="29">
        <v>28.396899999999899</v>
      </c>
      <c r="BK133" s="19">
        <f t="shared" si="64"/>
        <v>58.88</v>
      </c>
      <c r="BL133" s="30">
        <v>79.2</v>
      </c>
      <c r="BM133" s="30">
        <v>20.32</v>
      </c>
      <c r="BN133" s="19">
        <f t="shared" si="65"/>
        <v>53</v>
      </c>
      <c r="BO133" s="31">
        <v>76</v>
      </c>
      <c r="BP133" s="31">
        <v>23</v>
      </c>
      <c r="BQ133" s="31"/>
      <c r="BR133" s="19">
        <v>79.73</v>
      </c>
      <c r="BS133" s="19">
        <v>19.8</v>
      </c>
      <c r="BT133" s="22" t="str">
        <f t="shared" si="66"/>
        <v>no</v>
      </c>
      <c r="BU133" s="32">
        <v>0.28000000000000003</v>
      </c>
      <c r="BV133" s="32">
        <v>0.68</v>
      </c>
      <c r="BW133" s="22" t="s">
        <v>279</v>
      </c>
      <c r="BX133" s="29">
        <v>40.35</v>
      </c>
      <c r="BY133" s="29">
        <v>59.65</v>
      </c>
      <c r="BZ133" s="22" t="s">
        <v>512</v>
      </c>
      <c r="CA133" s="21" t="s">
        <v>702</v>
      </c>
      <c r="CB133" s="22" t="s">
        <v>142</v>
      </c>
      <c r="CC133" s="29">
        <v>42241</v>
      </c>
      <c r="CD133" s="22">
        <v>39440</v>
      </c>
      <c r="CE133" s="22">
        <v>28162</v>
      </c>
      <c r="CF133" s="27">
        <v>0.71399999999999997</v>
      </c>
      <c r="CG133" s="22">
        <v>6044</v>
      </c>
      <c r="CH133" s="32">
        <v>0.21</v>
      </c>
      <c r="CI133" s="22">
        <v>2341</v>
      </c>
      <c r="CJ133" s="32">
        <v>0.08</v>
      </c>
      <c r="CK133" s="22">
        <v>2663</v>
      </c>
      <c r="CL133" s="32">
        <v>0.09</v>
      </c>
      <c r="CM133" s="22">
        <v>1121</v>
      </c>
      <c r="CN133" s="27">
        <v>3.9800000000000002E-2</v>
      </c>
      <c r="CO133" s="22">
        <v>5028</v>
      </c>
      <c r="CP133" s="32">
        <v>0.18</v>
      </c>
      <c r="CQ133" s="22">
        <v>3656</v>
      </c>
      <c r="CR133" s="32">
        <v>0.13</v>
      </c>
      <c r="CS133" s="22">
        <v>2998</v>
      </c>
      <c r="CT133" s="32">
        <v>0.11</v>
      </c>
      <c r="CU133" s="22">
        <v>1590</v>
      </c>
      <c r="CV133" s="27">
        <v>5.6500000000000002E-2</v>
      </c>
      <c r="CW133" s="22">
        <v>17518</v>
      </c>
      <c r="CX133" s="32">
        <v>0.44</v>
      </c>
      <c r="CY133" s="22">
        <v>14938</v>
      </c>
      <c r="CZ133" s="32">
        <v>0.53</v>
      </c>
      <c r="DA133" s="22">
        <v>21922</v>
      </c>
      <c r="DB133" s="32">
        <v>0.56000000000000005</v>
      </c>
      <c r="DC133" s="22">
        <v>13224</v>
      </c>
      <c r="DD133" s="32">
        <v>0.47</v>
      </c>
      <c r="DE133" s="22">
        <v>3949</v>
      </c>
      <c r="DF133" s="32">
        <v>0.1</v>
      </c>
      <c r="DG133" s="22">
        <v>2445</v>
      </c>
      <c r="DH133" s="32">
        <v>0.09</v>
      </c>
      <c r="DI133" s="22">
        <v>7364</v>
      </c>
      <c r="DJ133" s="32">
        <v>0.19</v>
      </c>
      <c r="DK133" s="22">
        <v>4506</v>
      </c>
      <c r="DL133" s="32">
        <v>0.16</v>
      </c>
      <c r="DM133" s="22">
        <v>572</v>
      </c>
      <c r="DN133" s="32">
        <v>0.01</v>
      </c>
      <c r="DO133" s="22">
        <v>397</v>
      </c>
      <c r="DP133" s="32">
        <v>0.01</v>
      </c>
      <c r="DQ133" s="22">
        <v>9571</v>
      </c>
      <c r="DR133" s="32">
        <v>0.24</v>
      </c>
      <c r="DS133" s="22">
        <v>5647</v>
      </c>
      <c r="DT133" s="32">
        <v>0.2</v>
      </c>
      <c r="DU133" s="22">
        <v>27</v>
      </c>
      <c r="DV133" s="32">
        <v>0</v>
      </c>
      <c r="DW133" s="22">
        <v>17</v>
      </c>
      <c r="DX133" s="32">
        <v>0</v>
      </c>
      <c r="DY133" s="22">
        <v>67</v>
      </c>
      <c r="DZ133" s="32">
        <v>0</v>
      </c>
      <c r="EA133" s="22">
        <v>37</v>
      </c>
      <c r="EB133" s="32">
        <v>0</v>
      </c>
      <c r="EC133" s="22">
        <v>372</v>
      </c>
      <c r="ED133" s="32">
        <v>0.01</v>
      </c>
      <c r="EE133" s="22">
        <v>175</v>
      </c>
      <c r="EF133" s="32">
        <v>0.01</v>
      </c>
      <c r="EG133" s="22" t="s">
        <v>431</v>
      </c>
      <c r="EH133" s="22">
        <v>47.03</v>
      </c>
      <c r="EI133" s="22" t="s">
        <v>431</v>
      </c>
      <c r="EJ133" s="22">
        <v>53.33</v>
      </c>
      <c r="EK133" s="22" t="s">
        <v>431</v>
      </c>
      <c r="EL133" s="22">
        <v>53.1</v>
      </c>
      <c r="EM133" s="22" t="s">
        <v>431</v>
      </c>
      <c r="EN133" s="22">
        <v>46.26</v>
      </c>
      <c r="EO133" s="22" t="s">
        <v>431</v>
      </c>
      <c r="EP133" s="22">
        <v>58.88</v>
      </c>
      <c r="EQ133" s="22" t="s">
        <v>287</v>
      </c>
      <c r="ER133" s="22">
        <v>44.23</v>
      </c>
      <c r="ES133" s="22" t="s">
        <v>287</v>
      </c>
      <c r="ET133" s="22">
        <v>34.590000000000003</v>
      </c>
      <c r="EU133" s="22" t="s">
        <v>439</v>
      </c>
      <c r="EV133" s="22">
        <v>53.53</v>
      </c>
      <c r="EW133" s="22" t="s">
        <v>287</v>
      </c>
      <c r="EX133" s="22">
        <v>42.1</v>
      </c>
      <c r="EY133" s="22" t="s">
        <v>439</v>
      </c>
      <c r="EZ133" s="22">
        <v>59.68</v>
      </c>
    </row>
    <row r="134" spans="1:156" ht="16" x14ac:dyDescent="0.2">
      <c r="A134" s="22" t="s">
        <v>100</v>
      </c>
      <c r="B134" s="22" t="s">
        <v>423</v>
      </c>
      <c r="C134" s="22" t="s">
        <v>649</v>
      </c>
      <c r="D134" s="22" t="s">
        <v>431</v>
      </c>
      <c r="E134" s="22" t="s">
        <v>426</v>
      </c>
      <c r="F134" s="22" t="s">
        <v>892</v>
      </c>
      <c r="G134" s="29"/>
      <c r="H134" s="22">
        <v>9</v>
      </c>
      <c r="I134" s="22">
        <v>72.430000000000007</v>
      </c>
      <c r="J134" s="22" t="s">
        <v>429</v>
      </c>
      <c r="K134" s="37" t="s">
        <v>426</v>
      </c>
      <c r="L134" s="22" t="s">
        <v>219</v>
      </c>
      <c r="M134">
        <v>-25</v>
      </c>
      <c r="N134" t="s">
        <v>869</v>
      </c>
      <c r="O134" s="28">
        <f t="shared" si="56"/>
        <v>-4009.170059093894</v>
      </c>
      <c r="P134" s="34">
        <f t="shared" si="54"/>
        <v>24.980958634274458</v>
      </c>
      <c r="Q134" s="29">
        <f t="shared" si="57"/>
        <v>4034.1510177281684</v>
      </c>
      <c r="R134" s="27">
        <v>0.4972554169402495</v>
      </c>
      <c r="S134" s="29"/>
      <c r="T134" s="28">
        <v>74.706500328299413</v>
      </c>
      <c r="U134" s="28">
        <v>24.980958634274458</v>
      </c>
      <c r="V134" s="22">
        <v>-124.90479317137229</v>
      </c>
      <c r="W134" s="22" t="s">
        <v>429</v>
      </c>
      <c r="X134" s="22" t="s">
        <v>448</v>
      </c>
      <c r="Y134" s="29">
        <v>56889</v>
      </c>
      <c r="Z134" s="29">
        <v>19023</v>
      </c>
      <c r="AA134" s="29">
        <v>76150</v>
      </c>
      <c r="AB134" s="22" t="s">
        <v>100</v>
      </c>
      <c r="AC134" s="22">
        <v>1998</v>
      </c>
      <c r="AD134" s="22">
        <v>6</v>
      </c>
      <c r="AE134" s="22">
        <v>0</v>
      </c>
      <c r="AF134" s="20" t="s">
        <v>451</v>
      </c>
      <c r="AG134" s="19" t="s">
        <v>656</v>
      </c>
      <c r="AH134" s="21" t="s">
        <v>680</v>
      </c>
      <c r="AI134" s="21">
        <v>-3</v>
      </c>
      <c r="AJ134" s="19">
        <f t="shared" si="55"/>
        <v>-980.09800000000018</v>
      </c>
      <c r="AK134" s="19">
        <f t="shared" si="58"/>
        <v>48.800000000000011</v>
      </c>
      <c r="AL134" s="19">
        <v>70.180000000000007</v>
      </c>
      <c r="AM134" s="19">
        <v>21.38</v>
      </c>
      <c r="AN134" s="22" t="s">
        <v>431</v>
      </c>
      <c r="AO134" s="20" t="s">
        <v>431</v>
      </c>
      <c r="AP134" s="20" t="s">
        <v>431</v>
      </c>
      <c r="AQ134" s="20" t="s">
        <v>431</v>
      </c>
      <c r="AR134" s="20" t="s">
        <v>431</v>
      </c>
      <c r="AS134" s="20" t="s">
        <v>431</v>
      </c>
      <c r="AT134" s="20" t="s">
        <v>431</v>
      </c>
      <c r="AU134" s="19" t="s">
        <v>431</v>
      </c>
      <c r="AV134" s="19">
        <f t="shared" si="59"/>
        <v>39.089699999999894</v>
      </c>
      <c r="AW134" s="29">
        <v>69.447299999999899</v>
      </c>
      <c r="AX134" s="29">
        <v>30.357600000000001</v>
      </c>
      <c r="AY134" s="19">
        <f t="shared" si="60"/>
        <v>47.172899999999998</v>
      </c>
      <c r="AZ134" s="29">
        <v>73.446399999999898</v>
      </c>
      <c r="BA134" s="29">
        <v>26.273499999999899</v>
      </c>
      <c r="BB134" s="19">
        <f t="shared" si="61"/>
        <v>55.509100000000004</v>
      </c>
      <c r="BC134" s="29">
        <v>77.6099999999999</v>
      </c>
      <c r="BD134" s="29">
        <v>22.1008999999999</v>
      </c>
      <c r="BE134" s="19">
        <f t="shared" si="62"/>
        <v>56.530799999999992</v>
      </c>
      <c r="BF134" s="29">
        <v>78.072999999999993</v>
      </c>
      <c r="BG134" s="29">
        <v>21.542200000000001</v>
      </c>
      <c r="BH134" s="19">
        <f t="shared" si="63"/>
        <v>43.553500000000106</v>
      </c>
      <c r="BI134" s="29">
        <v>71.657700000000006</v>
      </c>
      <c r="BJ134" s="29">
        <v>28.104199999999899</v>
      </c>
      <c r="BK134" s="19">
        <f t="shared" si="64"/>
        <v>56.11</v>
      </c>
      <c r="BL134" s="30">
        <v>77.84</v>
      </c>
      <c r="BM134" s="30">
        <v>21.73</v>
      </c>
      <c r="BN134" s="19">
        <f t="shared" si="65"/>
        <v>45</v>
      </c>
      <c r="BO134" s="31">
        <v>72</v>
      </c>
      <c r="BP134" s="31">
        <v>27</v>
      </c>
      <c r="BQ134" s="31"/>
      <c r="BR134" s="19">
        <v>76.34</v>
      </c>
      <c r="BS134" s="19">
        <v>23.2</v>
      </c>
      <c r="BT134" s="22" t="str">
        <f t="shared" si="66"/>
        <v>no</v>
      </c>
      <c r="BU134" s="32">
        <v>0.34</v>
      </c>
      <c r="BV134" s="32">
        <v>0.61</v>
      </c>
      <c r="BW134" s="22" t="s">
        <v>279</v>
      </c>
      <c r="BX134" s="29">
        <v>40.25</v>
      </c>
      <c r="BY134" s="29">
        <v>59.75</v>
      </c>
      <c r="BZ134" s="22" t="s">
        <v>512</v>
      </c>
      <c r="CA134" s="21" t="s">
        <v>702</v>
      </c>
      <c r="CB134" s="22" t="s">
        <v>142</v>
      </c>
      <c r="CC134" s="29">
        <v>43927</v>
      </c>
      <c r="CD134" s="22">
        <v>39453</v>
      </c>
      <c r="CE134" s="22">
        <v>26571</v>
      </c>
      <c r="CF134" s="27">
        <v>0.67349999999999999</v>
      </c>
      <c r="CG134" s="22">
        <v>5566</v>
      </c>
      <c r="CH134" s="32">
        <v>0.21</v>
      </c>
      <c r="CI134" s="22">
        <v>2441</v>
      </c>
      <c r="CJ134" s="32">
        <v>0.09</v>
      </c>
      <c r="CK134" s="22">
        <v>2531</v>
      </c>
      <c r="CL134" s="32">
        <v>0.1</v>
      </c>
      <c r="CM134" s="22">
        <v>1306</v>
      </c>
      <c r="CN134" s="27">
        <v>4.9200000000000001E-2</v>
      </c>
      <c r="CO134" s="22">
        <v>4046</v>
      </c>
      <c r="CP134" s="32">
        <v>0.15</v>
      </c>
      <c r="CQ134" s="22">
        <v>3512</v>
      </c>
      <c r="CR134" s="32">
        <v>0.13</v>
      </c>
      <c r="CS134" s="22">
        <v>2788</v>
      </c>
      <c r="CT134" s="32">
        <v>0.1</v>
      </c>
      <c r="CU134" s="22">
        <v>1759</v>
      </c>
      <c r="CV134" s="27">
        <v>6.6199999999999995E-2</v>
      </c>
      <c r="CW134" s="22">
        <v>15887</v>
      </c>
      <c r="CX134" s="32">
        <v>0.4</v>
      </c>
      <c r="CY134" s="22">
        <v>13372</v>
      </c>
      <c r="CZ134" s="32">
        <v>0.5</v>
      </c>
      <c r="DA134" s="22">
        <v>23566</v>
      </c>
      <c r="DB134" s="32">
        <v>0.6</v>
      </c>
      <c r="DC134" s="22">
        <v>13199</v>
      </c>
      <c r="DD134" s="32">
        <v>0.5</v>
      </c>
      <c r="DE134" s="22">
        <v>5160</v>
      </c>
      <c r="DF134" s="32">
        <v>0.13</v>
      </c>
      <c r="DG134" s="22">
        <v>2967</v>
      </c>
      <c r="DH134" s="32">
        <v>0.11</v>
      </c>
      <c r="DI134" s="22">
        <v>6138</v>
      </c>
      <c r="DJ134" s="32">
        <v>0.16</v>
      </c>
      <c r="DK134" s="22">
        <v>3378</v>
      </c>
      <c r="DL134" s="32">
        <v>0.13</v>
      </c>
      <c r="DM134" s="22">
        <v>684</v>
      </c>
      <c r="DN134" s="32">
        <v>0.02</v>
      </c>
      <c r="DO134" s="22">
        <v>484</v>
      </c>
      <c r="DP134" s="32">
        <v>0.02</v>
      </c>
      <c r="DQ134" s="22">
        <v>11061</v>
      </c>
      <c r="DR134" s="32">
        <v>0.28000000000000003</v>
      </c>
      <c r="DS134" s="22">
        <v>6150</v>
      </c>
      <c r="DT134" s="32">
        <v>0.23</v>
      </c>
      <c r="DU134" s="22">
        <v>30</v>
      </c>
      <c r="DV134" s="32">
        <v>0</v>
      </c>
      <c r="DW134" s="22">
        <v>20</v>
      </c>
      <c r="DX134" s="32">
        <v>0</v>
      </c>
      <c r="DY134" s="22">
        <v>43</v>
      </c>
      <c r="DZ134" s="32">
        <v>0</v>
      </c>
      <c r="EA134" s="22">
        <v>21</v>
      </c>
      <c r="EB134" s="32">
        <v>0</v>
      </c>
      <c r="EC134" s="22">
        <v>450</v>
      </c>
      <c r="ED134" s="32">
        <v>0.01</v>
      </c>
      <c r="EE134" s="22">
        <v>179</v>
      </c>
      <c r="EF134" s="32">
        <v>0.01</v>
      </c>
      <c r="EG134" s="22" t="s">
        <v>431</v>
      </c>
      <c r="EH134" s="22">
        <v>47.49</v>
      </c>
      <c r="EI134" s="22" t="s">
        <v>431</v>
      </c>
      <c r="EJ134" s="22">
        <v>55.36</v>
      </c>
      <c r="EK134" s="22" t="s">
        <v>431</v>
      </c>
      <c r="EL134" s="22">
        <v>56.98</v>
      </c>
      <c r="EM134" s="22" t="s">
        <v>431</v>
      </c>
      <c r="EN134" s="22">
        <v>43.87</v>
      </c>
      <c r="EO134" s="22" t="s">
        <v>431</v>
      </c>
      <c r="EP134" s="22">
        <v>56.1</v>
      </c>
      <c r="EQ134" s="22" t="s">
        <v>287</v>
      </c>
      <c r="ER134" s="22">
        <v>42.12</v>
      </c>
      <c r="ES134" s="22" t="s">
        <v>287</v>
      </c>
      <c r="ET134" s="22">
        <v>32.75</v>
      </c>
      <c r="EU134" s="22" t="s">
        <v>439</v>
      </c>
      <c r="EV134" s="22">
        <v>48.24</v>
      </c>
      <c r="EW134" s="22" t="s">
        <v>287</v>
      </c>
      <c r="EX134" s="22">
        <v>36.29</v>
      </c>
      <c r="EY134" s="22" t="s">
        <v>439</v>
      </c>
      <c r="EZ134" s="22">
        <v>54.06</v>
      </c>
    </row>
    <row r="135" spans="1:156" ht="16" x14ac:dyDescent="0.2">
      <c r="A135" s="22" t="s">
        <v>101</v>
      </c>
      <c r="B135" s="22" t="s">
        <v>423</v>
      </c>
      <c r="C135" s="22" t="s">
        <v>650</v>
      </c>
      <c r="D135" s="22" t="s">
        <v>431</v>
      </c>
      <c r="E135" s="22" t="s">
        <v>426</v>
      </c>
      <c r="F135" s="22" t="s">
        <v>892</v>
      </c>
      <c r="G135" s="29"/>
      <c r="H135" s="22">
        <v>8</v>
      </c>
      <c r="I135" s="22">
        <v>72.819999999999993</v>
      </c>
      <c r="J135" s="22" t="s">
        <v>429</v>
      </c>
      <c r="K135" s="37" t="s">
        <v>426</v>
      </c>
      <c r="L135" s="22" t="s">
        <v>219</v>
      </c>
      <c r="M135">
        <v>-23</v>
      </c>
      <c r="N135" t="s">
        <v>854</v>
      </c>
      <c r="O135" s="28">
        <f t="shared" si="56"/>
        <v>-3318.7905849175627</v>
      </c>
      <c r="P135" s="34">
        <f t="shared" si="54"/>
        <v>27.239669012603745</v>
      </c>
      <c r="Q135" s="29">
        <f t="shared" si="57"/>
        <v>3346.0302539301665</v>
      </c>
      <c r="R135" s="27">
        <v>0.42469294610941383</v>
      </c>
      <c r="S135" s="29"/>
      <c r="T135" s="28">
        <v>69.708963623545131</v>
      </c>
      <c r="U135" s="28">
        <v>27.239669012603745</v>
      </c>
      <c r="V135" s="22">
        <v>-136.19834506301873</v>
      </c>
      <c r="W135" s="22" t="s">
        <v>429</v>
      </c>
      <c r="X135" s="22" t="s">
        <v>448</v>
      </c>
      <c r="Y135" s="29">
        <v>56359</v>
      </c>
      <c r="Z135" s="29">
        <v>22023</v>
      </c>
      <c r="AA135" s="29">
        <v>80849</v>
      </c>
      <c r="AB135" s="22" t="s">
        <v>101</v>
      </c>
      <c r="AC135" s="22">
        <v>2000</v>
      </c>
      <c r="AD135" s="22">
        <v>6</v>
      </c>
      <c r="AE135" s="22">
        <v>0</v>
      </c>
      <c r="AF135" s="20" t="s">
        <v>451</v>
      </c>
      <c r="AG135" s="19" t="s">
        <v>656</v>
      </c>
      <c r="AH135" s="21" t="s">
        <v>680</v>
      </c>
      <c r="AI135" s="21">
        <v>-3</v>
      </c>
      <c r="AJ135" s="19">
        <f t="shared" si="55"/>
        <v>-841.62959999999987</v>
      </c>
      <c r="AK135" s="19">
        <f t="shared" si="58"/>
        <v>48.150000000000006</v>
      </c>
      <c r="AL135" s="19">
        <v>69.95</v>
      </c>
      <c r="AM135" s="19">
        <v>21.8</v>
      </c>
      <c r="AN135" s="22" t="s">
        <v>431</v>
      </c>
      <c r="AO135" s="20" t="s">
        <v>431</v>
      </c>
      <c r="AP135" s="20" t="s">
        <v>431</v>
      </c>
      <c r="AQ135" s="20" t="s">
        <v>431</v>
      </c>
      <c r="AR135" s="20" t="s">
        <v>431</v>
      </c>
      <c r="AS135" s="20" t="s">
        <v>431</v>
      </c>
      <c r="AT135" s="20" t="s">
        <v>431</v>
      </c>
      <c r="AU135" s="19" t="s">
        <v>431</v>
      </c>
      <c r="AV135" s="19">
        <f t="shared" si="59"/>
        <v>35.238200000000006</v>
      </c>
      <c r="AW135" s="29">
        <v>67.485200000000006</v>
      </c>
      <c r="AX135" s="29">
        <v>32.247</v>
      </c>
      <c r="AY135" s="19">
        <f t="shared" si="60"/>
        <v>34.467299999999895</v>
      </c>
      <c r="AZ135" s="29">
        <v>59.2670999999999</v>
      </c>
      <c r="BA135" s="29">
        <v>24.799800000000001</v>
      </c>
      <c r="BB135" s="19">
        <f t="shared" si="61"/>
        <v>44.687900000000099</v>
      </c>
      <c r="BC135" s="29">
        <v>72.189700000000002</v>
      </c>
      <c r="BD135" s="29">
        <v>27.5017999999999</v>
      </c>
      <c r="BE135" s="19">
        <f t="shared" si="62"/>
        <v>43.166899999999998</v>
      </c>
      <c r="BF135" s="29">
        <v>71.407399999999996</v>
      </c>
      <c r="BG135" s="29">
        <v>28.240500000000001</v>
      </c>
      <c r="BH135" s="19">
        <f t="shared" si="63"/>
        <v>41.152900000000002</v>
      </c>
      <c r="BI135" s="29">
        <v>70.423500000000004</v>
      </c>
      <c r="BJ135" s="29">
        <v>29.270600000000002</v>
      </c>
      <c r="BK135" s="19">
        <f t="shared" si="64"/>
        <v>51.879999999999995</v>
      </c>
      <c r="BL135" s="30">
        <v>75.77</v>
      </c>
      <c r="BM135" s="30">
        <v>23.89</v>
      </c>
      <c r="BN135" s="19">
        <f t="shared" si="65"/>
        <v>46</v>
      </c>
      <c r="BO135" s="31">
        <v>73</v>
      </c>
      <c r="BP135" s="31">
        <v>27</v>
      </c>
      <c r="BQ135" s="31"/>
      <c r="BR135" s="19">
        <v>69.349999999999994</v>
      </c>
      <c r="BS135" s="19">
        <v>24.59</v>
      </c>
      <c r="BT135" s="22" t="str">
        <f t="shared" si="66"/>
        <v>no</v>
      </c>
      <c r="BU135" s="32">
        <v>0.35</v>
      </c>
      <c r="BV135" s="32">
        <v>0.62</v>
      </c>
      <c r="BW135" s="22" t="s">
        <v>279</v>
      </c>
      <c r="BX135" s="36">
        <v>0.4</v>
      </c>
      <c r="BY135" s="36">
        <v>0.56999999999999995</v>
      </c>
      <c r="BZ135" s="22" t="s">
        <v>512</v>
      </c>
      <c r="CA135" s="21" t="s">
        <v>702</v>
      </c>
      <c r="CB135" s="22" t="s">
        <v>142</v>
      </c>
      <c r="CC135" s="29">
        <v>45990</v>
      </c>
      <c r="CD135" s="22">
        <v>39746</v>
      </c>
      <c r="CE135" s="22">
        <v>28181</v>
      </c>
      <c r="CF135" s="27">
        <v>0.70899999999999996</v>
      </c>
      <c r="CG135" s="22">
        <v>5302</v>
      </c>
      <c r="CH135" s="32">
        <v>0.19</v>
      </c>
      <c r="CI135" s="22">
        <v>2618</v>
      </c>
      <c r="CJ135" s="32">
        <v>0.09</v>
      </c>
      <c r="CK135" s="22">
        <v>3165</v>
      </c>
      <c r="CL135" s="32">
        <v>0.11</v>
      </c>
      <c r="CM135" s="22">
        <v>1392</v>
      </c>
      <c r="CN135" s="27">
        <v>4.9399999999999999E-2</v>
      </c>
      <c r="CO135" s="22">
        <v>4038</v>
      </c>
      <c r="CP135" s="32">
        <v>0.14000000000000001</v>
      </c>
      <c r="CQ135" s="22">
        <v>3739</v>
      </c>
      <c r="CR135" s="32">
        <v>0.13</v>
      </c>
      <c r="CS135" s="22">
        <v>3147</v>
      </c>
      <c r="CT135" s="32">
        <v>0.11</v>
      </c>
      <c r="CU135" s="22">
        <v>2121</v>
      </c>
      <c r="CV135" s="27">
        <v>7.5300000000000006E-2</v>
      </c>
      <c r="CW135" s="22">
        <v>18039</v>
      </c>
      <c r="CX135" s="32">
        <v>0.45</v>
      </c>
      <c r="CY135" s="22">
        <v>15353</v>
      </c>
      <c r="CZ135" s="32">
        <v>0.54</v>
      </c>
      <c r="DA135" s="22">
        <v>21707</v>
      </c>
      <c r="DB135" s="32">
        <v>0.55000000000000004</v>
      </c>
      <c r="DC135" s="22">
        <v>12828</v>
      </c>
      <c r="DD135" s="32">
        <v>0.46</v>
      </c>
      <c r="DE135" s="22">
        <v>5105</v>
      </c>
      <c r="DF135" s="32">
        <v>0.13</v>
      </c>
      <c r="DG135" s="22">
        <v>3057</v>
      </c>
      <c r="DH135" s="32">
        <v>0.11</v>
      </c>
      <c r="DI135" s="22">
        <v>7893</v>
      </c>
      <c r="DJ135" s="32">
        <v>0.2</v>
      </c>
      <c r="DK135" s="22">
        <v>4725</v>
      </c>
      <c r="DL135" s="32">
        <v>0.17</v>
      </c>
      <c r="DM135" s="22">
        <v>621</v>
      </c>
      <c r="DN135" s="32">
        <v>0.02</v>
      </c>
      <c r="DO135" s="22">
        <v>427</v>
      </c>
      <c r="DP135" s="32">
        <v>0.02</v>
      </c>
      <c r="DQ135" s="22">
        <v>7536</v>
      </c>
      <c r="DR135" s="32">
        <v>0.19</v>
      </c>
      <c r="DS135" s="22">
        <v>4354</v>
      </c>
      <c r="DT135" s="32">
        <v>0.15</v>
      </c>
      <c r="DU135" s="22">
        <v>26</v>
      </c>
      <c r="DV135" s="32">
        <v>0</v>
      </c>
      <c r="DW135" s="22">
        <v>23</v>
      </c>
      <c r="DX135" s="32">
        <v>0</v>
      </c>
      <c r="DY135" s="22">
        <v>95</v>
      </c>
      <c r="DZ135" s="32">
        <v>0</v>
      </c>
      <c r="EA135" s="22">
        <v>49</v>
      </c>
      <c r="EB135" s="32">
        <v>0</v>
      </c>
      <c r="EC135" s="22">
        <v>431</v>
      </c>
      <c r="ED135" s="32">
        <v>0.01</v>
      </c>
      <c r="EE135" s="22">
        <v>193</v>
      </c>
      <c r="EF135" s="32">
        <v>0.01</v>
      </c>
      <c r="EG135" s="22" t="s">
        <v>431</v>
      </c>
      <c r="EH135" s="22">
        <v>36.630000000000003</v>
      </c>
      <c r="EI135" s="22" t="s">
        <v>431</v>
      </c>
      <c r="EJ135" s="22">
        <v>46.41</v>
      </c>
      <c r="EK135" s="22" t="s">
        <v>431</v>
      </c>
      <c r="EL135" s="22">
        <v>44.39</v>
      </c>
      <c r="EM135" s="22" t="s">
        <v>431</v>
      </c>
      <c r="EN135" s="22">
        <v>41.14</v>
      </c>
      <c r="EO135" s="22" t="s">
        <v>431</v>
      </c>
      <c r="EP135" s="22">
        <v>51.87</v>
      </c>
      <c r="EQ135" s="22" t="s">
        <v>287</v>
      </c>
      <c r="ER135" s="22">
        <v>39.46</v>
      </c>
      <c r="ES135" s="22" t="s">
        <v>287</v>
      </c>
      <c r="ET135" s="22">
        <v>30.15</v>
      </c>
      <c r="EU135" s="22" t="s">
        <v>439</v>
      </c>
      <c r="EV135" s="22">
        <v>46.69</v>
      </c>
      <c r="EW135" s="22" t="s">
        <v>287</v>
      </c>
      <c r="EX135" s="22">
        <v>34.979999999999997</v>
      </c>
      <c r="EY135" s="22" t="s">
        <v>439</v>
      </c>
      <c r="EZ135" s="22">
        <v>51.55</v>
      </c>
    </row>
  </sheetData>
  <sortState ref="A2:EZ13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B4EF-903E-B44B-A9EE-63AF9A876C48}">
  <dimension ref="A1:J145"/>
  <sheetViews>
    <sheetView workbookViewId="0">
      <selection activeCell="K19" sqref="K19"/>
    </sheetView>
  </sheetViews>
  <sheetFormatPr baseColWidth="10" defaultRowHeight="13" x14ac:dyDescent="0.15"/>
  <sheetData>
    <row r="1" spans="1:10" x14ac:dyDescent="0.15">
      <c r="A1" s="48" t="s">
        <v>879</v>
      </c>
      <c r="B1" s="48"/>
      <c r="C1" s="48"/>
      <c r="D1" s="48"/>
      <c r="E1" s="48"/>
      <c r="F1" s="48"/>
      <c r="G1" s="48"/>
      <c r="H1" s="48"/>
      <c r="I1" s="48"/>
      <c r="J1" s="48"/>
    </row>
    <row r="3" spans="1:10" x14ac:dyDescent="0.15">
      <c r="A3" s="49" t="s">
        <v>880</v>
      </c>
      <c r="B3" s="49"/>
      <c r="C3" s="49"/>
      <c r="D3" s="38"/>
      <c r="E3" s="38"/>
      <c r="F3" s="38"/>
      <c r="G3" s="38"/>
      <c r="H3" s="38"/>
    </row>
    <row r="4" spans="1:10" x14ac:dyDescent="0.15">
      <c r="A4" s="39"/>
      <c r="B4" s="39" t="s">
        <v>881</v>
      </c>
      <c r="C4" s="39" t="s">
        <v>882</v>
      </c>
      <c r="D4" s="38"/>
      <c r="E4" s="40" t="s">
        <v>883</v>
      </c>
      <c r="F4" s="38"/>
      <c r="G4" s="38"/>
      <c r="H4" s="38"/>
    </row>
    <row r="5" spans="1:10" x14ac:dyDescent="0.15">
      <c r="A5" s="39" t="s">
        <v>884</v>
      </c>
      <c r="B5" s="39">
        <v>53.6</v>
      </c>
      <c r="C5" s="39">
        <v>46.3</v>
      </c>
      <c r="D5" s="38"/>
      <c r="E5" s="41" t="s">
        <v>885</v>
      </c>
      <c r="F5" s="38"/>
      <c r="G5" s="38"/>
      <c r="H5" s="38"/>
      <c r="J5" s="42"/>
    </row>
    <row r="6" spans="1:10" x14ac:dyDescent="0.15">
      <c r="A6" s="39" t="s">
        <v>886</v>
      </c>
      <c r="B6" s="39">
        <v>51.1</v>
      </c>
      <c r="C6" s="39">
        <v>48.9</v>
      </c>
      <c r="D6" s="38"/>
      <c r="E6" s="41" t="s">
        <v>887</v>
      </c>
      <c r="F6" s="38"/>
      <c r="G6" s="38"/>
      <c r="H6" s="38"/>
    </row>
    <row r="7" spans="1:10" x14ac:dyDescent="0.15">
      <c r="A7" s="39" t="s">
        <v>888</v>
      </c>
      <c r="B7" s="43">
        <f>SUM((B5+B6)/($B$5+$B$6+$C$5+$C$6))</f>
        <v>0.52376188094047027</v>
      </c>
      <c r="C7" s="43">
        <f>SUM((C5+C6)/($B$5+$B$6+$C$5+$C$6))</f>
        <v>0.47623811905952967</v>
      </c>
      <c r="D7" s="38"/>
      <c r="E7" s="38"/>
      <c r="F7" s="38"/>
      <c r="G7" s="38"/>
      <c r="H7" s="38"/>
    </row>
    <row r="8" spans="1:10" x14ac:dyDescent="0.15">
      <c r="A8" s="44"/>
      <c r="B8" s="45"/>
      <c r="C8" s="45"/>
      <c r="D8" s="38"/>
      <c r="E8" s="38"/>
      <c r="F8" s="38"/>
      <c r="G8" s="38"/>
      <c r="H8" s="38"/>
    </row>
    <row r="9" spans="1:10" x14ac:dyDescent="0.15">
      <c r="A9" s="49" t="s">
        <v>889</v>
      </c>
      <c r="B9" s="49"/>
      <c r="C9" s="49"/>
      <c r="D9" s="49"/>
      <c r="E9" s="49"/>
      <c r="F9" s="49"/>
      <c r="G9" s="49"/>
      <c r="H9" s="49"/>
    </row>
    <row r="10" spans="1:10" x14ac:dyDescent="0.15">
      <c r="A10" s="50" t="s">
        <v>890</v>
      </c>
      <c r="B10" s="49" t="s">
        <v>881</v>
      </c>
      <c r="C10" s="49"/>
      <c r="D10" s="49"/>
      <c r="E10" s="49" t="s">
        <v>882</v>
      </c>
      <c r="F10" s="49"/>
      <c r="G10" s="49"/>
      <c r="H10" s="39" t="s">
        <v>891</v>
      </c>
    </row>
    <row r="11" spans="1:10" x14ac:dyDescent="0.15">
      <c r="A11" s="51"/>
      <c r="B11" s="39"/>
      <c r="C11" s="39" t="s">
        <v>884</v>
      </c>
      <c r="D11" s="39" t="s">
        <v>886</v>
      </c>
      <c r="E11" s="39"/>
      <c r="F11" s="39" t="s">
        <v>884</v>
      </c>
      <c r="G11" s="39" t="s">
        <v>886</v>
      </c>
      <c r="H11" s="39"/>
    </row>
    <row r="12" spans="1:10" ht="16" x14ac:dyDescent="0.2">
      <c r="A12" t="s">
        <v>56</v>
      </c>
      <c r="B12" s="43">
        <f>SUM((C12+D12)/($C12+$D12+$F12+$G12))</f>
        <v>0.32744558418814113</v>
      </c>
      <c r="C12" s="30">
        <v>39.78</v>
      </c>
      <c r="D12" s="19">
        <v>25.66</v>
      </c>
      <c r="E12" s="43">
        <f t="shared" ref="E12:E43" si="0">SUM((F12+G12)/($C12+$D12+$F12+$G12))</f>
        <v>0.67255441581185893</v>
      </c>
      <c r="F12" s="30">
        <v>60.17</v>
      </c>
      <c r="G12" s="19">
        <v>74.239999999999995</v>
      </c>
      <c r="H12" s="46">
        <f>IF((B12-$B$7)&gt;0, ((B12-$B$7)*100), ((E12-$C$7)*100))</f>
        <v>19.631629675232926</v>
      </c>
    </row>
    <row r="13" spans="1:10" ht="16" x14ac:dyDescent="0.2">
      <c r="A13" t="s">
        <v>106</v>
      </c>
      <c r="B13" s="43">
        <f t="shared" ref="B13:B76" si="1">SUM((C13+D13)/($C13+$D13+$F13+$G13))</f>
        <v>0.4160200250312891</v>
      </c>
      <c r="C13" s="30">
        <v>47.95</v>
      </c>
      <c r="D13" s="19">
        <v>35.15</v>
      </c>
      <c r="E13" s="43">
        <f t="shared" si="0"/>
        <v>0.5839799749687109</v>
      </c>
      <c r="F13" s="30">
        <v>51.9</v>
      </c>
      <c r="G13" s="19">
        <v>64.75</v>
      </c>
      <c r="H13" s="46">
        <f t="shared" ref="H13:H76" si="2">IF((B13-$B$7)&gt;0, ((B13-$B$7)*100), ((E13-$C$7)*100))</f>
        <v>10.774185590918123</v>
      </c>
    </row>
    <row r="14" spans="1:10" ht="16" x14ac:dyDescent="0.2">
      <c r="A14" t="s">
        <v>37</v>
      </c>
      <c r="B14" s="43">
        <f t="shared" si="1"/>
        <v>0.45267324748208654</v>
      </c>
      <c r="C14" s="30">
        <v>54.6</v>
      </c>
      <c r="D14" s="19">
        <v>35.74</v>
      </c>
      <c r="E14" s="43">
        <f t="shared" si="0"/>
        <v>0.54732675251791352</v>
      </c>
      <c r="F14" s="30">
        <v>45.29</v>
      </c>
      <c r="G14" s="19">
        <v>63.94</v>
      </c>
      <c r="H14" s="46">
        <f t="shared" si="2"/>
        <v>7.1088633458383841</v>
      </c>
    </row>
    <row r="15" spans="1:10" ht="16" x14ac:dyDescent="0.2">
      <c r="A15" t="s">
        <v>40</v>
      </c>
      <c r="B15" s="43">
        <f t="shared" si="1"/>
        <v>0.44008006004503381</v>
      </c>
      <c r="C15" s="30">
        <v>48.96</v>
      </c>
      <c r="D15" s="19">
        <v>38.99</v>
      </c>
      <c r="E15" s="43">
        <f t="shared" si="0"/>
        <v>0.55991993995496625</v>
      </c>
      <c r="F15" s="30">
        <v>50.96</v>
      </c>
      <c r="G15" s="19">
        <v>60.94</v>
      </c>
      <c r="H15" s="46">
        <f t="shared" si="2"/>
        <v>8.3681820895436569</v>
      </c>
    </row>
    <row r="16" spans="1:10" ht="16" x14ac:dyDescent="0.2">
      <c r="A16" t="s">
        <v>99</v>
      </c>
      <c r="B16" s="43">
        <f t="shared" si="1"/>
        <v>0.65185779471493754</v>
      </c>
      <c r="C16" s="30">
        <v>66.75</v>
      </c>
      <c r="D16" s="19">
        <v>63.25</v>
      </c>
      <c r="E16" s="43">
        <f t="shared" si="0"/>
        <v>0.34814220528506246</v>
      </c>
      <c r="F16" s="30">
        <v>32.880000000000003</v>
      </c>
      <c r="G16" s="19">
        <v>36.549999999999997</v>
      </c>
      <c r="H16" s="46">
        <f t="shared" si="2"/>
        <v>12.809591377446727</v>
      </c>
    </row>
    <row r="17" spans="1:8" ht="16" x14ac:dyDescent="0.2">
      <c r="A17" t="s">
        <v>26</v>
      </c>
      <c r="B17" s="43">
        <f t="shared" si="1"/>
        <v>0.62327909887359201</v>
      </c>
      <c r="C17" s="30">
        <v>64.930000000000007</v>
      </c>
      <c r="D17" s="19">
        <v>59.57</v>
      </c>
      <c r="E17" s="43">
        <f t="shared" si="0"/>
        <v>0.37672090112640799</v>
      </c>
      <c r="F17" s="30">
        <v>34.93</v>
      </c>
      <c r="G17" s="19">
        <v>40.32</v>
      </c>
      <c r="H17" s="46">
        <f t="shared" si="2"/>
        <v>9.9517217933121742</v>
      </c>
    </row>
    <row r="18" spans="1:8" ht="16" x14ac:dyDescent="0.2">
      <c r="A18" t="s">
        <v>41</v>
      </c>
      <c r="B18" s="43">
        <f t="shared" si="1"/>
        <v>0.58584948174853535</v>
      </c>
      <c r="C18" s="30">
        <v>54.8</v>
      </c>
      <c r="D18" s="19">
        <v>62.2</v>
      </c>
      <c r="E18" s="43">
        <f t="shared" si="0"/>
        <v>0.41415051825146465</v>
      </c>
      <c r="F18" s="30">
        <v>44.99</v>
      </c>
      <c r="G18" s="19">
        <v>37.72</v>
      </c>
      <c r="H18" s="46">
        <f t="shared" si="2"/>
        <v>6.208760080806508</v>
      </c>
    </row>
    <row r="19" spans="1:8" ht="16" x14ac:dyDescent="0.2">
      <c r="A19" t="s">
        <v>4</v>
      </c>
      <c r="B19" s="43">
        <f t="shared" si="1"/>
        <v>0.59584688516387285</v>
      </c>
      <c r="C19" s="30">
        <v>65.23</v>
      </c>
      <c r="D19" s="19">
        <v>53.85</v>
      </c>
      <c r="E19" s="43">
        <f t="shared" si="0"/>
        <v>0.40415311483612709</v>
      </c>
      <c r="F19" s="30">
        <v>34.68</v>
      </c>
      <c r="G19" s="19">
        <v>46.09</v>
      </c>
      <c r="H19" s="46">
        <f t="shared" si="2"/>
        <v>7.2085004223402578</v>
      </c>
    </row>
    <row r="20" spans="1:8" ht="16" x14ac:dyDescent="0.2">
      <c r="A20" t="s">
        <v>126</v>
      </c>
      <c r="B20" s="43">
        <f t="shared" si="1"/>
        <v>0.51121457895263844</v>
      </c>
      <c r="C20" s="30">
        <v>56.12</v>
      </c>
      <c r="D20" s="19">
        <v>45.99</v>
      </c>
      <c r="E20" s="43">
        <f t="shared" si="0"/>
        <v>0.4887854210473615</v>
      </c>
      <c r="F20" s="30">
        <v>43.75</v>
      </c>
      <c r="G20" s="19">
        <v>53.88</v>
      </c>
      <c r="H20" s="46">
        <f t="shared" si="2"/>
        <v>1.2547301987831827</v>
      </c>
    </row>
    <row r="21" spans="1:8" ht="16" x14ac:dyDescent="0.2">
      <c r="A21" t="s">
        <v>124</v>
      </c>
      <c r="B21" s="43">
        <f t="shared" si="1"/>
        <v>0.48813177818702669</v>
      </c>
      <c r="C21" s="30">
        <v>53.41</v>
      </c>
      <c r="D21" s="19">
        <v>42.01</v>
      </c>
      <c r="E21" s="43">
        <f t="shared" si="0"/>
        <v>0.5118682218129732</v>
      </c>
      <c r="F21" s="30">
        <v>46.45</v>
      </c>
      <c r="G21" s="19">
        <v>53.61</v>
      </c>
      <c r="H21" s="46">
        <f t="shared" si="2"/>
        <v>3.5630102753443529</v>
      </c>
    </row>
    <row r="22" spans="1:8" ht="16" x14ac:dyDescent="0.2">
      <c r="A22" t="s">
        <v>59</v>
      </c>
      <c r="B22" s="43">
        <f t="shared" si="1"/>
        <v>0.6499548781710619</v>
      </c>
      <c r="C22" s="30">
        <v>70.790000000000006</v>
      </c>
      <c r="D22" s="19">
        <v>58.85</v>
      </c>
      <c r="E22" s="43">
        <f t="shared" si="0"/>
        <v>0.3500451218289381</v>
      </c>
      <c r="F22" s="30">
        <v>29.06</v>
      </c>
      <c r="G22" s="19">
        <v>40.76</v>
      </c>
      <c r="H22" s="46">
        <f t="shared" si="2"/>
        <v>12.619299723059163</v>
      </c>
    </row>
    <row r="23" spans="1:8" ht="16" x14ac:dyDescent="0.2">
      <c r="A23" t="s">
        <v>125</v>
      </c>
      <c r="B23" s="43">
        <f t="shared" si="1"/>
        <v>0.64427075504784814</v>
      </c>
      <c r="C23" s="30">
        <v>68.17</v>
      </c>
      <c r="D23" s="19">
        <v>60.42</v>
      </c>
      <c r="E23" s="43">
        <f t="shared" si="0"/>
        <v>0.35572924495215191</v>
      </c>
      <c r="F23" s="30">
        <v>31.56</v>
      </c>
      <c r="G23" s="19">
        <v>39.44</v>
      </c>
      <c r="H23" s="46">
        <f t="shared" si="2"/>
        <v>12.050887410737786</v>
      </c>
    </row>
    <row r="24" spans="1:8" ht="16" x14ac:dyDescent="0.2">
      <c r="A24" t="s">
        <v>128</v>
      </c>
      <c r="B24" s="43">
        <f t="shared" si="1"/>
        <v>0.70877052060846435</v>
      </c>
      <c r="C24" s="30">
        <v>70.88</v>
      </c>
      <c r="D24" s="19">
        <v>70.3</v>
      </c>
      <c r="E24" s="43">
        <f t="shared" si="0"/>
        <v>0.29122947939153576</v>
      </c>
      <c r="F24" s="30">
        <v>28.59</v>
      </c>
      <c r="G24" s="19">
        <v>29.42</v>
      </c>
      <c r="H24" s="46">
        <f t="shared" si="2"/>
        <v>18.500863966799407</v>
      </c>
    </row>
    <row r="25" spans="1:8" ht="16" x14ac:dyDescent="0.2">
      <c r="A25" t="s">
        <v>127</v>
      </c>
      <c r="B25" s="43">
        <f t="shared" si="1"/>
        <v>0.72442826878157418</v>
      </c>
      <c r="C25" s="30">
        <v>62.49</v>
      </c>
      <c r="D25" s="19">
        <v>70.87</v>
      </c>
      <c r="E25" s="43">
        <f t="shared" si="0"/>
        <v>0.27557173121842576</v>
      </c>
      <c r="F25" s="30">
        <v>21.81</v>
      </c>
      <c r="G25" s="19">
        <v>28.92</v>
      </c>
      <c r="H25" s="46">
        <f t="shared" si="2"/>
        <v>20.066638784110392</v>
      </c>
    </row>
    <row r="26" spans="1:8" ht="16" x14ac:dyDescent="0.2">
      <c r="A26" t="s">
        <v>0</v>
      </c>
      <c r="B26" s="43">
        <f t="shared" si="1"/>
        <v>0.35949544498948838</v>
      </c>
      <c r="C26" s="30">
        <v>37.119999999999997</v>
      </c>
      <c r="D26" s="19">
        <v>34.700000000000003</v>
      </c>
      <c r="E26" s="43">
        <f t="shared" si="0"/>
        <v>0.64050455501051162</v>
      </c>
      <c r="F26" s="30">
        <v>62.77</v>
      </c>
      <c r="G26" s="19">
        <v>65.19</v>
      </c>
      <c r="H26" s="46">
        <f t="shared" si="2"/>
        <v>16.426643595098195</v>
      </c>
    </row>
    <row r="27" spans="1:8" ht="16" x14ac:dyDescent="0.2">
      <c r="A27" t="s">
        <v>27</v>
      </c>
      <c r="B27" s="43">
        <f t="shared" si="1"/>
        <v>0.42517517517517517</v>
      </c>
      <c r="C27" s="30">
        <v>49.93</v>
      </c>
      <c r="D27" s="19">
        <v>35.020000000000003</v>
      </c>
      <c r="E27" s="43">
        <f t="shared" si="0"/>
        <v>0.57482482482482478</v>
      </c>
      <c r="F27" s="30">
        <v>49.98</v>
      </c>
      <c r="G27" s="19">
        <v>64.87</v>
      </c>
      <c r="H27" s="46">
        <f t="shared" si="2"/>
        <v>9.8586705765295104</v>
      </c>
    </row>
    <row r="28" spans="1:8" ht="16" x14ac:dyDescent="0.2">
      <c r="A28" t="s">
        <v>58</v>
      </c>
      <c r="B28" s="43">
        <f t="shared" si="1"/>
        <v>0.36645465017278511</v>
      </c>
      <c r="C28" s="30">
        <v>41.86</v>
      </c>
      <c r="D28" s="19">
        <v>31.31</v>
      </c>
      <c r="E28" s="43">
        <f t="shared" si="0"/>
        <v>0.633545349827215</v>
      </c>
      <c r="F28" s="30">
        <v>57.97</v>
      </c>
      <c r="G28" s="19">
        <v>68.53</v>
      </c>
      <c r="H28" s="46">
        <f t="shared" si="2"/>
        <v>15.730723076768532</v>
      </c>
    </row>
    <row r="29" spans="1:8" ht="16" x14ac:dyDescent="0.2">
      <c r="A29" t="s">
        <v>38</v>
      </c>
      <c r="B29" s="43">
        <f t="shared" si="1"/>
        <v>0.37302302302302298</v>
      </c>
      <c r="C29" s="30">
        <v>46.91</v>
      </c>
      <c r="D29" s="19">
        <v>27.62</v>
      </c>
      <c r="E29" s="43">
        <f t="shared" si="0"/>
        <v>0.62697697697697696</v>
      </c>
      <c r="F29" s="30">
        <v>52.97</v>
      </c>
      <c r="G29" s="19">
        <v>72.3</v>
      </c>
      <c r="H29" s="46">
        <f t="shared" si="2"/>
        <v>15.073885791744729</v>
      </c>
    </row>
    <row r="30" spans="1:8" ht="16" x14ac:dyDescent="0.2">
      <c r="A30" t="s">
        <v>77</v>
      </c>
      <c r="B30" s="43">
        <f t="shared" si="1"/>
        <v>0.48830921744354883</v>
      </c>
      <c r="C30" s="30">
        <v>56.98</v>
      </c>
      <c r="D30" s="19">
        <v>40.549999999999997</v>
      </c>
      <c r="E30" s="43">
        <f t="shared" si="0"/>
        <v>0.51169078255645128</v>
      </c>
      <c r="F30" s="30">
        <v>42.88</v>
      </c>
      <c r="G30" s="19">
        <v>59.32</v>
      </c>
      <c r="H30" s="46">
        <f t="shared" si="2"/>
        <v>3.5452663496921613</v>
      </c>
    </row>
    <row r="31" spans="1:8" ht="16" x14ac:dyDescent="0.2">
      <c r="A31" t="s">
        <v>75</v>
      </c>
      <c r="B31" s="43">
        <f t="shared" si="1"/>
        <v>0.43774396957261535</v>
      </c>
      <c r="C31" s="30">
        <v>50.69</v>
      </c>
      <c r="D31" s="19">
        <v>36.78</v>
      </c>
      <c r="E31" s="43">
        <f t="shared" si="0"/>
        <v>0.56225603042738459</v>
      </c>
      <c r="F31" s="30">
        <v>49.22</v>
      </c>
      <c r="G31" s="19">
        <v>63.13</v>
      </c>
      <c r="H31" s="46">
        <f t="shared" si="2"/>
        <v>8.6017911367854918</v>
      </c>
    </row>
    <row r="32" spans="1:8" ht="16" x14ac:dyDescent="0.2">
      <c r="A32" t="s">
        <v>39</v>
      </c>
      <c r="B32" s="43">
        <f t="shared" si="1"/>
        <v>0.63761160138308304</v>
      </c>
      <c r="C32" s="30">
        <v>63.87</v>
      </c>
      <c r="D32" s="19">
        <v>59.68</v>
      </c>
      <c r="E32" s="43">
        <f t="shared" si="0"/>
        <v>0.36238839861691696</v>
      </c>
      <c r="F32" s="30">
        <v>30.04</v>
      </c>
      <c r="G32" s="19">
        <v>40.18</v>
      </c>
      <c r="H32" s="46">
        <f t="shared" si="2"/>
        <v>11.384972044261277</v>
      </c>
    </row>
    <row r="33" spans="1:8" ht="16" x14ac:dyDescent="0.2">
      <c r="A33" t="s">
        <v>76</v>
      </c>
      <c r="B33" s="43">
        <f t="shared" si="1"/>
        <v>0.45419484097170049</v>
      </c>
      <c r="C33" s="30">
        <v>51.23</v>
      </c>
      <c r="D33" s="19">
        <v>39.450000000000003</v>
      </c>
      <c r="E33" s="43">
        <f t="shared" si="0"/>
        <v>0.54580515902829951</v>
      </c>
      <c r="F33" s="30">
        <v>48.57</v>
      </c>
      <c r="G33" s="19">
        <v>60.4</v>
      </c>
      <c r="H33" s="46">
        <f t="shared" si="2"/>
        <v>6.9567039968769837</v>
      </c>
    </row>
    <row r="34" spans="1:8" ht="16" x14ac:dyDescent="0.2">
      <c r="A34" t="s">
        <v>61</v>
      </c>
      <c r="B34" s="43">
        <f t="shared" si="1"/>
        <v>0.44889003613835826</v>
      </c>
      <c r="C34" s="30">
        <v>47.49</v>
      </c>
      <c r="D34" s="19">
        <v>39.46</v>
      </c>
      <c r="E34" s="43">
        <f t="shared" si="0"/>
        <v>0.55110996386164168</v>
      </c>
      <c r="F34" s="30">
        <v>46.29</v>
      </c>
      <c r="G34" s="19">
        <v>60.46</v>
      </c>
      <c r="H34" s="46">
        <f t="shared" si="2"/>
        <v>7.4871844802112006</v>
      </c>
    </row>
    <row r="35" spans="1:8" ht="16" x14ac:dyDescent="0.2">
      <c r="A35" t="s">
        <v>5</v>
      </c>
      <c r="B35" s="43">
        <f t="shared" si="1"/>
        <v>0.1696437581996165</v>
      </c>
      <c r="C35" s="30">
        <v>33.619999999999997</v>
      </c>
      <c r="D35" s="19">
        <v>0</v>
      </c>
      <c r="E35" s="43">
        <f t="shared" si="0"/>
        <v>0.83035624180038348</v>
      </c>
      <c r="F35" s="30">
        <v>66.33</v>
      </c>
      <c r="G35" s="19">
        <v>98.23</v>
      </c>
      <c r="H35" s="46">
        <f t="shared" si="2"/>
        <v>35.411812274085378</v>
      </c>
    </row>
    <row r="36" spans="1:8" ht="16" x14ac:dyDescent="0.2">
      <c r="A36" t="s">
        <v>46</v>
      </c>
      <c r="B36" s="43">
        <f t="shared" si="1"/>
        <v>0.37387387387387389</v>
      </c>
      <c r="C36" s="30">
        <v>40.799999999999997</v>
      </c>
      <c r="D36" s="19">
        <v>33.9</v>
      </c>
      <c r="E36" s="43">
        <f t="shared" si="0"/>
        <v>0.62612612612612628</v>
      </c>
      <c r="F36" s="30">
        <v>59.08</v>
      </c>
      <c r="G36" s="19">
        <v>66.02</v>
      </c>
      <c r="H36" s="46">
        <f t="shared" si="2"/>
        <v>14.98880070665966</v>
      </c>
    </row>
    <row r="37" spans="1:8" ht="16" x14ac:dyDescent="0.2">
      <c r="A37" t="s">
        <v>45</v>
      </c>
      <c r="B37" s="43">
        <f t="shared" si="1"/>
        <v>0.34983977568596036</v>
      </c>
      <c r="C37" s="30">
        <v>39.619999999999997</v>
      </c>
      <c r="D37" s="19">
        <v>30.25</v>
      </c>
      <c r="E37" s="43">
        <f t="shared" si="0"/>
        <v>0.65016022431403964</v>
      </c>
      <c r="F37" s="30">
        <v>60.22</v>
      </c>
      <c r="G37" s="19">
        <v>69.63</v>
      </c>
      <c r="H37" s="46">
        <f t="shared" si="2"/>
        <v>17.392210525450995</v>
      </c>
    </row>
    <row r="38" spans="1:8" ht="16" x14ac:dyDescent="0.2">
      <c r="A38" t="s">
        <v>43</v>
      </c>
      <c r="B38" s="43">
        <f t="shared" si="1"/>
        <v>0.45594426623897349</v>
      </c>
      <c r="C38" s="30">
        <v>45.8</v>
      </c>
      <c r="D38" s="19">
        <v>45.17</v>
      </c>
      <c r="E38" s="43">
        <f t="shared" si="0"/>
        <v>0.54405573376102645</v>
      </c>
      <c r="F38" s="30">
        <v>53.9</v>
      </c>
      <c r="G38" s="19">
        <v>54.65</v>
      </c>
      <c r="H38" s="46">
        <f t="shared" si="2"/>
        <v>6.7817614701496778</v>
      </c>
    </row>
    <row r="39" spans="1:8" ht="16" x14ac:dyDescent="0.2">
      <c r="A39" t="s">
        <v>111</v>
      </c>
      <c r="B39" s="43">
        <f t="shared" si="1"/>
        <v>0.52526822420535446</v>
      </c>
      <c r="C39" s="30">
        <v>56.22</v>
      </c>
      <c r="D39" s="19">
        <v>48.55</v>
      </c>
      <c r="E39" s="43">
        <f t="shared" si="0"/>
        <v>0.47473177579464559</v>
      </c>
      <c r="F39" s="30">
        <v>43.49</v>
      </c>
      <c r="G39" s="19">
        <v>51.2</v>
      </c>
      <c r="H39" s="46">
        <f t="shared" si="2"/>
        <v>0.15063432648841912</v>
      </c>
    </row>
    <row r="40" spans="1:8" ht="16" x14ac:dyDescent="0.2">
      <c r="A40" t="s">
        <v>55</v>
      </c>
      <c r="B40" s="43">
        <f t="shared" si="1"/>
        <v>0.41873278236914602</v>
      </c>
      <c r="C40" s="30">
        <v>47.55</v>
      </c>
      <c r="D40" s="19">
        <v>36.049999999999997</v>
      </c>
      <c r="E40" s="43">
        <f t="shared" si="0"/>
        <v>0.58126721763085409</v>
      </c>
      <c r="F40" s="30">
        <v>52.36</v>
      </c>
      <c r="G40" s="19">
        <v>63.69</v>
      </c>
      <c r="H40" s="46">
        <f t="shared" si="2"/>
        <v>10.502909857132442</v>
      </c>
    </row>
    <row r="41" spans="1:8" ht="16" x14ac:dyDescent="0.2">
      <c r="A41" t="s">
        <v>6</v>
      </c>
      <c r="B41" s="43">
        <f t="shared" si="1"/>
        <v>0.36598918702442934</v>
      </c>
      <c r="C41" s="30">
        <v>42.09</v>
      </c>
      <c r="D41" s="19">
        <v>31.02</v>
      </c>
      <c r="E41" s="43">
        <f t="shared" si="0"/>
        <v>0.63401081297557071</v>
      </c>
      <c r="F41" s="30">
        <v>57.77</v>
      </c>
      <c r="G41" s="19">
        <v>68.88</v>
      </c>
      <c r="H41" s="46">
        <f t="shared" si="2"/>
        <v>15.777269391604104</v>
      </c>
    </row>
    <row r="42" spans="1:8" ht="16" x14ac:dyDescent="0.2">
      <c r="A42" t="s">
        <v>44</v>
      </c>
      <c r="B42" s="43">
        <f t="shared" si="1"/>
        <v>0.37524400620651688</v>
      </c>
      <c r="C42" s="30">
        <v>43.16</v>
      </c>
      <c r="D42" s="19">
        <v>31.81</v>
      </c>
      <c r="E42" s="43">
        <f t="shared" si="0"/>
        <v>0.62475599379348312</v>
      </c>
      <c r="F42" s="30">
        <v>56.72</v>
      </c>
      <c r="G42" s="19">
        <v>68.099999999999994</v>
      </c>
      <c r="H42" s="46">
        <f t="shared" si="2"/>
        <v>14.851787473395344</v>
      </c>
    </row>
    <row r="43" spans="1:8" ht="16" x14ac:dyDescent="0.2">
      <c r="A43" t="s">
        <v>132</v>
      </c>
      <c r="B43" s="43">
        <f t="shared" si="1"/>
        <v>0.31389729701024904</v>
      </c>
      <c r="C43" s="30">
        <v>32.29</v>
      </c>
      <c r="D43" s="19">
        <v>26.82</v>
      </c>
      <c r="E43" s="43">
        <f t="shared" si="0"/>
        <v>0.68610270298975085</v>
      </c>
      <c r="F43" s="30">
        <v>56.14</v>
      </c>
      <c r="G43" s="19">
        <v>73.06</v>
      </c>
      <c r="H43" s="46">
        <f t="shared" si="2"/>
        <v>20.986458393022119</v>
      </c>
    </row>
    <row r="44" spans="1:8" ht="16" x14ac:dyDescent="0.2">
      <c r="A44" t="s">
        <v>54</v>
      </c>
      <c r="B44" s="43">
        <f t="shared" si="1"/>
        <v>0.47439555488812135</v>
      </c>
      <c r="C44" s="30">
        <v>53.86</v>
      </c>
      <c r="D44" s="19">
        <v>40.909999999999997</v>
      </c>
      <c r="E44" s="43">
        <f t="shared" ref="E44:E75" si="3">SUM((F44+G44)/($C44+$D44+$F44+$G44))</f>
        <v>0.52560444511187876</v>
      </c>
      <c r="F44" s="30">
        <v>45.99</v>
      </c>
      <c r="G44" s="19">
        <v>59.01</v>
      </c>
      <c r="H44" s="46">
        <f t="shared" si="2"/>
        <v>4.9366326052349088</v>
      </c>
    </row>
    <row r="45" spans="1:8" ht="16" x14ac:dyDescent="0.2">
      <c r="A45" t="s">
        <v>42</v>
      </c>
      <c r="B45" s="43">
        <f t="shared" si="1"/>
        <v>0.46105044201768075</v>
      </c>
      <c r="C45" s="30">
        <v>48.3</v>
      </c>
      <c r="D45" s="19">
        <v>40.36</v>
      </c>
      <c r="E45" s="43">
        <f t="shared" si="3"/>
        <v>0.53894955798231936</v>
      </c>
      <c r="F45" s="30">
        <v>44.13</v>
      </c>
      <c r="G45" s="19">
        <v>59.51</v>
      </c>
      <c r="H45" s="46">
        <f t="shared" si="2"/>
        <v>6.2711438922789684</v>
      </c>
    </row>
    <row r="46" spans="1:8" ht="16" x14ac:dyDescent="0.2">
      <c r="A46" t="s">
        <v>8</v>
      </c>
      <c r="B46" s="43">
        <f t="shared" si="1"/>
        <v>0.21023072252580449</v>
      </c>
      <c r="C46" s="30">
        <v>41.55</v>
      </c>
      <c r="D46" s="19">
        <v>0</v>
      </c>
      <c r="E46" s="43">
        <f t="shared" si="3"/>
        <v>0.78976927747419556</v>
      </c>
      <c r="F46" s="30">
        <v>58.28</v>
      </c>
      <c r="G46" s="19">
        <v>97.81</v>
      </c>
      <c r="H46" s="46">
        <f t="shared" si="2"/>
        <v>31.35311584146659</v>
      </c>
    </row>
    <row r="47" spans="1:8" ht="16" x14ac:dyDescent="0.2">
      <c r="A47" t="s">
        <v>7</v>
      </c>
      <c r="B47" s="43">
        <f t="shared" si="1"/>
        <v>0.37005508262393594</v>
      </c>
      <c r="C47" s="30">
        <v>41.82</v>
      </c>
      <c r="D47" s="19">
        <v>32.08</v>
      </c>
      <c r="E47" s="43">
        <f t="shared" si="3"/>
        <v>0.62994491737606417</v>
      </c>
      <c r="F47" s="30">
        <v>58</v>
      </c>
      <c r="G47" s="19">
        <v>67.8</v>
      </c>
      <c r="H47" s="46">
        <f t="shared" si="2"/>
        <v>15.370679831653449</v>
      </c>
    </row>
    <row r="48" spans="1:8" ht="16" x14ac:dyDescent="0.2">
      <c r="A48" t="s">
        <v>130</v>
      </c>
      <c r="B48" s="43">
        <f t="shared" si="1"/>
        <v>0.76093338732536953</v>
      </c>
      <c r="C48" s="30">
        <v>97.65</v>
      </c>
      <c r="D48" s="19">
        <v>52.68</v>
      </c>
      <c r="E48" s="43">
        <f t="shared" si="3"/>
        <v>0.23906661267463047</v>
      </c>
      <c r="F48" s="20">
        <v>0</v>
      </c>
      <c r="G48" s="19">
        <v>47.23</v>
      </c>
      <c r="H48" s="46">
        <f t="shared" si="2"/>
        <v>23.717150638489926</v>
      </c>
    </row>
    <row r="49" spans="1:8" ht="16" x14ac:dyDescent="0.2">
      <c r="A49" t="s">
        <v>131</v>
      </c>
      <c r="B49" s="43">
        <f t="shared" si="1"/>
        <v>0.61894736842105269</v>
      </c>
      <c r="C49" s="30">
        <v>63.93</v>
      </c>
      <c r="D49" s="19">
        <v>59.55</v>
      </c>
      <c r="E49" s="43">
        <f t="shared" si="3"/>
        <v>0.38105263157894742</v>
      </c>
      <c r="F49" s="30">
        <v>35.79</v>
      </c>
      <c r="G49" s="19">
        <v>40.229999999999997</v>
      </c>
      <c r="H49" s="46">
        <f t="shared" si="2"/>
        <v>9.518548748058242</v>
      </c>
    </row>
    <row r="50" spans="1:8" ht="16" x14ac:dyDescent="0.2">
      <c r="A50" t="s">
        <v>105</v>
      </c>
      <c r="B50" s="43">
        <f t="shared" si="1"/>
        <v>0.42292866082603248</v>
      </c>
      <c r="C50" s="30">
        <v>45.41</v>
      </c>
      <c r="D50" s="19">
        <v>39.07</v>
      </c>
      <c r="E50" s="43">
        <f t="shared" si="3"/>
        <v>0.57707133917396747</v>
      </c>
      <c r="F50" s="30">
        <v>54.46</v>
      </c>
      <c r="G50" s="19">
        <v>60.81</v>
      </c>
      <c r="H50" s="46">
        <f t="shared" si="2"/>
        <v>10.08332201144378</v>
      </c>
    </row>
    <row r="51" spans="1:8" ht="16" x14ac:dyDescent="0.2">
      <c r="A51" t="s">
        <v>3</v>
      </c>
      <c r="B51" s="43">
        <f t="shared" si="1"/>
        <v>0.5557501751576418</v>
      </c>
      <c r="C51" s="30">
        <v>56.9</v>
      </c>
      <c r="D51" s="19">
        <v>54.15</v>
      </c>
      <c r="E51" s="43">
        <f t="shared" si="3"/>
        <v>0.44424982484235814</v>
      </c>
      <c r="F51" s="30">
        <v>43</v>
      </c>
      <c r="G51" s="19">
        <v>45.77</v>
      </c>
      <c r="H51" s="46">
        <f t="shared" si="2"/>
        <v>3.1988294217171531</v>
      </c>
    </row>
    <row r="52" spans="1:8" ht="16" x14ac:dyDescent="0.2">
      <c r="A52" t="s">
        <v>104</v>
      </c>
      <c r="B52" s="43">
        <f t="shared" si="1"/>
        <v>0.4367833358369636</v>
      </c>
      <c r="C52" s="30">
        <v>42.35</v>
      </c>
      <c r="D52" s="19">
        <v>44.88</v>
      </c>
      <c r="E52" s="43">
        <f t="shared" si="3"/>
        <v>0.5632166641630364</v>
      </c>
      <c r="F52" s="30">
        <v>57.49</v>
      </c>
      <c r="G52" s="19">
        <v>54.99</v>
      </c>
      <c r="H52" s="46">
        <f t="shared" si="2"/>
        <v>8.6978545103506715</v>
      </c>
    </row>
    <row r="53" spans="1:8" ht="16" x14ac:dyDescent="0.2">
      <c r="A53" t="s">
        <v>103</v>
      </c>
      <c r="B53" s="43">
        <f t="shared" si="1"/>
        <v>0.38336419598618682</v>
      </c>
      <c r="C53" s="30">
        <v>41.94</v>
      </c>
      <c r="D53" s="19">
        <v>34.659999999999997</v>
      </c>
      <c r="E53" s="43">
        <f t="shared" si="3"/>
        <v>0.61663580401381313</v>
      </c>
      <c r="F53" s="30">
        <v>57.95</v>
      </c>
      <c r="G53" s="19">
        <v>65.260000000000005</v>
      </c>
      <c r="H53" s="46">
        <f t="shared" si="2"/>
        <v>14.039768495428346</v>
      </c>
    </row>
    <row r="54" spans="1:8" ht="16" x14ac:dyDescent="0.2">
      <c r="A54" t="s">
        <v>60</v>
      </c>
      <c r="B54" s="43">
        <f t="shared" si="1"/>
        <v>0.34455841881411053</v>
      </c>
      <c r="C54" s="30">
        <v>40.880000000000003</v>
      </c>
      <c r="D54" s="19">
        <v>27.98</v>
      </c>
      <c r="E54" s="43">
        <f t="shared" si="3"/>
        <v>0.65544158118588935</v>
      </c>
      <c r="F54" s="30">
        <v>59.01</v>
      </c>
      <c r="G54" s="19">
        <v>71.98</v>
      </c>
      <c r="H54" s="46">
        <f t="shared" si="2"/>
        <v>17.92034621263597</v>
      </c>
    </row>
    <row r="55" spans="1:8" ht="16" x14ac:dyDescent="0.2">
      <c r="A55" t="s">
        <v>52</v>
      </c>
      <c r="B55" s="43">
        <f t="shared" si="1"/>
        <v>0.35171654489040138</v>
      </c>
      <c r="C55" s="30">
        <v>39.85</v>
      </c>
      <c r="D55" s="19">
        <v>30.43</v>
      </c>
      <c r="E55" s="43">
        <f t="shared" si="3"/>
        <v>0.64828345510959873</v>
      </c>
      <c r="F55" s="30">
        <v>60.06</v>
      </c>
      <c r="G55" s="19">
        <v>69.48</v>
      </c>
      <c r="H55" s="46">
        <f t="shared" si="2"/>
        <v>17.204533605006905</v>
      </c>
    </row>
    <row r="56" spans="1:8" ht="16" x14ac:dyDescent="0.2">
      <c r="A56" t="s">
        <v>53</v>
      </c>
      <c r="B56" s="43">
        <f t="shared" si="1"/>
        <v>0.37678911019917921</v>
      </c>
      <c r="C56" s="30">
        <v>43.51</v>
      </c>
      <c r="D56" s="19">
        <v>31.78</v>
      </c>
      <c r="E56" s="43">
        <f t="shared" si="3"/>
        <v>0.62321088980082073</v>
      </c>
      <c r="F56" s="30">
        <v>56.39</v>
      </c>
      <c r="G56" s="19">
        <v>68.14</v>
      </c>
      <c r="H56" s="46">
        <f t="shared" si="2"/>
        <v>14.697277074129106</v>
      </c>
    </row>
    <row r="57" spans="1:8" ht="16" x14ac:dyDescent="0.2">
      <c r="A57" t="s">
        <v>49</v>
      </c>
      <c r="B57" s="43">
        <f t="shared" si="1"/>
        <v>0.16818761152179454</v>
      </c>
      <c r="C57" s="20">
        <v>0</v>
      </c>
      <c r="D57" s="19">
        <v>32.99</v>
      </c>
      <c r="E57" s="43">
        <f t="shared" si="3"/>
        <v>0.83181238847820538</v>
      </c>
      <c r="F57" s="30">
        <v>96.25</v>
      </c>
      <c r="G57" s="19">
        <v>66.91</v>
      </c>
      <c r="H57" s="46">
        <f t="shared" si="2"/>
        <v>35.557426941867568</v>
      </c>
    </row>
    <row r="58" spans="1:8" ht="16" x14ac:dyDescent="0.2">
      <c r="A58" t="s">
        <v>51</v>
      </c>
      <c r="B58" s="43">
        <f t="shared" si="1"/>
        <v>0.45384885060349578</v>
      </c>
      <c r="C58" s="30">
        <v>47.6</v>
      </c>
      <c r="D58" s="19">
        <v>43.02</v>
      </c>
      <c r="E58" s="43">
        <f t="shared" si="3"/>
        <v>0.54615114939650422</v>
      </c>
      <c r="F58" s="30">
        <v>52.18</v>
      </c>
      <c r="G58" s="19">
        <v>56.87</v>
      </c>
      <c r="H58" s="46">
        <f t="shared" si="2"/>
        <v>6.9913030336974549</v>
      </c>
    </row>
    <row r="59" spans="1:8" ht="16" x14ac:dyDescent="0.2">
      <c r="A59" t="s">
        <v>50</v>
      </c>
      <c r="B59" s="43">
        <f t="shared" si="1"/>
        <v>0.49146518496270719</v>
      </c>
      <c r="C59" s="30">
        <v>56.71</v>
      </c>
      <c r="D59" s="19">
        <v>41.47</v>
      </c>
      <c r="E59" s="43">
        <f t="shared" si="3"/>
        <v>0.50853481503729292</v>
      </c>
      <c r="F59" s="30">
        <v>43.2</v>
      </c>
      <c r="G59" s="19">
        <v>58.39</v>
      </c>
      <c r="H59" s="46">
        <f t="shared" si="2"/>
        <v>3.2296695977763248</v>
      </c>
    </row>
    <row r="60" spans="1:8" ht="16" x14ac:dyDescent="0.2">
      <c r="A60" t="s">
        <v>72</v>
      </c>
      <c r="B60" s="43">
        <f t="shared" si="1"/>
        <v>0.42684819060013018</v>
      </c>
      <c r="C60" s="30">
        <v>45.34</v>
      </c>
      <c r="D60" s="19">
        <v>39.94</v>
      </c>
      <c r="E60" s="43">
        <f t="shared" si="3"/>
        <v>0.57315180939986987</v>
      </c>
      <c r="F60" s="30">
        <v>54.55</v>
      </c>
      <c r="G60" s="19">
        <v>59.96</v>
      </c>
      <c r="H60" s="46">
        <f t="shared" si="2"/>
        <v>9.6913690340340199</v>
      </c>
    </row>
    <row r="61" spans="1:8" ht="16" x14ac:dyDescent="0.2">
      <c r="A61" t="s">
        <v>57</v>
      </c>
      <c r="B61" s="43">
        <f t="shared" si="1"/>
        <v>0.54744854524512987</v>
      </c>
      <c r="C61" s="30">
        <v>57.53</v>
      </c>
      <c r="D61" s="19">
        <v>51.79</v>
      </c>
      <c r="E61" s="43">
        <f t="shared" si="3"/>
        <v>0.45255145475487008</v>
      </c>
      <c r="F61" s="30">
        <v>42.29</v>
      </c>
      <c r="G61" s="19">
        <v>48.08</v>
      </c>
      <c r="H61" s="46">
        <f t="shared" si="2"/>
        <v>2.3686664304659599</v>
      </c>
    </row>
    <row r="62" spans="1:8" ht="16" x14ac:dyDescent="0.2">
      <c r="A62" t="s">
        <v>47</v>
      </c>
      <c r="B62" s="43">
        <f t="shared" si="1"/>
        <v>0.59452013624524147</v>
      </c>
      <c r="C62" s="30">
        <v>58.8</v>
      </c>
      <c r="D62" s="19">
        <v>59.89</v>
      </c>
      <c r="E62" s="43">
        <f t="shared" si="3"/>
        <v>0.40547986375475853</v>
      </c>
      <c r="F62" s="30">
        <v>40.97</v>
      </c>
      <c r="G62" s="19">
        <v>39.979999999999997</v>
      </c>
      <c r="H62" s="46">
        <f t="shared" si="2"/>
        <v>7.07582553047712</v>
      </c>
    </row>
    <row r="63" spans="1:8" ht="16" x14ac:dyDescent="0.2">
      <c r="A63" t="s">
        <v>48</v>
      </c>
      <c r="B63" s="43">
        <f t="shared" si="1"/>
        <v>0.4178685897435897</v>
      </c>
      <c r="C63" s="30">
        <v>42.71</v>
      </c>
      <c r="D63" s="19">
        <v>40.729999999999997</v>
      </c>
      <c r="E63" s="43">
        <f t="shared" si="3"/>
        <v>0.58213141025641024</v>
      </c>
      <c r="F63" s="30">
        <v>57.1</v>
      </c>
      <c r="G63" s="19">
        <v>59.14</v>
      </c>
      <c r="H63" s="46">
        <f t="shared" si="2"/>
        <v>10.589329119688056</v>
      </c>
    </row>
    <row r="64" spans="1:8" ht="16" x14ac:dyDescent="0.2">
      <c r="A64" t="s">
        <v>10</v>
      </c>
      <c r="B64" s="43">
        <f t="shared" si="1"/>
        <v>0.44716843639392045</v>
      </c>
      <c r="C64" s="30">
        <v>47.7</v>
      </c>
      <c r="D64" s="19">
        <v>38.21</v>
      </c>
      <c r="E64" s="43">
        <f t="shared" si="3"/>
        <v>0.55283156360607955</v>
      </c>
      <c r="F64" s="30">
        <v>44.5</v>
      </c>
      <c r="G64" s="19">
        <v>61.71</v>
      </c>
      <c r="H64" s="46">
        <f t="shared" si="2"/>
        <v>7.6593444546549874</v>
      </c>
    </row>
    <row r="65" spans="1:8" ht="16" x14ac:dyDescent="0.2">
      <c r="A65" t="s">
        <v>107</v>
      </c>
      <c r="B65" s="43">
        <f t="shared" si="1"/>
        <v>0.58250337820929887</v>
      </c>
      <c r="C65" s="30">
        <v>62.78</v>
      </c>
      <c r="D65" s="19">
        <v>53.61</v>
      </c>
      <c r="E65" s="43">
        <f t="shared" si="3"/>
        <v>0.41749662179070107</v>
      </c>
      <c r="F65" s="30">
        <v>37.119999999999997</v>
      </c>
      <c r="G65" s="19">
        <v>46.3</v>
      </c>
      <c r="H65" s="46">
        <f t="shared" si="2"/>
        <v>5.8741497268828606</v>
      </c>
    </row>
    <row r="66" spans="1:8" ht="16" x14ac:dyDescent="0.2">
      <c r="A66" t="s">
        <v>133</v>
      </c>
      <c r="B66" s="43">
        <f t="shared" si="1"/>
        <v>0.65035315333366728</v>
      </c>
      <c r="C66" s="30">
        <v>66.680000000000007</v>
      </c>
      <c r="D66" s="19">
        <v>63.15</v>
      </c>
      <c r="E66" s="43">
        <f t="shared" si="3"/>
        <v>0.34964684666633267</v>
      </c>
      <c r="F66" s="30">
        <v>33.08</v>
      </c>
      <c r="G66" s="19">
        <v>36.72</v>
      </c>
      <c r="H66" s="46">
        <f t="shared" si="2"/>
        <v>12.659127239319702</v>
      </c>
    </row>
    <row r="67" spans="1:8" ht="16" x14ac:dyDescent="0.2">
      <c r="A67" t="s">
        <v>73</v>
      </c>
      <c r="B67" s="43">
        <f t="shared" si="1"/>
        <v>0.43478696741854639</v>
      </c>
      <c r="C67" s="30">
        <v>41.42</v>
      </c>
      <c r="D67" s="19">
        <v>45.32</v>
      </c>
      <c r="E67" s="43">
        <f t="shared" si="3"/>
        <v>0.56521303258145361</v>
      </c>
      <c r="F67" s="30">
        <v>58.22</v>
      </c>
      <c r="G67" s="19">
        <v>54.54</v>
      </c>
      <c r="H67" s="46">
        <f t="shared" si="2"/>
        <v>8.8974913521923931</v>
      </c>
    </row>
    <row r="68" spans="1:8" ht="16" x14ac:dyDescent="0.2">
      <c r="A68" t="s">
        <v>69</v>
      </c>
      <c r="B68" s="43">
        <f t="shared" si="1"/>
        <v>0.34124480496720244</v>
      </c>
      <c r="C68" s="30">
        <v>37.89</v>
      </c>
      <c r="D68" s="19">
        <v>30.26</v>
      </c>
      <c r="E68" s="43">
        <f t="shared" si="3"/>
        <v>0.65875519503279756</v>
      </c>
      <c r="F68" s="30">
        <v>61.94</v>
      </c>
      <c r="G68" s="19">
        <v>69.62</v>
      </c>
      <c r="H68" s="46">
        <f t="shared" si="2"/>
        <v>18.251707597326789</v>
      </c>
    </row>
    <row r="69" spans="1:8" ht="16" x14ac:dyDescent="0.2">
      <c r="A69" t="s">
        <v>11</v>
      </c>
      <c r="B69" s="43">
        <f t="shared" si="1"/>
        <v>0.39840865359613087</v>
      </c>
      <c r="C69" s="30">
        <v>42.26</v>
      </c>
      <c r="D69" s="19">
        <v>34.35</v>
      </c>
      <c r="E69" s="43">
        <f t="shared" si="3"/>
        <v>0.60159134640386924</v>
      </c>
      <c r="F69" s="30">
        <v>50.15</v>
      </c>
      <c r="G69" s="19">
        <v>65.53</v>
      </c>
      <c r="H69" s="46">
        <f t="shared" si="2"/>
        <v>12.535322734433956</v>
      </c>
    </row>
    <row r="70" spans="1:8" ht="16" x14ac:dyDescent="0.2">
      <c r="A70" t="s">
        <v>80</v>
      </c>
      <c r="B70" s="43">
        <f t="shared" si="1"/>
        <v>0.3376382840266306</v>
      </c>
      <c r="C70" s="30">
        <v>36.159999999999997</v>
      </c>
      <c r="D70" s="19">
        <v>31.29</v>
      </c>
      <c r="E70" s="43">
        <f t="shared" si="3"/>
        <v>0.66236171597336935</v>
      </c>
      <c r="F70" s="30">
        <v>63.74</v>
      </c>
      <c r="G70" s="19">
        <v>68.58</v>
      </c>
      <c r="H70" s="46">
        <f t="shared" si="2"/>
        <v>18.612359691383968</v>
      </c>
    </row>
    <row r="71" spans="1:8" ht="16" x14ac:dyDescent="0.2">
      <c r="A71" t="s">
        <v>79</v>
      </c>
      <c r="B71" s="43">
        <f t="shared" si="1"/>
        <v>0.33897541188842706</v>
      </c>
      <c r="C71" s="30">
        <v>37.99</v>
      </c>
      <c r="D71" s="19">
        <v>29.7</v>
      </c>
      <c r="E71" s="43">
        <f t="shared" si="3"/>
        <v>0.66102458811157294</v>
      </c>
      <c r="F71" s="30">
        <v>61.84</v>
      </c>
      <c r="G71" s="19">
        <v>70.16</v>
      </c>
      <c r="H71" s="46">
        <f t="shared" si="2"/>
        <v>18.478646905204325</v>
      </c>
    </row>
    <row r="72" spans="1:8" ht="16" x14ac:dyDescent="0.2">
      <c r="A72" t="s">
        <v>74</v>
      </c>
      <c r="B72" s="43">
        <f t="shared" si="1"/>
        <v>0.34507112803045487</v>
      </c>
      <c r="C72" s="30">
        <v>39.42</v>
      </c>
      <c r="D72" s="19">
        <v>29.47</v>
      </c>
      <c r="E72" s="43">
        <f t="shared" si="3"/>
        <v>0.65492887196954519</v>
      </c>
      <c r="F72" s="30">
        <v>60.42</v>
      </c>
      <c r="G72" s="19">
        <v>70.33</v>
      </c>
      <c r="H72" s="46">
        <f t="shared" si="2"/>
        <v>17.86907529100155</v>
      </c>
    </row>
    <row r="73" spans="1:8" ht="16" x14ac:dyDescent="0.2">
      <c r="A73" t="s">
        <v>78</v>
      </c>
      <c r="B73" s="43">
        <f t="shared" si="1"/>
        <v>0.36255259467040674</v>
      </c>
      <c r="C73" s="30">
        <v>38.97</v>
      </c>
      <c r="D73" s="19">
        <v>33.409999999999997</v>
      </c>
      <c r="E73" s="43">
        <f t="shared" si="3"/>
        <v>0.63744740532959332</v>
      </c>
      <c r="F73" s="30">
        <v>60.84</v>
      </c>
      <c r="G73" s="19">
        <v>66.42</v>
      </c>
      <c r="H73" s="46">
        <f t="shared" si="2"/>
        <v>16.120928627006364</v>
      </c>
    </row>
    <row r="74" spans="1:8" ht="16" x14ac:dyDescent="0.2">
      <c r="A74" t="s">
        <v>123</v>
      </c>
      <c r="B74" s="43">
        <f t="shared" si="1"/>
        <v>0.41435813405704341</v>
      </c>
      <c r="C74" s="30">
        <v>44.13</v>
      </c>
      <c r="D74" s="19">
        <v>36.79</v>
      </c>
      <c r="E74" s="43">
        <f t="shared" si="3"/>
        <v>0.58564186594295664</v>
      </c>
      <c r="F74" s="30">
        <v>51.37</v>
      </c>
      <c r="G74" s="19">
        <v>63</v>
      </c>
      <c r="H74" s="46">
        <f t="shared" si="2"/>
        <v>10.940374688342697</v>
      </c>
    </row>
    <row r="75" spans="1:8" ht="16" x14ac:dyDescent="0.2">
      <c r="A75" t="s">
        <v>9</v>
      </c>
      <c r="B75" s="43">
        <f t="shared" si="1"/>
        <v>0.47908117305575015</v>
      </c>
      <c r="C75" s="30">
        <v>49</v>
      </c>
      <c r="D75" s="19">
        <v>46.73</v>
      </c>
      <c r="E75" s="43">
        <f t="shared" si="3"/>
        <v>0.52091882694424985</v>
      </c>
      <c r="F75" s="30">
        <v>50.87</v>
      </c>
      <c r="G75" s="19">
        <v>53.22</v>
      </c>
      <c r="H75" s="46">
        <f t="shared" si="2"/>
        <v>4.4680707884720174</v>
      </c>
    </row>
    <row r="76" spans="1:8" ht="16" x14ac:dyDescent="0.2">
      <c r="A76" t="s">
        <v>20</v>
      </c>
      <c r="B76" s="43">
        <f t="shared" si="1"/>
        <v>0.34980722046968105</v>
      </c>
      <c r="C76" s="30">
        <v>37.81</v>
      </c>
      <c r="D76" s="19">
        <v>32.049999999999997</v>
      </c>
      <c r="E76" s="43">
        <f t="shared" ref="E76" si="4">SUM((F76+G76)/($C76+$D76+$F76+$G76))</f>
        <v>0.65019277953031918</v>
      </c>
      <c r="F76" s="30">
        <v>62.09</v>
      </c>
      <c r="G76" s="19">
        <v>67.760000000000005</v>
      </c>
      <c r="H76" s="46">
        <f t="shared" si="2"/>
        <v>17.395466047078951</v>
      </c>
    </row>
    <row r="77" spans="1:8" ht="16" x14ac:dyDescent="0.2">
      <c r="A77" t="s">
        <v>84</v>
      </c>
      <c r="B77" s="43">
        <f t="shared" ref="B77:B140" si="5">SUM((C77+D77)/($C77+$D77+$F77+$G77))</f>
        <v>0.42560969502729229</v>
      </c>
      <c r="C77" s="30">
        <v>45.48</v>
      </c>
      <c r="D77" s="19">
        <v>39.51</v>
      </c>
      <c r="E77" s="43">
        <f t="shared" ref="E77:E140" si="6">SUM((F77+G77)/($C77+$D77+$F77+$G77))</f>
        <v>0.57439030497270771</v>
      </c>
      <c r="F77" s="30">
        <v>54.36</v>
      </c>
      <c r="G77" s="19">
        <v>60.34</v>
      </c>
      <c r="H77" s="46">
        <f t="shared" ref="H77:H140" si="7">IF((B77-$B$7)&gt;0, ((B77-$B$7)*100), ((E77-$C$7)*100))</f>
        <v>9.8152185913178034</v>
      </c>
    </row>
    <row r="78" spans="1:8" ht="16" x14ac:dyDescent="0.2">
      <c r="A78" t="s">
        <v>81</v>
      </c>
      <c r="B78" s="43">
        <f t="shared" si="5"/>
        <v>0.34845298888555121</v>
      </c>
      <c r="C78" s="30">
        <v>35.65</v>
      </c>
      <c r="D78" s="19">
        <v>33.950000000000003</v>
      </c>
      <c r="E78" s="43">
        <f t="shared" si="6"/>
        <v>0.65154701111444879</v>
      </c>
      <c r="F78" s="30">
        <v>64.239999999999995</v>
      </c>
      <c r="G78" s="19">
        <v>65.900000000000006</v>
      </c>
      <c r="H78" s="46">
        <f t="shared" si="7"/>
        <v>17.530889205491913</v>
      </c>
    </row>
    <row r="79" spans="1:8" ht="16" x14ac:dyDescent="0.2">
      <c r="A79" t="s">
        <v>83</v>
      </c>
      <c r="B79" s="43">
        <f t="shared" si="5"/>
        <v>0.44731042772713608</v>
      </c>
      <c r="C79" s="30">
        <v>45.36</v>
      </c>
      <c r="D79" s="19">
        <v>43.95</v>
      </c>
      <c r="E79" s="43">
        <f t="shared" si="6"/>
        <v>0.55268957227286375</v>
      </c>
      <c r="F79" s="30">
        <v>54.52</v>
      </c>
      <c r="G79" s="19">
        <v>55.83</v>
      </c>
      <c r="H79" s="46">
        <f t="shared" si="7"/>
        <v>7.6451453213334073</v>
      </c>
    </row>
    <row r="80" spans="1:8" ht="16" x14ac:dyDescent="0.2">
      <c r="A80" t="s">
        <v>1</v>
      </c>
      <c r="B80" s="43">
        <f t="shared" si="5"/>
        <v>0.3741985926505082</v>
      </c>
      <c r="C80" s="30">
        <v>33.31</v>
      </c>
      <c r="D80" s="19">
        <v>38.479999999999997</v>
      </c>
      <c r="E80" s="43">
        <f t="shared" si="6"/>
        <v>0.62580140734949186</v>
      </c>
      <c r="F80" s="30">
        <v>58.71</v>
      </c>
      <c r="G80" s="19">
        <v>61.35</v>
      </c>
      <c r="H80" s="46">
        <f t="shared" si="7"/>
        <v>14.956328828996218</v>
      </c>
    </row>
    <row r="81" spans="1:8" ht="16" x14ac:dyDescent="0.2">
      <c r="A81" t="s">
        <v>129</v>
      </c>
      <c r="B81" s="43">
        <f t="shared" si="5"/>
        <v>0.38013715773139112</v>
      </c>
      <c r="C81" s="30">
        <v>40.770000000000003</v>
      </c>
      <c r="D81" s="19">
        <v>35.17</v>
      </c>
      <c r="E81" s="43">
        <f t="shared" si="6"/>
        <v>0.61986284226860899</v>
      </c>
      <c r="F81" s="30">
        <v>59.09</v>
      </c>
      <c r="G81" s="19">
        <v>64.739999999999995</v>
      </c>
      <c r="H81" s="46">
        <f t="shared" si="7"/>
        <v>14.362472320907932</v>
      </c>
    </row>
    <row r="82" spans="1:8" ht="16" x14ac:dyDescent="0.2">
      <c r="A82" t="s">
        <v>62</v>
      </c>
      <c r="B82" s="43">
        <f t="shared" si="5"/>
        <v>0.4528557114228457</v>
      </c>
      <c r="C82" s="30">
        <v>48.83</v>
      </c>
      <c r="D82" s="19">
        <v>41.56</v>
      </c>
      <c r="E82" s="43">
        <f t="shared" si="6"/>
        <v>0.54714428857715436</v>
      </c>
      <c r="F82" s="30">
        <v>51</v>
      </c>
      <c r="G82" s="19">
        <v>58.21</v>
      </c>
      <c r="H82" s="46">
        <f t="shared" si="7"/>
        <v>7.0906169517624686</v>
      </c>
    </row>
    <row r="83" spans="1:8" ht="16" x14ac:dyDescent="0.2">
      <c r="A83" t="s">
        <v>66</v>
      </c>
      <c r="B83" s="43">
        <f t="shared" si="5"/>
        <v>0.56733524355300857</v>
      </c>
      <c r="C83" s="30">
        <v>55.22</v>
      </c>
      <c r="D83" s="19">
        <v>55.66</v>
      </c>
      <c r="E83" s="43">
        <f t="shared" si="6"/>
        <v>0.43266475644699143</v>
      </c>
      <c r="F83" s="30">
        <v>40.450000000000003</v>
      </c>
      <c r="G83" s="19">
        <v>44.11</v>
      </c>
      <c r="H83" s="46">
        <f t="shared" si="7"/>
        <v>4.3573362612538302</v>
      </c>
    </row>
    <row r="84" spans="1:8" ht="16" x14ac:dyDescent="0.2">
      <c r="A84" t="s">
        <v>67</v>
      </c>
      <c r="B84" s="43">
        <f t="shared" si="5"/>
        <v>0.54496553164821382</v>
      </c>
      <c r="C84" s="30">
        <v>57.18</v>
      </c>
      <c r="D84" s="19">
        <v>47.17</v>
      </c>
      <c r="E84" s="43">
        <f t="shared" si="6"/>
        <v>0.45503446835178601</v>
      </c>
      <c r="F84" s="30">
        <v>42.64</v>
      </c>
      <c r="G84" s="19">
        <v>44.49</v>
      </c>
      <c r="H84" s="46">
        <f t="shared" si="7"/>
        <v>2.1203650707743549</v>
      </c>
    </row>
    <row r="85" spans="1:8" ht="16" x14ac:dyDescent="0.2">
      <c r="A85" t="s">
        <v>68</v>
      </c>
      <c r="B85" s="43">
        <f t="shared" si="5"/>
        <v>0.47810401843872136</v>
      </c>
      <c r="C85" s="30">
        <v>45.9</v>
      </c>
      <c r="D85" s="19">
        <v>49.52</v>
      </c>
      <c r="E85" s="43">
        <f t="shared" si="6"/>
        <v>0.5218959815612787</v>
      </c>
      <c r="F85" s="30">
        <v>53.9</v>
      </c>
      <c r="G85" s="19">
        <v>50.26</v>
      </c>
      <c r="H85" s="46">
        <f t="shared" si="7"/>
        <v>4.5657862501749022</v>
      </c>
    </row>
    <row r="86" spans="1:8" ht="16" x14ac:dyDescent="0.2">
      <c r="A86" t="s">
        <v>64</v>
      </c>
      <c r="B86" s="43">
        <f t="shared" si="5"/>
        <v>0.40228273928714453</v>
      </c>
      <c r="C86" s="30">
        <v>41.85</v>
      </c>
      <c r="D86" s="19">
        <v>38.51</v>
      </c>
      <c r="E86" s="43">
        <f t="shared" si="6"/>
        <v>0.59771726071285536</v>
      </c>
      <c r="F86" s="30">
        <v>58</v>
      </c>
      <c r="G86" s="19">
        <v>61.4</v>
      </c>
      <c r="H86" s="46">
        <f t="shared" si="7"/>
        <v>12.147914165332569</v>
      </c>
    </row>
    <row r="87" spans="1:8" ht="16" x14ac:dyDescent="0.2">
      <c r="A87" t="s">
        <v>63</v>
      </c>
      <c r="B87" s="43">
        <f t="shared" si="5"/>
        <v>0.45306163320482651</v>
      </c>
      <c r="C87" s="30">
        <v>47.54</v>
      </c>
      <c r="D87" s="19">
        <v>42.95</v>
      </c>
      <c r="E87" s="43">
        <f t="shared" si="6"/>
        <v>0.54693836679517338</v>
      </c>
      <c r="F87" s="30">
        <v>52.3</v>
      </c>
      <c r="G87" s="19">
        <v>56.94</v>
      </c>
      <c r="H87" s="46">
        <f t="shared" si="7"/>
        <v>7.0700247735643709</v>
      </c>
    </row>
    <row r="88" spans="1:8" ht="16" x14ac:dyDescent="0.2">
      <c r="A88" t="s">
        <v>71</v>
      </c>
      <c r="B88" s="43">
        <f t="shared" si="5"/>
        <v>0.40511588326575565</v>
      </c>
      <c r="C88" s="30">
        <v>42.45</v>
      </c>
      <c r="D88" s="19">
        <v>38.479999999999997</v>
      </c>
      <c r="E88" s="43">
        <f t="shared" si="6"/>
        <v>0.59488411673424435</v>
      </c>
      <c r="F88" s="30">
        <v>57.41</v>
      </c>
      <c r="G88" s="19">
        <v>61.43</v>
      </c>
      <c r="H88" s="46">
        <f t="shared" si="7"/>
        <v>11.864599767471468</v>
      </c>
    </row>
    <row r="89" spans="1:8" ht="16" x14ac:dyDescent="0.2">
      <c r="A89" t="s">
        <v>70</v>
      </c>
      <c r="B89" s="43">
        <f t="shared" si="5"/>
        <v>0.43944550095085572</v>
      </c>
      <c r="C89" s="30">
        <v>46.89</v>
      </c>
      <c r="D89" s="19">
        <v>40.92</v>
      </c>
      <c r="E89" s="43">
        <f t="shared" si="6"/>
        <v>0.56055449904914423</v>
      </c>
      <c r="F89" s="30">
        <v>52.99</v>
      </c>
      <c r="G89" s="19">
        <v>59.02</v>
      </c>
      <c r="H89" s="46">
        <f t="shared" si="7"/>
        <v>8.431637998961456</v>
      </c>
    </row>
    <row r="90" spans="1:8" ht="16" x14ac:dyDescent="0.2">
      <c r="A90" t="s">
        <v>14</v>
      </c>
      <c r="B90" s="43">
        <f t="shared" si="5"/>
        <v>1</v>
      </c>
      <c r="C90" s="30">
        <v>97.18</v>
      </c>
      <c r="D90" s="19">
        <v>96.39</v>
      </c>
      <c r="E90" s="43">
        <f t="shared" si="6"/>
        <v>0</v>
      </c>
      <c r="F90" s="20">
        <v>0</v>
      </c>
      <c r="G90" s="19">
        <v>0</v>
      </c>
      <c r="H90" s="46">
        <f t="shared" si="7"/>
        <v>47.623811905952977</v>
      </c>
    </row>
    <row r="91" spans="1:8" ht="16" x14ac:dyDescent="0.2">
      <c r="A91" t="s">
        <v>12</v>
      </c>
      <c r="B91" s="43">
        <f t="shared" si="5"/>
        <v>0.70515008533279788</v>
      </c>
      <c r="C91" s="30">
        <v>71.239999999999995</v>
      </c>
      <c r="D91" s="19">
        <v>69.239999999999995</v>
      </c>
      <c r="E91" s="43">
        <f t="shared" si="6"/>
        <v>0.29484991466720206</v>
      </c>
      <c r="F91" s="30">
        <v>28.5</v>
      </c>
      <c r="G91" s="19">
        <v>30.24</v>
      </c>
      <c r="H91" s="46">
        <f t="shared" si="7"/>
        <v>18.138820439232759</v>
      </c>
    </row>
    <row r="92" spans="1:8" ht="16" x14ac:dyDescent="0.2">
      <c r="A92" t="s">
        <v>13</v>
      </c>
      <c r="B92" s="43">
        <f t="shared" si="5"/>
        <v>0.61134211712840036</v>
      </c>
      <c r="C92" s="30">
        <v>61.65</v>
      </c>
      <c r="D92" s="19">
        <v>60.38</v>
      </c>
      <c r="E92" s="43">
        <f t="shared" si="6"/>
        <v>0.38865788287159958</v>
      </c>
      <c r="F92" s="30">
        <v>38.15</v>
      </c>
      <c r="G92" s="19">
        <v>39.43</v>
      </c>
      <c r="H92" s="46">
        <f t="shared" si="7"/>
        <v>8.7580236187930094</v>
      </c>
    </row>
    <row r="93" spans="1:8" ht="16" x14ac:dyDescent="0.2">
      <c r="A93" t="s">
        <v>65</v>
      </c>
      <c r="B93" s="43">
        <f t="shared" si="5"/>
        <v>0.65448094188484485</v>
      </c>
      <c r="C93" s="30">
        <v>58.5</v>
      </c>
      <c r="D93" s="19">
        <v>63.24</v>
      </c>
      <c r="E93" s="43">
        <f t="shared" si="6"/>
        <v>0.34551905811515504</v>
      </c>
      <c r="F93" s="30">
        <v>27.77</v>
      </c>
      <c r="G93" s="19">
        <v>36.5</v>
      </c>
      <c r="H93" s="46">
        <f t="shared" si="7"/>
        <v>13.071906094437457</v>
      </c>
    </row>
    <row r="94" spans="1:8" ht="16" x14ac:dyDescent="0.2">
      <c r="A94" t="s">
        <v>23</v>
      </c>
      <c r="B94" s="43">
        <f t="shared" si="5"/>
        <v>0.51552483974358976</v>
      </c>
      <c r="C94" s="30">
        <v>53.3</v>
      </c>
      <c r="D94" s="19">
        <v>49.64</v>
      </c>
      <c r="E94" s="43">
        <f t="shared" si="6"/>
        <v>0.4844751602564103</v>
      </c>
      <c r="F94" s="30">
        <v>46.56</v>
      </c>
      <c r="G94" s="19">
        <v>50.18</v>
      </c>
      <c r="H94" s="46">
        <f t="shared" si="7"/>
        <v>0.82370411968806234</v>
      </c>
    </row>
    <row r="95" spans="1:8" ht="16" x14ac:dyDescent="0.2">
      <c r="A95" t="s">
        <v>19</v>
      </c>
      <c r="B95" s="43">
        <f t="shared" si="5"/>
        <v>0.57329659318637272</v>
      </c>
      <c r="C95" s="30">
        <v>57.53</v>
      </c>
      <c r="D95" s="19">
        <v>56.9</v>
      </c>
      <c r="E95" s="43">
        <f t="shared" si="6"/>
        <v>0.42670340681362723</v>
      </c>
      <c r="F95" s="30">
        <v>42.25</v>
      </c>
      <c r="G95" s="19">
        <v>42.92</v>
      </c>
      <c r="H95" s="46">
        <f t="shared" si="7"/>
        <v>4.9534712245902446</v>
      </c>
    </row>
    <row r="96" spans="1:8" ht="16" x14ac:dyDescent="0.2">
      <c r="A96" t="s">
        <v>2</v>
      </c>
      <c r="B96" s="43">
        <f t="shared" si="5"/>
        <v>0.53943280889868717</v>
      </c>
      <c r="C96" s="30">
        <v>52.71</v>
      </c>
      <c r="D96" s="19">
        <v>54.95</v>
      </c>
      <c r="E96" s="43">
        <f t="shared" si="6"/>
        <v>0.46056719110131272</v>
      </c>
      <c r="F96" s="30">
        <v>47.08</v>
      </c>
      <c r="G96" s="19">
        <v>44.84</v>
      </c>
      <c r="H96" s="46">
        <f t="shared" si="7"/>
        <v>1.5670927958216896</v>
      </c>
    </row>
    <row r="97" spans="1:8" ht="16" x14ac:dyDescent="0.2">
      <c r="A97" t="s">
        <v>22</v>
      </c>
      <c r="B97" s="43">
        <f t="shared" si="5"/>
        <v>0.60105236782761218</v>
      </c>
      <c r="C97" s="30">
        <v>60.42</v>
      </c>
      <c r="D97" s="19">
        <v>59.52</v>
      </c>
      <c r="E97" s="43">
        <f t="shared" si="6"/>
        <v>0.39894763217238788</v>
      </c>
      <c r="F97" s="30">
        <v>39.380000000000003</v>
      </c>
      <c r="G97" s="19">
        <v>40.229999999999997</v>
      </c>
      <c r="H97" s="46">
        <f t="shared" si="7"/>
        <v>7.7290486887141903</v>
      </c>
    </row>
    <row r="98" spans="1:8" ht="16" x14ac:dyDescent="0.2">
      <c r="A98" t="s">
        <v>82</v>
      </c>
      <c r="B98" s="43">
        <f t="shared" si="5"/>
        <v>0.47296214700580819</v>
      </c>
      <c r="C98" s="30">
        <v>48.64</v>
      </c>
      <c r="D98" s="19">
        <v>45.82</v>
      </c>
      <c r="E98" s="43">
        <f t="shared" si="6"/>
        <v>0.52703785299419181</v>
      </c>
      <c r="F98" s="30">
        <v>51.22</v>
      </c>
      <c r="G98" s="19">
        <v>54.04</v>
      </c>
      <c r="H98" s="46">
        <f t="shared" si="7"/>
        <v>5.0799733934662141</v>
      </c>
    </row>
    <row r="99" spans="1:8" ht="16" x14ac:dyDescent="0.2">
      <c r="A99" t="s">
        <v>98</v>
      </c>
      <c r="B99" s="43">
        <f t="shared" si="5"/>
        <v>0.55457596553624211</v>
      </c>
      <c r="C99" s="30">
        <v>55.82</v>
      </c>
      <c r="D99" s="19">
        <v>54.89</v>
      </c>
      <c r="E99" s="43">
        <f t="shared" si="6"/>
        <v>0.44542403446375795</v>
      </c>
      <c r="F99" s="30">
        <v>44.03</v>
      </c>
      <c r="G99" s="19">
        <v>44.89</v>
      </c>
      <c r="H99" s="46">
        <f t="shared" si="7"/>
        <v>3.081408459577184</v>
      </c>
    </row>
    <row r="100" spans="1:8" ht="16" x14ac:dyDescent="0.2">
      <c r="A100" t="s">
        <v>96</v>
      </c>
      <c r="B100" s="43">
        <f t="shared" si="5"/>
        <v>0.58312456157931658</v>
      </c>
      <c r="C100" s="30">
        <v>59.58</v>
      </c>
      <c r="D100" s="19">
        <v>56.8</v>
      </c>
      <c r="E100" s="43">
        <f t="shared" si="6"/>
        <v>0.41687543842068342</v>
      </c>
      <c r="F100" s="30">
        <v>40.26</v>
      </c>
      <c r="G100" s="19">
        <v>42.94</v>
      </c>
      <c r="H100" s="46">
        <f t="shared" si="7"/>
        <v>5.936268063884631</v>
      </c>
    </row>
    <row r="101" spans="1:8" ht="16" x14ac:dyDescent="0.2">
      <c r="A101" t="s">
        <v>25</v>
      </c>
      <c r="B101" s="43">
        <f t="shared" si="5"/>
        <v>0.67146078677023302</v>
      </c>
      <c r="C101" s="30">
        <v>65.95</v>
      </c>
      <c r="D101" s="19">
        <v>68.040000000000006</v>
      </c>
      <c r="E101" s="43">
        <f t="shared" si="6"/>
        <v>0.32853921322976698</v>
      </c>
      <c r="F101" s="30">
        <v>33.909999999999997</v>
      </c>
      <c r="G101" s="19">
        <v>31.65</v>
      </c>
      <c r="H101" s="46">
        <f t="shared" si="7"/>
        <v>14.769890582976275</v>
      </c>
    </row>
    <row r="102" spans="1:8" ht="16" x14ac:dyDescent="0.2">
      <c r="A102" t="s">
        <v>21</v>
      </c>
      <c r="B102" s="43">
        <f t="shared" si="5"/>
        <v>0.65019544953392805</v>
      </c>
      <c r="C102" s="30">
        <v>65.89</v>
      </c>
      <c r="D102" s="19">
        <v>63.85</v>
      </c>
      <c r="E102" s="43">
        <f t="shared" si="6"/>
        <v>0.34980455046607201</v>
      </c>
      <c r="F102" s="30">
        <v>33.96</v>
      </c>
      <c r="G102" s="19">
        <v>35.840000000000003</v>
      </c>
      <c r="H102" s="46">
        <f t="shared" si="7"/>
        <v>12.643356859345777</v>
      </c>
    </row>
    <row r="103" spans="1:8" ht="16" x14ac:dyDescent="0.2">
      <c r="A103" t="s">
        <v>16</v>
      </c>
      <c r="B103" s="43">
        <f t="shared" si="5"/>
        <v>0.69523140951712381</v>
      </c>
      <c r="C103" s="30">
        <v>69.98</v>
      </c>
      <c r="D103" s="19">
        <v>68.67</v>
      </c>
      <c r="E103" s="43">
        <f t="shared" si="6"/>
        <v>0.30476859048287619</v>
      </c>
      <c r="F103" s="30">
        <v>29.81</v>
      </c>
      <c r="G103" s="19">
        <v>30.97</v>
      </c>
      <c r="H103" s="46">
        <f t="shared" si="7"/>
        <v>17.146952857665354</v>
      </c>
    </row>
    <row r="104" spans="1:8" ht="16" x14ac:dyDescent="0.2">
      <c r="A104" t="s">
        <v>17</v>
      </c>
      <c r="B104" s="43">
        <f t="shared" si="5"/>
        <v>0.32894407450057572</v>
      </c>
      <c r="C104" s="30">
        <v>37.299999999999997</v>
      </c>
      <c r="D104" s="19">
        <v>28.4</v>
      </c>
      <c r="E104" s="43">
        <f t="shared" si="6"/>
        <v>0.67105592549942428</v>
      </c>
      <c r="F104" s="30">
        <v>62.53</v>
      </c>
      <c r="G104" s="19">
        <v>71.5</v>
      </c>
      <c r="H104" s="46">
        <f t="shared" si="7"/>
        <v>19.48178064398946</v>
      </c>
    </row>
    <row r="105" spans="1:8" ht="16" x14ac:dyDescent="0.2">
      <c r="A105" t="s">
        <v>15</v>
      </c>
      <c r="B105" s="43">
        <f t="shared" si="5"/>
        <v>0.19007509640755021</v>
      </c>
      <c r="C105" s="20">
        <v>0</v>
      </c>
      <c r="D105" s="19">
        <v>37.46</v>
      </c>
      <c r="E105" s="43">
        <f t="shared" si="6"/>
        <v>0.80992490359244973</v>
      </c>
      <c r="F105" s="30">
        <v>97.15</v>
      </c>
      <c r="G105" s="19">
        <v>62.47</v>
      </c>
      <c r="H105" s="46">
        <f t="shared" si="7"/>
        <v>33.368678453292006</v>
      </c>
    </row>
    <row r="106" spans="1:8" ht="16" x14ac:dyDescent="0.2">
      <c r="A106" t="s">
        <v>18</v>
      </c>
      <c r="B106" s="43">
        <f t="shared" si="5"/>
        <v>0.51076614922383567</v>
      </c>
      <c r="C106" s="30">
        <v>50.34</v>
      </c>
      <c r="D106" s="19">
        <v>51.66</v>
      </c>
      <c r="E106" s="43">
        <f t="shared" si="6"/>
        <v>0.48923385077616421</v>
      </c>
      <c r="F106" s="30">
        <v>49.52</v>
      </c>
      <c r="G106" s="19">
        <v>48.18</v>
      </c>
      <c r="H106" s="46">
        <f t="shared" si="7"/>
        <v>1.299573171663454</v>
      </c>
    </row>
    <row r="107" spans="1:8" ht="16" x14ac:dyDescent="0.2">
      <c r="A107" t="s">
        <v>33</v>
      </c>
      <c r="B107" s="43">
        <f t="shared" si="5"/>
        <v>0.3932595523060744</v>
      </c>
      <c r="C107" s="30">
        <v>40.96</v>
      </c>
      <c r="D107" s="19">
        <v>37.57</v>
      </c>
      <c r="E107" s="43">
        <f t="shared" si="6"/>
        <v>0.60674044769392554</v>
      </c>
      <c r="F107" s="30">
        <v>58.91</v>
      </c>
      <c r="G107" s="19">
        <v>62.25</v>
      </c>
      <c r="H107" s="46">
        <f t="shared" si="7"/>
        <v>13.050232863439588</v>
      </c>
    </row>
    <row r="108" spans="1:8" ht="16" x14ac:dyDescent="0.2">
      <c r="A108" t="s">
        <v>29</v>
      </c>
      <c r="B108" s="43">
        <f t="shared" si="5"/>
        <v>0.52371175321748709</v>
      </c>
      <c r="C108" s="30">
        <v>55.79</v>
      </c>
      <c r="D108" s="19">
        <v>48.79</v>
      </c>
      <c r="E108" s="43">
        <f t="shared" si="6"/>
        <v>0.47628824678251291</v>
      </c>
      <c r="F108" s="30">
        <v>44.07</v>
      </c>
      <c r="G108" s="19">
        <v>51.04</v>
      </c>
      <c r="H108" s="46">
        <f t="shared" si="7"/>
        <v>5.0127722983239753E-3</v>
      </c>
    </row>
    <row r="109" spans="1:8" ht="16" x14ac:dyDescent="0.2">
      <c r="A109" t="s">
        <v>36</v>
      </c>
      <c r="B109" s="43">
        <f t="shared" si="5"/>
        <v>0.54445724590492406</v>
      </c>
      <c r="C109" s="30">
        <v>53.31</v>
      </c>
      <c r="D109" s="19">
        <v>55.38</v>
      </c>
      <c r="E109" s="43">
        <f t="shared" si="6"/>
        <v>0.45554275409507589</v>
      </c>
      <c r="F109" s="30">
        <v>46.55</v>
      </c>
      <c r="G109" s="19">
        <v>44.39</v>
      </c>
      <c r="H109" s="46">
        <f t="shared" si="7"/>
        <v>2.0695364964453788</v>
      </c>
    </row>
    <row r="110" spans="1:8" ht="16" x14ac:dyDescent="0.2">
      <c r="A110" t="s">
        <v>30</v>
      </c>
      <c r="B110" s="43">
        <f t="shared" si="5"/>
        <v>0.65210372838991881</v>
      </c>
      <c r="C110" s="30">
        <v>62.14</v>
      </c>
      <c r="D110" s="19">
        <v>63.09</v>
      </c>
      <c r="E110" s="43">
        <f t="shared" si="6"/>
        <v>0.34789627161008124</v>
      </c>
      <c r="F110" s="30">
        <v>30.28</v>
      </c>
      <c r="G110" s="19">
        <v>36.53</v>
      </c>
      <c r="H110" s="46">
        <f t="shared" si="7"/>
        <v>12.834184744944855</v>
      </c>
    </row>
    <row r="111" spans="1:8" ht="16" x14ac:dyDescent="0.2">
      <c r="A111" t="s">
        <v>28</v>
      </c>
      <c r="B111" s="43">
        <f t="shared" si="5"/>
        <v>0.59532995941273736</v>
      </c>
      <c r="C111" s="30">
        <v>65.27</v>
      </c>
      <c r="D111" s="19">
        <v>53.54</v>
      </c>
      <c r="E111" s="43">
        <f t="shared" si="6"/>
        <v>0.40467004058726264</v>
      </c>
      <c r="F111" s="30">
        <v>34.56</v>
      </c>
      <c r="G111" s="19">
        <v>46.2</v>
      </c>
      <c r="H111" s="46">
        <f t="shared" si="7"/>
        <v>7.1568078472267089</v>
      </c>
    </row>
    <row r="112" spans="1:8" ht="16" x14ac:dyDescent="0.2">
      <c r="A112" t="s">
        <v>32</v>
      </c>
      <c r="B112" s="43">
        <f t="shared" si="5"/>
        <v>0.56735205616850548</v>
      </c>
      <c r="C112" s="30">
        <v>55.49</v>
      </c>
      <c r="D112" s="19">
        <v>57.64</v>
      </c>
      <c r="E112" s="43">
        <f t="shared" si="6"/>
        <v>0.43264794383149452</v>
      </c>
      <c r="F112" s="30">
        <v>44.28</v>
      </c>
      <c r="G112" s="19">
        <v>41.99</v>
      </c>
      <c r="H112" s="46">
        <f t="shared" si="7"/>
        <v>4.3590175228035211</v>
      </c>
    </row>
    <row r="113" spans="1:8" ht="16" x14ac:dyDescent="0.2">
      <c r="A113" t="s">
        <v>34</v>
      </c>
      <c r="B113" s="43">
        <f t="shared" si="5"/>
        <v>0.54260538700310401</v>
      </c>
      <c r="C113" s="30">
        <v>51.88</v>
      </c>
      <c r="D113" s="19">
        <v>56.5</v>
      </c>
      <c r="E113" s="43">
        <f t="shared" si="6"/>
        <v>0.45739461299689599</v>
      </c>
      <c r="F113" s="30">
        <v>48.01</v>
      </c>
      <c r="G113" s="19">
        <v>43.35</v>
      </c>
      <c r="H113" s="46">
        <f t="shared" si="7"/>
        <v>1.8843506062633741</v>
      </c>
    </row>
    <row r="114" spans="1:8" ht="16" x14ac:dyDescent="0.2">
      <c r="A114" t="s">
        <v>35</v>
      </c>
      <c r="B114" s="43">
        <f t="shared" si="5"/>
        <v>0.6298763082778307</v>
      </c>
      <c r="C114" s="30">
        <v>62.45</v>
      </c>
      <c r="D114" s="19">
        <v>63.33</v>
      </c>
      <c r="E114" s="43">
        <f t="shared" si="6"/>
        <v>0.37012369172216936</v>
      </c>
      <c r="F114" s="30">
        <v>37.36</v>
      </c>
      <c r="G114" s="19">
        <v>36.549999999999997</v>
      </c>
      <c r="H114" s="46">
        <f t="shared" si="7"/>
        <v>10.611442733736043</v>
      </c>
    </row>
    <row r="115" spans="1:8" ht="16" x14ac:dyDescent="0.2">
      <c r="A115" t="s">
        <v>112</v>
      </c>
      <c r="B115" s="43">
        <f t="shared" si="5"/>
        <v>0.57918461384353404</v>
      </c>
      <c r="C115" s="30">
        <v>66.02</v>
      </c>
      <c r="D115" s="19">
        <v>49.62</v>
      </c>
      <c r="E115" s="43">
        <f t="shared" si="6"/>
        <v>0.42081538615646613</v>
      </c>
      <c r="F115" s="30">
        <v>33.85</v>
      </c>
      <c r="G115" s="19">
        <v>50.17</v>
      </c>
      <c r="H115" s="46">
        <f t="shared" si="7"/>
        <v>5.5422732903063761</v>
      </c>
    </row>
    <row r="116" spans="1:8" ht="16" x14ac:dyDescent="0.2">
      <c r="A116" t="s">
        <v>31</v>
      </c>
      <c r="B116" s="43">
        <f t="shared" si="5"/>
        <v>0.57705213602444028</v>
      </c>
      <c r="C116" s="30">
        <v>56.19</v>
      </c>
      <c r="D116" s="19">
        <v>59.03</v>
      </c>
      <c r="E116" s="43">
        <f t="shared" si="6"/>
        <v>0.42294786397555956</v>
      </c>
      <c r="F116" s="30">
        <v>43.65</v>
      </c>
      <c r="G116" s="19">
        <v>40.799999999999997</v>
      </c>
      <c r="H116" s="46">
        <f t="shared" si="7"/>
        <v>5.3290255083970006</v>
      </c>
    </row>
    <row r="117" spans="1:8" ht="16" x14ac:dyDescent="0.2">
      <c r="A117" t="s">
        <v>113</v>
      </c>
      <c r="B117" s="43">
        <f t="shared" si="5"/>
        <v>0.44352134527801412</v>
      </c>
      <c r="C117" s="30">
        <v>45.06</v>
      </c>
      <c r="D117" s="19">
        <v>43.56</v>
      </c>
      <c r="E117" s="43">
        <f t="shared" si="6"/>
        <v>0.55647865472198588</v>
      </c>
      <c r="F117" s="30">
        <v>54.84</v>
      </c>
      <c r="G117" s="19">
        <v>56.35</v>
      </c>
      <c r="H117" s="46">
        <f t="shared" si="7"/>
        <v>8.0240535662456196</v>
      </c>
    </row>
    <row r="118" spans="1:8" ht="16" x14ac:dyDescent="0.2">
      <c r="A118" t="s">
        <v>97</v>
      </c>
      <c r="B118" s="43">
        <f t="shared" si="5"/>
        <v>0.53604608916800744</v>
      </c>
      <c r="C118" s="30">
        <v>54.82</v>
      </c>
      <c r="D118" s="19">
        <v>48.46</v>
      </c>
      <c r="E118" s="43">
        <f t="shared" si="6"/>
        <v>0.4639539108319925</v>
      </c>
      <c r="F118" s="30">
        <v>37.96</v>
      </c>
      <c r="G118" s="19">
        <v>51.43</v>
      </c>
      <c r="H118" s="46">
        <f t="shared" si="7"/>
        <v>1.2284208227537174</v>
      </c>
    </row>
    <row r="119" spans="1:8" ht="16" x14ac:dyDescent="0.2">
      <c r="A119" t="s">
        <v>114</v>
      </c>
      <c r="B119" s="43">
        <f t="shared" si="5"/>
        <v>0.43551214625594792</v>
      </c>
      <c r="C119" s="30">
        <v>42.42</v>
      </c>
      <c r="D119" s="19">
        <v>44.53</v>
      </c>
      <c r="E119" s="43">
        <f t="shared" si="6"/>
        <v>0.56448785374405208</v>
      </c>
      <c r="F119" s="30">
        <v>57.43</v>
      </c>
      <c r="G119" s="19">
        <v>55.27</v>
      </c>
      <c r="H119" s="46">
        <f t="shared" si="7"/>
        <v>8.8249734684522405</v>
      </c>
    </row>
    <row r="120" spans="1:8" ht="16" x14ac:dyDescent="0.2">
      <c r="A120" t="s">
        <v>102</v>
      </c>
      <c r="B120" s="43">
        <f t="shared" si="5"/>
        <v>0.44705056883676642</v>
      </c>
      <c r="C120" s="30">
        <v>45.21</v>
      </c>
      <c r="D120" s="19">
        <v>43.99</v>
      </c>
      <c r="E120" s="43">
        <f t="shared" si="6"/>
        <v>0.55294943116323358</v>
      </c>
      <c r="F120" s="30">
        <v>54.55</v>
      </c>
      <c r="G120" s="19">
        <v>55.78</v>
      </c>
      <c r="H120" s="46">
        <f t="shared" si="7"/>
        <v>7.6711312103703913</v>
      </c>
    </row>
    <row r="121" spans="1:8" ht="16" x14ac:dyDescent="0.2">
      <c r="A121" t="s">
        <v>115</v>
      </c>
      <c r="B121" s="43">
        <f t="shared" si="5"/>
        <v>0.33683841570276901</v>
      </c>
      <c r="C121" s="30">
        <v>36.479999999999997</v>
      </c>
      <c r="D121" s="19">
        <v>30.79</v>
      </c>
      <c r="E121" s="43">
        <f t="shared" si="6"/>
        <v>0.66316158429723104</v>
      </c>
      <c r="F121" s="30">
        <v>63.39</v>
      </c>
      <c r="G121" s="19">
        <v>69.05</v>
      </c>
      <c r="H121" s="46">
        <f t="shared" si="7"/>
        <v>18.692346523770137</v>
      </c>
    </row>
    <row r="122" spans="1:8" ht="16" x14ac:dyDescent="0.2">
      <c r="A122" t="s">
        <v>109</v>
      </c>
      <c r="B122" s="43">
        <f t="shared" si="5"/>
        <v>0.44961434438545528</v>
      </c>
      <c r="C122" s="30">
        <v>45.88</v>
      </c>
      <c r="D122" s="19">
        <v>43.89</v>
      </c>
      <c r="E122" s="43">
        <f t="shared" si="6"/>
        <v>0.55038565561454467</v>
      </c>
      <c r="F122" s="30">
        <v>53.93</v>
      </c>
      <c r="G122" s="19">
        <v>55.96</v>
      </c>
      <c r="H122" s="46">
        <f t="shared" si="7"/>
        <v>7.4147536555014995</v>
      </c>
    </row>
    <row r="123" spans="1:8" ht="16" x14ac:dyDescent="0.2">
      <c r="A123" t="s">
        <v>108</v>
      </c>
      <c r="B123" s="43">
        <f t="shared" si="5"/>
        <v>0.48970801823007959</v>
      </c>
      <c r="C123" s="30">
        <v>50.32</v>
      </c>
      <c r="D123" s="19">
        <v>47.46</v>
      </c>
      <c r="E123" s="43">
        <f t="shared" si="6"/>
        <v>0.5102919817699203</v>
      </c>
      <c r="F123" s="30">
        <v>49.52</v>
      </c>
      <c r="G123" s="19">
        <v>52.37</v>
      </c>
      <c r="H123" s="46">
        <f t="shared" si="7"/>
        <v>3.4053862710390623</v>
      </c>
    </row>
    <row r="124" spans="1:8" ht="16" x14ac:dyDescent="0.2">
      <c r="A124" t="s">
        <v>116</v>
      </c>
      <c r="B124" s="43">
        <f t="shared" si="5"/>
        <v>0.49448842569395729</v>
      </c>
      <c r="C124" s="30">
        <v>46.46</v>
      </c>
      <c r="D124" s="19">
        <v>52.23</v>
      </c>
      <c r="E124" s="43">
        <f t="shared" si="6"/>
        <v>0.50551157430604265</v>
      </c>
      <c r="F124" s="30">
        <v>53.37</v>
      </c>
      <c r="G124" s="19">
        <v>47.52</v>
      </c>
      <c r="H124" s="46">
        <f t="shared" si="7"/>
        <v>2.9273455246512983</v>
      </c>
    </row>
    <row r="125" spans="1:8" ht="16" x14ac:dyDescent="0.2">
      <c r="A125" t="s">
        <v>110</v>
      </c>
      <c r="B125" s="43">
        <f t="shared" si="5"/>
        <v>0.46502428521355965</v>
      </c>
      <c r="C125" s="30">
        <v>46.69</v>
      </c>
      <c r="D125" s="19">
        <v>46.18</v>
      </c>
      <c r="E125" s="43">
        <f t="shared" si="6"/>
        <v>0.53497571478644035</v>
      </c>
      <c r="F125" s="30">
        <v>53.18</v>
      </c>
      <c r="G125" s="19">
        <v>53.66</v>
      </c>
      <c r="H125" s="46">
        <f t="shared" si="7"/>
        <v>5.8737595726910676</v>
      </c>
    </row>
    <row r="126" spans="1:8" ht="16" x14ac:dyDescent="0.2">
      <c r="A126" t="s">
        <v>90</v>
      </c>
      <c r="B126" s="43">
        <f t="shared" si="5"/>
        <v>0.4005806968362034</v>
      </c>
      <c r="C126" s="30">
        <v>40.799999999999997</v>
      </c>
      <c r="D126" s="19">
        <v>39.22</v>
      </c>
      <c r="E126" s="43">
        <f t="shared" si="6"/>
        <v>0.59941930316379655</v>
      </c>
      <c r="F126" s="30">
        <v>59.09</v>
      </c>
      <c r="G126" s="19">
        <v>60.65</v>
      </c>
      <c r="H126" s="46">
        <f t="shared" si="7"/>
        <v>12.318118410426687</v>
      </c>
    </row>
    <row r="127" spans="1:8" ht="16" x14ac:dyDescent="0.2">
      <c r="A127" t="s">
        <v>91</v>
      </c>
      <c r="B127" s="43">
        <f t="shared" si="5"/>
        <v>0.37803473995094355</v>
      </c>
      <c r="C127" s="30">
        <v>40.44</v>
      </c>
      <c r="D127" s="19">
        <v>35.08</v>
      </c>
      <c r="E127" s="43">
        <f t="shared" si="6"/>
        <v>0.62196526004905639</v>
      </c>
      <c r="F127" s="30">
        <v>59.47</v>
      </c>
      <c r="G127" s="19">
        <v>64.78</v>
      </c>
      <c r="H127" s="46">
        <f t="shared" si="7"/>
        <v>14.572714098952671</v>
      </c>
    </row>
    <row r="128" spans="1:8" ht="16" x14ac:dyDescent="0.2">
      <c r="A128" t="s">
        <v>85</v>
      </c>
      <c r="B128" s="43">
        <f t="shared" si="5"/>
        <v>0.82865196818685194</v>
      </c>
      <c r="C128" s="30">
        <v>84</v>
      </c>
      <c r="D128" s="19">
        <v>80.62</v>
      </c>
      <c r="E128" s="43">
        <f t="shared" si="6"/>
        <v>0.17134803181314809</v>
      </c>
      <c r="F128" s="30">
        <v>15.44</v>
      </c>
      <c r="G128" s="19">
        <v>18.600000000000001</v>
      </c>
      <c r="H128" s="46">
        <f t="shared" si="7"/>
        <v>30.489008724638168</v>
      </c>
    </row>
    <row r="129" spans="1:8" ht="16" x14ac:dyDescent="0.2">
      <c r="A129" t="s">
        <v>86</v>
      </c>
      <c r="B129" s="43">
        <f t="shared" si="5"/>
        <v>0.78090594526580692</v>
      </c>
      <c r="C129" s="30">
        <v>72.39</v>
      </c>
      <c r="D129" s="19">
        <v>76.56</v>
      </c>
      <c r="E129" s="43">
        <f t="shared" si="6"/>
        <v>0.21909405473419319</v>
      </c>
      <c r="F129" s="30">
        <v>18.940000000000001</v>
      </c>
      <c r="G129" s="19">
        <v>22.85</v>
      </c>
      <c r="H129" s="46">
        <f t="shared" si="7"/>
        <v>25.714406432533664</v>
      </c>
    </row>
    <row r="130" spans="1:8" ht="16" x14ac:dyDescent="0.2">
      <c r="A130" t="s">
        <v>87</v>
      </c>
      <c r="B130" s="43">
        <f t="shared" si="5"/>
        <v>0.89760323419000876</v>
      </c>
      <c r="C130" s="30">
        <v>81.87</v>
      </c>
      <c r="D130" s="19">
        <v>73.55</v>
      </c>
      <c r="E130" s="43">
        <f t="shared" si="6"/>
        <v>0.10239676580999134</v>
      </c>
      <c r="F130" s="30">
        <v>17.73</v>
      </c>
      <c r="G130" s="19">
        <v>0</v>
      </c>
      <c r="H130" s="46">
        <f t="shared" si="7"/>
        <v>37.384135324953846</v>
      </c>
    </row>
    <row r="131" spans="1:8" ht="16" x14ac:dyDescent="0.2">
      <c r="A131" t="s">
        <v>94</v>
      </c>
      <c r="B131" s="43">
        <f t="shared" si="5"/>
        <v>0.79603370843215415</v>
      </c>
      <c r="C131" s="30">
        <v>77.98</v>
      </c>
      <c r="D131" s="19">
        <v>79.77</v>
      </c>
      <c r="E131" s="43">
        <f t="shared" si="6"/>
        <v>0.20396629156784579</v>
      </c>
      <c r="F131" s="30">
        <v>21.21</v>
      </c>
      <c r="G131" s="19">
        <v>19.21</v>
      </c>
      <c r="H131" s="46">
        <f t="shared" si="7"/>
        <v>27.227182749168389</v>
      </c>
    </row>
    <row r="132" spans="1:8" ht="16" x14ac:dyDescent="0.2">
      <c r="A132" t="s">
        <v>88</v>
      </c>
      <c r="B132" s="43">
        <f t="shared" si="5"/>
        <v>0.79913758523866829</v>
      </c>
      <c r="C132" s="30">
        <v>80.22</v>
      </c>
      <c r="D132" s="19">
        <v>79.16</v>
      </c>
      <c r="E132" s="43">
        <f t="shared" si="6"/>
        <v>0.20086241476133174</v>
      </c>
      <c r="F132" s="30">
        <v>19.53</v>
      </c>
      <c r="G132" s="19">
        <v>20.53</v>
      </c>
      <c r="H132" s="46">
        <f t="shared" si="7"/>
        <v>27.537570429819802</v>
      </c>
    </row>
    <row r="133" spans="1:8" ht="16" x14ac:dyDescent="0.2">
      <c r="A133" t="s">
        <v>92</v>
      </c>
      <c r="B133" s="43">
        <f t="shared" si="5"/>
        <v>0.81105875275716866</v>
      </c>
      <c r="C133" s="30">
        <v>81.39</v>
      </c>
      <c r="D133" s="19">
        <v>80.400000000000006</v>
      </c>
      <c r="E133" s="43">
        <f t="shared" si="6"/>
        <v>0.18894124724283134</v>
      </c>
      <c r="F133" s="30">
        <v>18.329999999999998</v>
      </c>
      <c r="G133" s="19">
        <v>19.36</v>
      </c>
      <c r="H133" s="46">
        <f t="shared" si="7"/>
        <v>28.729687181669838</v>
      </c>
    </row>
    <row r="134" spans="1:8" ht="16" x14ac:dyDescent="0.2">
      <c r="A134" t="s">
        <v>89</v>
      </c>
      <c r="B134" s="43">
        <f t="shared" si="5"/>
        <v>0.89379241015330491</v>
      </c>
      <c r="C134" s="30">
        <v>89.56</v>
      </c>
      <c r="D134" s="19">
        <v>88.26</v>
      </c>
      <c r="E134" s="43">
        <f t="shared" si="6"/>
        <v>0.10620758984669516</v>
      </c>
      <c r="F134" s="30">
        <v>9.9700000000000006</v>
      </c>
      <c r="G134" s="19">
        <v>11.16</v>
      </c>
      <c r="H134" s="46">
        <f t="shared" si="7"/>
        <v>37.003052921283462</v>
      </c>
    </row>
    <row r="135" spans="1:8" ht="16" x14ac:dyDescent="0.2">
      <c r="A135" t="s">
        <v>93</v>
      </c>
      <c r="B135" s="43">
        <f t="shared" si="5"/>
        <v>0.94446688206785134</v>
      </c>
      <c r="C135" s="30">
        <v>88.63</v>
      </c>
      <c r="D135" s="19">
        <v>98.45</v>
      </c>
      <c r="E135" s="43">
        <f t="shared" si="6"/>
        <v>5.5533117932148629E-2</v>
      </c>
      <c r="F135" s="30">
        <v>11</v>
      </c>
      <c r="G135" s="19">
        <v>0</v>
      </c>
      <c r="H135" s="46">
        <f t="shared" si="7"/>
        <v>42.07050011273811</v>
      </c>
    </row>
    <row r="136" spans="1:8" ht="16" x14ac:dyDescent="0.2">
      <c r="A136" t="s">
        <v>95</v>
      </c>
      <c r="B136" s="43">
        <f t="shared" si="5"/>
        <v>0.85638324554803114</v>
      </c>
      <c r="C136" s="30">
        <v>85.42</v>
      </c>
      <c r="D136" s="19">
        <v>85.3</v>
      </c>
      <c r="E136" s="43">
        <f t="shared" si="6"/>
        <v>0.14361675445196889</v>
      </c>
      <c r="F136" s="30">
        <v>14.28</v>
      </c>
      <c r="G136" s="19">
        <v>14.35</v>
      </c>
      <c r="H136" s="46">
        <f t="shared" si="7"/>
        <v>33.262136460756089</v>
      </c>
    </row>
    <row r="137" spans="1:8" ht="16" x14ac:dyDescent="0.2">
      <c r="A137" t="s">
        <v>24</v>
      </c>
      <c r="B137" s="43">
        <f t="shared" si="5"/>
        <v>0.7655293527345709</v>
      </c>
      <c r="C137" s="30">
        <v>76.38</v>
      </c>
      <c r="D137" s="19">
        <v>76.19</v>
      </c>
      <c r="E137" s="43">
        <f t="shared" si="6"/>
        <v>0.23447064726542902</v>
      </c>
      <c r="F137" s="30">
        <v>23.3</v>
      </c>
      <c r="G137" s="19">
        <v>23.43</v>
      </c>
      <c r="H137" s="46">
        <f t="shared" si="7"/>
        <v>24.176747179410064</v>
      </c>
    </row>
    <row r="138" spans="1:8" ht="16" x14ac:dyDescent="0.2">
      <c r="A138" t="s">
        <v>120</v>
      </c>
      <c r="B138" s="43">
        <f t="shared" si="5"/>
        <v>0.79461465175750889</v>
      </c>
      <c r="C138" s="30">
        <v>78.77</v>
      </c>
      <c r="D138" s="19">
        <v>79.7</v>
      </c>
      <c r="E138" s="43">
        <f t="shared" si="6"/>
        <v>0.20538534824249111</v>
      </c>
      <c r="F138" s="30">
        <v>20.93</v>
      </c>
      <c r="G138" s="19">
        <v>20.03</v>
      </c>
      <c r="H138" s="46">
        <f t="shared" si="7"/>
        <v>27.085277081703861</v>
      </c>
    </row>
    <row r="139" spans="1:8" ht="16" x14ac:dyDescent="0.2">
      <c r="A139" t="s">
        <v>121</v>
      </c>
      <c r="B139" s="43">
        <f t="shared" si="5"/>
        <v>0.73624060150375936</v>
      </c>
      <c r="C139" s="30">
        <v>72.11</v>
      </c>
      <c r="D139" s="19">
        <v>74.77</v>
      </c>
      <c r="E139" s="43">
        <f t="shared" si="6"/>
        <v>0.26375939849624064</v>
      </c>
      <c r="F139" s="30">
        <v>27.6</v>
      </c>
      <c r="G139" s="19">
        <v>25.02</v>
      </c>
      <c r="H139" s="46">
        <f t="shared" si="7"/>
        <v>21.247872056328909</v>
      </c>
    </row>
    <row r="140" spans="1:8" ht="16" x14ac:dyDescent="0.2">
      <c r="A140" t="s">
        <v>118</v>
      </c>
      <c r="B140" s="43">
        <f t="shared" si="5"/>
        <v>0.83956010846640561</v>
      </c>
      <c r="C140" s="30">
        <v>84.4</v>
      </c>
      <c r="D140" s="19">
        <v>82.79</v>
      </c>
      <c r="E140" s="43">
        <f t="shared" si="6"/>
        <v>0.16043989153359448</v>
      </c>
      <c r="F140" s="30">
        <v>15.19</v>
      </c>
      <c r="G140" s="19">
        <v>16.760000000000002</v>
      </c>
      <c r="H140" s="46">
        <f t="shared" si="7"/>
        <v>31.579822752593532</v>
      </c>
    </row>
    <row r="141" spans="1:8" ht="16" x14ac:dyDescent="0.2">
      <c r="A141" t="s">
        <v>119</v>
      </c>
      <c r="B141" s="43">
        <f>SUM((C141+D141)/($C141+$D141+$F141+$G141))</f>
        <v>0.77817944469548628</v>
      </c>
      <c r="C141" s="30">
        <v>77.959999999999994</v>
      </c>
      <c r="D141" s="19">
        <v>77.03</v>
      </c>
      <c r="E141" s="43">
        <f>SUM((F141+G141)/($C141+$D141+$F141+$G141))</f>
        <v>0.22182055530451372</v>
      </c>
      <c r="F141" s="30">
        <v>21.62</v>
      </c>
      <c r="G141" s="19">
        <v>22.56</v>
      </c>
      <c r="H141" s="46">
        <f>IF((B141-$B$7)&gt;0, ((B141-$B$7)*100), ((E141-$C$7)*100))</f>
        <v>25.441756375501601</v>
      </c>
    </row>
    <row r="142" spans="1:8" ht="16" x14ac:dyDescent="0.2">
      <c r="A142" t="s">
        <v>122</v>
      </c>
      <c r="B142" s="43">
        <f>SUM((C142+D142)/($C142+$D142+$F142+$G142))</f>
        <v>0.67760070142864515</v>
      </c>
      <c r="C142" s="30">
        <v>62.97</v>
      </c>
      <c r="D142" s="19">
        <v>68.41</v>
      </c>
      <c r="E142" s="43">
        <f>SUM((F142+G142)/($C142+$D142+$F142+$G142))</f>
        <v>0.32239929857135491</v>
      </c>
      <c r="F142" s="30">
        <v>31.06</v>
      </c>
      <c r="G142" s="19">
        <v>31.45</v>
      </c>
      <c r="H142" s="46">
        <f>IF((B142-$B$7)&gt;0, ((B142-$B$7)*100), ((E142-$C$7)*100))</f>
        <v>15.383882048817487</v>
      </c>
    </row>
    <row r="143" spans="1:8" ht="16" x14ac:dyDescent="0.2">
      <c r="A143" t="s">
        <v>117</v>
      </c>
      <c r="B143" s="43">
        <f>SUM((C143+D143)/($C143+$D143+$F143+$G143))</f>
        <v>0.79844260236121578</v>
      </c>
      <c r="C143" s="30">
        <v>79.2</v>
      </c>
      <c r="D143" s="19">
        <v>79.73</v>
      </c>
      <c r="E143" s="43">
        <f>SUM((F143+G143)/($C143+$D143+$F143+$G143))</f>
        <v>0.20155739763878425</v>
      </c>
      <c r="F143" s="30">
        <v>20.32</v>
      </c>
      <c r="G143" s="19">
        <v>19.8</v>
      </c>
      <c r="H143" s="46">
        <f>IF((B143-$B$7)&gt;0, ((B143-$B$7)*100), ((E143-$C$7)*100))</f>
        <v>27.468072142074551</v>
      </c>
    </row>
    <row r="144" spans="1:8" ht="16" x14ac:dyDescent="0.2">
      <c r="A144" t="s">
        <v>100</v>
      </c>
      <c r="B144" s="43">
        <f>SUM((C144+D144)/($C144+$D144+$F144+$G144))</f>
        <v>0.77434583898347653</v>
      </c>
      <c r="C144" s="30">
        <v>77.84</v>
      </c>
      <c r="D144" s="19">
        <v>76.34</v>
      </c>
      <c r="E144" s="43">
        <f>SUM((F144+G144)/($C144+$D144+$F144+$G144))</f>
        <v>0.22565416101652355</v>
      </c>
      <c r="F144" s="30">
        <v>21.73</v>
      </c>
      <c r="G144" s="19">
        <v>23.2</v>
      </c>
      <c r="H144" s="46">
        <f>IF((B144-$B$7)&gt;0, ((B144-$B$7)*100), ((E144-$C$7)*100))</f>
        <v>25.058395804300627</v>
      </c>
    </row>
    <row r="145" spans="1:8" ht="16" x14ac:dyDescent="0.2">
      <c r="A145" t="s">
        <v>101</v>
      </c>
      <c r="B145" s="43">
        <f>SUM((C145+D145)/($C145+$D145+$F145+$G145))</f>
        <v>0.74958677685950414</v>
      </c>
      <c r="C145" s="30">
        <v>75.77</v>
      </c>
      <c r="D145" s="19">
        <v>69.349999999999994</v>
      </c>
      <c r="E145" s="43">
        <f>SUM((F145+G145)/($C145+$D145+$F145+$G145))</f>
        <v>0.25041322314049591</v>
      </c>
      <c r="F145" s="30">
        <v>23.89</v>
      </c>
      <c r="G145" s="19">
        <v>24.59</v>
      </c>
      <c r="H145" s="46">
        <f>IF((B145-$B$7)&gt;0, ((B145-$B$7)*100), ((E145-$C$7)*100))</f>
        <v>22.582489591903389</v>
      </c>
    </row>
  </sheetData>
  <mergeCells count="6">
    <mergeCell ref="A1:J1"/>
    <mergeCell ref="A3:C3"/>
    <mergeCell ref="A9:H9"/>
    <mergeCell ref="A10:A11"/>
    <mergeCell ref="B10:D10"/>
    <mergeCell ref="E10:G10"/>
  </mergeCells>
  <conditionalFormatting sqref="H12:H145">
    <cfRule type="expression" dxfId="3" priority="1">
      <formula>AND(((E12-$C$7)*100)&gt;0, ((E12-$C$7)*100)&lt;0.5)</formula>
    </cfRule>
    <cfRule type="expression" dxfId="2" priority="2">
      <formula>AND(((B12-$B$7)*100)&gt;0, ((B12-$B$7)*100)&lt;0.5)</formula>
    </cfRule>
    <cfRule type="expression" dxfId="1" priority="3">
      <formula>((B12-$B$7)*100)&gt;=((E12-$C$7)*100)</formula>
    </cfRule>
    <cfRule type="expression" dxfId="0" priority="4">
      <formula>((E12-$C$7)*100)&gt;=((B12-$B$7)*100)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0367-5A40-DE4F-A269-248B3199C8F8}">
  <dimension ref="A1:AD135"/>
  <sheetViews>
    <sheetView tabSelected="1" topLeftCell="A82" workbookViewId="0">
      <selection activeCell="J111" sqref="A1:AD135"/>
    </sheetView>
  </sheetViews>
  <sheetFormatPr baseColWidth="10" defaultRowHeight="13" x14ac:dyDescent="0.15"/>
  <sheetData>
    <row r="1" spans="1:30" ht="16" x14ac:dyDescent="0.2">
      <c r="A1" s="19" t="s">
        <v>282</v>
      </c>
      <c r="B1" s="19" t="s">
        <v>898</v>
      </c>
      <c r="C1" s="19" t="s">
        <v>290</v>
      </c>
      <c r="D1" s="19" t="s">
        <v>899</v>
      </c>
      <c r="E1" s="19" t="s">
        <v>900</v>
      </c>
      <c r="F1" s="19" t="s">
        <v>901</v>
      </c>
      <c r="G1" s="19" t="s">
        <v>902</v>
      </c>
      <c r="H1" s="19" t="s">
        <v>903</v>
      </c>
      <c r="I1" s="29" t="s">
        <v>289</v>
      </c>
      <c r="J1" s="19" t="s">
        <v>1116</v>
      </c>
      <c r="K1" s="19" t="s">
        <v>1117</v>
      </c>
      <c r="L1" s="19" t="s">
        <v>1121</v>
      </c>
      <c r="M1" s="20" t="s">
        <v>652</v>
      </c>
      <c r="N1" s="29" t="s">
        <v>1125</v>
      </c>
      <c r="O1" s="19" t="s">
        <v>904</v>
      </c>
      <c r="P1" s="19" t="s">
        <v>905</v>
      </c>
      <c r="Q1" s="29" t="s">
        <v>906</v>
      </c>
      <c r="R1" s="19" t="s">
        <v>907</v>
      </c>
      <c r="S1" s="19" t="s">
        <v>908</v>
      </c>
      <c r="T1" s="19" t="s">
        <v>286</v>
      </c>
      <c r="U1" s="19" t="s">
        <v>909</v>
      </c>
      <c r="V1" s="19" t="s">
        <v>300</v>
      </c>
      <c r="W1" s="19" t="s">
        <v>293</v>
      </c>
      <c r="X1" s="19" t="s">
        <v>1113</v>
      </c>
      <c r="Y1" s="47" t="s">
        <v>1303</v>
      </c>
      <c r="Z1" s="19" t="s">
        <v>1118</v>
      </c>
      <c r="AA1" s="19" t="s">
        <v>345</v>
      </c>
      <c r="AB1" s="19" t="s">
        <v>703</v>
      </c>
      <c r="AC1" s="19" t="s">
        <v>346</v>
      </c>
      <c r="AD1" s="19" t="s">
        <v>299</v>
      </c>
    </row>
    <row r="2" spans="1:30" x14ac:dyDescent="0.15">
      <c r="A2" s="19" t="s">
        <v>56</v>
      </c>
      <c r="B2" s="19" t="s">
        <v>56</v>
      </c>
      <c r="C2" s="19" t="s">
        <v>910</v>
      </c>
      <c r="D2" s="19" t="s">
        <v>56</v>
      </c>
      <c r="E2" s="19" t="s">
        <v>911</v>
      </c>
      <c r="F2" s="19" t="s">
        <v>912</v>
      </c>
      <c r="G2" s="19" t="s">
        <v>913</v>
      </c>
      <c r="H2" s="19" t="s">
        <v>914</v>
      </c>
      <c r="I2" s="19" t="s">
        <v>288</v>
      </c>
      <c r="J2" s="29" t="s">
        <v>1138</v>
      </c>
      <c r="K2" s="19" t="s">
        <v>431</v>
      </c>
      <c r="L2" s="19" t="s">
        <v>1124</v>
      </c>
      <c r="M2" s="19" t="s">
        <v>653</v>
      </c>
      <c r="N2" s="47" t="s">
        <v>1124</v>
      </c>
      <c r="O2" s="19">
        <v>25.66</v>
      </c>
      <c r="P2" s="19">
        <v>74.239999999999995</v>
      </c>
      <c r="Q2" s="19">
        <f t="shared" ref="Q2:Q33" si="0">S2-R2</f>
        <v>36.899999999999991</v>
      </c>
      <c r="R2" s="19">
        <v>27.7</v>
      </c>
      <c r="S2" s="19">
        <v>64.599999999999994</v>
      </c>
      <c r="T2" s="19" t="s">
        <v>56</v>
      </c>
      <c r="U2" s="19">
        <v>20</v>
      </c>
      <c r="V2" s="19" t="s">
        <v>832</v>
      </c>
      <c r="W2" s="19" t="s">
        <v>895</v>
      </c>
      <c r="X2" s="19" t="s">
        <v>882</v>
      </c>
      <c r="Y2" s="47" t="s">
        <v>1304</v>
      </c>
      <c r="Z2" s="47" t="s">
        <v>1302</v>
      </c>
      <c r="AA2" s="19" t="s">
        <v>432</v>
      </c>
      <c r="AB2" s="19" t="s">
        <v>432</v>
      </c>
      <c r="AC2" s="19" t="s">
        <v>224</v>
      </c>
      <c r="AD2" s="19" t="s">
        <v>224</v>
      </c>
    </row>
    <row r="3" spans="1:30" x14ac:dyDescent="0.15">
      <c r="A3" s="19" t="s">
        <v>106</v>
      </c>
      <c r="B3" s="19" t="s">
        <v>106</v>
      </c>
      <c r="C3" s="19" t="s">
        <v>910</v>
      </c>
      <c r="D3" s="19" t="s">
        <v>106</v>
      </c>
      <c r="E3" s="19" t="s">
        <v>911</v>
      </c>
      <c r="F3" s="19" t="s">
        <v>912</v>
      </c>
      <c r="G3" s="19" t="s">
        <v>915</v>
      </c>
      <c r="H3" s="19" t="s">
        <v>916</v>
      </c>
      <c r="I3" s="19" t="s">
        <v>288</v>
      </c>
      <c r="J3" s="29" t="s">
        <v>1139</v>
      </c>
      <c r="K3" s="19" t="s">
        <v>431</v>
      </c>
      <c r="L3" s="19" t="s">
        <v>1124</v>
      </c>
      <c r="M3" s="19" t="s">
        <v>654</v>
      </c>
      <c r="N3" s="47" t="s">
        <v>1124</v>
      </c>
      <c r="O3" s="19">
        <v>35.15</v>
      </c>
      <c r="P3" s="19">
        <v>64.75</v>
      </c>
      <c r="Q3" s="19">
        <f t="shared" si="0"/>
        <v>29.740000000000002</v>
      </c>
      <c r="R3" s="19">
        <v>31.25</v>
      </c>
      <c r="S3" s="19">
        <v>60.99</v>
      </c>
      <c r="T3" s="19" t="s">
        <v>106</v>
      </c>
      <c r="U3" s="19">
        <v>11</v>
      </c>
      <c r="V3" s="19" t="s">
        <v>848</v>
      </c>
      <c r="W3" s="19" t="s">
        <v>895</v>
      </c>
      <c r="X3" s="19" t="s">
        <v>882</v>
      </c>
      <c r="Y3" s="47" t="s">
        <v>1304</v>
      </c>
      <c r="Z3" s="47" t="s">
        <v>1302</v>
      </c>
      <c r="AA3" s="19" t="s">
        <v>432</v>
      </c>
      <c r="AB3" s="19" t="s">
        <v>432</v>
      </c>
      <c r="AC3" s="19" t="s">
        <v>267</v>
      </c>
      <c r="AD3" s="19" t="s">
        <v>214</v>
      </c>
    </row>
    <row r="4" spans="1:30" x14ac:dyDescent="0.15">
      <c r="A4" s="19" t="s">
        <v>37</v>
      </c>
      <c r="B4" s="19" t="s">
        <v>37</v>
      </c>
      <c r="C4" s="19" t="s">
        <v>910</v>
      </c>
      <c r="D4" s="19" t="s">
        <v>37</v>
      </c>
      <c r="E4" s="19" t="s">
        <v>911</v>
      </c>
      <c r="F4" s="19" t="s">
        <v>912</v>
      </c>
      <c r="G4" s="19" t="s">
        <v>917</v>
      </c>
      <c r="H4" s="19" t="s">
        <v>918</v>
      </c>
      <c r="I4" s="19" t="s">
        <v>288</v>
      </c>
      <c r="J4" s="29" t="s">
        <v>1140</v>
      </c>
      <c r="K4" s="19" t="s">
        <v>431</v>
      </c>
      <c r="L4" s="19" t="s">
        <v>1124</v>
      </c>
      <c r="M4" s="19" t="s">
        <v>655</v>
      </c>
      <c r="N4" s="47" t="s">
        <v>1124</v>
      </c>
      <c r="O4" s="19">
        <v>35.74</v>
      </c>
      <c r="P4" s="19">
        <v>63.94</v>
      </c>
      <c r="Q4" s="19">
        <f t="shared" si="0"/>
        <v>26.240000000000002</v>
      </c>
      <c r="R4" s="19">
        <v>33.32</v>
      </c>
      <c r="S4" s="19">
        <v>59.56</v>
      </c>
      <c r="T4" s="19" t="s">
        <v>37</v>
      </c>
      <c r="U4" s="19">
        <v>7</v>
      </c>
      <c r="V4" s="19" t="s">
        <v>836</v>
      </c>
      <c r="W4" s="19" t="s">
        <v>896</v>
      </c>
      <c r="X4" s="19" t="s">
        <v>882</v>
      </c>
      <c r="Y4" s="47" t="s">
        <v>1304</v>
      </c>
      <c r="Z4" s="47" t="s">
        <v>1302</v>
      </c>
      <c r="AA4" s="19" t="s">
        <v>432</v>
      </c>
      <c r="AB4" s="19" t="s">
        <v>432</v>
      </c>
      <c r="AC4" s="19" t="s">
        <v>213</v>
      </c>
      <c r="AD4" s="19" t="s">
        <v>143</v>
      </c>
    </row>
    <row r="5" spans="1:30" x14ac:dyDescent="0.15">
      <c r="A5" s="19" t="s">
        <v>40</v>
      </c>
      <c r="B5" s="19" t="s">
        <v>40</v>
      </c>
      <c r="C5" s="19" t="s">
        <v>910</v>
      </c>
      <c r="D5" s="19" t="s">
        <v>40</v>
      </c>
      <c r="E5" s="19" t="s">
        <v>911</v>
      </c>
      <c r="F5" s="19" t="s">
        <v>912</v>
      </c>
      <c r="G5" s="19" t="s">
        <v>919</v>
      </c>
      <c r="H5" s="19" t="s">
        <v>920</v>
      </c>
      <c r="I5" s="19" t="s">
        <v>288</v>
      </c>
      <c r="J5" s="29" t="s">
        <v>1141</v>
      </c>
      <c r="K5" s="19" t="s">
        <v>431</v>
      </c>
      <c r="L5" s="19" t="s">
        <v>1124</v>
      </c>
      <c r="M5" s="19" t="s">
        <v>654</v>
      </c>
      <c r="N5" s="47" t="s">
        <v>1124</v>
      </c>
      <c r="O5" s="19">
        <v>38.99</v>
      </c>
      <c r="P5" s="19">
        <v>60.94</v>
      </c>
      <c r="Q5" s="19">
        <f t="shared" si="0"/>
        <v>34.459999999999994</v>
      </c>
      <c r="R5" s="19">
        <v>29.41</v>
      </c>
      <c r="S5" s="19">
        <v>63.87</v>
      </c>
      <c r="T5" s="19" t="s">
        <v>40</v>
      </c>
      <c r="U5" s="19">
        <v>8</v>
      </c>
      <c r="V5" s="19" t="s">
        <v>877</v>
      </c>
      <c r="W5" s="19" t="s">
        <v>896</v>
      </c>
      <c r="X5" s="19" t="s">
        <v>882</v>
      </c>
      <c r="Y5" s="47" t="s">
        <v>1304</v>
      </c>
      <c r="Z5" s="47" t="s">
        <v>1302</v>
      </c>
      <c r="AA5" s="19" t="s">
        <v>432</v>
      </c>
      <c r="AB5" s="19" t="s">
        <v>432</v>
      </c>
      <c r="AC5" s="19" t="s">
        <v>232</v>
      </c>
      <c r="AD5" s="19" t="s">
        <v>215</v>
      </c>
    </row>
    <row r="6" spans="1:30" x14ac:dyDescent="0.15">
      <c r="A6" s="19" t="s">
        <v>99</v>
      </c>
      <c r="B6" s="19" t="s">
        <v>99</v>
      </c>
      <c r="C6" s="19" t="s">
        <v>910</v>
      </c>
      <c r="D6" s="19" t="s">
        <v>99</v>
      </c>
      <c r="E6" s="19" t="s">
        <v>911</v>
      </c>
      <c r="F6" s="19" t="s">
        <v>912</v>
      </c>
      <c r="G6" s="19" t="s">
        <v>921</v>
      </c>
      <c r="H6" s="19" t="s">
        <v>922</v>
      </c>
      <c r="I6" s="19" t="s">
        <v>431</v>
      </c>
      <c r="J6" s="29" t="s">
        <v>1142</v>
      </c>
      <c r="K6" s="19" t="s">
        <v>288</v>
      </c>
      <c r="L6" s="29" t="s">
        <v>1123</v>
      </c>
      <c r="M6" s="19" t="s">
        <v>656</v>
      </c>
      <c r="N6" s="47" t="s">
        <v>1124</v>
      </c>
      <c r="O6" s="19">
        <v>63.25</v>
      </c>
      <c r="P6" s="19">
        <v>36.549999999999997</v>
      </c>
      <c r="Q6" s="19">
        <f t="shared" si="0"/>
        <v>6.4500000000000028</v>
      </c>
      <c r="R6" s="19">
        <v>42.72</v>
      </c>
      <c r="S6" s="19">
        <v>49.17</v>
      </c>
      <c r="T6" s="19" t="s">
        <v>99</v>
      </c>
      <c r="U6" s="19">
        <v>-13</v>
      </c>
      <c r="V6" s="19" t="s">
        <v>828</v>
      </c>
      <c r="W6" s="19" t="s">
        <v>892</v>
      </c>
      <c r="X6" s="19" t="s">
        <v>881</v>
      </c>
      <c r="Y6" s="47" t="s">
        <v>1304</v>
      </c>
      <c r="Z6" s="47" t="s">
        <v>1302</v>
      </c>
      <c r="AA6" s="19" t="s">
        <v>432</v>
      </c>
      <c r="AB6" s="19" t="s">
        <v>432</v>
      </c>
      <c r="AC6" s="19" t="s">
        <v>269</v>
      </c>
      <c r="AD6" s="19" t="s">
        <v>199</v>
      </c>
    </row>
    <row r="7" spans="1:30" x14ac:dyDescent="0.15">
      <c r="A7" s="19" t="s">
        <v>26</v>
      </c>
      <c r="B7" s="19" t="s">
        <v>26</v>
      </c>
      <c r="C7" s="19" t="s">
        <v>910</v>
      </c>
      <c r="D7" s="19" t="s">
        <v>26</v>
      </c>
      <c r="E7" s="19" t="s">
        <v>911</v>
      </c>
      <c r="F7" s="19" t="s">
        <v>912</v>
      </c>
      <c r="G7" s="19" t="s">
        <v>923</v>
      </c>
      <c r="H7" s="19" t="s">
        <v>924</v>
      </c>
      <c r="I7" s="19" t="s">
        <v>431</v>
      </c>
      <c r="J7" s="29" t="s">
        <v>1143</v>
      </c>
      <c r="K7" s="19" t="s">
        <v>288</v>
      </c>
      <c r="L7" s="19" t="s">
        <v>1124</v>
      </c>
      <c r="M7" s="19" t="s">
        <v>656</v>
      </c>
      <c r="N7" s="47" t="s">
        <v>1124</v>
      </c>
      <c r="O7" s="19">
        <v>59.57</v>
      </c>
      <c r="P7" s="19">
        <v>40.32</v>
      </c>
      <c r="Q7" s="19">
        <f t="shared" si="0"/>
        <v>-7.4699999999999989</v>
      </c>
      <c r="R7" s="19">
        <v>49.68</v>
      </c>
      <c r="S7" s="19">
        <v>42.21</v>
      </c>
      <c r="T7" s="19" t="s">
        <v>26</v>
      </c>
      <c r="U7" s="19">
        <v>-10</v>
      </c>
      <c r="V7" s="19" t="s">
        <v>824</v>
      </c>
      <c r="W7" s="19" t="s">
        <v>892</v>
      </c>
      <c r="X7" s="19" t="s">
        <v>881</v>
      </c>
      <c r="Y7" s="47" t="s">
        <v>1304</v>
      </c>
      <c r="Z7" s="47" t="s">
        <v>1302</v>
      </c>
      <c r="AA7" s="19" t="s">
        <v>432</v>
      </c>
      <c r="AB7" s="19" t="s">
        <v>432</v>
      </c>
      <c r="AC7" s="19" t="s">
        <v>269</v>
      </c>
      <c r="AD7" s="19" t="s">
        <v>226</v>
      </c>
    </row>
    <row r="8" spans="1:30" x14ac:dyDescent="0.15">
      <c r="A8" s="19" t="s">
        <v>41</v>
      </c>
      <c r="B8" s="19" t="s">
        <v>41</v>
      </c>
      <c r="C8" s="19" t="s">
        <v>910</v>
      </c>
      <c r="D8" s="19" t="s">
        <v>41</v>
      </c>
      <c r="E8" s="19" t="s">
        <v>911</v>
      </c>
      <c r="F8" s="19" t="s">
        <v>912</v>
      </c>
      <c r="G8" s="19" t="s">
        <v>925</v>
      </c>
      <c r="H8" s="19" t="s">
        <v>926</v>
      </c>
      <c r="I8" s="19" t="s">
        <v>431</v>
      </c>
      <c r="J8" s="29" t="s">
        <v>1144</v>
      </c>
      <c r="K8" s="19" t="s">
        <v>288</v>
      </c>
      <c r="L8" s="19" t="s">
        <v>1124</v>
      </c>
      <c r="M8" s="19" t="s">
        <v>657</v>
      </c>
      <c r="N8" s="29" t="s">
        <v>1124</v>
      </c>
      <c r="O8" s="19">
        <v>62.2</v>
      </c>
      <c r="P8" s="19">
        <v>37.72</v>
      </c>
      <c r="Q8" s="19">
        <f t="shared" si="0"/>
        <v>-7.1899999999999977</v>
      </c>
      <c r="R8" s="19">
        <v>48.46</v>
      </c>
      <c r="S8" s="19">
        <v>41.27</v>
      </c>
      <c r="T8" s="19" t="s">
        <v>41</v>
      </c>
      <c r="U8" s="19">
        <v>-6</v>
      </c>
      <c r="V8" s="19" t="s">
        <v>840</v>
      </c>
      <c r="W8" s="19" t="s">
        <v>893</v>
      </c>
      <c r="X8" s="19" t="s">
        <v>881</v>
      </c>
      <c r="Y8" s="47" t="s">
        <v>1304</v>
      </c>
      <c r="Z8" s="29" t="s">
        <v>1137</v>
      </c>
      <c r="AA8" s="19" t="s">
        <v>432</v>
      </c>
      <c r="AB8" s="19" t="s">
        <v>432</v>
      </c>
      <c r="AC8" s="19" t="s">
        <v>251</v>
      </c>
      <c r="AD8" s="19" t="s">
        <v>159</v>
      </c>
    </row>
    <row r="9" spans="1:30" x14ac:dyDescent="0.15">
      <c r="A9" s="19" t="s">
        <v>4</v>
      </c>
      <c r="B9" s="19" t="s">
        <v>4</v>
      </c>
      <c r="C9" s="19" t="s">
        <v>910</v>
      </c>
      <c r="D9" s="19" t="s">
        <v>4</v>
      </c>
      <c r="E9" s="19" t="s">
        <v>911</v>
      </c>
      <c r="F9" s="19" t="s">
        <v>912</v>
      </c>
      <c r="G9" s="19" t="s">
        <v>927</v>
      </c>
      <c r="H9" s="19" t="s">
        <v>928</v>
      </c>
      <c r="I9" s="19" t="s">
        <v>431</v>
      </c>
      <c r="J9" s="29" t="s">
        <v>1145</v>
      </c>
      <c r="K9" s="19" t="s">
        <v>288</v>
      </c>
      <c r="L9" s="29" t="s">
        <v>1123</v>
      </c>
      <c r="M9" s="19" t="s">
        <v>656</v>
      </c>
      <c r="N9" s="47" t="s">
        <v>1124</v>
      </c>
      <c r="O9" s="19">
        <v>53.85</v>
      </c>
      <c r="P9" s="19">
        <v>46.09</v>
      </c>
      <c r="Q9" s="19">
        <f t="shared" si="0"/>
        <v>21.590000000000003</v>
      </c>
      <c r="R9" s="19">
        <v>35.11</v>
      </c>
      <c r="S9" s="19">
        <v>56.7</v>
      </c>
      <c r="T9" s="19" t="s">
        <v>4</v>
      </c>
      <c r="U9" s="19">
        <v>-7</v>
      </c>
      <c r="V9" s="19" t="s">
        <v>845</v>
      </c>
      <c r="W9" s="19" t="s">
        <v>893</v>
      </c>
      <c r="X9" s="19" t="s">
        <v>881</v>
      </c>
      <c r="Y9" s="47" t="s">
        <v>1304</v>
      </c>
      <c r="Z9" s="47" t="s">
        <v>1302</v>
      </c>
      <c r="AA9" s="19" t="s">
        <v>432</v>
      </c>
      <c r="AB9" s="19" t="s">
        <v>432</v>
      </c>
      <c r="AC9" s="19" t="s">
        <v>251</v>
      </c>
      <c r="AD9" s="19" t="s">
        <v>158</v>
      </c>
    </row>
    <row r="10" spans="1:30" x14ac:dyDescent="0.15">
      <c r="A10" s="19" t="s">
        <v>126</v>
      </c>
      <c r="B10" s="19" t="s">
        <v>126</v>
      </c>
      <c r="C10" s="19" t="s">
        <v>910</v>
      </c>
      <c r="D10" s="19" t="s">
        <v>126</v>
      </c>
      <c r="E10" s="19" t="s">
        <v>911</v>
      </c>
      <c r="F10" s="19" t="s">
        <v>912</v>
      </c>
      <c r="G10" s="19" t="s">
        <v>917</v>
      </c>
      <c r="H10" s="19" t="s">
        <v>929</v>
      </c>
      <c r="I10" s="29" t="s">
        <v>288</v>
      </c>
      <c r="J10" s="29" t="s">
        <v>457</v>
      </c>
      <c r="K10" s="29" t="s">
        <v>431</v>
      </c>
      <c r="L10" s="19" t="s">
        <v>1124</v>
      </c>
      <c r="M10" s="19" t="s">
        <v>658</v>
      </c>
      <c r="N10" s="47" t="s">
        <v>1124</v>
      </c>
      <c r="O10" s="19">
        <v>45.99</v>
      </c>
      <c r="P10" s="19">
        <v>53.88</v>
      </c>
      <c r="Q10" s="19">
        <f t="shared" si="0"/>
        <v>12.149999999999999</v>
      </c>
      <c r="R10" s="19">
        <v>39.200000000000003</v>
      </c>
      <c r="S10" s="19">
        <v>51.35</v>
      </c>
      <c r="T10" s="19" t="s">
        <v>126</v>
      </c>
      <c r="U10" s="19">
        <v>1</v>
      </c>
      <c r="V10" s="19" t="s">
        <v>875</v>
      </c>
      <c r="W10" s="19" t="s">
        <v>1115</v>
      </c>
      <c r="X10" s="19" t="s">
        <v>882</v>
      </c>
      <c r="Y10" s="47" t="s">
        <v>1304</v>
      </c>
      <c r="Z10" s="29" t="s">
        <v>1137</v>
      </c>
      <c r="AA10" s="19" t="s">
        <v>432</v>
      </c>
      <c r="AB10" s="19" t="s">
        <v>432</v>
      </c>
      <c r="AC10" s="19" t="s">
        <v>213</v>
      </c>
      <c r="AD10" s="19" t="s">
        <v>143</v>
      </c>
    </row>
    <row r="11" spans="1:30" x14ac:dyDescent="0.15">
      <c r="A11" s="19" t="s">
        <v>124</v>
      </c>
      <c r="B11" s="19" t="s">
        <v>124</v>
      </c>
      <c r="C11" s="19" t="s">
        <v>910</v>
      </c>
      <c r="D11" s="19" t="s">
        <v>124</v>
      </c>
      <c r="E11" s="19" t="s">
        <v>911</v>
      </c>
      <c r="F11" s="19" t="s">
        <v>912</v>
      </c>
      <c r="G11" s="19" t="s">
        <v>930</v>
      </c>
      <c r="H11" s="19" t="s">
        <v>931</v>
      </c>
      <c r="I11" s="29" t="s">
        <v>288</v>
      </c>
      <c r="J11" s="29" t="s">
        <v>1146</v>
      </c>
      <c r="K11" s="29" t="s">
        <v>431</v>
      </c>
      <c r="L11" s="19" t="s">
        <v>1124</v>
      </c>
      <c r="M11" s="19" t="s">
        <v>659</v>
      </c>
      <c r="N11" s="19" t="s">
        <v>1124</v>
      </c>
      <c r="O11" s="19">
        <v>42.01</v>
      </c>
      <c r="P11" s="19">
        <v>53.61</v>
      </c>
      <c r="Q11" s="19">
        <f t="shared" si="0"/>
        <v>20.880000000000003</v>
      </c>
      <c r="R11" s="19">
        <v>35.61</v>
      </c>
      <c r="S11" s="19">
        <v>56.49</v>
      </c>
      <c r="T11" s="19" t="s">
        <v>124</v>
      </c>
      <c r="U11" s="19">
        <v>4</v>
      </c>
      <c r="V11" s="19" t="s">
        <v>876</v>
      </c>
      <c r="W11" s="19" t="s">
        <v>896</v>
      </c>
      <c r="X11" s="19" t="s">
        <v>882</v>
      </c>
      <c r="Y11" s="47" t="s">
        <v>1304</v>
      </c>
      <c r="Z11" s="47" t="s">
        <v>1302</v>
      </c>
      <c r="AA11" s="19" t="s">
        <v>432</v>
      </c>
      <c r="AB11" s="19" t="s">
        <v>432</v>
      </c>
      <c r="AC11" s="19" t="s">
        <v>256</v>
      </c>
      <c r="AD11" s="19" t="s">
        <v>461</v>
      </c>
    </row>
    <row r="12" spans="1:30" x14ac:dyDescent="0.15">
      <c r="A12" s="19" t="s">
        <v>59</v>
      </c>
      <c r="B12" s="19" t="s">
        <v>59</v>
      </c>
      <c r="C12" s="19" t="s">
        <v>910</v>
      </c>
      <c r="D12" s="19" t="s">
        <v>59</v>
      </c>
      <c r="E12" s="19" t="s">
        <v>911</v>
      </c>
      <c r="F12" s="19" t="s">
        <v>912</v>
      </c>
      <c r="G12" s="19" t="s">
        <v>932</v>
      </c>
      <c r="H12" s="19" t="s">
        <v>933</v>
      </c>
      <c r="I12" s="19" t="s">
        <v>431</v>
      </c>
      <c r="J12" s="29" t="s">
        <v>1147</v>
      </c>
      <c r="K12" s="19" t="s">
        <v>288</v>
      </c>
      <c r="L12" s="29" t="s">
        <v>1123</v>
      </c>
      <c r="M12" s="19" t="s">
        <v>656</v>
      </c>
      <c r="N12" s="47" t="s">
        <v>1124</v>
      </c>
      <c r="O12" s="19">
        <v>58.85</v>
      </c>
      <c r="P12" s="19">
        <v>40.76</v>
      </c>
      <c r="Q12" s="19">
        <f t="shared" si="0"/>
        <v>3.1300000000000026</v>
      </c>
      <c r="R12" s="19">
        <v>44.23</v>
      </c>
      <c r="S12" s="19">
        <v>47.36</v>
      </c>
      <c r="T12" s="19" t="s">
        <v>59</v>
      </c>
      <c r="U12" s="19">
        <v>-13</v>
      </c>
      <c r="V12" s="19" t="s">
        <v>828</v>
      </c>
      <c r="W12" s="19" t="s">
        <v>892</v>
      </c>
      <c r="X12" s="19" t="s">
        <v>881</v>
      </c>
      <c r="Y12" s="47" t="s">
        <v>1304</v>
      </c>
      <c r="Z12" s="47" t="s">
        <v>1302</v>
      </c>
      <c r="AA12" s="19" t="s">
        <v>432</v>
      </c>
      <c r="AB12" s="19" t="s">
        <v>432</v>
      </c>
      <c r="AC12" s="19" t="s">
        <v>269</v>
      </c>
      <c r="AD12" s="19" t="s">
        <v>227</v>
      </c>
    </row>
    <row r="13" spans="1:30" x14ac:dyDescent="0.15">
      <c r="A13" s="19" t="s">
        <v>125</v>
      </c>
      <c r="B13" s="19" t="s">
        <v>125</v>
      </c>
      <c r="C13" s="19" t="s">
        <v>910</v>
      </c>
      <c r="D13" s="19" t="s">
        <v>125</v>
      </c>
      <c r="E13" s="19" t="s">
        <v>911</v>
      </c>
      <c r="F13" s="19" t="s">
        <v>912</v>
      </c>
      <c r="G13" s="29" t="s">
        <v>968</v>
      </c>
      <c r="H13" s="29" t="s">
        <v>1149</v>
      </c>
      <c r="I13" s="19" t="s">
        <v>431</v>
      </c>
      <c r="J13" s="29" t="s">
        <v>1148</v>
      </c>
      <c r="K13" s="19" t="s">
        <v>288</v>
      </c>
      <c r="L13" s="29" t="s">
        <v>1123</v>
      </c>
      <c r="M13" s="19" t="s">
        <v>656</v>
      </c>
      <c r="N13" s="47" t="s">
        <v>1124</v>
      </c>
      <c r="O13" s="19">
        <v>60.42</v>
      </c>
      <c r="P13" s="19">
        <v>39.44</v>
      </c>
      <c r="Q13" s="19">
        <f t="shared" si="0"/>
        <v>2.6900000000000048</v>
      </c>
      <c r="R13" s="19">
        <v>44.62</v>
      </c>
      <c r="S13" s="19">
        <v>47.31</v>
      </c>
      <c r="T13" s="19" t="s">
        <v>125</v>
      </c>
      <c r="U13" s="19">
        <v>-12</v>
      </c>
      <c r="V13" s="19" t="s">
        <v>829</v>
      </c>
      <c r="W13" s="19" t="s">
        <v>892</v>
      </c>
      <c r="X13" s="19" t="s">
        <v>881</v>
      </c>
      <c r="Y13" s="19"/>
      <c r="Z13" s="19" t="s">
        <v>1119</v>
      </c>
      <c r="AA13" s="19" t="s">
        <v>432</v>
      </c>
      <c r="AB13" s="19" t="s">
        <v>432</v>
      </c>
      <c r="AC13" s="19" t="s">
        <v>269</v>
      </c>
      <c r="AD13" s="19" t="s">
        <v>228</v>
      </c>
    </row>
    <row r="14" spans="1:30" x14ac:dyDescent="0.15">
      <c r="A14" s="19" t="s">
        <v>128</v>
      </c>
      <c r="B14" s="19" t="s">
        <v>128</v>
      </c>
      <c r="C14" s="19" t="s">
        <v>910</v>
      </c>
      <c r="D14" s="19" t="s">
        <v>128</v>
      </c>
      <c r="E14" s="19" t="s">
        <v>911</v>
      </c>
      <c r="F14" s="19" t="s">
        <v>912</v>
      </c>
      <c r="G14" s="19" t="s">
        <v>935</v>
      </c>
      <c r="H14" s="19" t="s">
        <v>936</v>
      </c>
      <c r="I14" s="19" t="s">
        <v>431</v>
      </c>
      <c r="J14" s="29" t="s">
        <v>1150</v>
      </c>
      <c r="K14" s="19" t="s">
        <v>288</v>
      </c>
      <c r="L14" s="19" t="s">
        <v>1124</v>
      </c>
      <c r="M14" s="19" t="s">
        <v>656</v>
      </c>
      <c r="N14" s="47" t="s">
        <v>1124</v>
      </c>
      <c r="O14" s="19">
        <v>70.3</v>
      </c>
      <c r="P14" s="19">
        <v>29.42</v>
      </c>
      <c r="Q14" s="19">
        <f t="shared" si="0"/>
        <v>-33.46</v>
      </c>
      <c r="R14" s="19">
        <v>61.42</v>
      </c>
      <c r="S14" s="19">
        <v>27.96</v>
      </c>
      <c r="T14" s="19" t="s">
        <v>128</v>
      </c>
      <c r="U14" s="19">
        <v>-19</v>
      </c>
      <c r="V14" s="19" t="s">
        <v>872</v>
      </c>
      <c r="W14" s="19" t="s">
        <v>892</v>
      </c>
      <c r="X14" s="19" t="s">
        <v>881</v>
      </c>
      <c r="Y14" s="47" t="s">
        <v>1304</v>
      </c>
      <c r="Z14" s="47" t="s">
        <v>1302</v>
      </c>
      <c r="AA14" s="19" t="s">
        <v>432</v>
      </c>
      <c r="AB14" s="19" t="s">
        <v>432</v>
      </c>
      <c r="AC14" s="19" t="s">
        <v>269</v>
      </c>
      <c r="AD14" s="19" t="s">
        <v>225</v>
      </c>
    </row>
    <row r="15" spans="1:30" x14ac:dyDescent="0.15">
      <c r="A15" s="19" t="s">
        <v>127</v>
      </c>
      <c r="B15" s="19" t="s">
        <v>127</v>
      </c>
      <c r="C15" s="19" t="s">
        <v>910</v>
      </c>
      <c r="D15" s="19" t="s">
        <v>127</v>
      </c>
      <c r="E15" s="19" t="s">
        <v>911</v>
      </c>
      <c r="F15" s="19" t="s">
        <v>912</v>
      </c>
      <c r="G15" s="19" t="s">
        <v>937</v>
      </c>
      <c r="H15" s="19" t="s">
        <v>938</v>
      </c>
      <c r="I15" s="19" t="s">
        <v>431</v>
      </c>
      <c r="J15" s="29" t="s">
        <v>1151</v>
      </c>
      <c r="K15" s="19" t="s">
        <v>288</v>
      </c>
      <c r="L15" s="19" t="s">
        <v>1124</v>
      </c>
      <c r="M15" s="19" t="s">
        <v>656</v>
      </c>
      <c r="N15" s="47" t="s">
        <v>1124</v>
      </c>
      <c r="O15" s="19">
        <v>70.87</v>
      </c>
      <c r="P15" s="19">
        <v>28.92</v>
      </c>
      <c r="Q15" s="19">
        <f t="shared" si="0"/>
        <v>-26.07</v>
      </c>
      <c r="R15" s="19">
        <v>58.38</v>
      </c>
      <c r="S15" s="19">
        <v>32.31</v>
      </c>
      <c r="T15" s="19" t="s">
        <v>127</v>
      </c>
      <c r="U15" s="19">
        <v>-20</v>
      </c>
      <c r="V15" s="19" t="s">
        <v>871</v>
      </c>
      <c r="W15" s="19" t="s">
        <v>892</v>
      </c>
      <c r="X15" s="19" t="s">
        <v>881</v>
      </c>
      <c r="Y15" s="47" t="s">
        <v>1304</v>
      </c>
      <c r="Z15" s="47" t="s">
        <v>1302</v>
      </c>
      <c r="AA15" s="19" t="s">
        <v>432</v>
      </c>
      <c r="AB15" s="19" t="s">
        <v>432</v>
      </c>
      <c r="AC15" s="19" t="s">
        <v>269</v>
      </c>
      <c r="AD15" s="19" t="s">
        <v>225</v>
      </c>
    </row>
    <row r="16" spans="1:30" x14ac:dyDescent="0.15">
      <c r="A16" s="19" t="s">
        <v>0</v>
      </c>
      <c r="B16" s="19" t="s">
        <v>0</v>
      </c>
      <c r="C16" s="19" t="s">
        <v>910</v>
      </c>
      <c r="D16" s="19" t="s">
        <v>0</v>
      </c>
      <c r="E16" s="19" t="s">
        <v>911</v>
      </c>
      <c r="F16" s="19" t="s">
        <v>912</v>
      </c>
      <c r="G16" s="19" t="s">
        <v>939</v>
      </c>
      <c r="H16" s="19" t="s">
        <v>940</v>
      </c>
      <c r="I16" s="19" t="s">
        <v>288</v>
      </c>
      <c r="J16" s="29" t="s">
        <v>1152</v>
      </c>
      <c r="K16" s="29" t="s">
        <v>431</v>
      </c>
      <c r="L16" s="19" t="s">
        <v>1124</v>
      </c>
      <c r="M16" s="19" t="s">
        <v>660</v>
      </c>
      <c r="N16" s="47" t="s">
        <v>1124</v>
      </c>
      <c r="O16" s="19">
        <v>34.700000000000003</v>
      </c>
      <c r="P16" s="19">
        <v>65.19</v>
      </c>
      <c r="Q16" s="19">
        <f t="shared" si="0"/>
        <v>31.66</v>
      </c>
      <c r="R16" s="19">
        <v>30.84</v>
      </c>
      <c r="S16" s="19">
        <v>62.5</v>
      </c>
      <c r="T16" s="19" t="s">
        <v>0</v>
      </c>
      <c r="U16" s="19">
        <v>16</v>
      </c>
      <c r="V16" s="19" t="s">
        <v>834</v>
      </c>
      <c r="W16" s="19" t="s">
        <v>895</v>
      </c>
      <c r="X16" s="19" t="s">
        <v>882</v>
      </c>
      <c r="Y16" s="47" t="s">
        <v>1304</v>
      </c>
      <c r="Z16" s="47" t="s">
        <v>1302</v>
      </c>
      <c r="AA16" s="19" t="s">
        <v>432</v>
      </c>
      <c r="AB16" s="19" t="s">
        <v>432</v>
      </c>
      <c r="AC16" s="19" t="s">
        <v>265</v>
      </c>
      <c r="AD16" s="19" t="s">
        <v>211</v>
      </c>
    </row>
    <row r="17" spans="1:30" x14ac:dyDescent="0.15">
      <c r="A17" s="19" t="s">
        <v>27</v>
      </c>
      <c r="B17" s="19" t="s">
        <v>27</v>
      </c>
      <c r="C17" s="19" t="s">
        <v>910</v>
      </c>
      <c r="D17" s="19" t="s">
        <v>27</v>
      </c>
      <c r="E17" s="19" t="s">
        <v>911</v>
      </c>
      <c r="F17" s="19" t="s">
        <v>912</v>
      </c>
      <c r="G17" s="19" t="s">
        <v>923</v>
      </c>
      <c r="H17" s="19" t="s">
        <v>941</v>
      </c>
      <c r="I17" s="19" t="s">
        <v>288</v>
      </c>
      <c r="J17" s="29" t="s">
        <v>1153</v>
      </c>
      <c r="K17" s="29" t="s">
        <v>431</v>
      </c>
      <c r="L17" s="19" t="s">
        <v>1124</v>
      </c>
      <c r="M17" s="19" t="s">
        <v>660</v>
      </c>
      <c r="N17" s="47" t="s">
        <v>1124</v>
      </c>
      <c r="O17" s="19">
        <v>35.020000000000003</v>
      </c>
      <c r="P17" s="19">
        <v>64.87</v>
      </c>
      <c r="Q17" s="19">
        <f t="shared" si="0"/>
        <v>37.67</v>
      </c>
      <c r="R17" s="19">
        <v>27.52</v>
      </c>
      <c r="S17" s="19">
        <v>65.19</v>
      </c>
      <c r="T17" s="19" t="s">
        <v>27</v>
      </c>
      <c r="U17" s="19">
        <v>10</v>
      </c>
      <c r="V17" s="19" t="s">
        <v>827</v>
      </c>
      <c r="W17" s="19" t="s">
        <v>895</v>
      </c>
      <c r="X17" s="19" t="s">
        <v>882</v>
      </c>
      <c r="Y17" s="47" t="s">
        <v>1304</v>
      </c>
      <c r="Z17" s="29" t="s">
        <v>1137</v>
      </c>
      <c r="AA17" s="19" t="s">
        <v>432</v>
      </c>
      <c r="AB17" s="19" t="s">
        <v>432</v>
      </c>
      <c r="AC17" s="19" t="s">
        <v>253</v>
      </c>
      <c r="AD17" s="19" t="s">
        <v>170</v>
      </c>
    </row>
    <row r="18" spans="1:30" x14ac:dyDescent="0.15">
      <c r="A18" s="19" t="s">
        <v>58</v>
      </c>
      <c r="B18" s="19" t="s">
        <v>58</v>
      </c>
      <c r="C18" s="19" t="s">
        <v>910</v>
      </c>
      <c r="D18" s="19" t="s">
        <v>58</v>
      </c>
      <c r="E18" s="19" t="s">
        <v>911</v>
      </c>
      <c r="F18" s="19" t="s">
        <v>912</v>
      </c>
      <c r="G18" s="19" t="s">
        <v>942</v>
      </c>
      <c r="H18" s="19" t="s">
        <v>943</v>
      </c>
      <c r="I18" s="19" t="s">
        <v>288</v>
      </c>
      <c r="J18" s="29" t="s">
        <v>1154</v>
      </c>
      <c r="K18" s="29" t="s">
        <v>431</v>
      </c>
      <c r="L18" s="19" t="s">
        <v>1124</v>
      </c>
      <c r="M18" s="19" t="s">
        <v>661</v>
      </c>
      <c r="N18" s="47" t="s">
        <v>1124</v>
      </c>
      <c r="O18" s="19">
        <v>31.31</v>
      </c>
      <c r="P18" s="19">
        <v>68.53</v>
      </c>
      <c r="Q18" s="19">
        <f t="shared" si="0"/>
        <v>47.03</v>
      </c>
      <c r="R18" s="19">
        <v>23.36</v>
      </c>
      <c r="S18" s="19">
        <v>70.39</v>
      </c>
      <c r="T18" s="19" t="s">
        <v>58</v>
      </c>
      <c r="U18" s="19">
        <v>16</v>
      </c>
      <c r="V18" s="19" t="s">
        <v>834</v>
      </c>
      <c r="W18" s="19" t="s">
        <v>895</v>
      </c>
      <c r="X18" s="19" t="s">
        <v>882</v>
      </c>
      <c r="Y18" s="47" t="s">
        <v>1304</v>
      </c>
      <c r="Z18" s="47" t="s">
        <v>1302</v>
      </c>
      <c r="AA18" s="19" t="s">
        <v>432</v>
      </c>
      <c r="AB18" s="19" t="s">
        <v>432</v>
      </c>
      <c r="AC18" s="19" t="s">
        <v>275</v>
      </c>
      <c r="AD18" s="19" t="s">
        <v>156</v>
      </c>
    </row>
    <row r="19" spans="1:30" x14ac:dyDescent="0.15">
      <c r="A19" s="19" t="s">
        <v>38</v>
      </c>
      <c r="B19" s="19" t="s">
        <v>38</v>
      </c>
      <c r="C19" s="19" t="s">
        <v>910</v>
      </c>
      <c r="D19" s="19" t="s">
        <v>38</v>
      </c>
      <c r="E19" s="19" t="s">
        <v>911</v>
      </c>
      <c r="F19" s="19" t="s">
        <v>912</v>
      </c>
      <c r="G19" s="19" t="s">
        <v>944</v>
      </c>
      <c r="H19" s="19" t="s">
        <v>945</v>
      </c>
      <c r="I19" s="19" t="s">
        <v>288</v>
      </c>
      <c r="J19" s="29" t="s">
        <v>1155</v>
      </c>
      <c r="K19" s="29" t="s">
        <v>431</v>
      </c>
      <c r="L19" s="19" t="s">
        <v>1124</v>
      </c>
      <c r="M19" s="19" t="s">
        <v>662</v>
      </c>
      <c r="N19" s="47" t="s">
        <v>1124</v>
      </c>
      <c r="O19" s="19">
        <v>27.62</v>
      </c>
      <c r="P19" s="19">
        <v>72.3</v>
      </c>
      <c r="Q19" s="19">
        <f t="shared" si="0"/>
        <v>51.389999999999993</v>
      </c>
      <c r="R19" s="19">
        <v>21.35</v>
      </c>
      <c r="S19" s="19">
        <v>72.739999999999995</v>
      </c>
      <c r="T19" s="19" t="s">
        <v>38</v>
      </c>
      <c r="U19" s="19">
        <v>15</v>
      </c>
      <c r="V19" s="19" t="s">
        <v>841</v>
      </c>
      <c r="W19" s="19" t="s">
        <v>895</v>
      </c>
      <c r="X19" s="19" t="s">
        <v>882</v>
      </c>
      <c r="Y19" s="47" t="s">
        <v>1304</v>
      </c>
      <c r="Z19" s="47" t="s">
        <v>1302</v>
      </c>
      <c r="AA19" s="19" t="s">
        <v>432</v>
      </c>
      <c r="AB19" s="19" t="s">
        <v>432</v>
      </c>
      <c r="AC19" s="19" t="s">
        <v>261</v>
      </c>
      <c r="AD19" s="19" t="s">
        <v>205</v>
      </c>
    </row>
    <row r="20" spans="1:30" x14ac:dyDescent="0.15">
      <c r="A20" s="19" t="s">
        <v>77</v>
      </c>
      <c r="B20" s="19" t="s">
        <v>77</v>
      </c>
      <c r="C20" s="19" t="s">
        <v>910</v>
      </c>
      <c r="D20" s="19" t="s">
        <v>77</v>
      </c>
      <c r="E20" s="19" t="s">
        <v>911</v>
      </c>
      <c r="F20" s="19" t="s">
        <v>912</v>
      </c>
      <c r="G20" s="19" t="s">
        <v>946</v>
      </c>
      <c r="H20" s="19" t="s">
        <v>947</v>
      </c>
      <c r="I20" s="19" t="s">
        <v>288</v>
      </c>
      <c r="J20" s="29" t="s">
        <v>1156</v>
      </c>
      <c r="K20" s="29" t="s">
        <v>431</v>
      </c>
      <c r="L20" s="19" t="s">
        <v>1124</v>
      </c>
      <c r="M20" s="19" t="s">
        <v>663</v>
      </c>
      <c r="N20" s="47" t="s">
        <v>1124</v>
      </c>
      <c r="O20" s="19">
        <v>40.549999999999997</v>
      </c>
      <c r="P20" s="19">
        <v>59.32</v>
      </c>
      <c r="Q20" s="19">
        <f t="shared" si="0"/>
        <v>29.43</v>
      </c>
      <c r="R20" s="19">
        <v>31.42</v>
      </c>
      <c r="S20" s="19">
        <v>60.85</v>
      </c>
      <c r="T20" s="19" t="s">
        <v>77</v>
      </c>
      <c r="U20" s="19">
        <v>4</v>
      </c>
      <c r="V20" s="19" t="s">
        <v>876</v>
      </c>
      <c r="W20" s="19" t="s">
        <v>896</v>
      </c>
      <c r="X20" s="19" t="s">
        <v>882</v>
      </c>
      <c r="Y20" s="47" t="s">
        <v>1304</v>
      </c>
      <c r="Z20" s="47" t="s">
        <v>1302</v>
      </c>
      <c r="AA20" s="19" t="s">
        <v>432</v>
      </c>
      <c r="AB20" s="19" t="s">
        <v>432</v>
      </c>
      <c r="AC20" s="19" t="s">
        <v>252</v>
      </c>
      <c r="AD20" s="19" t="s">
        <v>161</v>
      </c>
    </row>
    <row r="21" spans="1:30" x14ac:dyDescent="0.15">
      <c r="A21" s="19" t="s">
        <v>75</v>
      </c>
      <c r="B21" s="19" t="s">
        <v>75</v>
      </c>
      <c r="C21" s="19" t="s">
        <v>910</v>
      </c>
      <c r="D21" s="19" t="s">
        <v>75</v>
      </c>
      <c r="E21" s="19" t="s">
        <v>911</v>
      </c>
      <c r="F21" s="19" t="s">
        <v>912</v>
      </c>
      <c r="G21" s="19" t="s">
        <v>948</v>
      </c>
      <c r="H21" s="19" t="s">
        <v>949</v>
      </c>
      <c r="I21" s="19" t="s">
        <v>288</v>
      </c>
      <c r="J21" s="29" t="s">
        <v>1157</v>
      </c>
      <c r="K21" s="29" t="s">
        <v>431</v>
      </c>
      <c r="L21" s="19" t="s">
        <v>1124</v>
      </c>
      <c r="M21" s="19" t="s">
        <v>655</v>
      </c>
      <c r="N21" s="47" t="s">
        <v>1124</v>
      </c>
      <c r="O21" s="19">
        <v>36.78</v>
      </c>
      <c r="P21" s="19">
        <v>63.13</v>
      </c>
      <c r="Q21" s="19">
        <f t="shared" si="0"/>
        <v>31.270000000000003</v>
      </c>
      <c r="R21" s="19">
        <v>31.22</v>
      </c>
      <c r="S21" s="19">
        <v>62.49</v>
      </c>
      <c r="T21" s="19" t="s">
        <v>75</v>
      </c>
      <c r="U21" s="19">
        <v>9</v>
      </c>
      <c r="V21" s="19" t="s">
        <v>850</v>
      </c>
      <c r="W21" s="19" t="s">
        <v>896</v>
      </c>
      <c r="X21" s="19" t="s">
        <v>882</v>
      </c>
      <c r="Y21" s="47" t="s">
        <v>1304</v>
      </c>
      <c r="Z21" s="47" t="s">
        <v>1302</v>
      </c>
      <c r="AA21" s="19" t="s">
        <v>432</v>
      </c>
      <c r="AB21" s="19" t="s">
        <v>432</v>
      </c>
      <c r="AC21" s="19" t="s">
        <v>252</v>
      </c>
      <c r="AD21" s="19" t="s">
        <v>134</v>
      </c>
    </row>
    <row r="22" spans="1:30" x14ac:dyDescent="0.15">
      <c r="A22" s="19" t="s">
        <v>39</v>
      </c>
      <c r="B22" s="19" t="s">
        <v>39</v>
      </c>
      <c r="C22" s="19" t="s">
        <v>910</v>
      </c>
      <c r="D22" s="19" t="s">
        <v>39</v>
      </c>
      <c r="E22" s="19" t="s">
        <v>911</v>
      </c>
      <c r="F22" s="19" t="s">
        <v>912</v>
      </c>
      <c r="G22" s="19" t="s">
        <v>950</v>
      </c>
      <c r="H22" s="19" t="s">
        <v>951</v>
      </c>
      <c r="I22" s="19" t="s">
        <v>431</v>
      </c>
      <c r="J22" s="29" t="s">
        <v>1158</v>
      </c>
      <c r="K22" s="19" t="s">
        <v>288</v>
      </c>
      <c r="L22" s="19" t="s">
        <v>1124</v>
      </c>
      <c r="M22" s="19" t="s">
        <v>656</v>
      </c>
      <c r="N22" s="47" t="s">
        <v>1124</v>
      </c>
      <c r="O22" s="19">
        <v>59.68</v>
      </c>
      <c r="P22" s="19">
        <v>40.18</v>
      </c>
      <c r="Q22" s="19">
        <f t="shared" si="0"/>
        <v>-1.7800000000000011</v>
      </c>
      <c r="R22" s="19">
        <v>46.53</v>
      </c>
      <c r="S22" s="19">
        <v>44.75</v>
      </c>
      <c r="T22" s="19" t="s">
        <v>39</v>
      </c>
      <c r="U22" s="19">
        <v>-11</v>
      </c>
      <c r="V22" s="19" t="s">
        <v>856</v>
      </c>
      <c r="W22" s="19" t="s">
        <v>892</v>
      </c>
      <c r="X22" s="19" t="s">
        <v>881</v>
      </c>
      <c r="Y22" s="47" t="s">
        <v>1304</v>
      </c>
      <c r="Z22" s="47" t="s">
        <v>1302</v>
      </c>
      <c r="AA22" s="19" t="s">
        <v>432</v>
      </c>
      <c r="AB22" s="19" t="s">
        <v>432</v>
      </c>
      <c r="AC22" s="19" t="s">
        <v>150</v>
      </c>
      <c r="AD22" s="19" t="s">
        <v>483</v>
      </c>
    </row>
    <row r="23" spans="1:30" x14ac:dyDescent="0.15">
      <c r="A23" s="19" t="s">
        <v>76</v>
      </c>
      <c r="B23" s="19" t="s">
        <v>76</v>
      </c>
      <c r="C23" s="19" t="s">
        <v>910</v>
      </c>
      <c r="D23" s="19" t="s">
        <v>76</v>
      </c>
      <c r="E23" s="19" t="s">
        <v>911</v>
      </c>
      <c r="F23" s="19" t="s">
        <v>912</v>
      </c>
      <c r="G23" s="19" t="s">
        <v>934</v>
      </c>
      <c r="H23" s="19" t="s">
        <v>952</v>
      </c>
      <c r="I23" s="19" t="s">
        <v>288</v>
      </c>
      <c r="J23" s="29" t="s">
        <v>1159</v>
      </c>
      <c r="K23" s="29" t="s">
        <v>431</v>
      </c>
      <c r="L23" s="19" t="s">
        <v>1124</v>
      </c>
      <c r="M23" s="19" t="s">
        <v>655</v>
      </c>
      <c r="N23" s="47" t="s">
        <v>1124</v>
      </c>
      <c r="O23" s="19">
        <v>39.450000000000003</v>
      </c>
      <c r="P23" s="19">
        <v>60.4</v>
      </c>
      <c r="Q23" s="19">
        <f t="shared" si="0"/>
        <v>29.62</v>
      </c>
      <c r="R23" s="19">
        <v>31.38</v>
      </c>
      <c r="S23" s="19">
        <v>61</v>
      </c>
      <c r="T23" s="19" t="s">
        <v>76</v>
      </c>
      <c r="U23" s="19">
        <v>7</v>
      </c>
      <c r="V23" s="19" t="s">
        <v>836</v>
      </c>
      <c r="W23" s="19" t="s">
        <v>896</v>
      </c>
      <c r="X23" s="19" t="s">
        <v>882</v>
      </c>
      <c r="Y23" s="47" t="s">
        <v>1304</v>
      </c>
      <c r="Z23" s="47" t="s">
        <v>1302</v>
      </c>
      <c r="AA23" s="19" t="s">
        <v>432</v>
      </c>
      <c r="AB23" s="19" t="s">
        <v>432</v>
      </c>
      <c r="AC23" s="19" t="s">
        <v>266</v>
      </c>
      <c r="AD23" s="19" t="s">
        <v>212</v>
      </c>
    </row>
    <row r="24" spans="1:30" x14ac:dyDescent="0.15">
      <c r="A24" s="19" t="s">
        <v>61</v>
      </c>
      <c r="B24" s="19" t="s">
        <v>61</v>
      </c>
      <c r="C24" s="19" t="s">
        <v>910</v>
      </c>
      <c r="D24" s="19" t="s">
        <v>61</v>
      </c>
      <c r="E24" s="19" t="s">
        <v>911</v>
      </c>
      <c r="F24" s="19" t="s">
        <v>912</v>
      </c>
      <c r="G24" s="19" t="s">
        <v>953</v>
      </c>
      <c r="H24" s="19" t="s">
        <v>954</v>
      </c>
      <c r="I24" s="19" t="s">
        <v>288</v>
      </c>
      <c r="J24" s="29" t="s">
        <v>1160</v>
      </c>
      <c r="K24" s="29" t="s">
        <v>431</v>
      </c>
      <c r="L24" s="19" t="s">
        <v>1124</v>
      </c>
      <c r="M24" s="19" t="s">
        <v>662</v>
      </c>
      <c r="N24" s="47" t="s">
        <v>1124</v>
      </c>
      <c r="O24" s="19">
        <v>39.46</v>
      </c>
      <c r="P24" s="19">
        <v>60.46</v>
      </c>
      <c r="Q24" s="19">
        <f t="shared" si="0"/>
        <v>26.43</v>
      </c>
      <c r="R24" s="19">
        <v>32.64</v>
      </c>
      <c r="S24" s="19">
        <v>59.07</v>
      </c>
      <c r="T24" s="19" t="s">
        <v>61</v>
      </c>
      <c r="U24" s="19">
        <v>7</v>
      </c>
      <c r="V24" s="19" t="s">
        <v>836</v>
      </c>
      <c r="W24" s="19" t="s">
        <v>896</v>
      </c>
      <c r="X24" s="19" t="s">
        <v>882</v>
      </c>
      <c r="Y24" s="47" t="s">
        <v>1304</v>
      </c>
      <c r="Z24" s="47" t="s">
        <v>1302</v>
      </c>
      <c r="AA24" s="19" t="s">
        <v>432</v>
      </c>
      <c r="AB24" s="19" t="s">
        <v>432</v>
      </c>
      <c r="AC24" s="19" t="s">
        <v>274</v>
      </c>
      <c r="AD24" s="19" t="s">
        <v>235</v>
      </c>
    </row>
    <row r="25" spans="1:30" x14ac:dyDescent="0.15">
      <c r="A25" s="19" t="s">
        <v>5</v>
      </c>
      <c r="B25" s="19" t="s">
        <v>5</v>
      </c>
      <c r="C25" s="19" t="s">
        <v>910</v>
      </c>
      <c r="D25" s="19" t="s">
        <v>5</v>
      </c>
      <c r="E25" s="19" t="s">
        <v>911</v>
      </c>
      <c r="F25" s="19" t="s">
        <v>912</v>
      </c>
      <c r="G25" s="19" t="s">
        <v>927</v>
      </c>
      <c r="H25" s="19" t="s">
        <v>955</v>
      </c>
      <c r="I25" s="19" t="s">
        <v>288</v>
      </c>
      <c r="J25" s="29" t="s">
        <v>1161</v>
      </c>
      <c r="K25" s="29" t="s">
        <v>431</v>
      </c>
      <c r="L25" s="19" t="s">
        <v>1124</v>
      </c>
      <c r="M25" s="19" t="s">
        <v>660</v>
      </c>
      <c r="N25" s="47" t="s">
        <v>1124</v>
      </c>
      <c r="O25" s="19">
        <v>0</v>
      </c>
      <c r="P25" s="19">
        <v>98.23</v>
      </c>
      <c r="Q25" s="19">
        <f t="shared" si="0"/>
        <v>46.600000000000009</v>
      </c>
      <c r="R25" s="19">
        <v>23.66</v>
      </c>
      <c r="S25" s="19">
        <v>70.260000000000005</v>
      </c>
      <c r="T25" s="19" t="s">
        <v>5</v>
      </c>
      <c r="U25" s="19">
        <v>35</v>
      </c>
      <c r="V25" s="19" t="s">
        <v>830</v>
      </c>
      <c r="W25" s="19" t="s">
        <v>895</v>
      </c>
      <c r="X25" s="19" t="s">
        <v>882</v>
      </c>
      <c r="Y25" s="47" t="s">
        <v>1304</v>
      </c>
      <c r="Z25" s="47" t="s">
        <v>1302</v>
      </c>
      <c r="AA25" s="19" t="s">
        <v>432</v>
      </c>
      <c r="AB25" s="19" t="s">
        <v>432</v>
      </c>
      <c r="AC25" s="19" t="s">
        <v>272</v>
      </c>
      <c r="AD25" s="19" t="s">
        <v>216</v>
      </c>
    </row>
    <row r="26" spans="1:30" x14ac:dyDescent="0.15">
      <c r="A26" s="19" t="s">
        <v>46</v>
      </c>
      <c r="B26" s="19" t="s">
        <v>46</v>
      </c>
      <c r="C26" s="19" t="s">
        <v>910</v>
      </c>
      <c r="D26" s="19" t="s">
        <v>46</v>
      </c>
      <c r="E26" s="19" t="s">
        <v>911</v>
      </c>
      <c r="F26" s="19" t="s">
        <v>912</v>
      </c>
      <c r="G26" s="29" t="s">
        <v>1162</v>
      </c>
      <c r="H26" s="29" t="s">
        <v>1163</v>
      </c>
      <c r="I26" s="19" t="s">
        <v>288</v>
      </c>
      <c r="J26" s="29" t="s">
        <v>1164</v>
      </c>
      <c r="K26" s="29" t="s">
        <v>431</v>
      </c>
      <c r="L26" s="19" t="s">
        <v>1124</v>
      </c>
      <c r="M26" s="19" t="s">
        <v>664</v>
      </c>
      <c r="N26" s="47" t="s">
        <v>1124</v>
      </c>
      <c r="O26" s="19">
        <v>33.9</v>
      </c>
      <c r="P26" s="19">
        <v>66.02</v>
      </c>
      <c r="Q26" s="19">
        <f t="shared" si="0"/>
        <v>34.39</v>
      </c>
      <c r="R26" s="19">
        <v>29.23</v>
      </c>
      <c r="S26" s="19">
        <v>63.62</v>
      </c>
      <c r="T26" s="19" t="s">
        <v>46</v>
      </c>
      <c r="U26" s="19">
        <v>15</v>
      </c>
      <c r="V26" s="19" t="s">
        <v>841</v>
      </c>
      <c r="W26" s="19" t="s">
        <v>895</v>
      </c>
      <c r="X26" s="19" t="s">
        <v>882</v>
      </c>
      <c r="Y26" s="19"/>
      <c r="Z26" s="19" t="s">
        <v>1119</v>
      </c>
      <c r="AA26" s="19" t="s">
        <v>432</v>
      </c>
      <c r="AB26" s="19" t="s">
        <v>432</v>
      </c>
      <c r="AC26" s="19" t="s">
        <v>272</v>
      </c>
      <c r="AD26" s="19" t="s">
        <v>234</v>
      </c>
    </row>
    <row r="27" spans="1:30" x14ac:dyDescent="0.15">
      <c r="A27" s="19" t="s">
        <v>45</v>
      </c>
      <c r="B27" s="19" t="s">
        <v>45</v>
      </c>
      <c r="C27" s="19" t="s">
        <v>910</v>
      </c>
      <c r="D27" s="19" t="s">
        <v>45</v>
      </c>
      <c r="E27" s="19" t="s">
        <v>911</v>
      </c>
      <c r="F27" s="19" t="s">
        <v>912</v>
      </c>
      <c r="G27" s="19" t="s">
        <v>956</v>
      </c>
      <c r="H27" s="19" t="s">
        <v>957</v>
      </c>
      <c r="I27" s="19" t="s">
        <v>288</v>
      </c>
      <c r="J27" s="29" t="s">
        <v>1165</v>
      </c>
      <c r="K27" s="29" t="s">
        <v>431</v>
      </c>
      <c r="L27" s="19" t="s">
        <v>1124</v>
      </c>
      <c r="M27" s="19" t="s">
        <v>660</v>
      </c>
      <c r="N27" s="47" t="s">
        <v>1124</v>
      </c>
      <c r="O27" s="19">
        <v>30.25</v>
      </c>
      <c r="P27" s="19">
        <v>69.63</v>
      </c>
      <c r="Q27" s="19">
        <f t="shared" si="0"/>
        <v>33.339999999999996</v>
      </c>
      <c r="R27" s="19">
        <v>29.53</v>
      </c>
      <c r="S27" s="19">
        <v>62.87</v>
      </c>
      <c r="T27" s="19" t="s">
        <v>45</v>
      </c>
      <c r="U27" s="19">
        <v>17</v>
      </c>
      <c r="V27" s="19" t="s">
        <v>833</v>
      </c>
      <c r="W27" s="19" t="s">
        <v>895</v>
      </c>
      <c r="X27" s="19" t="s">
        <v>882</v>
      </c>
      <c r="Y27" s="47" t="s">
        <v>1304</v>
      </c>
      <c r="Z27" s="47" t="s">
        <v>1302</v>
      </c>
      <c r="AA27" s="19" t="s">
        <v>432</v>
      </c>
      <c r="AB27" s="19" t="s">
        <v>432</v>
      </c>
      <c r="AC27" s="19" t="s">
        <v>272</v>
      </c>
      <c r="AD27" s="19" t="s">
        <v>146</v>
      </c>
    </row>
    <row r="28" spans="1:30" x14ac:dyDescent="0.15">
      <c r="A28" s="19" t="s">
        <v>43</v>
      </c>
      <c r="B28" s="19" t="s">
        <v>43</v>
      </c>
      <c r="C28" s="19" t="s">
        <v>910</v>
      </c>
      <c r="D28" s="19" t="s">
        <v>43</v>
      </c>
      <c r="E28" s="19" t="s">
        <v>911</v>
      </c>
      <c r="F28" s="19" t="s">
        <v>912</v>
      </c>
      <c r="G28" s="19" t="s">
        <v>958</v>
      </c>
      <c r="H28" s="19" t="s">
        <v>959</v>
      </c>
      <c r="I28" s="19" t="s">
        <v>288</v>
      </c>
      <c r="J28" s="29" t="s">
        <v>1166</v>
      </c>
      <c r="K28" s="29" t="s">
        <v>431</v>
      </c>
      <c r="L28" s="19" t="s">
        <v>1124</v>
      </c>
      <c r="M28" s="19" t="s">
        <v>662</v>
      </c>
      <c r="N28" s="47" t="s">
        <v>1124</v>
      </c>
      <c r="O28" s="19">
        <v>45.17</v>
      </c>
      <c r="P28" s="19">
        <v>54.65</v>
      </c>
      <c r="Q28" s="19">
        <f t="shared" si="0"/>
        <v>11.490000000000002</v>
      </c>
      <c r="R28" s="19">
        <v>39.76</v>
      </c>
      <c r="S28" s="19">
        <v>51.25</v>
      </c>
      <c r="T28" s="19" t="s">
        <v>43</v>
      </c>
      <c r="U28" s="19">
        <v>7</v>
      </c>
      <c r="V28" s="19" t="s">
        <v>836</v>
      </c>
      <c r="W28" s="19" t="s">
        <v>896</v>
      </c>
      <c r="X28" s="19" t="s">
        <v>882</v>
      </c>
      <c r="Y28" s="47" t="s">
        <v>1304</v>
      </c>
      <c r="Z28" s="29" t="s">
        <v>1137</v>
      </c>
      <c r="AA28" s="19" t="s">
        <v>432</v>
      </c>
      <c r="AB28" s="19" t="s">
        <v>432</v>
      </c>
      <c r="AC28" s="19" t="s">
        <v>272</v>
      </c>
      <c r="AD28" s="19" t="s">
        <v>145</v>
      </c>
    </row>
    <row r="29" spans="1:30" x14ac:dyDescent="0.15">
      <c r="A29" s="19" t="s">
        <v>111</v>
      </c>
      <c r="B29" s="19" t="s">
        <v>111</v>
      </c>
      <c r="C29" s="19" t="s">
        <v>910</v>
      </c>
      <c r="D29" s="19" t="s">
        <v>111</v>
      </c>
      <c r="E29" s="19" t="s">
        <v>911</v>
      </c>
      <c r="F29" s="19" t="s">
        <v>912</v>
      </c>
      <c r="G29" s="19" t="s">
        <v>960</v>
      </c>
      <c r="H29" s="19" t="s">
        <v>961</v>
      </c>
      <c r="I29" s="19" t="s">
        <v>288</v>
      </c>
      <c r="J29" s="29" t="s">
        <v>1167</v>
      </c>
      <c r="K29" s="29" t="s">
        <v>431</v>
      </c>
      <c r="L29" s="19" t="s">
        <v>1124</v>
      </c>
      <c r="M29" s="19" t="s">
        <v>655</v>
      </c>
      <c r="N29" s="47" t="s">
        <v>1124</v>
      </c>
      <c r="O29" s="19">
        <v>48.55</v>
      </c>
      <c r="P29" s="19">
        <v>51.2</v>
      </c>
      <c r="Q29" s="19">
        <f t="shared" si="0"/>
        <v>3.3699999999999974</v>
      </c>
      <c r="R29" s="19">
        <v>42.92</v>
      </c>
      <c r="S29" s="19">
        <v>46.29</v>
      </c>
      <c r="T29" s="19" t="s">
        <v>111</v>
      </c>
      <c r="U29" s="19">
        <v>0</v>
      </c>
      <c r="V29" s="19" t="s">
        <v>858</v>
      </c>
      <c r="W29" s="19" t="s">
        <v>1115</v>
      </c>
      <c r="X29" s="19" t="s">
        <v>858</v>
      </c>
      <c r="Y29" s="47" t="s">
        <v>1304</v>
      </c>
      <c r="Z29" s="47" t="s">
        <v>1302</v>
      </c>
      <c r="AA29" s="19" t="s">
        <v>432</v>
      </c>
      <c r="AB29" s="19" t="s">
        <v>432</v>
      </c>
      <c r="AC29" s="19" t="s">
        <v>272</v>
      </c>
      <c r="AD29" s="19" t="s">
        <v>145</v>
      </c>
    </row>
    <row r="30" spans="1:30" x14ac:dyDescent="0.15">
      <c r="A30" s="19" t="s">
        <v>55</v>
      </c>
      <c r="B30" s="19" t="s">
        <v>55</v>
      </c>
      <c r="C30" s="19" t="s">
        <v>910</v>
      </c>
      <c r="D30" s="19" t="s">
        <v>55</v>
      </c>
      <c r="E30" s="19" t="s">
        <v>911</v>
      </c>
      <c r="F30" s="19" t="s">
        <v>912</v>
      </c>
      <c r="G30" s="19" t="s">
        <v>962</v>
      </c>
      <c r="H30" s="19" t="s">
        <v>963</v>
      </c>
      <c r="I30" s="19" t="s">
        <v>288</v>
      </c>
      <c r="J30" s="29" t="s">
        <v>1168</v>
      </c>
      <c r="K30" s="29" t="s">
        <v>431</v>
      </c>
      <c r="L30" s="19" t="s">
        <v>1124</v>
      </c>
      <c r="M30" s="19" t="s">
        <v>665</v>
      </c>
      <c r="N30" s="47" t="s">
        <v>1124</v>
      </c>
      <c r="O30" s="19">
        <v>36.049999999999997</v>
      </c>
      <c r="P30" s="19">
        <v>63.69</v>
      </c>
      <c r="Q30" s="19">
        <f t="shared" si="0"/>
        <v>39.9</v>
      </c>
      <c r="R30" s="19">
        <v>26.46</v>
      </c>
      <c r="S30" s="19">
        <v>66.36</v>
      </c>
      <c r="T30" s="19" t="s">
        <v>55</v>
      </c>
      <c r="U30" s="19">
        <v>11</v>
      </c>
      <c r="V30" s="19" t="s">
        <v>848</v>
      </c>
      <c r="W30" s="19" t="s">
        <v>895</v>
      </c>
      <c r="X30" s="19" t="s">
        <v>882</v>
      </c>
      <c r="Y30" s="47" t="s">
        <v>1304</v>
      </c>
      <c r="Z30" s="47" t="s">
        <v>1302</v>
      </c>
      <c r="AA30" s="19" t="s">
        <v>432</v>
      </c>
      <c r="AB30" s="19" t="s">
        <v>432</v>
      </c>
      <c r="AC30" s="19" t="s">
        <v>260</v>
      </c>
      <c r="AD30" s="19" t="s">
        <v>204</v>
      </c>
    </row>
    <row r="31" spans="1:30" x14ac:dyDescent="0.15">
      <c r="A31" s="19" t="s">
        <v>6</v>
      </c>
      <c r="B31" s="19" t="s">
        <v>6</v>
      </c>
      <c r="C31" s="19" t="s">
        <v>910</v>
      </c>
      <c r="D31" s="19" t="s">
        <v>6</v>
      </c>
      <c r="E31" s="19" t="s">
        <v>911</v>
      </c>
      <c r="F31" s="19" t="s">
        <v>912</v>
      </c>
      <c r="G31" s="29" t="s">
        <v>1171</v>
      </c>
      <c r="H31" s="29" t="s">
        <v>1170</v>
      </c>
      <c r="I31" s="19" t="s">
        <v>288</v>
      </c>
      <c r="J31" s="29" t="s">
        <v>1169</v>
      </c>
      <c r="K31" s="29" t="s">
        <v>431</v>
      </c>
      <c r="L31" s="19" t="s">
        <v>1124</v>
      </c>
      <c r="M31" s="19" t="s">
        <v>660</v>
      </c>
      <c r="N31" s="47" t="s">
        <v>1124</v>
      </c>
      <c r="O31" s="19">
        <v>31.02</v>
      </c>
      <c r="P31" s="19">
        <v>68.88</v>
      </c>
      <c r="Q31" s="19">
        <f t="shared" si="0"/>
        <v>49.21</v>
      </c>
      <c r="R31" s="19">
        <v>21.79</v>
      </c>
      <c r="S31" s="19">
        <v>71</v>
      </c>
      <c r="T31" s="19" t="s">
        <v>6</v>
      </c>
      <c r="U31" s="19">
        <v>16</v>
      </c>
      <c r="V31" s="19" t="s">
        <v>834</v>
      </c>
      <c r="W31" s="19" t="s">
        <v>895</v>
      </c>
      <c r="X31" s="19" t="s">
        <v>882</v>
      </c>
      <c r="Y31" s="19"/>
      <c r="Z31" s="19" t="s">
        <v>1119</v>
      </c>
      <c r="AA31" s="19" t="s">
        <v>432</v>
      </c>
      <c r="AB31" s="19" t="s">
        <v>432</v>
      </c>
      <c r="AC31" s="19" t="s">
        <v>271</v>
      </c>
      <c r="AD31" s="19" t="s">
        <v>232</v>
      </c>
    </row>
    <row r="32" spans="1:30" x14ac:dyDescent="0.15">
      <c r="A32" s="19" t="s">
        <v>44</v>
      </c>
      <c r="B32" s="19" t="s">
        <v>44</v>
      </c>
      <c r="C32" s="19" t="s">
        <v>910</v>
      </c>
      <c r="D32" s="19" t="s">
        <v>44</v>
      </c>
      <c r="E32" s="19" t="s">
        <v>911</v>
      </c>
      <c r="F32" s="19" t="s">
        <v>912</v>
      </c>
      <c r="G32" s="19" t="s">
        <v>964</v>
      </c>
      <c r="H32" s="19" t="s">
        <v>965</v>
      </c>
      <c r="I32" s="19" t="s">
        <v>288</v>
      </c>
      <c r="J32" s="29" t="s">
        <v>1172</v>
      </c>
      <c r="K32" s="29" t="s">
        <v>431</v>
      </c>
      <c r="L32" s="19" t="s">
        <v>1124</v>
      </c>
      <c r="M32" s="19" t="s">
        <v>660</v>
      </c>
      <c r="N32" s="47" t="s">
        <v>1124</v>
      </c>
      <c r="O32" s="19">
        <v>31.81</v>
      </c>
      <c r="P32" s="19">
        <v>68.099999999999994</v>
      </c>
      <c r="Q32" s="19">
        <f t="shared" si="0"/>
        <v>29.27</v>
      </c>
      <c r="R32" s="19">
        <v>31.12</v>
      </c>
      <c r="S32" s="19">
        <v>60.39</v>
      </c>
      <c r="T32" s="19" t="s">
        <v>44</v>
      </c>
      <c r="U32" s="19">
        <v>15</v>
      </c>
      <c r="V32" s="19" t="s">
        <v>841</v>
      </c>
      <c r="W32" s="19" t="s">
        <v>895</v>
      </c>
      <c r="X32" s="19" t="s">
        <v>882</v>
      </c>
      <c r="Y32" s="47" t="s">
        <v>1304</v>
      </c>
      <c r="Z32" s="47" t="s">
        <v>1302</v>
      </c>
      <c r="AA32" s="19" t="s">
        <v>432</v>
      </c>
      <c r="AB32" s="19" t="s">
        <v>432</v>
      </c>
      <c r="AC32" s="19" t="s">
        <v>257</v>
      </c>
      <c r="AD32" s="19" t="s">
        <v>200</v>
      </c>
    </row>
    <row r="33" spans="1:30" x14ac:dyDescent="0.15">
      <c r="A33" s="19" t="s">
        <v>132</v>
      </c>
      <c r="B33" s="19" t="s">
        <v>132</v>
      </c>
      <c r="C33" s="19" t="s">
        <v>910</v>
      </c>
      <c r="D33" s="19" t="s">
        <v>132</v>
      </c>
      <c r="E33" s="19" t="s">
        <v>911</v>
      </c>
      <c r="F33" s="19" t="s">
        <v>912</v>
      </c>
      <c r="G33" s="19" t="s">
        <v>927</v>
      </c>
      <c r="H33" s="19" t="s">
        <v>966</v>
      </c>
      <c r="I33" s="19" t="s">
        <v>288</v>
      </c>
      <c r="J33" s="29" t="s">
        <v>1173</v>
      </c>
      <c r="K33" s="29" t="s">
        <v>431</v>
      </c>
      <c r="L33" s="19" t="s">
        <v>1124</v>
      </c>
      <c r="M33" s="19" t="s">
        <v>660</v>
      </c>
      <c r="N33" s="47" t="s">
        <v>1124</v>
      </c>
      <c r="O33" s="19">
        <v>26.82</v>
      </c>
      <c r="P33" s="19">
        <v>73.06</v>
      </c>
      <c r="Q33" s="19">
        <f t="shared" si="0"/>
        <v>37.86999999999999</v>
      </c>
      <c r="R33" s="19">
        <v>26.62</v>
      </c>
      <c r="S33" s="19">
        <v>64.489999999999995</v>
      </c>
      <c r="T33" s="19" t="s">
        <v>132</v>
      </c>
      <c r="U33" s="19">
        <v>21</v>
      </c>
      <c r="V33" s="19" t="s">
        <v>831</v>
      </c>
      <c r="W33" s="19" t="s">
        <v>895</v>
      </c>
      <c r="X33" s="19" t="s">
        <v>882</v>
      </c>
      <c r="Y33" s="47" t="s">
        <v>1304</v>
      </c>
      <c r="Z33" s="47" t="s">
        <v>1302</v>
      </c>
      <c r="AA33" s="19" t="s">
        <v>432</v>
      </c>
      <c r="AB33" s="19" t="s">
        <v>432</v>
      </c>
      <c r="AC33" s="19" t="s">
        <v>249</v>
      </c>
      <c r="AD33" s="19" t="s">
        <v>149</v>
      </c>
    </row>
    <row r="34" spans="1:30" x14ac:dyDescent="0.15">
      <c r="A34" s="19" t="s">
        <v>54</v>
      </c>
      <c r="B34" s="19" t="s">
        <v>54</v>
      </c>
      <c r="C34" s="19" t="s">
        <v>910</v>
      </c>
      <c r="D34" s="19" t="s">
        <v>54</v>
      </c>
      <c r="E34" s="19" t="s">
        <v>911</v>
      </c>
      <c r="F34" s="19" t="s">
        <v>912</v>
      </c>
      <c r="G34" s="19" t="s">
        <v>956</v>
      </c>
      <c r="H34" s="19" t="s">
        <v>967</v>
      </c>
      <c r="I34" s="19" t="s">
        <v>288</v>
      </c>
      <c r="J34" s="29" t="s">
        <v>1174</v>
      </c>
      <c r="K34" s="29" t="s">
        <v>431</v>
      </c>
      <c r="L34" s="19" t="s">
        <v>1124</v>
      </c>
      <c r="M34" s="19" t="s">
        <v>666</v>
      </c>
      <c r="N34" s="47" t="s">
        <v>1124</v>
      </c>
      <c r="O34" s="19">
        <v>40.909999999999997</v>
      </c>
      <c r="P34" s="19">
        <v>59.01</v>
      </c>
      <c r="Q34" s="19">
        <f t="shared" ref="Q34:Q65" si="1">S34-R34</f>
        <v>33.24</v>
      </c>
      <c r="R34" s="19">
        <v>29.65</v>
      </c>
      <c r="S34" s="19">
        <v>62.89</v>
      </c>
      <c r="T34" s="19" t="s">
        <v>54</v>
      </c>
      <c r="U34" s="19">
        <v>5</v>
      </c>
      <c r="V34" s="19" t="s">
        <v>847</v>
      </c>
      <c r="W34" s="19" t="s">
        <v>896</v>
      </c>
      <c r="X34" s="19" t="s">
        <v>882</v>
      </c>
      <c r="Y34" s="47" t="s">
        <v>1304</v>
      </c>
      <c r="Z34" s="47" t="s">
        <v>1302</v>
      </c>
      <c r="AA34" s="19" t="s">
        <v>432</v>
      </c>
      <c r="AB34" s="19" t="s">
        <v>432</v>
      </c>
      <c r="AC34" s="19" t="s">
        <v>221</v>
      </c>
      <c r="AD34" s="19" t="s">
        <v>197</v>
      </c>
    </row>
    <row r="35" spans="1:30" x14ac:dyDescent="0.15">
      <c r="A35" s="19" t="s">
        <v>42</v>
      </c>
      <c r="B35" s="19" t="s">
        <v>42</v>
      </c>
      <c r="C35" s="19" t="s">
        <v>910</v>
      </c>
      <c r="D35" s="19" t="s">
        <v>42</v>
      </c>
      <c r="E35" s="19" t="s">
        <v>911</v>
      </c>
      <c r="F35" s="19" t="s">
        <v>912</v>
      </c>
      <c r="G35" s="19" t="s">
        <v>968</v>
      </c>
      <c r="H35" s="19" t="s">
        <v>969</v>
      </c>
      <c r="I35" s="19" t="s">
        <v>288</v>
      </c>
      <c r="J35" s="29" t="s">
        <v>1175</v>
      </c>
      <c r="K35" s="29" t="s">
        <v>431</v>
      </c>
      <c r="L35" s="19" t="s">
        <v>1124</v>
      </c>
      <c r="M35" s="19" t="s">
        <v>655</v>
      </c>
      <c r="N35" s="47" t="s">
        <v>1124</v>
      </c>
      <c r="O35" s="19">
        <v>40.36</v>
      </c>
      <c r="P35" s="19">
        <v>59.51</v>
      </c>
      <c r="Q35" s="19">
        <f t="shared" si="1"/>
        <v>22.57</v>
      </c>
      <c r="R35" s="19">
        <v>34.69</v>
      </c>
      <c r="S35" s="19">
        <v>57.26</v>
      </c>
      <c r="T35" s="19" t="s">
        <v>42</v>
      </c>
      <c r="U35" s="19">
        <v>6</v>
      </c>
      <c r="V35" s="19" t="s">
        <v>846</v>
      </c>
      <c r="W35" s="19" t="s">
        <v>896</v>
      </c>
      <c r="X35" s="19" t="s">
        <v>882</v>
      </c>
      <c r="Y35" s="47" t="s">
        <v>1304</v>
      </c>
      <c r="Z35" s="47" t="s">
        <v>1302</v>
      </c>
      <c r="AA35" s="19" t="s">
        <v>432</v>
      </c>
      <c r="AB35" s="19" t="s">
        <v>432</v>
      </c>
      <c r="AC35" s="19" t="s">
        <v>196</v>
      </c>
      <c r="AD35" s="19" t="s">
        <v>198</v>
      </c>
    </row>
    <row r="36" spans="1:30" x14ac:dyDescent="0.15">
      <c r="A36" s="19" t="s">
        <v>8</v>
      </c>
      <c r="B36" s="19" t="s">
        <v>8</v>
      </c>
      <c r="C36" s="19" t="s">
        <v>910</v>
      </c>
      <c r="D36" s="19" t="s">
        <v>8</v>
      </c>
      <c r="E36" s="19" t="s">
        <v>911</v>
      </c>
      <c r="F36" s="19" t="s">
        <v>912</v>
      </c>
      <c r="G36" s="19" t="s">
        <v>970</v>
      </c>
      <c r="H36" s="19" t="s">
        <v>971</v>
      </c>
      <c r="I36" s="19" t="s">
        <v>288</v>
      </c>
      <c r="J36" s="29" t="s">
        <v>1176</v>
      </c>
      <c r="K36" s="29" t="s">
        <v>431</v>
      </c>
      <c r="L36" s="19" t="s">
        <v>1124</v>
      </c>
      <c r="M36" s="19" t="s">
        <v>660</v>
      </c>
      <c r="N36" s="47" t="s">
        <v>1124</v>
      </c>
      <c r="O36" s="19">
        <v>0</v>
      </c>
      <c r="P36" s="19">
        <v>97.81</v>
      </c>
      <c r="Q36" s="19">
        <f t="shared" si="1"/>
        <v>37.89</v>
      </c>
      <c r="R36" s="19">
        <v>26.69</v>
      </c>
      <c r="S36" s="19">
        <v>64.58</v>
      </c>
      <c r="T36" s="19" t="s">
        <v>8</v>
      </c>
      <c r="U36" s="19">
        <v>31</v>
      </c>
      <c r="V36" s="19" t="s">
        <v>878</v>
      </c>
      <c r="W36" s="19" t="s">
        <v>895</v>
      </c>
      <c r="X36" s="19" t="s">
        <v>882</v>
      </c>
      <c r="Y36" s="47" t="s">
        <v>1304</v>
      </c>
      <c r="Z36" s="47" t="s">
        <v>1302</v>
      </c>
      <c r="AA36" s="19" t="s">
        <v>432</v>
      </c>
      <c r="AB36" s="19" t="s">
        <v>432</v>
      </c>
      <c r="AC36" s="19" t="s">
        <v>259</v>
      </c>
      <c r="AD36" s="19" t="s">
        <v>203</v>
      </c>
    </row>
    <row r="37" spans="1:30" x14ac:dyDescent="0.15">
      <c r="A37" s="19" t="s">
        <v>7</v>
      </c>
      <c r="B37" s="19" t="s">
        <v>7</v>
      </c>
      <c r="C37" s="19" t="s">
        <v>910</v>
      </c>
      <c r="D37" s="19" t="s">
        <v>7</v>
      </c>
      <c r="E37" s="19" t="s">
        <v>911</v>
      </c>
      <c r="F37" s="19" t="s">
        <v>912</v>
      </c>
      <c r="G37" s="19" t="s">
        <v>972</v>
      </c>
      <c r="H37" s="19" t="s">
        <v>973</v>
      </c>
      <c r="I37" s="19" t="s">
        <v>288</v>
      </c>
      <c r="J37" s="29" t="s">
        <v>1177</v>
      </c>
      <c r="K37" s="29" t="s">
        <v>431</v>
      </c>
      <c r="L37" s="19" t="s">
        <v>1124</v>
      </c>
      <c r="M37" s="19" t="s">
        <v>660</v>
      </c>
      <c r="N37" s="47" t="s">
        <v>1124</v>
      </c>
      <c r="O37" s="19">
        <v>32.08</v>
      </c>
      <c r="P37" s="19">
        <v>67.8</v>
      </c>
      <c r="Q37" s="19">
        <f t="shared" si="1"/>
        <v>41.540000000000006</v>
      </c>
      <c r="R37" s="19">
        <v>25.08</v>
      </c>
      <c r="S37" s="19">
        <v>66.62</v>
      </c>
      <c r="T37" s="19" t="s">
        <v>7</v>
      </c>
      <c r="U37" s="19">
        <v>15</v>
      </c>
      <c r="V37" s="19" t="s">
        <v>841</v>
      </c>
      <c r="W37" s="19" t="s">
        <v>895</v>
      </c>
      <c r="X37" s="19" t="s">
        <v>882</v>
      </c>
      <c r="Y37" s="47" t="s">
        <v>1304</v>
      </c>
      <c r="Z37" s="47" t="s">
        <v>1302</v>
      </c>
      <c r="AA37" s="19" t="s">
        <v>432</v>
      </c>
      <c r="AB37" s="19" t="s">
        <v>432</v>
      </c>
      <c r="AC37" s="19" t="s">
        <v>278</v>
      </c>
      <c r="AD37" s="19" t="s">
        <v>201</v>
      </c>
    </row>
    <row r="38" spans="1:30" x14ac:dyDescent="0.15">
      <c r="A38" s="19" t="s">
        <v>130</v>
      </c>
      <c r="B38" s="19" t="s">
        <v>130</v>
      </c>
      <c r="C38" s="19" t="s">
        <v>910</v>
      </c>
      <c r="D38" s="19" t="s">
        <v>130</v>
      </c>
      <c r="E38" s="19" t="s">
        <v>911</v>
      </c>
      <c r="F38" s="19" t="s">
        <v>912</v>
      </c>
      <c r="G38" s="29" t="s">
        <v>953</v>
      </c>
      <c r="H38" s="29" t="s">
        <v>1179</v>
      </c>
      <c r="I38" s="19" t="s">
        <v>431</v>
      </c>
      <c r="J38" s="29" t="s">
        <v>1178</v>
      </c>
      <c r="K38" s="19" t="s">
        <v>288</v>
      </c>
      <c r="L38" s="29" t="s">
        <v>1123</v>
      </c>
      <c r="M38" s="19" t="s">
        <v>656</v>
      </c>
      <c r="N38" s="47" t="s">
        <v>1124</v>
      </c>
      <c r="O38" s="19">
        <v>52.68</v>
      </c>
      <c r="P38" s="19">
        <v>47.23</v>
      </c>
      <c r="Q38" s="19">
        <f t="shared" si="1"/>
        <v>4.07</v>
      </c>
      <c r="R38" s="19">
        <v>43.1</v>
      </c>
      <c r="S38" s="19">
        <v>47.17</v>
      </c>
      <c r="T38" s="19" t="s">
        <v>130</v>
      </c>
      <c r="U38" s="19">
        <v>-24</v>
      </c>
      <c r="V38" s="19" t="s">
        <v>870</v>
      </c>
      <c r="W38" s="19" t="s">
        <v>892</v>
      </c>
      <c r="X38" s="19" t="s">
        <v>881</v>
      </c>
      <c r="Y38" s="19"/>
      <c r="Z38" s="19" t="s">
        <v>1119</v>
      </c>
      <c r="AA38" s="19" t="s">
        <v>432</v>
      </c>
      <c r="AB38" s="19" t="s">
        <v>432</v>
      </c>
      <c r="AC38" s="19" t="s">
        <v>207</v>
      </c>
      <c r="AD38" s="19" t="s">
        <v>208</v>
      </c>
    </row>
    <row r="39" spans="1:30" x14ac:dyDescent="0.15">
      <c r="A39" s="19" t="s">
        <v>131</v>
      </c>
      <c r="B39" s="19" t="s">
        <v>131</v>
      </c>
      <c r="C39" s="19" t="s">
        <v>910</v>
      </c>
      <c r="D39" s="19" t="s">
        <v>131</v>
      </c>
      <c r="E39" s="19" t="s">
        <v>911</v>
      </c>
      <c r="F39" s="19" t="s">
        <v>912</v>
      </c>
      <c r="G39" s="19" t="s">
        <v>975</v>
      </c>
      <c r="H39" s="19" t="s">
        <v>976</v>
      </c>
      <c r="I39" s="19" t="s">
        <v>431</v>
      </c>
      <c r="J39" s="29" t="s">
        <v>1180</v>
      </c>
      <c r="K39" s="19" t="s">
        <v>288</v>
      </c>
      <c r="L39" s="19" t="s">
        <v>1124</v>
      </c>
      <c r="M39" s="19" t="s">
        <v>656</v>
      </c>
      <c r="N39" s="47" t="s">
        <v>1124</v>
      </c>
      <c r="O39" s="19">
        <v>59.55</v>
      </c>
      <c r="P39" s="19">
        <v>40.229999999999997</v>
      </c>
      <c r="Q39" s="19">
        <f t="shared" si="1"/>
        <v>-7.6700000000000017</v>
      </c>
      <c r="R39" s="19">
        <v>48.18</v>
      </c>
      <c r="S39" s="19">
        <v>40.51</v>
      </c>
      <c r="T39" s="19" t="s">
        <v>131</v>
      </c>
      <c r="U39" s="19">
        <v>-10</v>
      </c>
      <c r="V39" s="19" t="s">
        <v>824</v>
      </c>
      <c r="W39" s="19" t="s">
        <v>892</v>
      </c>
      <c r="X39" s="19" t="s">
        <v>881</v>
      </c>
      <c r="Y39" s="47" t="s">
        <v>1304</v>
      </c>
      <c r="Z39" s="47" t="s">
        <v>1302</v>
      </c>
      <c r="AA39" s="19" t="s">
        <v>432</v>
      </c>
      <c r="AB39" s="19" t="s">
        <v>432</v>
      </c>
      <c r="AC39" s="19" t="s">
        <v>171</v>
      </c>
      <c r="AD39" s="19" t="s">
        <v>147</v>
      </c>
    </row>
    <row r="40" spans="1:30" x14ac:dyDescent="0.15">
      <c r="A40" s="19" t="s">
        <v>105</v>
      </c>
      <c r="B40" s="19" t="s">
        <v>105</v>
      </c>
      <c r="C40" s="19" t="s">
        <v>910</v>
      </c>
      <c r="D40" s="19" t="s">
        <v>105</v>
      </c>
      <c r="E40" s="19" t="s">
        <v>911</v>
      </c>
      <c r="F40" s="19" t="s">
        <v>912</v>
      </c>
      <c r="G40" s="19" t="s">
        <v>977</v>
      </c>
      <c r="H40" s="19" t="s">
        <v>978</v>
      </c>
      <c r="I40" s="19" t="s">
        <v>288</v>
      </c>
      <c r="J40" s="29" t="s">
        <v>1181</v>
      </c>
      <c r="K40" s="29" t="s">
        <v>431</v>
      </c>
      <c r="L40" s="19" t="s">
        <v>1124</v>
      </c>
      <c r="M40" s="19" t="s">
        <v>660</v>
      </c>
      <c r="N40" s="47" t="s">
        <v>1124</v>
      </c>
      <c r="O40" s="19">
        <v>39.07</v>
      </c>
      <c r="P40" s="19">
        <v>60.81</v>
      </c>
      <c r="Q40" s="19">
        <f t="shared" si="1"/>
        <v>31.900000000000002</v>
      </c>
      <c r="R40" s="19">
        <v>30.27</v>
      </c>
      <c r="S40" s="19">
        <v>62.17</v>
      </c>
      <c r="T40" s="19" t="s">
        <v>105</v>
      </c>
      <c r="U40" s="19">
        <v>10</v>
      </c>
      <c r="V40" s="19" t="s">
        <v>827</v>
      </c>
      <c r="W40" s="19" t="s">
        <v>895</v>
      </c>
      <c r="X40" s="19" t="s">
        <v>882</v>
      </c>
      <c r="Y40" s="47" t="s">
        <v>1304</v>
      </c>
      <c r="Z40" s="47" t="s">
        <v>1302</v>
      </c>
      <c r="AA40" s="19" t="s">
        <v>512</v>
      </c>
      <c r="AB40" s="19" t="s">
        <v>432</v>
      </c>
      <c r="AC40" s="19" t="s">
        <v>270</v>
      </c>
      <c r="AD40" s="19" t="s">
        <v>248</v>
      </c>
    </row>
    <row r="41" spans="1:30" x14ac:dyDescent="0.15">
      <c r="A41" s="19" t="s">
        <v>3</v>
      </c>
      <c r="B41" s="19" t="s">
        <v>3</v>
      </c>
      <c r="C41" s="19" t="s">
        <v>910</v>
      </c>
      <c r="D41" s="19" t="s">
        <v>3</v>
      </c>
      <c r="E41" s="19" t="s">
        <v>911</v>
      </c>
      <c r="F41" s="19" t="s">
        <v>912</v>
      </c>
      <c r="G41" s="29" t="s">
        <v>275</v>
      </c>
      <c r="H41" s="29" t="s">
        <v>1183</v>
      </c>
      <c r="I41" s="19" t="s">
        <v>431</v>
      </c>
      <c r="J41" s="29" t="s">
        <v>1182</v>
      </c>
      <c r="K41" s="19" t="s">
        <v>288</v>
      </c>
      <c r="L41" s="19" t="s">
        <v>1124</v>
      </c>
      <c r="M41" s="19" t="s">
        <v>667</v>
      </c>
      <c r="N41" s="47" t="s">
        <v>1124</v>
      </c>
      <c r="O41" s="19">
        <v>54.15</v>
      </c>
      <c r="P41" s="19">
        <v>45.77</v>
      </c>
      <c r="Q41" s="19">
        <f t="shared" si="1"/>
        <v>-1.1599999999999966</v>
      </c>
      <c r="R41" s="19">
        <v>46.68</v>
      </c>
      <c r="S41" s="19">
        <v>45.52</v>
      </c>
      <c r="T41" s="19" t="s">
        <v>3</v>
      </c>
      <c r="U41" s="19">
        <v>-3</v>
      </c>
      <c r="V41" s="19" t="s">
        <v>822</v>
      </c>
      <c r="W41" s="19" t="s">
        <v>1115</v>
      </c>
      <c r="X41" s="19" t="s">
        <v>881</v>
      </c>
      <c r="Y41" s="19"/>
      <c r="Z41" s="19" t="s">
        <v>1119</v>
      </c>
      <c r="AA41" s="19" t="s">
        <v>432</v>
      </c>
      <c r="AB41" s="19" t="s">
        <v>432</v>
      </c>
      <c r="AC41" s="19" t="s">
        <v>144</v>
      </c>
      <c r="AD41" s="19" t="s">
        <v>168</v>
      </c>
    </row>
    <row r="42" spans="1:30" x14ac:dyDescent="0.15">
      <c r="A42" s="19" t="s">
        <v>104</v>
      </c>
      <c r="B42" s="19" t="s">
        <v>104</v>
      </c>
      <c r="C42" s="19" t="s">
        <v>910</v>
      </c>
      <c r="D42" s="19" t="s">
        <v>104</v>
      </c>
      <c r="E42" s="19" t="s">
        <v>911</v>
      </c>
      <c r="F42" s="19" t="s">
        <v>912</v>
      </c>
      <c r="G42" s="19" t="s">
        <v>979</v>
      </c>
      <c r="H42" s="19" t="s">
        <v>980</v>
      </c>
      <c r="I42" s="19" t="s">
        <v>288</v>
      </c>
      <c r="J42" s="29" t="s">
        <v>1184</v>
      </c>
      <c r="K42" s="29" t="s">
        <v>431</v>
      </c>
      <c r="L42" s="19" t="s">
        <v>1124</v>
      </c>
      <c r="M42" s="19" t="s">
        <v>662</v>
      </c>
      <c r="N42" s="47" t="s">
        <v>1124</v>
      </c>
      <c r="O42" s="19">
        <v>44.88</v>
      </c>
      <c r="P42" s="19">
        <v>54.99</v>
      </c>
      <c r="Q42" s="19">
        <f t="shared" si="1"/>
        <v>11.149999999999999</v>
      </c>
      <c r="R42" s="19">
        <v>40.07</v>
      </c>
      <c r="S42" s="19">
        <v>51.22</v>
      </c>
      <c r="T42" s="19" t="s">
        <v>104</v>
      </c>
      <c r="U42" s="19">
        <v>9</v>
      </c>
      <c r="V42" s="19" t="s">
        <v>850</v>
      </c>
      <c r="W42" s="19" t="s">
        <v>896</v>
      </c>
      <c r="X42" s="19" t="s">
        <v>882</v>
      </c>
      <c r="Y42" s="47" t="s">
        <v>1304</v>
      </c>
      <c r="Z42" s="47" t="s">
        <v>1302</v>
      </c>
      <c r="AA42" s="19" t="s">
        <v>432</v>
      </c>
      <c r="AB42" s="19" t="s">
        <v>432</v>
      </c>
      <c r="AC42" s="19" t="s">
        <v>237</v>
      </c>
      <c r="AD42" s="19" t="s">
        <v>176</v>
      </c>
    </row>
    <row r="43" spans="1:30" x14ac:dyDescent="0.15">
      <c r="A43" s="19" t="s">
        <v>103</v>
      </c>
      <c r="B43" s="19" t="s">
        <v>103</v>
      </c>
      <c r="C43" s="19" t="s">
        <v>910</v>
      </c>
      <c r="D43" s="19" t="s">
        <v>103</v>
      </c>
      <c r="E43" s="19" t="s">
        <v>911</v>
      </c>
      <c r="F43" s="19" t="s">
        <v>912</v>
      </c>
      <c r="G43" s="19" t="s">
        <v>919</v>
      </c>
      <c r="H43" s="19" t="s">
        <v>981</v>
      </c>
      <c r="I43" s="19" t="s">
        <v>288</v>
      </c>
      <c r="J43" s="29" t="s">
        <v>1185</v>
      </c>
      <c r="K43" s="29" t="s">
        <v>431</v>
      </c>
      <c r="L43" s="19" t="s">
        <v>1124</v>
      </c>
      <c r="M43" s="19" t="s">
        <v>660</v>
      </c>
      <c r="N43" s="47" t="s">
        <v>1124</v>
      </c>
      <c r="O43" s="19">
        <v>34.659999999999997</v>
      </c>
      <c r="P43" s="19">
        <v>65.260000000000005</v>
      </c>
      <c r="Q43" s="19">
        <f t="shared" si="1"/>
        <v>29.959999999999997</v>
      </c>
      <c r="R43" s="19">
        <v>30.76</v>
      </c>
      <c r="S43" s="19">
        <v>60.72</v>
      </c>
      <c r="T43" s="19" t="s">
        <v>103</v>
      </c>
      <c r="U43" s="19">
        <v>14</v>
      </c>
      <c r="V43" s="19" t="s">
        <v>821</v>
      </c>
      <c r="W43" s="19" t="s">
        <v>895</v>
      </c>
      <c r="X43" s="19" t="s">
        <v>882</v>
      </c>
      <c r="Y43" s="47" t="s">
        <v>1304</v>
      </c>
      <c r="Z43" s="47" t="s">
        <v>1302</v>
      </c>
      <c r="AA43" s="19" t="s">
        <v>432</v>
      </c>
      <c r="AB43" s="19" t="s">
        <v>432</v>
      </c>
      <c r="AC43" s="19" t="s">
        <v>175</v>
      </c>
      <c r="AD43" s="19" t="s">
        <v>236</v>
      </c>
    </row>
    <row r="44" spans="1:30" x14ac:dyDescent="0.15">
      <c r="A44" s="19" t="s">
        <v>60</v>
      </c>
      <c r="B44" s="19" t="s">
        <v>60</v>
      </c>
      <c r="C44" s="19" t="s">
        <v>910</v>
      </c>
      <c r="D44" s="19" t="s">
        <v>60</v>
      </c>
      <c r="E44" s="19" t="s">
        <v>911</v>
      </c>
      <c r="F44" s="19" t="s">
        <v>912</v>
      </c>
      <c r="G44" s="19" t="s">
        <v>982</v>
      </c>
      <c r="H44" s="19" t="s">
        <v>983</v>
      </c>
      <c r="I44" s="19" t="s">
        <v>288</v>
      </c>
      <c r="J44" s="29" t="s">
        <v>1186</v>
      </c>
      <c r="K44" s="29" t="s">
        <v>431</v>
      </c>
      <c r="L44" s="19" t="s">
        <v>1124</v>
      </c>
      <c r="M44" s="19" t="s">
        <v>660</v>
      </c>
      <c r="N44" s="47" t="s">
        <v>1124</v>
      </c>
      <c r="O44" s="19">
        <v>27.98</v>
      </c>
      <c r="P44" s="19">
        <v>71.98</v>
      </c>
      <c r="Q44" s="19">
        <f t="shared" si="1"/>
        <v>39.120000000000005</v>
      </c>
      <c r="R44" s="19">
        <v>26.64</v>
      </c>
      <c r="S44" s="19">
        <v>65.760000000000005</v>
      </c>
      <c r="T44" s="19" t="s">
        <v>60</v>
      </c>
      <c r="U44" s="19">
        <v>18</v>
      </c>
      <c r="V44" s="19" t="s">
        <v>820</v>
      </c>
      <c r="W44" s="19" t="s">
        <v>895</v>
      </c>
      <c r="X44" s="19" t="s">
        <v>882</v>
      </c>
      <c r="Y44" s="47" t="s">
        <v>1304</v>
      </c>
      <c r="Z44" s="47" t="s">
        <v>1302</v>
      </c>
      <c r="AA44" s="19" t="s">
        <v>432</v>
      </c>
      <c r="AB44" s="19" t="s">
        <v>432</v>
      </c>
      <c r="AC44" s="19" t="s">
        <v>268</v>
      </c>
      <c r="AD44" s="19" t="s">
        <v>223</v>
      </c>
    </row>
    <row r="45" spans="1:30" x14ac:dyDescent="0.15">
      <c r="A45" s="19" t="s">
        <v>52</v>
      </c>
      <c r="B45" s="19" t="s">
        <v>52</v>
      </c>
      <c r="C45" s="19" t="s">
        <v>910</v>
      </c>
      <c r="D45" s="19" t="s">
        <v>52</v>
      </c>
      <c r="E45" s="19" t="s">
        <v>911</v>
      </c>
      <c r="F45" s="19" t="s">
        <v>912</v>
      </c>
      <c r="G45" s="19" t="s">
        <v>984</v>
      </c>
      <c r="H45" s="19" t="s">
        <v>985</v>
      </c>
      <c r="I45" s="19" t="s">
        <v>288</v>
      </c>
      <c r="J45" s="29" t="s">
        <v>1187</v>
      </c>
      <c r="K45" s="29" t="s">
        <v>431</v>
      </c>
      <c r="L45" s="19" t="s">
        <v>1124</v>
      </c>
      <c r="M45" s="19" t="s">
        <v>660</v>
      </c>
      <c r="N45" s="47" t="s">
        <v>1124</v>
      </c>
      <c r="O45" s="19">
        <v>30.43</v>
      </c>
      <c r="P45" s="19">
        <v>69.48</v>
      </c>
      <c r="Q45" s="19">
        <f t="shared" si="1"/>
        <v>32.25</v>
      </c>
      <c r="R45" s="19">
        <v>30.49</v>
      </c>
      <c r="S45" s="19">
        <v>62.74</v>
      </c>
      <c r="T45" s="19" t="s">
        <v>52</v>
      </c>
      <c r="U45" s="19">
        <v>17</v>
      </c>
      <c r="V45" s="19" t="s">
        <v>833</v>
      </c>
      <c r="W45" s="19" t="s">
        <v>895</v>
      </c>
      <c r="X45" s="19" t="s">
        <v>882</v>
      </c>
      <c r="Y45" s="47" t="s">
        <v>1304</v>
      </c>
      <c r="Z45" s="47" t="s">
        <v>1302</v>
      </c>
      <c r="AA45" s="19" t="s">
        <v>432</v>
      </c>
      <c r="AB45" s="19" t="s">
        <v>432</v>
      </c>
      <c r="AC45" s="19" t="s">
        <v>263</v>
      </c>
      <c r="AD45" s="19" t="s">
        <v>160</v>
      </c>
    </row>
    <row r="46" spans="1:30" x14ac:dyDescent="0.15">
      <c r="A46" s="19" t="s">
        <v>53</v>
      </c>
      <c r="B46" s="19" t="s">
        <v>53</v>
      </c>
      <c r="C46" s="19" t="s">
        <v>910</v>
      </c>
      <c r="D46" s="19" t="s">
        <v>53</v>
      </c>
      <c r="E46" s="19" t="s">
        <v>911</v>
      </c>
      <c r="F46" s="19" t="s">
        <v>912</v>
      </c>
      <c r="G46" s="19" t="s">
        <v>977</v>
      </c>
      <c r="H46" s="19" t="s">
        <v>986</v>
      </c>
      <c r="I46" s="19" t="s">
        <v>288</v>
      </c>
      <c r="J46" s="29" t="s">
        <v>1188</v>
      </c>
      <c r="K46" s="29" t="s">
        <v>431</v>
      </c>
      <c r="L46" s="19" t="s">
        <v>1124</v>
      </c>
      <c r="M46" s="19" t="s">
        <v>660</v>
      </c>
      <c r="N46" s="47" t="s">
        <v>1124</v>
      </c>
      <c r="O46" s="19">
        <v>31.78</v>
      </c>
      <c r="P46" s="19">
        <v>68.14</v>
      </c>
      <c r="Q46" s="19">
        <f t="shared" si="1"/>
        <v>39.260000000000005</v>
      </c>
      <c r="R46" s="19">
        <v>26.66</v>
      </c>
      <c r="S46" s="19">
        <v>65.92</v>
      </c>
      <c r="T46" s="19" t="s">
        <v>53</v>
      </c>
      <c r="U46" s="19">
        <v>15</v>
      </c>
      <c r="V46" s="19" t="s">
        <v>841</v>
      </c>
      <c r="W46" s="19" t="s">
        <v>895</v>
      </c>
      <c r="X46" s="19" t="s">
        <v>882</v>
      </c>
      <c r="Y46" s="47" t="s">
        <v>1304</v>
      </c>
      <c r="Z46" s="47" t="s">
        <v>1302</v>
      </c>
      <c r="AA46" s="19" t="s">
        <v>432</v>
      </c>
      <c r="AB46" s="19" t="s">
        <v>432</v>
      </c>
      <c r="AC46" s="19" t="s">
        <v>258</v>
      </c>
      <c r="AD46" s="19" t="s">
        <v>202</v>
      </c>
    </row>
    <row r="47" spans="1:30" x14ac:dyDescent="0.15">
      <c r="A47" s="19" t="s">
        <v>49</v>
      </c>
      <c r="B47" s="19" t="s">
        <v>49</v>
      </c>
      <c r="C47" s="19" t="s">
        <v>910</v>
      </c>
      <c r="D47" s="19" t="s">
        <v>49</v>
      </c>
      <c r="E47" s="19" t="s">
        <v>911</v>
      </c>
      <c r="F47" s="19" t="s">
        <v>912</v>
      </c>
      <c r="G47" s="19" t="s">
        <v>987</v>
      </c>
      <c r="H47" s="19" t="s">
        <v>988</v>
      </c>
      <c r="I47" s="19" t="s">
        <v>288</v>
      </c>
      <c r="J47" s="29" t="s">
        <v>1189</v>
      </c>
      <c r="K47" s="29" t="s">
        <v>431</v>
      </c>
      <c r="L47" s="19" t="s">
        <v>1124</v>
      </c>
      <c r="M47" s="19" t="s">
        <v>660</v>
      </c>
      <c r="N47" s="47" t="s">
        <v>1124</v>
      </c>
      <c r="O47" s="19">
        <v>32.99</v>
      </c>
      <c r="P47" s="19">
        <v>66.91</v>
      </c>
      <c r="Q47" s="19">
        <f t="shared" si="1"/>
        <v>26.549999999999997</v>
      </c>
      <c r="R47" s="19">
        <v>32.43</v>
      </c>
      <c r="S47" s="19">
        <v>58.98</v>
      </c>
      <c r="T47" s="19" t="s">
        <v>49</v>
      </c>
      <c r="U47" s="19">
        <v>36</v>
      </c>
      <c r="V47" s="19" t="s">
        <v>835</v>
      </c>
      <c r="W47" s="19" t="s">
        <v>895</v>
      </c>
      <c r="X47" s="19" t="s">
        <v>882</v>
      </c>
      <c r="Y47" s="47" t="s">
        <v>1304</v>
      </c>
      <c r="Z47" s="47" t="s">
        <v>1302</v>
      </c>
      <c r="AA47" s="19" t="s">
        <v>432</v>
      </c>
      <c r="AB47" s="19" t="s">
        <v>432</v>
      </c>
      <c r="AC47" s="19" t="s">
        <v>277</v>
      </c>
      <c r="AD47" s="19" t="s">
        <v>148</v>
      </c>
    </row>
    <row r="48" spans="1:30" x14ac:dyDescent="0.15">
      <c r="A48" s="19" t="s">
        <v>51</v>
      </c>
      <c r="B48" s="19" t="s">
        <v>51</v>
      </c>
      <c r="C48" s="19" t="s">
        <v>910</v>
      </c>
      <c r="D48" s="19" t="s">
        <v>51</v>
      </c>
      <c r="E48" s="19" t="s">
        <v>911</v>
      </c>
      <c r="F48" s="19" t="s">
        <v>912</v>
      </c>
      <c r="G48" s="19" t="s">
        <v>942</v>
      </c>
      <c r="H48" s="19" t="s">
        <v>989</v>
      </c>
      <c r="I48" s="19" t="s">
        <v>288</v>
      </c>
      <c r="J48" s="29" t="s">
        <v>1190</v>
      </c>
      <c r="K48" s="29" t="s">
        <v>431</v>
      </c>
      <c r="L48" s="19" t="s">
        <v>1124</v>
      </c>
      <c r="M48" s="19" t="s">
        <v>668</v>
      </c>
      <c r="N48" s="47" t="s">
        <v>1124</v>
      </c>
      <c r="O48" s="19">
        <v>43.02</v>
      </c>
      <c r="P48" s="19">
        <v>56.87</v>
      </c>
      <c r="Q48" s="19">
        <f t="shared" si="1"/>
        <v>23.950000000000003</v>
      </c>
      <c r="R48" s="19">
        <v>33.43</v>
      </c>
      <c r="S48" s="19">
        <v>57.38</v>
      </c>
      <c r="T48" s="19" t="s">
        <v>51</v>
      </c>
      <c r="U48" s="19">
        <v>7</v>
      </c>
      <c r="V48" s="19" t="s">
        <v>836</v>
      </c>
      <c r="W48" s="19" t="s">
        <v>896</v>
      </c>
      <c r="X48" s="19" t="s">
        <v>882</v>
      </c>
      <c r="Y48" s="47" t="s">
        <v>1304</v>
      </c>
      <c r="Z48" s="47" t="s">
        <v>1302</v>
      </c>
      <c r="AA48" s="19" t="s">
        <v>432</v>
      </c>
      <c r="AB48" s="19" t="s">
        <v>432</v>
      </c>
      <c r="AC48" s="19" t="s">
        <v>273</v>
      </c>
      <c r="AD48" s="19" t="s">
        <v>238</v>
      </c>
    </row>
    <row r="49" spans="1:30" x14ac:dyDescent="0.15">
      <c r="A49" s="19" t="s">
        <v>50</v>
      </c>
      <c r="B49" s="19" t="s">
        <v>50</v>
      </c>
      <c r="C49" s="19" t="s">
        <v>910</v>
      </c>
      <c r="D49" s="19" t="s">
        <v>50</v>
      </c>
      <c r="E49" s="19" t="s">
        <v>911</v>
      </c>
      <c r="F49" s="19" t="s">
        <v>912</v>
      </c>
      <c r="G49" s="19" t="s">
        <v>990</v>
      </c>
      <c r="H49" s="19" t="s">
        <v>991</v>
      </c>
      <c r="I49" s="19" t="s">
        <v>288</v>
      </c>
      <c r="J49" s="29" t="s">
        <v>1191</v>
      </c>
      <c r="K49" s="29" t="s">
        <v>431</v>
      </c>
      <c r="L49" s="19" t="s">
        <v>1124</v>
      </c>
      <c r="M49" s="19" t="s">
        <v>669</v>
      </c>
      <c r="N49" s="47" t="s">
        <v>1124</v>
      </c>
      <c r="O49" s="19">
        <v>41.47</v>
      </c>
      <c r="P49" s="19">
        <v>58.39</v>
      </c>
      <c r="Q49" s="19">
        <f t="shared" si="1"/>
        <v>25.18</v>
      </c>
      <c r="R49" s="19">
        <v>33.24</v>
      </c>
      <c r="S49" s="19">
        <v>58.42</v>
      </c>
      <c r="T49" s="19" t="s">
        <v>50</v>
      </c>
      <c r="U49" s="19">
        <v>3</v>
      </c>
      <c r="V49" s="19" t="s">
        <v>826</v>
      </c>
      <c r="W49" s="19" t="s">
        <v>1114</v>
      </c>
      <c r="X49" s="19" t="s">
        <v>882</v>
      </c>
      <c r="Y49" s="47" t="s">
        <v>1304</v>
      </c>
      <c r="Z49" s="47" t="s">
        <v>1302</v>
      </c>
      <c r="AA49" s="19" t="s">
        <v>432</v>
      </c>
      <c r="AB49" s="19" t="s">
        <v>432</v>
      </c>
      <c r="AC49" s="19" t="s">
        <v>144</v>
      </c>
      <c r="AD49" s="19" t="s">
        <v>222</v>
      </c>
    </row>
    <row r="50" spans="1:30" x14ac:dyDescent="0.15">
      <c r="A50" s="19" t="s">
        <v>72</v>
      </c>
      <c r="B50" s="19" t="s">
        <v>72</v>
      </c>
      <c r="C50" s="19" t="s">
        <v>910</v>
      </c>
      <c r="D50" s="19" t="s">
        <v>72</v>
      </c>
      <c r="E50" s="19" t="s">
        <v>911</v>
      </c>
      <c r="F50" s="19" t="s">
        <v>912</v>
      </c>
      <c r="G50" s="19" t="s">
        <v>992</v>
      </c>
      <c r="H50" s="19" t="s">
        <v>993</v>
      </c>
      <c r="I50" s="19" t="s">
        <v>288</v>
      </c>
      <c r="J50" s="29" t="s">
        <v>1192</v>
      </c>
      <c r="K50" s="29" t="s">
        <v>431</v>
      </c>
      <c r="L50" s="19" t="s">
        <v>1124</v>
      </c>
      <c r="M50" s="19" t="s">
        <v>660</v>
      </c>
      <c r="N50" s="47" t="s">
        <v>1124</v>
      </c>
      <c r="O50" s="19">
        <v>39.94</v>
      </c>
      <c r="P50" s="19">
        <v>59.96</v>
      </c>
      <c r="Q50" s="19">
        <f t="shared" si="1"/>
        <v>15.75</v>
      </c>
      <c r="R50" s="19">
        <v>36.659999999999997</v>
      </c>
      <c r="S50" s="19">
        <v>52.41</v>
      </c>
      <c r="T50" s="19" t="s">
        <v>72</v>
      </c>
      <c r="U50" s="19">
        <v>10</v>
      </c>
      <c r="V50" s="19" t="s">
        <v>827</v>
      </c>
      <c r="W50" s="19" t="s">
        <v>895</v>
      </c>
      <c r="X50" s="19" t="s">
        <v>882</v>
      </c>
      <c r="Y50" s="47" t="s">
        <v>1304</v>
      </c>
      <c r="Z50" s="47" t="s">
        <v>1302</v>
      </c>
      <c r="AA50" s="19" t="s">
        <v>432</v>
      </c>
      <c r="AB50" s="19" t="s">
        <v>432</v>
      </c>
      <c r="AC50" s="19" t="s">
        <v>264</v>
      </c>
      <c r="AD50" s="19" t="s">
        <v>209</v>
      </c>
    </row>
    <row r="51" spans="1:30" x14ac:dyDescent="0.15">
      <c r="A51" s="19" t="s">
        <v>57</v>
      </c>
      <c r="B51" s="19" t="s">
        <v>57</v>
      </c>
      <c r="C51" s="19" t="s">
        <v>910</v>
      </c>
      <c r="D51" s="19" t="s">
        <v>57</v>
      </c>
      <c r="E51" s="19" t="s">
        <v>911</v>
      </c>
      <c r="F51" s="19" t="s">
        <v>912</v>
      </c>
      <c r="G51" s="19" t="s">
        <v>992</v>
      </c>
      <c r="H51" s="19" t="s">
        <v>994</v>
      </c>
      <c r="I51" s="19" t="s">
        <v>431</v>
      </c>
      <c r="J51" s="29" t="s">
        <v>1193</v>
      </c>
      <c r="K51" s="19" t="s">
        <v>288</v>
      </c>
      <c r="L51" s="19" t="s">
        <v>1124</v>
      </c>
      <c r="M51" s="19" t="s">
        <v>670</v>
      </c>
      <c r="N51" s="47" t="s">
        <v>1124</v>
      </c>
      <c r="O51" s="19">
        <v>51.79</v>
      </c>
      <c r="P51" s="19">
        <v>48.08</v>
      </c>
      <c r="Q51" s="19">
        <f t="shared" si="1"/>
        <v>-9.9100000000000037</v>
      </c>
      <c r="R51" s="19">
        <v>49.7</v>
      </c>
      <c r="S51" s="19">
        <v>39.79</v>
      </c>
      <c r="T51" s="19" t="s">
        <v>57</v>
      </c>
      <c r="U51" s="19">
        <v>-2</v>
      </c>
      <c r="V51" s="19" t="s">
        <v>839</v>
      </c>
      <c r="W51" s="19" t="s">
        <v>1115</v>
      </c>
      <c r="X51" s="19" t="s">
        <v>881</v>
      </c>
      <c r="Y51" s="47" t="s">
        <v>1304</v>
      </c>
      <c r="Z51" s="47" t="s">
        <v>1302</v>
      </c>
      <c r="AA51" s="19" t="s">
        <v>432</v>
      </c>
      <c r="AB51" s="19" t="s">
        <v>432</v>
      </c>
      <c r="AC51" s="19" t="s">
        <v>264</v>
      </c>
      <c r="AD51" s="19" t="s">
        <v>210</v>
      </c>
    </row>
    <row r="52" spans="1:30" x14ac:dyDescent="0.15">
      <c r="A52" s="19" t="s">
        <v>47</v>
      </c>
      <c r="B52" s="19" t="s">
        <v>47</v>
      </c>
      <c r="C52" s="19" t="s">
        <v>910</v>
      </c>
      <c r="D52" s="19" t="s">
        <v>47</v>
      </c>
      <c r="E52" s="19" t="s">
        <v>911</v>
      </c>
      <c r="F52" s="19" t="s">
        <v>912</v>
      </c>
      <c r="G52" s="19" t="s">
        <v>995</v>
      </c>
      <c r="H52" s="19" t="s">
        <v>996</v>
      </c>
      <c r="I52" s="19" t="s">
        <v>431</v>
      </c>
      <c r="J52" s="29" t="s">
        <v>1194</v>
      </c>
      <c r="K52" s="19" t="s">
        <v>288</v>
      </c>
      <c r="L52" s="19" t="s">
        <v>1124</v>
      </c>
      <c r="M52" s="19" t="s">
        <v>656</v>
      </c>
      <c r="N52" s="47" t="s">
        <v>1124</v>
      </c>
      <c r="O52" s="19">
        <v>59.89</v>
      </c>
      <c r="P52" s="19">
        <v>39.979999999999997</v>
      </c>
      <c r="Q52" s="19">
        <f t="shared" si="1"/>
        <v>-17.199999999999996</v>
      </c>
      <c r="R52" s="19">
        <v>53.51</v>
      </c>
      <c r="S52" s="19">
        <v>36.31</v>
      </c>
      <c r="T52" s="19" t="s">
        <v>47</v>
      </c>
      <c r="U52" s="19">
        <v>-7</v>
      </c>
      <c r="V52" s="19" t="s">
        <v>845</v>
      </c>
      <c r="W52" s="19" t="s">
        <v>893</v>
      </c>
      <c r="X52" s="19" t="s">
        <v>881</v>
      </c>
      <c r="Y52" s="47" t="s">
        <v>1304</v>
      </c>
      <c r="Z52" s="47" t="s">
        <v>1302</v>
      </c>
      <c r="AA52" s="19" t="s">
        <v>432</v>
      </c>
      <c r="AB52" s="19" t="s">
        <v>432</v>
      </c>
      <c r="AC52" s="19" t="s">
        <v>264</v>
      </c>
      <c r="AD52" s="19" t="s">
        <v>210</v>
      </c>
    </row>
    <row r="53" spans="1:30" x14ac:dyDescent="0.15">
      <c r="A53" s="19" t="s">
        <v>48</v>
      </c>
      <c r="B53" s="19" t="s">
        <v>48</v>
      </c>
      <c r="C53" s="19" t="s">
        <v>910</v>
      </c>
      <c r="D53" s="19" t="s">
        <v>48</v>
      </c>
      <c r="E53" s="19" t="s">
        <v>911</v>
      </c>
      <c r="F53" s="19" t="s">
        <v>912</v>
      </c>
      <c r="G53" s="19" t="s">
        <v>997</v>
      </c>
      <c r="H53" s="19" t="s">
        <v>998</v>
      </c>
      <c r="I53" s="19" t="s">
        <v>288</v>
      </c>
      <c r="J53" s="29" t="s">
        <v>1195</v>
      </c>
      <c r="K53" s="29" t="s">
        <v>431</v>
      </c>
      <c r="L53" s="19" t="s">
        <v>1124</v>
      </c>
      <c r="M53" s="19" t="s">
        <v>665</v>
      </c>
      <c r="N53" s="47" t="s">
        <v>1124</v>
      </c>
      <c r="O53" s="19">
        <v>40.729999999999997</v>
      </c>
      <c r="P53" s="19">
        <v>59.14</v>
      </c>
      <c r="Q53" s="19">
        <f t="shared" si="1"/>
        <v>14.549999999999997</v>
      </c>
      <c r="R53" s="19">
        <v>38.1</v>
      </c>
      <c r="S53" s="19">
        <v>52.65</v>
      </c>
      <c r="T53" s="19" t="s">
        <v>48</v>
      </c>
      <c r="U53" s="19">
        <v>11</v>
      </c>
      <c r="V53" s="19" t="s">
        <v>848</v>
      </c>
      <c r="W53" s="19" t="s">
        <v>895</v>
      </c>
      <c r="X53" s="19" t="s">
        <v>882</v>
      </c>
      <c r="Y53" s="47" t="s">
        <v>1304</v>
      </c>
      <c r="Z53" s="47" t="s">
        <v>1302</v>
      </c>
      <c r="AA53" s="19" t="s">
        <v>432</v>
      </c>
      <c r="AB53" s="19" t="s">
        <v>432</v>
      </c>
      <c r="AC53" s="19" t="s">
        <v>264</v>
      </c>
      <c r="AD53" s="19" t="s">
        <v>210</v>
      </c>
    </row>
    <row r="54" spans="1:30" x14ac:dyDescent="0.15">
      <c r="A54" s="19" t="s">
        <v>10</v>
      </c>
      <c r="B54" s="19" t="s">
        <v>10</v>
      </c>
      <c r="C54" s="19" t="s">
        <v>910</v>
      </c>
      <c r="D54" s="19" t="s">
        <v>10</v>
      </c>
      <c r="E54" s="19" t="s">
        <v>911</v>
      </c>
      <c r="F54" s="19" t="s">
        <v>912</v>
      </c>
      <c r="G54" s="19" t="s">
        <v>999</v>
      </c>
      <c r="H54" s="19" t="s">
        <v>1000</v>
      </c>
      <c r="I54" s="19" t="s">
        <v>288</v>
      </c>
      <c r="J54" s="29" t="s">
        <v>1196</v>
      </c>
      <c r="K54" s="29" t="s">
        <v>431</v>
      </c>
      <c r="L54" s="19" t="s">
        <v>1124</v>
      </c>
      <c r="M54" s="19" t="s">
        <v>671</v>
      </c>
      <c r="N54" s="47" t="s">
        <v>1124</v>
      </c>
      <c r="O54" s="19">
        <v>38.21</v>
      </c>
      <c r="P54" s="19">
        <v>61.71</v>
      </c>
      <c r="Q54" s="19">
        <f t="shared" si="1"/>
        <v>18.189999999999998</v>
      </c>
      <c r="R54" s="19">
        <v>37.1</v>
      </c>
      <c r="S54" s="19">
        <v>55.29</v>
      </c>
      <c r="T54" s="19" t="s">
        <v>10</v>
      </c>
      <c r="U54" s="19">
        <v>8</v>
      </c>
      <c r="V54" s="19" t="s">
        <v>877</v>
      </c>
      <c r="W54" s="19" t="s">
        <v>896</v>
      </c>
      <c r="X54" s="19" t="s">
        <v>882</v>
      </c>
      <c r="Y54" s="47" t="s">
        <v>1304</v>
      </c>
      <c r="Z54" s="47" t="s">
        <v>1302</v>
      </c>
      <c r="AA54" s="19" t="s">
        <v>432</v>
      </c>
      <c r="AB54" s="19" t="s">
        <v>432</v>
      </c>
      <c r="AC54" s="19" t="s">
        <v>174</v>
      </c>
      <c r="AD54" s="19" t="s">
        <v>173</v>
      </c>
    </row>
    <row r="55" spans="1:30" x14ac:dyDescent="0.15">
      <c r="A55" s="19" t="s">
        <v>107</v>
      </c>
      <c r="B55" s="19" t="s">
        <v>107</v>
      </c>
      <c r="C55" s="19" t="s">
        <v>910</v>
      </c>
      <c r="D55" s="19" t="s">
        <v>107</v>
      </c>
      <c r="E55" s="19" t="s">
        <v>911</v>
      </c>
      <c r="F55" s="19" t="s">
        <v>912</v>
      </c>
      <c r="G55" s="19" t="s">
        <v>1001</v>
      </c>
      <c r="H55" s="19" t="s">
        <v>1002</v>
      </c>
      <c r="I55" s="19" t="s">
        <v>431</v>
      </c>
      <c r="J55" s="29" t="s">
        <v>1197</v>
      </c>
      <c r="K55" s="19" t="s">
        <v>288</v>
      </c>
      <c r="L55" s="29" t="s">
        <v>1123</v>
      </c>
      <c r="M55" s="19" t="s">
        <v>656</v>
      </c>
      <c r="N55" s="47" t="s">
        <v>1124</v>
      </c>
      <c r="O55" s="19">
        <v>53.61</v>
      </c>
      <c r="P55" s="19">
        <v>46.3</v>
      </c>
      <c r="Q55" s="19">
        <f t="shared" si="1"/>
        <v>8.5399999999999991</v>
      </c>
      <c r="R55" s="19">
        <v>41.64</v>
      </c>
      <c r="S55" s="19">
        <v>50.18</v>
      </c>
      <c r="T55" s="19" t="s">
        <v>107</v>
      </c>
      <c r="U55" s="19">
        <v>-6</v>
      </c>
      <c r="V55" s="19" t="s">
        <v>840</v>
      </c>
      <c r="W55" s="19" t="s">
        <v>893</v>
      </c>
      <c r="X55" s="19" t="s">
        <v>881</v>
      </c>
      <c r="Y55" s="47" t="s">
        <v>1304</v>
      </c>
      <c r="Z55" s="47" t="s">
        <v>1302</v>
      </c>
      <c r="AA55" s="19" t="s">
        <v>432</v>
      </c>
      <c r="AB55" s="19" t="s">
        <v>432</v>
      </c>
      <c r="AC55" s="19" t="s">
        <v>262</v>
      </c>
      <c r="AD55" s="19" t="s">
        <v>206</v>
      </c>
    </row>
    <row r="56" spans="1:30" x14ac:dyDescent="0.15">
      <c r="A56" s="19" t="s">
        <v>133</v>
      </c>
      <c r="B56" s="19" t="s">
        <v>133</v>
      </c>
      <c r="C56" s="19" t="s">
        <v>910</v>
      </c>
      <c r="D56" s="19" t="s">
        <v>133</v>
      </c>
      <c r="E56" s="19" t="s">
        <v>911</v>
      </c>
      <c r="F56" s="19" t="s">
        <v>912</v>
      </c>
      <c r="G56" s="19" t="s">
        <v>1003</v>
      </c>
      <c r="H56" s="19" t="s">
        <v>1004</v>
      </c>
      <c r="I56" s="19" t="s">
        <v>431</v>
      </c>
      <c r="J56" s="19" t="s">
        <v>1122</v>
      </c>
      <c r="K56" s="19" t="s">
        <v>1122</v>
      </c>
      <c r="L56" s="19" t="s">
        <v>1124</v>
      </c>
      <c r="M56" s="19" t="s">
        <v>656</v>
      </c>
      <c r="N56" s="47" t="s">
        <v>1124</v>
      </c>
      <c r="O56" s="19">
        <v>63.15</v>
      </c>
      <c r="P56" s="19">
        <v>36.72</v>
      </c>
      <c r="Q56" s="19">
        <f t="shared" si="1"/>
        <v>-2.2899999999999991</v>
      </c>
      <c r="R56" s="19">
        <v>46.04</v>
      </c>
      <c r="S56" s="19">
        <v>43.75</v>
      </c>
      <c r="T56" s="19" t="s">
        <v>133</v>
      </c>
      <c r="U56" s="19">
        <v>-13</v>
      </c>
      <c r="V56" s="19" t="s">
        <v>828</v>
      </c>
      <c r="W56" s="19" t="s">
        <v>892</v>
      </c>
      <c r="X56" s="19" t="s">
        <v>881</v>
      </c>
      <c r="Y56" s="47" t="s">
        <v>1304</v>
      </c>
      <c r="Z56" s="29" t="s">
        <v>1120</v>
      </c>
      <c r="AA56" s="19" t="s">
        <v>432</v>
      </c>
      <c r="AB56" s="19" t="s">
        <v>432</v>
      </c>
      <c r="AC56" s="19" t="s">
        <v>245</v>
      </c>
      <c r="AD56" s="19" t="s">
        <v>245</v>
      </c>
    </row>
    <row r="57" spans="1:30" x14ac:dyDescent="0.15">
      <c r="A57" s="19" t="s">
        <v>73</v>
      </c>
      <c r="B57" s="19" t="s">
        <v>73</v>
      </c>
      <c r="C57" s="19" t="s">
        <v>910</v>
      </c>
      <c r="D57" s="19" t="s">
        <v>73</v>
      </c>
      <c r="E57" s="19" t="s">
        <v>911</v>
      </c>
      <c r="F57" s="19" t="s">
        <v>912</v>
      </c>
      <c r="G57" s="19" t="s">
        <v>1005</v>
      </c>
      <c r="H57" s="19" t="s">
        <v>1006</v>
      </c>
      <c r="I57" s="19" t="s">
        <v>288</v>
      </c>
      <c r="J57" s="29" t="s">
        <v>1198</v>
      </c>
      <c r="K57" s="29" t="s">
        <v>431</v>
      </c>
      <c r="L57" s="19" t="s">
        <v>1124</v>
      </c>
      <c r="M57" s="19" t="s">
        <v>662</v>
      </c>
      <c r="N57" s="47" t="s">
        <v>1124</v>
      </c>
      <c r="O57" s="19">
        <v>45.32</v>
      </c>
      <c r="P57" s="19">
        <v>54.54</v>
      </c>
      <c r="Q57" s="19">
        <f t="shared" si="1"/>
        <v>17.870000000000005</v>
      </c>
      <c r="R57" s="19">
        <v>37.01</v>
      </c>
      <c r="S57" s="19">
        <v>54.88</v>
      </c>
      <c r="T57" s="19" t="s">
        <v>73</v>
      </c>
      <c r="U57" s="19">
        <v>9</v>
      </c>
      <c r="V57" s="19" t="s">
        <v>850</v>
      </c>
      <c r="W57" s="19" t="s">
        <v>896</v>
      </c>
      <c r="X57" s="19" t="s">
        <v>882</v>
      </c>
      <c r="Y57" s="47" t="s">
        <v>1304</v>
      </c>
      <c r="Z57" s="29" t="s">
        <v>1137</v>
      </c>
      <c r="AA57" s="19" t="s">
        <v>432</v>
      </c>
      <c r="AB57" s="19" t="s">
        <v>432</v>
      </c>
      <c r="AC57" s="19" t="s">
        <v>254</v>
      </c>
      <c r="AD57" s="19" t="s">
        <v>172</v>
      </c>
    </row>
    <row r="58" spans="1:30" x14ac:dyDescent="0.15">
      <c r="A58" s="19" t="s">
        <v>69</v>
      </c>
      <c r="B58" s="19" t="s">
        <v>69</v>
      </c>
      <c r="C58" s="19" t="s">
        <v>910</v>
      </c>
      <c r="D58" s="19" t="s">
        <v>69</v>
      </c>
      <c r="E58" s="19" t="s">
        <v>911</v>
      </c>
      <c r="F58" s="19" t="s">
        <v>912</v>
      </c>
      <c r="G58" s="19" t="s">
        <v>982</v>
      </c>
      <c r="H58" s="19" t="s">
        <v>1007</v>
      </c>
      <c r="I58" s="19" t="s">
        <v>288</v>
      </c>
      <c r="J58" s="29" t="s">
        <v>1199</v>
      </c>
      <c r="K58" s="29" t="s">
        <v>431</v>
      </c>
      <c r="L58" s="19" t="s">
        <v>1124</v>
      </c>
      <c r="M58" s="19" t="s">
        <v>660</v>
      </c>
      <c r="N58" s="47" t="s">
        <v>1124</v>
      </c>
      <c r="O58" s="19">
        <v>30.26</v>
      </c>
      <c r="P58" s="19">
        <v>69.62</v>
      </c>
      <c r="Q58" s="19">
        <f t="shared" si="1"/>
        <v>34.06</v>
      </c>
      <c r="R58" s="19">
        <v>28.63</v>
      </c>
      <c r="S58" s="19">
        <v>62.69</v>
      </c>
      <c r="T58" s="19" t="s">
        <v>69</v>
      </c>
      <c r="U58" s="19">
        <v>18</v>
      </c>
      <c r="V58" s="19" t="s">
        <v>820</v>
      </c>
      <c r="W58" s="19" t="s">
        <v>895</v>
      </c>
      <c r="X58" s="19" t="s">
        <v>882</v>
      </c>
      <c r="Y58" s="47" t="s">
        <v>1304</v>
      </c>
      <c r="Z58" s="47" t="s">
        <v>1302</v>
      </c>
      <c r="AA58" s="19" t="s">
        <v>432</v>
      </c>
      <c r="AB58" s="19" t="s">
        <v>432</v>
      </c>
      <c r="AC58" s="19" t="s">
        <v>151</v>
      </c>
      <c r="AD58" s="19" t="s">
        <v>246</v>
      </c>
    </row>
    <row r="59" spans="1:30" x14ac:dyDescent="0.15">
      <c r="A59" s="19" t="s">
        <v>11</v>
      </c>
      <c r="B59" s="19" t="s">
        <v>11</v>
      </c>
      <c r="C59" s="19" t="s">
        <v>910</v>
      </c>
      <c r="D59" s="19" t="s">
        <v>11</v>
      </c>
      <c r="E59" s="19" t="s">
        <v>911</v>
      </c>
      <c r="F59" s="19" t="s">
        <v>912</v>
      </c>
      <c r="G59" s="19" t="s">
        <v>1008</v>
      </c>
      <c r="H59" s="19" t="s">
        <v>1009</v>
      </c>
      <c r="I59" s="19" t="s">
        <v>288</v>
      </c>
      <c r="J59" s="29" t="s">
        <v>1200</v>
      </c>
      <c r="K59" s="29" t="s">
        <v>431</v>
      </c>
      <c r="L59" s="19" t="s">
        <v>1124</v>
      </c>
      <c r="M59" s="19" t="s">
        <v>660</v>
      </c>
      <c r="N59" s="47" t="s">
        <v>1124</v>
      </c>
      <c r="O59" s="19">
        <v>34.35</v>
      </c>
      <c r="P59" s="19">
        <v>65.53</v>
      </c>
      <c r="Q59" s="19">
        <f t="shared" si="1"/>
        <v>30.470000000000002</v>
      </c>
      <c r="R59" s="19">
        <v>30.52</v>
      </c>
      <c r="S59" s="19">
        <v>60.99</v>
      </c>
      <c r="T59" s="19" t="s">
        <v>11</v>
      </c>
      <c r="U59" s="19">
        <v>13</v>
      </c>
      <c r="V59" s="19" t="s">
        <v>825</v>
      </c>
      <c r="W59" s="19" t="s">
        <v>895</v>
      </c>
      <c r="X59" s="19" t="s">
        <v>882</v>
      </c>
      <c r="Y59" s="47" t="s">
        <v>1304</v>
      </c>
      <c r="Z59" s="47" t="s">
        <v>1302</v>
      </c>
      <c r="AA59" s="19" t="s">
        <v>432</v>
      </c>
      <c r="AB59" s="19" t="s">
        <v>432</v>
      </c>
      <c r="AC59" s="19" t="s">
        <v>151</v>
      </c>
      <c r="AD59" s="19" t="s">
        <v>247</v>
      </c>
    </row>
    <row r="60" spans="1:30" x14ac:dyDescent="0.15">
      <c r="A60" s="19" t="s">
        <v>80</v>
      </c>
      <c r="B60" s="19" t="s">
        <v>80</v>
      </c>
      <c r="C60" s="19" t="s">
        <v>910</v>
      </c>
      <c r="D60" s="19" t="s">
        <v>80</v>
      </c>
      <c r="E60" s="19" t="s">
        <v>911</v>
      </c>
      <c r="F60" s="19" t="s">
        <v>912</v>
      </c>
      <c r="G60" s="19" t="s">
        <v>1010</v>
      </c>
      <c r="H60" s="19" t="s">
        <v>1011</v>
      </c>
      <c r="I60" s="19" t="s">
        <v>288</v>
      </c>
      <c r="J60" s="29" t="s">
        <v>1201</v>
      </c>
      <c r="K60" s="29" t="s">
        <v>431</v>
      </c>
      <c r="L60" s="19" t="s">
        <v>1124</v>
      </c>
      <c r="M60" s="19" t="s">
        <v>660</v>
      </c>
      <c r="N60" s="47" t="s">
        <v>1124</v>
      </c>
      <c r="O60" s="19">
        <v>31.29</v>
      </c>
      <c r="P60" s="19">
        <v>68.58</v>
      </c>
      <c r="Q60" s="19">
        <f t="shared" si="1"/>
        <v>30.900000000000002</v>
      </c>
      <c r="R60" s="19">
        <v>30.24</v>
      </c>
      <c r="S60" s="19">
        <v>61.14</v>
      </c>
      <c r="T60" s="19" t="s">
        <v>80</v>
      </c>
      <c r="U60" s="19">
        <v>19</v>
      </c>
      <c r="V60" s="19" t="s">
        <v>837</v>
      </c>
      <c r="W60" s="19" t="s">
        <v>895</v>
      </c>
      <c r="X60" s="19" t="s">
        <v>882</v>
      </c>
      <c r="Y60" s="47" t="s">
        <v>1304</v>
      </c>
      <c r="Z60" s="29" t="s">
        <v>1137</v>
      </c>
      <c r="AA60" s="19" t="s">
        <v>432</v>
      </c>
      <c r="AB60" s="19" t="s">
        <v>432</v>
      </c>
      <c r="AC60" s="19" t="s">
        <v>271</v>
      </c>
      <c r="AD60" s="19" t="s">
        <v>233</v>
      </c>
    </row>
    <row r="61" spans="1:30" x14ac:dyDescent="0.15">
      <c r="A61" s="19" t="s">
        <v>79</v>
      </c>
      <c r="B61" s="19" t="s">
        <v>79</v>
      </c>
      <c r="C61" s="19" t="s">
        <v>910</v>
      </c>
      <c r="D61" s="19" t="s">
        <v>79</v>
      </c>
      <c r="E61" s="19" t="s">
        <v>911</v>
      </c>
      <c r="F61" s="19" t="s">
        <v>912</v>
      </c>
      <c r="G61" s="19" t="s">
        <v>1012</v>
      </c>
      <c r="H61" s="19" t="s">
        <v>1013</v>
      </c>
      <c r="I61" s="19" t="s">
        <v>288</v>
      </c>
      <c r="J61" s="29" t="s">
        <v>1202</v>
      </c>
      <c r="K61" s="29" t="s">
        <v>431</v>
      </c>
      <c r="L61" s="19" t="s">
        <v>1124</v>
      </c>
      <c r="M61" s="19" t="s">
        <v>660</v>
      </c>
      <c r="N61" s="47" t="s">
        <v>1124</v>
      </c>
      <c r="O61" s="19">
        <v>29.7</v>
      </c>
      <c r="P61" s="19">
        <v>70.16</v>
      </c>
      <c r="Q61" s="19">
        <f t="shared" si="1"/>
        <v>32.489999999999995</v>
      </c>
      <c r="R61" s="19">
        <v>29.37</v>
      </c>
      <c r="S61" s="19">
        <v>61.86</v>
      </c>
      <c r="T61" s="19" t="s">
        <v>79</v>
      </c>
      <c r="U61" s="19">
        <v>18</v>
      </c>
      <c r="V61" s="19" t="s">
        <v>820</v>
      </c>
      <c r="W61" s="19" t="s">
        <v>895</v>
      </c>
      <c r="X61" s="19" t="s">
        <v>882</v>
      </c>
      <c r="Y61" s="47" t="s">
        <v>1304</v>
      </c>
      <c r="Z61" s="29" t="s">
        <v>1137</v>
      </c>
      <c r="AA61" s="19" t="s">
        <v>432</v>
      </c>
      <c r="AB61" s="19" t="s">
        <v>432</v>
      </c>
      <c r="AC61" s="19" t="s">
        <v>151</v>
      </c>
      <c r="AD61" s="19" t="s">
        <v>182</v>
      </c>
    </row>
    <row r="62" spans="1:30" x14ac:dyDescent="0.15">
      <c r="A62" s="19" t="s">
        <v>74</v>
      </c>
      <c r="B62" s="19" t="s">
        <v>74</v>
      </c>
      <c r="C62" s="19" t="s">
        <v>910</v>
      </c>
      <c r="D62" s="19" t="s">
        <v>74</v>
      </c>
      <c r="E62" s="19" t="s">
        <v>911</v>
      </c>
      <c r="F62" s="19" t="s">
        <v>912</v>
      </c>
      <c r="G62" s="19" t="s">
        <v>1014</v>
      </c>
      <c r="H62" s="19" t="s">
        <v>1015</v>
      </c>
      <c r="I62" s="19" t="s">
        <v>288</v>
      </c>
      <c r="J62" s="29" t="s">
        <v>1203</v>
      </c>
      <c r="K62" s="29" t="s">
        <v>431</v>
      </c>
      <c r="L62" s="19" t="s">
        <v>1124</v>
      </c>
      <c r="M62" s="19" t="s">
        <v>660</v>
      </c>
      <c r="N62" s="47" t="s">
        <v>1124</v>
      </c>
      <c r="O62" s="19">
        <v>29.47</v>
      </c>
      <c r="P62" s="19">
        <v>70.33</v>
      </c>
      <c r="Q62" s="19">
        <f t="shared" si="1"/>
        <v>44.84</v>
      </c>
      <c r="R62" s="19">
        <v>23.78</v>
      </c>
      <c r="S62" s="19">
        <v>68.62</v>
      </c>
      <c r="T62" s="19" t="s">
        <v>74</v>
      </c>
      <c r="U62" s="19">
        <v>18</v>
      </c>
      <c r="V62" s="19" t="s">
        <v>820</v>
      </c>
      <c r="W62" s="19" t="s">
        <v>895</v>
      </c>
      <c r="X62" s="19" t="s">
        <v>882</v>
      </c>
      <c r="Y62" s="47" t="s">
        <v>1304</v>
      </c>
      <c r="Z62" s="47" t="s">
        <v>1302</v>
      </c>
      <c r="AA62" s="19" t="s">
        <v>512</v>
      </c>
      <c r="AB62" s="19" t="s">
        <v>512</v>
      </c>
      <c r="AC62" s="19" t="s">
        <v>136</v>
      </c>
      <c r="AD62" s="19" t="s">
        <v>549</v>
      </c>
    </row>
    <row r="63" spans="1:30" x14ac:dyDescent="0.15">
      <c r="A63" s="19" t="s">
        <v>78</v>
      </c>
      <c r="B63" s="19" t="s">
        <v>78</v>
      </c>
      <c r="C63" s="19" t="s">
        <v>910</v>
      </c>
      <c r="D63" s="19" t="s">
        <v>78</v>
      </c>
      <c r="E63" s="19" t="s">
        <v>911</v>
      </c>
      <c r="F63" s="19" t="s">
        <v>912</v>
      </c>
      <c r="G63" s="19" t="s">
        <v>1016</v>
      </c>
      <c r="H63" s="19" t="s">
        <v>1017</v>
      </c>
      <c r="I63" s="19" t="s">
        <v>288</v>
      </c>
      <c r="J63" s="29" t="s">
        <v>1204</v>
      </c>
      <c r="K63" s="29" t="s">
        <v>431</v>
      </c>
      <c r="L63" s="19" t="s">
        <v>1124</v>
      </c>
      <c r="M63" s="19" t="s">
        <v>660</v>
      </c>
      <c r="N63" s="47" t="s">
        <v>1124</v>
      </c>
      <c r="O63" s="19">
        <v>33.409999999999997</v>
      </c>
      <c r="P63" s="19">
        <v>66.42</v>
      </c>
      <c r="Q63" s="19">
        <f t="shared" si="1"/>
        <v>34.510000000000005</v>
      </c>
      <c r="R63" s="19">
        <v>28.8</v>
      </c>
      <c r="S63" s="19">
        <v>63.31</v>
      </c>
      <c r="T63" s="19" t="s">
        <v>78</v>
      </c>
      <c r="U63" s="19">
        <v>16</v>
      </c>
      <c r="V63" s="19" t="s">
        <v>834</v>
      </c>
      <c r="W63" s="19" t="s">
        <v>895</v>
      </c>
      <c r="X63" s="19" t="s">
        <v>882</v>
      </c>
      <c r="Y63" s="47" t="s">
        <v>1304</v>
      </c>
      <c r="Z63" s="29" t="s">
        <v>1137</v>
      </c>
      <c r="AA63" s="19" t="s">
        <v>432</v>
      </c>
      <c r="AB63" s="19" t="s">
        <v>432</v>
      </c>
      <c r="AC63" s="19" t="s">
        <v>136</v>
      </c>
      <c r="AD63" s="19" t="s">
        <v>552</v>
      </c>
    </row>
    <row r="64" spans="1:30" x14ac:dyDescent="0.15">
      <c r="A64" s="19" t="s">
        <v>123</v>
      </c>
      <c r="B64" s="19" t="s">
        <v>123</v>
      </c>
      <c r="C64" s="19" t="s">
        <v>910</v>
      </c>
      <c r="D64" s="19" t="s">
        <v>123</v>
      </c>
      <c r="E64" s="19" t="s">
        <v>911</v>
      </c>
      <c r="F64" s="19" t="s">
        <v>912</v>
      </c>
      <c r="G64" s="19" t="s">
        <v>990</v>
      </c>
      <c r="H64" s="19" t="s">
        <v>974</v>
      </c>
      <c r="I64" s="19" t="s">
        <v>288</v>
      </c>
      <c r="J64" s="29" t="s">
        <v>1205</v>
      </c>
      <c r="K64" s="29" t="s">
        <v>431</v>
      </c>
      <c r="L64" s="19" t="s">
        <v>1124</v>
      </c>
      <c r="M64" s="19" t="s">
        <v>662</v>
      </c>
      <c r="N64" s="47" t="s">
        <v>1124</v>
      </c>
      <c r="O64" s="19">
        <v>36.79</v>
      </c>
      <c r="P64" s="19">
        <v>63</v>
      </c>
      <c r="Q64" s="19">
        <f t="shared" si="1"/>
        <v>35.85</v>
      </c>
      <c r="R64" s="19">
        <v>27.93</v>
      </c>
      <c r="S64" s="19">
        <v>63.78</v>
      </c>
      <c r="T64" s="19" t="s">
        <v>123</v>
      </c>
      <c r="U64" s="19">
        <v>11</v>
      </c>
      <c r="V64" s="19" t="s">
        <v>848</v>
      </c>
      <c r="W64" s="19" t="s">
        <v>895</v>
      </c>
      <c r="X64" s="19" t="s">
        <v>882</v>
      </c>
      <c r="Y64" s="47" t="s">
        <v>1304</v>
      </c>
      <c r="Z64" s="47" t="s">
        <v>1302</v>
      </c>
      <c r="AA64" s="19" t="s">
        <v>432</v>
      </c>
      <c r="AB64" s="19" t="s">
        <v>432</v>
      </c>
      <c r="AC64" s="19" t="s">
        <v>195</v>
      </c>
      <c r="AD64" s="19" t="s">
        <v>194</v>
      </c>
    </row>
    <row r="65" spans="1:30" x14ac:dyDescent="0.15">
      <c r="A65" s="19" t="s">
        <v>9</v>
      </c>
      <c r="B65" s="19" t="s">
        <v>9</v>
      </c>
      <c r="C65" s="19" t="s">
        <v>910</v>
      </c>
      <c r="D65" s="19" t="s">
        <v>9</v>
      </c>
      <c r="E65" s="19" t="s">
        <v>911</v>
      </c>
      <c r="F65" s="19" t="s">
        <v>912</v>
      </c>
      <c r="G65" s="19" t="s">
        <v>1018</v>
      </c>
      <c r="H65" s="19" t="s">
        <v>1019</v>
      </c>
      <c r="I65" s="19" t="s">
        <v>288</v>
      </c>
      <c r="J65" s="29" t="s">
        <v>1206</v>
      </c>
      <c r="K65" s="29" t="s">
        <v>431</v>
      </c>
      <c r="L65" s="19" t="s">
        <v>1124</v>
      </c>
      <c r="M65" s="19" t="s">
        <v>665</v>
      </c>
      <c r="N65" s="47" t="s">
        <v>1124</v>
      </c>
      <c r="O65" s="19">
        <v>46.73</v>
      </c>
      <c r="P65" s="19">
        <v>53.22</v>
      </c>
      <c r="Q65" s="19">
        <f t="shared" si="1"/>
        <v>28.970000000000002</v>
      </c>
      <c r="R65" s="19">
        <v>31.27</v>
      </c>
      <c r="S65" s="19">
        <v>60.24</v>
      </c>
      <c r="T65" s="19" t="s">
        <v>9</v>
      </c>
      <c r="U65" s="19">
        <v>4</v>
      </c>
      <c r="V65" s="19" t="s">
        <v>876</v>
      </c>
      <c r="W65" s="19" t="s">
        <v>896</v>
      </c>
      <c r="X65" s="19" t="s">
        <v>882</v>
      </c>
      <c r="Y65" s="47" t="s">
        <v>1304</v>
      </c>
      <c r="Z65" s="47" t="s">
        <v>1302</v>
      </c>
      <c r="AA65" s="19" t="s">
        <v>432</v>
      </c>
      <c r="AB65" s="19" t="s">
        <v>432</v>
      </c>
      <c r="AC65" s="19" t="s">
        <v>250</v>
      </c>
      <c r="AD65" s="19" t="s">
        <v>157</v>
      </c>
    </row>
    <row r="66" spans="1:30" x14ac:dyDescent="0.15">
      <c r="A66" s="19" t="s">
        <v>20</v>
      </c>
      <c r="B66" s="19" t="s">
        <v>20</v>
      </c>
      <c r="C66" s="19" t="s">
        <v>910</v>
      </c>
      <c r="D66" s="19" t="s">
        <v>20</v>
      </c>
      <c r="E66" s="19" t="s">
        <v>911</v>
      </c>
      <c r="F66" s="19" t="s">
        <v>912</v>
      </c>
      <c r="G66" s="19" t="s">
        <v>1020</v>
      </c>
      <c r="H66" s="19" t="s">
        <v>1021</v>
      </c>
      <c r="I66" s="19" t="s">
        <v>288</v>
      </c>
      <c r="J66" s="29" t="s">
        <v>1207</v>
      </c>
      <c r="K66" s="29" t="s">
        <v>431</v>
      </c>
      <c r="L66" s="19" t="s">
        <v>1124</v>
      </c>
      <c r="M66" s="19" t="s">
        <v>660</v>
      </c>
      <c r="N66" s="47" t="s">
        <v>1124</v>
      </c>
      <c r="O66" s="19">
        <v>32.049999999999997</v>
      </c>
      <c r="P66" s="19">
        <v>67.760000000000005</v>
      </c>
      <c r="Q66" s="19">
        <f t="shared" ref="Q66:Q97" si="2">S66-R66</f>
        <v>16.71</v>
      </c>
      <c r="R66" s="19">
        <v>37.33</v>
      </c>
      <c r="S66" s="19">
        <v>54.04</v>
      </c>
      <c r="T66" s="19" t="s">
        <v>20</v>
      </c>
      <c r="U66" s="19">
        <v>17</v>
      </c>
      <c r="V66" s="19" t="s">
        <v>833</v>
      </c>
      <c r="W66" s="19" t="s">
        <v>895</v>
      </c>
      <c r="X66" s="19" t="s">
        <v>882</v>
      </c>
      <c r="Y66" s="47" t="s">
        <v>1304</v>
      </c>
      <c r="Z66" s="29" t="s">
        <v>1137</v>
      </c>
      <c r="AA66" s="19" t="s">
        <v>512</v>
      </c>
      <c r="AB66" s="19" t="s">
        <v>702</v>
      </c>
      <c r="AC66" s="19" t="s">
        <v>255</v>
      </c>
      <c r="AD66" s="19" t="s">
        <v>186</v>
      </c>
    </row>
    <row r="67" spans="1:30" x14ac:dyDescent="0.15">
      <c r="A67" s="19" t="s">
        <v>84</v>
      </c>
      <c r="B67" s="19" t="s">
        <v>84</v>
      </c>
      <c r="C67" s="19" t="s">
        <v>910</v>
      </c>
      <c r="D67" s="19" t="s">
        <v>84</v>
      </c>
      <c r="E67" s="19" t="s">
        <v>911</v>
      </c>
      <c r="F67" s="19" t="s">
        <v>912</v>
      </c>
      <c r="G67" s="19" t="s">
        <v>1022</v>
      </c>
      <c r="H67" s="19" t="s">
        <v>1023</v>
      </c>
      <c r="I67" s="19" t="s">
        <v>288</v>
      </c>
      <c r="J67" s="29" t="s">
        <v>1208</v>
      </c>
      <c r="K67" s="29" t="s">
        <v>431</v>
      </c>
      <c r="L67" s="29" t="s">
        <v>1123</v>
      </c>
      <c r="M67" s="19" t="s">
        <v>660</v>
      </c>
      <c r="N67" s="47" t="s">
        <v>1124</v>
      </c>
      <c r="O67" s="19">
        <v>39.51</v>
      </c>
      <c r="P67" s="19">
        <v>60.34</v>
      </c>
      <c r="Q67" s="19">
        <f t="shared" si="2"/>
        <v>-0.48999999999999488</v>
      </c>
      <c r="R67" s="19">
        <v>45.48</v>
      </c>
      <c r="S67" s="19">
        <v>44.99</v>
      </c>
      <c r="T67" s="19" t="s">
        <v>84</v>
      </c>
      <c r="U67" s="19">
        <v>10</v>
      </c>
      <c r="V67" s="19" t="s">
        <v>827</v>
      </c>
      <c r="W67" s="19" t="s">
        <v>895</v>
      </c>
      <c r="X67" s="19" t="s">
        <v>882</v>
      </c>
      <c r="Y67" s="47" t="s">
        <v>1304</v>
      </c>
      <c r="Z67" s="47" t="s">
        <v>1302</v>
      </c>
      <c r="AA67" s="19" t="s">
        <v>512</v>
      </c>
      <c r="AB67" s="19" t="s">
        <v>702</v>
      </c>
      <c r="AC67" s="19" t="s">
        <v>255</v>
      </c>
      <c r="AD67" s="19" t="s">
        <v>153</v>
      </c>
    </row>
    <row r="68" spans="1:30" x14ac:dyDescent="0.15">
      <c r="A68" s="19" t="s">
        <v>81</v>
      </c>
      <c r="B68" s="19" t="s">
        <v>81</v>
      </c>
      <c r="C68" s="19" t="s">
        <v>910</v>
      </c>
      <c r="D68" s="19" t="s">
        <v>81</v>
      </c>
      <c r="E68" s="19" t="s">
        <v>911</v>
      </c>
      <c r="F68" s="19" t="s">
        <v>912</v>
      </c>
      <c r="G68" s="29" t="s">
        <v>1210</v>
      </c>
      <c r="H68" s="29" t="s">
        <v>1211</v>
      </c>
      <c r="I68" s="19" t="s">
        <v>288</v>
      </c>
      <c r="J68" s="29" t="s">
        <v>1209</v>
      </c>
      <c r="K68" s="29" t="s">
        <v>431</v>
      </c>
      <c r="L68" s="19" t="s">
        <v>1124</v>
      </c>
      <c r="M68" s="19" t="s">
        <v>660</v>
      </c>
      <c r="N68" s="47" t="s">
        <v>1124</v>
      </c>
      <c r="O68" s="19">
        <v>33.950000000000003</v>
      </c>
      <c r="P68" s="19">
        <v>65.900000000000006</v>
      </c>
      <c r="Q68" s="19">
        <f t="shared" si="2"/>
        <v>10.350000000000001</v>
      </c>
      <c r="R68" s="19">
        <v>40.39</v>
      </c>
      <c r="S68" s="19">
        <v>50.74</v>
      </c>
      <c r="T68" s="19" t="s">
        <v>81</v>
      </c>
      <c r="U68" s="19">
        <v>18</v>
      </c>
      <c r="V68" s="19" t="s">
        <v>820</v>
      </c>
      <c r="W68" s="19" t="s">
        <v>895</v>
      </c>
      <c r="X68" s="19" t="s">
        <v>882</v>
      </c>
      <c r="Y68" s="19"/>
      <c r="Z68" s="19" t="s">
        <v>1119</v>
      </c>
      <c r="AA68" s="19" t="s">
        <v>512</v>
      </c>
      <c r="AB68" s="19" t="s">
        <v>702</v>
      </c>
      <c r="AC68" s="19" t="s">
        <v>255</v>
      </c>
      <c r="AD68" s="19" t="s">
        <v>193</v>
      </c>
    </row>
    <row r="69" spans="1:30" x14ac:dyDescent="0.15">
      <c r="A69" s="19" t="s">
        <v>83</v>
      </c>
      <c r="B69" s="19" t="s">
        <v>83</v>
      </c>
      <c r="C69" s="19" t="s">
        <v>910</v>
      </c>
      <c r="D69" s="19" t="s">
        <v>83</v>
      </c>
      <c r="E69" s="19" t="s">
        <v>911</v>
      </c>
      <c r="F69" s="19" t="s">
        <v>912</v>
      </c>
      <c r="G69" s="19" t="s">
        <v>1024</v>
      </c>
      <c r="H69" s="19" t="s">
        <v>1025</v>
      </c>
      <c r="I69" s="19" t="s">
        <v>288</v>
      </c>
      <c r="J69" s="29" t="s">
        <v>1212</v>
      </c>
      <c r="K69" s="29" t="s">
        <v>431</v>
      </c>
      <c r="L69" s="29" t="s">
        <v>1123</v>
      </c>
      <c r="M69" s="19" t="s">
        <v>660</v>
      </c>
      <c r="N69" s="47" t="s">
        <v>1124</v>
      </c>
      <c r="O69" s="19">
        <v>43.95</v>
      </c>
      <c r="P69" s="19">
        <v>55.83</v>
      </c>
      <c r="Q69" s="19">
        <f t="shared" si="2"/>
        <v>-4.2600000000000051</v>
      </c>
      <c r="R69" s="19">
        <v>47.42</v>
      </c>
      <c r="S69" s="19">
        <v>43.16</v>
      </c>
      <c r="T69" s="19" t="s">
        <v>83</v>
      </c>
      <c r="U69" s="19">
        <v>8</v>
      </c>
      <c r="V69" s="19" t="s">
        <v>877</v>
      </c>
      <c r="W69" s="19" t="s">
        <v>896</v>
      </c>
      <c r="X69" s="19" t="s">
        <v>882</v>
      </c>
      <c r="Y69" s="47" t="s">
        <v>1304</v>
      </c>
      <c r="Z69" s="29" t="s">
        <v>1137</v>
      </c>
      <c r="AA69" s="19" t="s">
        <v>512</v>
      </c>
      <c r="AB69" s="19" t="s">
        <v>702</v>
      </c>
      <c r="AC69" s="19" t="s">
        <v>255</v>
      </c>
      <c r="AD69" s="19" t="s">
        <v>188</v>
      </c>
    </row>
    <row r="70" spans="1:30" x14ac:dyDescent="0.15">
      <c r="A70" s="19" t="s">
        <v>1</v>
      </c>
      <c r="B70" s="19" t="s">
        <v>1</v>
      </c>
      <c r="C70" s="19" t="s">
        <v>910</v>
      </c>
      <c r="D70" s="19" t="s">
        <v>1</v>
      </c>
      <c r="E70" s="19" t="s">
        <v>911</v>
      </c>
      <c r="F70" s="19" t="s">
        <v>912</v>
      </c>
      <c r="G70" s="29" t="s">
        <v>942</v>
      </c>
      <c r="H70" s="29" t="s">
        <v>1214</v>
      </c>
      <c r="I70" s="19" t="s">
        <v>288</v>
      </c>
      <c r="J70" s="29" t="s">
        <v>1213</v>
      </c>
      <c r="K70" s="29" t="s">
        <v>431</v>
      </c>
      <c r="L70" s="19" t="s">
        <v>1124</v>
      </c>
      <c r="M70" s="19" t="s">
        <v>660</v>
      </c>
      <c r="N70" s="47" t="s">
        <v>1124</v>
      </c>
      <c r="O70" s="19">
        <v>38.479999999999997</v>
      </c>
      <c r="P70" s="19">
        <v>61.35</v>
      </c>
      <c r="Q70" s="19">
        <f t="shared" si="2"/>
        <v>15.549999999999997</v>
      </c>
      <c r="R70" s="19">
        <v>37.43</v>
      </c>
      <c r="S70" s="19">
        <v>52.98</v>
      </c>
      <c r="T70" s="19" t="s">
        <v>1</v>
      </c>
      <c r="U70" s="19">
        <v>15</v>
      </c>
      <c r="V70" s="19" t="s">
        <v>841</v>
      </c>
      <c r="W70" s="19" t="s">
        <v>895</v>
      </c>
      <c r="X70" s="19" t="s">
        <v>882</v>
      </c>
      <c r="Y70" s="19"/>
      <c r="Z70" s="19" t="s">
        <v>1119</v>
      </c>
      <c r="AA70" s="19" t="s">
        <v>512</v>
      </c>
      <c r="AB70" s="19" t="s">
        <v>512</v>
      </c>
      <c r="AC70" s="19" t="s">
        <v>136</v>
      </c>
      <c r="AD70" s="19" t="s">
        <v>136</v>
      </c>
    </row>
    <row r="71" spans="1:30" x14ac:dyDescent="0.15">
      <c r="A71" s="19" t="s">
        <v>129</v>
      </c>
      <c r="B71" s="19" t="s">
        <v>129</v>
      </c>
      <c r="C71" s="19" t="s">
        <v>910</v>
      </c>
      <c r="D71" s="19" t="s">
        <v>129</v>
      </c>
      <c r="E71" s="19" t="s">
        <v>911</v>
      </c>
      <c r="F71" s="19" t="s">
        <v>912</v>
      </c>
      <c r="G71" s="19" t="s">
        <v>999</v>
      </c>
      <c r="H71" s="19" t="s">
        <v>270</v>
      </c>
      <c r="I71" s="19" t="s">
        <v>288</v>
      </c>
      <c r="J71" s="29" t="s">
        <v>1215</v>
      </c>
      <c r="K71" s="29" t="s">
        <v>431</v>
      </c>
      <c r="L71" s="19" t="s">
        <v>1124</v>
      </c>
      <c r="M71" s="19" t="s">
        <v>660</v>
      </c>
      <c r="N71" s="47" t="s">
        <v>1124</v>
      </c>
      <c r="O71" s="19">
        <v>35.17</v>
      </c>
      <c r="P71" s="19">
        <v>64.739999999999995</v>
      </c>
      <c r="Q71" s="19">
        <f t="shared" si="2"/>
        <v>18.979999999999997</v>
      </c>
      <c r="R71" s="19">
        <v>36.130000000000003</v>
      </c>
      <c r="S71" s="19">
        <v>55.11</v>
      </c>
      <c r="T71" s="19" t="s">
        <v>129</v>
      </c>
      <c r="U71" s="19">
        <v>14</v>
      </c>
      <c r="V71" s="19" t="s">
        <v>821</v>
      </c>
      <c r="W71" s="19" t="s">
        <v>895</v>
      </c>
      <c r="X71" s="19" t="s">
        <v>882</v>
      </c>
      <c r="Y71" s="47" t="s">
        <v>1304</v>
      </c>
      <c r="Z71" s="47" t="s">
        <v>1302</v>
      </c>
      <c r="AA71" s="19" t="s">
        <v>512</v>
      </c>
      <c r="AB71" s="19" t="s">
        <v>512</v>
      </c>
      <c r="AC71" s="19" t="s">
        <v>136</v>
      </c>
      <c r="AD71" s="19" t="s">
        <v>135</v>
      </c>
    </row>
    <row r="72" spans="1:30" x14ac:dyDescent="0.15">
      <c r="A72" s="19" t="s">
        <v>62</v>
      </c>
      <c r="B72" s="19" t="s">
        <v>62</v>
      </c>
      <c r="C72" s="19" t="s">
        <v>910</v>
      </c>
      <c r="D72" s="19" t="s">
        <v>62</v>
      </c>
      <c r="E72" s="19" t="s">
        <v>911</v>
      </c>
      <c r="F72" s="19" t="s">
        <v>912</v>
      </c>
      <c r="G72" s="29" t="s">
        <v>1218</v>
      </c>
      <c r="H72" s="29" t="s">
        <v>1217</v>
      </c>
      <c r="I72" s="19" t="s">
        <v>288</v>
      </c>
      <c r="J72" s="29" t="s">
        <v>1216</v>
      </c>
      <c r="K72" s="29" t="s">
        <v>431</v>
      </c>
      <c r="L72" s="25" t="s">
        <v>1124</v>
      </c>
      <c r="M72" s="19" t="s">
        <v>664</v>
      </c>
      <c r="N72" s="47" t="s">
        <v>1124</v>
      </c>
      <c r="O72" s="19">
        <v>41.56</v>
      </c>
      <c r="P72" s="19">
        <v>58.21</v>
      </c>
      <c r="Q72" s="19">
        <f t="shared" si="2"/>
        <v>2.9500000000000028</v>
      </c>
      <c r="R72" s="19">
        <v>43.69</v>
      </c>
      <c r="S72" s="19">
        <v>46.64</v>
      </c>
      <c r="T72" s="19" t="s">
        <v>62</v>
      </c>
      <c r="U72" s="19">
        <v>7</v>
      </c>
      <c r="V72" s="19" t="s">
        <v>836</v>
      </c>
      <c r="W72" s="19" t="s">
        <v>896</v>
      </c>
      <c r="X72" s="19" t="s">
        <v>882</v>
      </c>
      <c r="Y72" s="19"/>
      <c r="Z72" s="19" t="s">
        <v>1119</v>
      </c>
      <c r="AA72" s="19" t="s">
        <v>512</v>
      </c>
      <c r="AB72" s="19" t="s">
        <v>702</v>
      </c>
      <c r="AC72" s="19" t="s">
        <v>255</v>
      </c>
      <c r="AD72" s="19" t="s">
        <v>180</v>
      </c>
    </row>
    <row r="73" spans="1:30" x14ac:dyDescent="0.15">
      <c r="A73" s="19" t="s">
        <v>66</v>
      </c>
      <c r="B73" s="19" t="s">
        <v>66</v>
      </c>
      <c r="C73" s="19" t="s">
        <v>910</v>
      </c>
      <c r="D73" s="19" t="s">
        <v>66</v>
      </c>
      <c r="E73" s="19" t="s">
        <v>911</v>
      </c>
      <c r="F73" s="19" t="s">
        <v>912</v>
      </c>
      <c r="G73" s="19" t="s">
        <v>1026</v>
      </c>
      <c r="H73" s="19" t="s">
        <v>1027</v>
      </c>
      <c r="I73" s="19" t="s">
        <v>431</v>
      </c>
      <c r="J73" s="29" t="s">
        <v>1219</v>
      </c>
      <c r="K73" s="29" t="s">
        <v>288</v>
      </c>
      <c r="L73" s="19" t="s">
        <v>1124</v>
      </c>
      <c r="M73" s="19" t="s">
        <v>667</v>
      </c>
      <c r="N73" s="47" t="s">
        <v>1124</v>
      </c>
      <c r="O73" s="19">
        <v>55.66</v>
      </c>
      <c r="P73" s="19">
        <v>44.11</v>
      </c>
      <c r="Q73" s="19">
        <f t="shared" si="2"/>
        <v>-11.979999999999997</v>
      </c>
      <c r="R73" s="19">
        <v>51.72</v>
      </c>
      <c r="S73" s="19">
        <v>39.74</v>
      </c>
      <c r="T73" s="19" t="s">
        <v>66</v>
      </c>
      <c r="U73" s="19">
        <v>-4</v>
      </c>
      <c r="V73" s="19" t="s">
        <v>849</v>
      </c>
      <c r="W73" s="19" t="s">
        <v>893</v>
      </c>
      <c r="X73" s="19" t="s">
        <v>881</v>
      </c>
      <c r="Y73" s="47" t="s">
        <v>1304</v>
      </c>
      <c r="Z73" s="47" t="s">
        <v>1302</v>
      </c>
      <c r="AA73" s="19" t="s">
        <v>512</v>
      </c>
      <c r="AB73" s="19" t="s">
        <v>702</v>
      </c>
      <c r="AC73" s="19" t="s">
        <v>255</v>
      </c>
      <c r="AD73" s="19" t="s">
        <v>179</v>
      </c>
    </row>
    <row r="74" spans="1:30" x14ac:dyDescent="0.15">
      <c r="A74" s="19" t="s">
        <v>67</v>
      </c>
      <c r="B74" s="19" t="s">
        <v>67</v>
      </c>
      <c r="C74" s="19" t="s">
        <v>910</v>
      </c>
      <c r="D74" s="19" t="s">
        <v>67</v>
      </c>
      <c r="E74" s="19" t="s">
        <v>911</v>
      </c>
      <c r="F74" s="19" t="s">
        <v>912</v>
      </c>
      <c r="G74" s="19" t="s">
        <v>1028</v>
      </c>
      <c r="H74" s="19" t="s">
        <v>1029</v>
      </c>
      <c r="I74" s="19" t="s">
        <v>431</v>
      </c>
      <c r="J74" s="29" t="s">
        <v>1220</v>
      </c>
      <c r="K74" s="29" t="s">
        <v>288</v>
      </c>
      <c r="L74" s="29" t="s">
        <v>1123</v>
      </c>
      <c r="M74" s="19" t="s">
        <v>656</v>
      </c>
      <c r="N74" s="47" t="s">
        <v>1124</v>
      </c>
      <c r="O74" s="19">
        <v>47.17</v>
      </c>
      <c r="P74" s="19">
        <v>44.49</v>
      </c>
      <c r="Q74" s="19">
        <f t="shared" si="2"/>
        <v>0.6699999999999946</v>
      </c>
      <c r="R74" s="19">
        <v>44.95</v>
      </c>
      <c r="S74" s="19">
        <v>45.62</v>
      </c>
      <c r="T74" s="19" t="s">
        <v>67</v>
      </c>
      <c r="U74" s="19">
        <v>-2</v>
      </c>
      <c r="V74" s="19" t="s">
        <v>839</v>
      </c>
      <c r="W74" s="19" t="s">
        <v>1115</v>
      </c>
      <c r="X74" s="19" t="s">
        <v>881</v>
      </c>
      <c r="Y74" s="47" t="s">
        <v>1304</v>
      </c>
      <c r="Z74" s="29" t="s">
        <v>1137</v>
      </c>
      <c r="AA74" s="19" t="s">
        <v>512</v>
      </c>
      <c r="AB74" s="19" t="s">
        <v>512</v>
      </c>
      <c r="AC74" s="19" t="s">
        <v>136</v>
      </c>
      <c r="AD74" s="19" t="s">
        <v>140</v>
      </c>
    </row>
    <row r="75" spans="1:30" x14ac:dyDescent="0.15">
      <c r="A75" s="19" t="s">
        <v>68</v>
      </c>
      <c r="B75" s="19" t="s">
        <v>68</v>
      </c>
      <c r="C75" s="19" t="s">
        <v>910</v>
      </c>
      <c r="D75" s="19" t="s">
        <v>68</v>
      </c>
      <c r="E75" s="19" t="s">
        <v>911</v>
      </c>
      <c r="F75" s="19" t="s">
        <v>912</v>
      </c>
      <c r="G75" s="19" t="s">
        <v>1030</v>
      </c>
      <c r="H75" s="19" t="s">
        <v>1031</v>
      </c>
      <c r="I75" s="19" t="s">
        <v>288</v>
      </c>
      <c r="J75" s="29" t="s">
        <v>1221</v>
      </c>
      <c r="K75" s="29" t="s">
        <v>431</v>
      </c>
      <c r="L75" s="19" t="s">
        <v>1124</v>
      </c>
      <c r="M75" s="19" t="s">
        <v>662</v>
      </c>
      <c r="N75" s="47" t="s">
        <v>1124</v>
      </c>
      <c r="O75" s="19">
        <v>49.52</v>
      </c>
      <c r="P75" s="19">
        <v>50.26</v>
      </c>
      <c r="Q75" s="19">
        <f t="shared" si="2"/>
        <v>4.259999999999998</v>
      </c>
      <c r="R75" s="19">
        <v>43.29</v>
      </c>
      <c r="S75" s="19">
        <v>47.55</v>
      </c>
      <c r="T75" s="19" t="s">
        <v>68</v>
      </c>
      <c r="U75" s="19">
        <v>5</v>
      </c>
      <c r="V75" s="19" t="s">
        <v>847</v>
      </c>
      <c r="W75" s="19" t="s">
        <v>896</v>
      </c>
      <c r="X75" s="19" t="s">
        <v>882</v>
      </c>
      <c r="Y75" s="47" t="s">
        <v>1304</v>
      </c>
      <c r="Z75" s="47" t="s">
        <v>1302</v>
      </c>
      <c r="AA75" s="19" t="s">
        <v>512</v>
      </c>
      <c r="AB75" s="19" t="s">
        <v>512</v>
      </c>
      <c r="AC75" s="19" t="s">
        <v>136</v>
      </c>
      <c r="AD75" s="19" t="s">
        <v>137</v>
      </c>
    </row>
    <row r="76" spans="1:30" x14ac:dyDescent="0.15">
      <c r="A76" s="19" t="s">
        <v>64</v>
      </c>
      <c r="B76" s="19" t="s">
        <v>64</v>
      </c>
      <c r="C76" s="19" t="s">
        <v>910</v>
      </c>
      <c r="D76" s="19" t="s">
        <v>64</v>
      </c>
      <c r="E76" s="19" t="s">
        <v>911</v>
      </c>
      <c r="F76" s="19" t="s">
        <v>912</v>
      </c>
      <c r="G76" s="19" t="s">
        <v>1032</v>
      </c>
      <c r="H76" s="19" t="s">
        <v>1033</v>
      </c>
      <c r="I76" s="19" t="s">
        <v>288</v>
      </c>
      <c r="J76" s="29" t="s">
        <v>1222</v>
      </c>
      <c r="K76" s="29" t="s">
        <v>431</v>
      </c>
      <c r="L76" s="19" t="s">
        <v>1124</v>
      </c>
      <c r="M76" s="19" t="s">
        <v>660</v>
      </c>
      <c r="N76" s="47" t="s">
        <v>1124</v>
      </c>
      <c r="O76" s="19">
        <v>38.51</v>
      </c>
      <c r="P76" s="19">
        <v>61.4</v>
      </c>
      <c r="Q76" s="19">
        <f t="shared" si="2"/>
        <v>10.649999999999999</v>
      </c>
      <c r="R76" s="19">
        <v>40.01</v>
      </c>
      <c r="S76" s="19">
        <v>50.66</v>
      </c>
      <c r="T76" s="19" t="s">
        <v>64</v>
      </c>
      <c r="U76" s="19">
        <v>12</v>
      </c>
      <c r="V76" s="19" t="s">
        <v>842</v>
      </c>
      <c r="W76" s="19" t="s">
        <v>895</v>
      </c>
      <c r="X76" s="19" t="s">
        <v>882</v>
      </c>
      <c r="Y76" s="47" t="s">
        <v>1304</v>
      </c>
      <c r="Z76" s="29" t="s">
        <v>1137</v>
      </c>
      <c r="AA76" s="19" t="s">
        <v>512</v>
      </c>
      <c r="AB76" s="19" t="s">
        <v>512</v>
      </c>
      <c r="AC76" s="19" t="s">
        <v>136</v>
      </c>
      <c r="AD76" s="19" t="s">
        <v>138</v>
      </c>
    </row>
    <row r="77" spans="1:30" x14ac:dyDescent="0.15">
      <c r="A77" s="19" t="s">
        <v>63</v>
      </c>
      <c r="B77" s="19" t="s">
        <v>63</v>
      </c>
      <c r="C77" s="19" t="s">
        <v>910</v>
      </c>
      <c r="D77" s="19" t="s">
        <v>63</v>
      </c>
      <c r="E77" s="19" t="s">
        <v>911</v>
      </c>
      <c r="F77" s="19" t="s">
        <v>912</v>
      </c>
      <c r="G77" s="29" t="s">
        <v>1224</v>
      </c>
      <c r="H77" s="29" t="s">
        <v>955</v>
      </c>
      <c r="I77" s="19" t="s">
        <v>288</v>
      </c>
      <c r="J77" s="29" t="s">
        <v>1223</v>
      </c>
      <c r="K77" s="29" t="s">
        <v>431</v>
      </c>
      <c r="L77" s="25" t="s">
        <v>1124</v>
      </c>
      <c r="M77" s="19" t="s">
        <v>660</v>
      </c>
      <c r="N77" s="47" t="s">
        <v>1124</v>
      </c>
      <c r="O77" s="19">
        <v>42.95</v>
      </c>
      <c r="P77" s="19">
        <v>56.94</v>
      </c>
      <c r="Q77" s="19">
        <f t="shared" si="2"/>
        <v>1.1499999999999986</v>
      </c>
      <c r="R77" s="19">
        <v>44.89</v>
      </c>
      <c r="S77" s="19">
        <v>46.04</v>
      </c>
      <c r="T77" s="19" t="s">
        <v>63</v>
      </c>
      <c r="U77" s="19">
        <v>7</v>
      </c>
      <c r="V77" s="19" t="s">
        <v>836</v>
      </c>
      <c r="W77" s="19" t="s">
        <v>896</v>
      </c>
      <c r="X77" s="19" t="s">
        <v>882</v>
      </c>
      <c r="Y77" s="19"/>
      <c r="Z77" s="19" t="s">
        <v>1119</v>
      </c>
      <c r="AA77" s="19" t="s">
        <v>512</v>
      </c>
      <c r="AB77" s="19" t="s">
        <v>702</v>
      </c>
      <c r="AC77" s="19" t="s">
        <v>142</v>
      </c>
      <c r="AD77" s="19" t="s">
        <v>239</v>
      </c>
    </row>
    <row r="78" spans="1:30" x14ac:dyDescent="0.15">
      <c r="A78" s="19" t="s">
        <v>71</v>
      </c>
      <c r="B78" s="19" t="s">
        <v>71</v>
      </c>
      <c r="C78" s="19" t="s">
        <v>910</v>
      </c>
      <c r="D78" s="19" t="s">
        <v>71</v>
      </c>
      <c r="E78" s="19" t="s">
        <v>911</v>
      </c>
      <c r="F78" s="19" t="s">
        <v>912</v>
      </c>
      <c r="G78" s="19" t="s">
        <v>977</v>
      </c>
      <c r="H78" s="19" t="s">
        <v>1034</v>
      </c>
      <c r="I78" s="19" t="s">
        <v>288</v>
      </c>
      <c r="J78" s="29" t="s">
        <v>1225</v>
      </c>
      <c r="K78" s="29" t="s">
        <v>431</v>
      </c>
      <c r="L78" s="19" t="s">
        <v>1124</v>
      </c>
      <c r="M78" s="19" t="s">
        <v>660</v>
      </c>
      <c r="N78" s="47" t="s">
        <v>1124</v>
      </c>
      <c r="O78" s="19">
        <v>38.479999999999997</v>
      </c>
      <c r="P78" s="19">
        <v>61.43</v>
      </c>
      <c r="Q78" s="19">
        <f t="shared" si="2"/>
        <v>10.629999999999995</v>
      </c>
      <c r="R78" s="19">
        <v>40.49</v>
      </c>
      <c r="S78" s="19">
        <v>51.12</v>
      </c>
      <c r="T78" s="19" t="s">
        <v>71</v>
      </c>
      <c r="U78" s="19">
        <v>12</v>
      </c>
      <c r="V78" s="19" t="s">
        <v>842</v>
      </c>
      <c r="W78" s="19" t="s">
        <v>895</v>
      </c>
      <c r="X78" s="19" t="s">
        <v>882</v>
      </c>
      <c r="Y78" s="47" t="s">
        <v>1304</v>
      </c>
      <c r="Z78" s="47" t="s">
        <v>1302</v>
      </c>
      <c r="AA78" s="19" t="s">
        <v>512</v>
      </c>
      <c r="AB78" s="19" t="s">
        <v>512</v>
      </c>
      <c r="AC78" s="19" t="s">
        <v>276</v>
      </c>
      <c r="AD78" s="19" t="s">
        <v>240</v>
      </c>
    </row>
    <row r="79" spans="1:30" x14ac:dyDescent="0.15">
      <c r="A79" s="19" t="s">
        <v>70</v>
      </c>
      <c r="B79" s="19" t="s">
        <v>70</v>
      </c>
      <c r="C79" s="19" t="s">
        <v>910</v>
      </c>
      <c r="D79" s="19" t="s">
        <v>70</v>
      </c>
      <c r="E79" s="19" t="s">
        <v>911</v>
      </c>
      <c r="F79" s="19" t="s">
        <v>912</v>
      </c>
      <c r="G79" s="19" t="s">
        <v>1035</v>
      </c>
      <c r="H79" s="19" t="s">
        <v>1036</v>
      </c>
      <c r="I79" s="19" t="s">
        <v>288</v>
      </c>
      <c r="J79" s="29" t="s">
        <v>1226</v>
      </c>
      <c r="K79" s="29" t="s">
        <v>431</v>
      </c>
      <c r="L79" s="19" t="s">
        <v>1124</v>
      </c>
      <c r="M79" s="19" t="s">
        <v>653</v>
      </c>
      <c r="N79" s="47" t="s">
        <v>1124</v>
      </c>
      <c r="O79" s="19">
        <v>40.92</v>
      </c>
      <c r="P79" s="19">
        <v>59.02</v>
      </c>
      <c r="Q79" s="19">
        <f t="shared" si="2"/>
        <v>0.28000000000000114</v>
      </c>
      <c r="R79" s="19">
        <v>45.51</v>
      </c>
      <c r="S79" s="19">
        <v>45.79</v>
      </c>
      <c r="T79" s="19" t="s">
        <v>70</v>
      </c>
      <c r="U79" s="19">
        <v>8</v>
      </c>
      <c r="V79" s="19" t="s">
        <v>877</v>
      </c>
      <c r="W79" s="19" t="s">
        <v>896</v>
      </c>
      <c r="X79" s="19" t="s">
        <v>882</v>
      </c>
      <c r="Y79" s="47" t="s">
        <v>1304</v>
      </c>
      <c r="Z79" s="47" t="s">
        <v>1302</v>
      </c>
      <c r="AA79" s="19" t="s">
        <v>512</v>
      </c>
      <c r="AB79" s="19" t="s">
        <v>512</v>
      </c>
      <c r="AC79" s="19" t="s">
        <v>276</v>
      </c>
      <c r="AD79" s="19" t="s">
        <v>242</v>
      </c>
    </row>
    <row r="80" spans="1:30" x14ac:dyDescent="0.15">
      <c r="A80" s="19" t="s">
        <v>14</v>
      </c>
      <c r="B80" s="19" t="s">
        <v>14</v>
      </c>
      <c r="C80" s="19" t="s">
        <v>910</v>
      </c>
      <c r="D80" s="19" t="s">
        <v>14</v>
      </c>
      <c r="E80" s="19" t="s">
        <v>911</v>
      </c>
      <c r="F80" s="19" t="s">
        <v>912</v>
      </c>
      <c r="G80" s="19" t="s">
        <v>1037</v>
      </c>
      <c r="H80" s="19" t="s">
        <v>1038</v>
      </c>
      <c r="I80" s="19" t="s">
        <v>431</v>
      </c>
      <c r="J80" s="29" t="s">
        <v>1227</v>
      </c>
      <c r="K80" s="29" t="s">
        <v>288</v>
      </c>
      <c r="L80" s="19" t="s">
        <v>1124</v>
      </c>
      <c r="M80" s="19" t="s">
        <v>656</v>
      </c>
      <c r="N80" s="47" t="s">
        <v>1124</v>
      </c>
      <c r="O80" s="19">
        <v>96.39</v>
      </c>
      <c r="P80" s="19">
        <v>0</v>
      </c>
      <c r="Q80" s="19">
        <f t="shared" si="2"/>
        <v>-41.339999999999996</v>
      </c>
      <c r="R80" s="19">
        <v>67.27</v>
      </c>
      <c r="S80" s="19">
        <v>25.93</v>
      </c>
      <c r="T80" s="19" t="s">
        <v>14</v>
      </c>
      <c r="U80" s="19">
        <v>-48</v>
      </c>
      <c r="V80" s="19" t="s">
        <v>862</v>
      </c>
      <c r="W80" s="19" t="s">
        <v>892</v>
      </c>
      <c r="X80" s="19" t="s">
        <v>881</v>
      </c>
      <c r="Y80" s="47" t="s">
        <v>1304</v>
      </c>
      <c r="Z80" s="47" t="s">
        <v>1302</v>
      </c>
      <c r="AA80" s="19" t="s">
        <v>512</v>
      </c>
      <c r="AB80" s="19" t="s">
        <v>702</v>
      </c>
      <c r="AC80" s="19" t="s">
        <v>255</v>
      </c>
      <c r="AD80" s="19" t="s">
        <v>179</v>
      </c>
    </row>
    <row r="81" spans="1:30" x14ac:dyDescent="0.15">
      <c r="A81" s="19" t="s">
        <v>12</v>
      </c>
      <c r="B81" s="19" t="s">
        <v>12</v>
      </c>
      <c r="C81" s="19" t="s">
        <v>910</v>
      </c>
      <c r="D81" s="19" t="s">
        <v>12</v>
      </c>
      <c r="E81" s="19" t="s">
        <v>911</v>
      </c>
      <c r="F81" s="19" t="s">
        <v>912</v>
      </c>
      <c r="G81" s="29" t="s">
        <v>1229</v>
      </c>
      <c r="H81" s="29" t="s">
        <v>1230</v>
      </c>
      <c r="I81" s="19" t="s">
        <v>431</v>
      </c>
      <c r="J81" s="29" t="s">
        <v>1228</v>
      </c>
      <c r="K81" s="29" t="s">
        <v>288</v>
      </c>
      <c r="L81" s="19" t="s">
        <v>1124</v>
      </c>
      <c r="M81" s="19" t="s">
        <v>656</v>
      </c>
      <c r="N81" s="47" t="s">
        <v>1124</v>
      </c>
      <c r="O81" s="19">
        <v>69.239999999999995</v>
      </c>
      <c r="P81" s="19">
        <v>30.24</v>
      </c>
      <c r="Q81" s="19">
        <f t="shared" si="2"/>
        <v>-37.270000000000003</v>
      </c>
      <c r="R81" s="19">
        <v>64.7</v>
      </c>
      <c r="S81" s="19">
        <v>27.43</v>
      </c>
      <c r="T81" s="19" t="s">
        <v>12</v>
      </c>
      <c r="U81" s="19">
        <v>-18</v>
      </c>
      <c r="V81" s="19" t="s">
        <v>844</v>
      </c>
      <c r="W81" s="19" t="s">
        <v>892</v>
      </c>
      <c r="X81" s="19" t="s">
        <v>881</v>
      </c>
      <c r="Y81" s="19"/>
      <c r="Z81" s="19" t="s">
        <v>1119</v>
      </c>
      <c r="AA81" s="19" t="s">
        <v>512</v>
      </c>
      <c r="AB81" s="19" t="s">
        <v>702</v>
      </c>
      <c r="AC81" s="19" t="s">
        <v>255</v>
      </c>
      <c r="AD81" s="19" t="s">
        <v>178</v>
      </c>
    </row>
    <row r="82" spans="1:30" x14ac:dyDescent="0.15">
      <c r="A82" s="19" t="s">
        <v>13</v>
      </c>
      <c r="B82" s="19" t="s">
        <v>13</v>
      </c>
      <c r="C82" s="19" t="s">
        <v>910</v>
      </c>
      <c r="D82" s="19" t="s">
        <v>13</v>
      </c>
      <c r="E82" s="19" t="s">
        <v>911</v>
      </c>
      <c r="F82" s="19" t="s">
        <v>912</v>
      </c>
      <c r="G82" s="19" t="s">
        <v>1039</v>
      </c>
      <c r="H82" s="19" t="s">
        <v>1040</v>
      </c>
      <c r="I82" s="19" t="s">
        <v>431</v>
      </c>
      <c r="J82" s="29" t="s">
        <v>1231</v>
      </c>
      <c r="K82" s="29" t="s">
        <v>288</v>
      </c>
      <c r="L82" s="19" t="s">
        <v>1124</v>
      </c>
      <c r="M82" s="19" t="s">
        <v>656</v>
      </c>
      <c r="N82" s="47" t="s">
        <v>1124</v>
      </c>
      <c r="O82" s="19">
        <v>60.38</v>
      </c>
      <c r="P82" s="19">
        <v>39.43</v>
      </c>
      <c r="Q82" s="19">
        <f t="shared" si="2"/>
        <v>-20.32</v>
      </c>
      <c r="R82" s="19">
        <v>55.26</v>
      </c>
      <c r="S82" s="19">
        <v>34.94</v>
      </c>
      <c r="T82" s="19" t="s">
        <v>13</v>
      </c>
      <c r="U82" s="19">
        <v>-9</v>
      </c>
      <c r="V82" s="19" t="s">
        <v>843</v>
      </c>
      <c r="W82" s="19" t="s">
        <v>893</v>
      </c>
      <c r="X82" s="19" t="s">
        <v>881</v>
      </c>
      <c r="Y82" s="47" t="s">
        <v>1304</v>
      </c>
      <c r="Z82" s="47" t="s">
        <v>1302</v>
      </c>
      <c r="AA82" s="19" t="s">
        <v>512</v>
      </c>
      <c r="AB82" s="19" t="s">
        <v>512</v>
      </c>
      <c r="AC82" s="19" t="s">
        <v>136</v>
      </c>
      <c r="AD82" s="19" t="s">
        <v>141</v>
      </c>
    </row>
    <row r="83" spans="1:30" x14ac:dyDescent="0.15">
      <c r="A83" s="19" t="s">
        <v>65</v>
      </c>
      <c r="B83" s="19" t="s">
        <v>65</v>
      </c>
      <c r="C83" s="19" t="s">
        <v>910</v>
      </c>
      <c r="D83" s="19" t="s">
        <v>65</v>
      </c>
      <c r="E83" s="19" t="s">
        <v>911</v>
      </c>
      <c r="F83" s="19" t="s">
        <v>912</v>
      </c>
      <c r="G83" s="19" t="s">
        <v>923</v>
      </c>
      <c r="H83" s="19" t="s">
        <v>1041</v>
      </c>
      <c r="I83" s="19" t="s">
        <v>431</v>
      </c>
      <c r="J83" s="19" t="s">
        <v>1122</v>
      </c>
      <c r="K83" s="19" t="s">
        <v>1122</v>
      </c>
      <c r="L83" s="19" t="s">
        <v>1124</v>
      </c>
      <c r="M83" s="19" t="s">
        <v>656</v>
      </c>
      <c r="N83" s="47" t="s">
        <v>1124</v>
      </c>
      <c r="O83" s="19">
        <v>63.24</v>
      </c>
      <c r="P83" s="19">
        <v>36.5</v>
      </c>
      <c r="Q83" s="19">
        <f t="shared" si="2"/>
        <v>-32.650000000000006</v>
      </c>
      <c r="R83" s="19">
        <v>61.46</v>
      </c>
      <c r="S83" s="19">
        <v>28.81</v>
      </c>
      <c r="T83" s="19" t="s">
        <v>65</v>
      </c>
      <c r="U83" s="19">
        <v>-13</v>
      </c>
      <c r="V83" s="19" t="s">
        <v>828</v>
      </c>
      <c r="W83" s="19" t="s">
        <v>892</v>
      </c>
      <c r="X83" s="19" t="s">
        <v>881</v>
      </c>
      <c r="Y83" s="47" t="s">
        <v>1304</v>
      </c>
      <c r="Z83" s="29" t="s">
        <v>1120</v>
      </c>
      <c r="AA83" s="19" t="s">
        <v>512</v>
      </c>
      <c r="AB83" s="19" t="s">
        <v>702</v>
      </c>
      <c r="AC83" s="19" t="s">
        <v>142</v>
      </c>
      <c r="AD83" s="19" t="s">
        <v>139</v>
      </c>
    </row>
    <row r="84" spans="1:30" x14ac:dyDescent="0.15">
      <c r="A84" s="19" t="s">
        <v>23</v>
      </c>
      <c r="B84" s="19" t="s">
        <v>23</v>
      </c>
      <c r="C84" s="19" t="s">
        <v>910</v>
      </c>
      <c r="D84" s="19" t="s">
        <v>23</v>
      </c>
      <c r="E84" s="19" t="s">
        <v>911</v>
      </c>
      <c r="F84" s="19" t="s">
        <v>912</v>
      </c>
      <c r="G84" s="19" t="s">
        <v>1042</v>
      </c>
      <c r="H84" s="19" t="s">
        <v>1043</v>
      </c>
      <c r="I84" s="29" t="s">
        <v>288</v>
      </c>
      <c r="J84" s="29" t="s">
        <v>1232</v>
      </c>
      <c r="K84" s="29" t="s">
        <v>431</v>
      </c>
      <c r="L84" s="29" t="s">
        <v>1123</v>
      </c>
      <c r="M84" s="19" t="s">
        <v>672</v>
      </c>
      <c r="N84" s="29" t="s">
        <v>1123</v>
      </c>
      <c r="O84" s="19">
        <v>49.64</v>
      </c>
      <c r="P84" s="19">
        <v>50.18</v>
      </c>
      <c r="Q84" s="19">
        <f t="shared" si="2"/>
        <v>-14.04</v>
      </c>
      <c r="R84" s="19">
        <v>51.94</v>
      </c>
      <c r="S84" s="19">
        <v>37.9</v>
      </c>
      <c r="T84" s="19" t="s">
        <v>23</v>
      </c>
      <c r="U84" s="19">
        <v>1</v>
      </c>
      <c r="V84" s="19" t="s">
        <v>875</v>
      </c>
      <c r="W84" s="19" t="s">
        <v>1114</v>
      </c>
      <c r="X84" s="19" t="s">
        <v>882</v>
      </c>
      <c r="Y84" s="47" t="s">
        <v>1304</v>
      </c>
      <c r="Z84" s="47" t="s">
        <v>1302</v>
      </c>
      <c r="AA84" s="19" t="s">
        <v>512</v>
      </c>
      <c r="AB84" s="19" t="s">
        <v>702</v>
      </c>
      <c r="AC84" s="19" t="s">
        <v>142</v>
      </c>
      <c r="AD84" s="19" t="s">
        <v>220</v>
      </c>
    </row>
    <row r="85" spans="1:30" x14ac:dyDescent="0.15">
      <c r="A85" s="19" t="s">
        <v>19</v>
      </c>
      <c r="B85" s="19" t="s">
        <v>19</v>
      </c>
      <c r="C85" s="19" t="s">
        <v>910</v>
      </c>
      <c r="D85" s="19" t="s">
        <v>19</v>
      </c>
      <c r="E85" s="19" t="s">
        <v>911</v>
      </c>
      <c r="F85" s="19" t="s">
        <v>912</v>
      </c>
      <c r="G85" s="19" t="s">
        <v>1044</v>
      </c>
      <c r="H85" s="19" t="s">
        <v>1045</v>
      </c>
      <c r="I85" s="19" t="s">
        <v>431</v>
      </c>
      <c r="J85" s="29" t="s">
        <v>1233</v>
      </c>
      <c r="K85" s="29" t="s">
        <v>288</v>
      </c>
      <c r="L85" s="19" t="s">
        <v>1124</v>
      </c>
      <c r="M85" s="19" t="s">
        <v>656</v>
      </c>
      <c r="N85" s="29" t="s">
        <v>1124</v>
      </c>
      <c r="O85" s="19">
        <v>56.9</v>
      </c>
      <c r="P85" s="19">
        <v>42.92</v>
      </c>
      <c r="Q85" s="19">
        <f t="shared" si="2"/>
        <v>-20.46</v>
      </c>
      <c r="R85" s="19">
        <v>55.45</v>
      </c>
      <c r="S85" s="19">
        <v>34.99</v>
      </c>
      <c r="T85" s="19" t="s">
        <v>19</v>
      </c>
      <c r="U85" s="19">
        <v>-5</v>
      </c>
      <c r="V85" s="19" t="s">
        <v>859</v>
      </c>
      <c r="W85" s="19" t="s">
        <v>893</v>
      </c>
      <c r="X85" s="19" t="s">
        <v>881</v>
      </c>
      <c r="Y85" s="47" t="s">
        <v>1304</v>
      </c>
      <c r="Z85" s="47" t="s">
        <v>1302</v>
      </c>
      <c r="AA85" s="19" t="s">
        <v>512</v>
      </c>
      <c r="AB85" s="19" t="s">
        <v>702</v>
      </c>
      <c r="AC85" s="19" t="s">
        <v>142</v>
      </c>
      <c r="AD85" s="19" t="s">
        <v>220</v>
      </c>
    </row>
    <row r="86" spans="1:30" x14ac:dyDescent="0.15">
      <c r="A86" s="19" t="s">
        <v>2</v>
      </c>
      <c r="B86" s="19" t="s">
        <v>2</v>
      </c>
      <c r="C86" s="19" t="s">
        <v>910</v>
      </c>
      <c r="D86" s="19" t="s">
        <v>2</v>
      </c>
      <c r="E86" s="19" t="s">
        <v>911</v>
      </c>
      <c r="F86" s="19" t="s">
        <v>912</v>
      </c>
      <c r="G86" s="19" t="s">
        <v>1046</v>
      </c>
      <c r="H86" s="19" t="s">
        <v>1047</v>
      </c>
      <c r="I86" s="19" t="s">
        <v>431</v>
      </c>
      <c r="J86" s="29" t="s">
        <v>1234</v>
      </c>
      <c r="K86" s="29" t="s">
        <v>288</v>
      </c>
      <c r="L86" s="19" t="s">
        <v>1124</v>
      </c>
      <c r="M86" s="19" t="s">
        <v>656</v>
      </c>
      <c r="N86" s="29" t="s">
        <v>1124</v>
      </c>
      <c r="O86" s="19">
        <v>54.95</v>
      </c>
      <c r="P86" s="19">
        <v>44.84</v>
      </c>
      <c r="Q86" s="19">
        <f t="shared" si="2"/>
        <v>-15.690000000000005</v>
      </c>
      <c r="R86" s="19">
        <v>53.42</v>
      </c>
      <c r="S86" s="19">
        <v>37.729999999999997</v>
      </c>
      <c r="T86" s="19" t="s">
        <v>2</v>
      </c>
      <c r="U86" s="19">
        <v>-2</v>
      </c>
      <c r="V86" s="19" t="s">
        <v>839</v>
      </c>
      <c r="W86" s="19" t="s">
        <v>1115</v>
      </c>
      <c r="X86" s="19" t="s">
        <v>881</v>
      </c>
      <c r="Y86" s="47" t="s">
        <v>1304</v>
      </c>
      <c r="Z86" s="29" t="s">
        <v>1137</v>
      </c>
      <c r="AA86" s="19" t="s">
        <v>512</v>
      </c>
      <c r="AB86" s="19" t="s">
        <v>702</v>
      </c>
      <c r="AC86" s="19" t="s">
        <v>142</v>
      </c>
      <c r="AD86" s="19" t="s">
        <v>217</v>
      </c>
    </row>
    <row r="87" spans="1:30" x14ac:dyDescent="0.15">
      <c r="A87" s="19" t="s">
        <v>22</v>
      </c>
      <c r="B87" s="19" t="s">
        <v>22</v>
      </c>
      <c r="C87" s="19" t="s">
        <v>910</v>
      </c>
      <c r="D87" s="19" t="s">
        <v>22</v>
      </c>
      <c r="E87" s="19" t="s">
        <v>911</v>
      </c>
      <c r="F87" s="19" t="s">
        <v>912</v>
      </c>
      <c r="G87" s="19" t="s">
        <v>1048</v>
      </c>
      <c r="H87" s="19" t="s">
        <v>1049</v>
      </c>
      <c r="I87" s="19" t="s">
        <v>431</v>
      </c>
      <c r="J87" s="29" t="s">
        <v>1235</v>
      </c>
      <c r="K87" s="29" t="s">
        <v>288</v>
      </c>
      <c r="L87" s="19" t="s">
        <v>1124</v>
      </c>
      <c r="M87" s="19" t="s">
        <v>656</v>
      </c>
      <c r="N87" s="29" t="s">
        <v>1124</v>
      </c>
      <c r="O87" s="19">
        <v>59.52</v>
      </c>
      <c r="P87" s="19">
        <v>40.229999999999997</v>
      </c>
      <c r="Q87" s="19">
        <f t="shared" si="2"/>
        <v>-12.880000000000003</v>
      </c>
      <c r="R87" s="19">
        <v>51.86</v>
      </c>
      <c r="S87" s="19">
        <v>38.979999999999997</v>
      </c>
      <c r="T87" s="19" t="s">
        <v>22</v>
      </c>
      <c r="U87" s="19">
        <v>-8</v>
      </c>
      <c r="V87" s="19" t="s">
        <v>857</v>
      </c>
      <c r="W87" s="19" t="s">
        <v>893</v>
      </c>
      <c r="X87" s="19" t="s">
        <v>881</v>
      </c>
      <c r="Y87" s="47" t="s">
        <v>1304</v>
      </c>
      <c r="Z87" s="47" t="s">
        <v>1302</v>
      </c>
      <c r="AA87" s="19" t="s">
        <v>512</v>
      </c>
      <c r="AB87" s="19" t="s">
        <v>512</v>
      </c>
      <c r="AC87" s="19" t="s">
        <v>276</v>
      </c>
      <c r="AD87" s="19" t="s">
        <v>218</v>
      </c>
    </row>
    <row r="88" spans="1:30" x14ac:dyDescent="0.15">
      <c r="A88" s="19" t="s">
        <v>82</v>
      </c>
      <c r="B88" s="19" t="s">
        <v>82</v>
      </c>
      <c r="C88" s="19" t="s">
        <v>910</v>
      </c>
      <c r="D88" s="19" t="s">
        <v>82</v>
      </c>
      <c r="E88" s="19" t="s">
        <v>911</v>
      </c>
      <c r="F88" s="19" t="s">
        <v>912</v>
      </c>
      <c r="G88" s="19" t="s">
        <v>1050</v>
      </c>
      <c r="H88" s="19" t="s">
        <v>955</v>
      </c>
      <c r="I88" s="19" t="s">
        <v>288</v>
      </c>
      <c r="J88" s="29" t="s">
        <v>1236</v>
      </c>
      <c r="K88" s="29" t="s">
        <v>431</v>
      </c>
      <c r="L88" s="29" t="s">
        <v>1123</v>
      </c>
      <c r="M88" s="19" t="s">
        <v>660</v>
      </c>
      <c r="N88" s="29" t="s">
        <v>1123</v>
      </c>
      <c r="O88" s="19">
        <v>45.82</v>
      </c>
      <c r="P88" s="19">
        <v>54.04</v>
      </c>
      <c r="Q88" s="19">
        <f t="shared" si="2"/>
        <v>-14.450000000000003</v>
      </c>
      <c r="R88" s="19">
        <v>52.75</v>
      </c>
      <c r="S88" s="19">
        <v>38.299999999999997</v>
      </c>
      <c r="T88" s="19" t="s">
        <v>82</v>
      </c>
      <c r="U88" s="19">
        <v>5</v>
      </c>
      <c r="V88" s="19" t="s">
        <v>847</v>
      </c>
      <c r="W88" s="19" t="s">
        <v>896</v>
      </c>
      <c r="X88" s="19" t="s">
        <v>882</v>
      </c>
      <c r="Y88" s="47" t="s">
        <v>1304</v>
      </c>
      <c r="Z88" s="29" t="s">
        <v>1137</v>
      </c>
      <c r="AA88" s="19" t="s">
        <v>512</v>
      </c>
      <c r="AB88" s="19" t="s">
        <v>702</v>
      </c>
      <c r="AC88" s="19" t="s">
        <v>255</v>
      </c>
      <c r="AD88" s="19" t="s">
        <v>191</v>
      </c>
    </row>
    <row r="89" spans="1:30" x14ac:dyDescent="0.15">
      <c r="A89" s="19" t="s">
        <v>98</v>
      </c>
      <c r="B89" s="19" t="s">
        <v>98</v>
      </c>
      <c r="C89" s="19" t="s">
        <v>910</v>
      </c>
      <c r="D89" s="19" t="s">
        <v>98</v>
      </c>
      <c r="E89" s="19" t="s">
        <v>911</v>
      </c>
      <c r="F89" s="19" t="s">
        <v>912</v>
      </c>
      <c r="G89" s="29" t="s">
        <v>1238</v>
      </c>
      <c r="H89" s="29" t="s">
        <v>1239</v>
      </c>
      <c r="I89" s="19" t="s">
        <v>431</v>
      </c>
      <c r="J89" s="29" t="s">
        <v>1237</v>
      </c>
      <c r="K89" s="29" t="s">
        <v>288</v>
      </c>
      <c r="L89" s="19" t="s">
        <v>1124</v>
      </c>
      <c r="M89" s="19" t="s">
        <v>673</v>
      </c>
      <c r="N89" s="29" t="s">
        <v>1124</v>
      </c>
      <c r="O89" s="19">
        <v>54.89</v>
      </c>
      <c r="P89" s="19">
        <v>44.89</v>
      </c>
      <c r="Q89" s="19">
        <f t="shared" si="2"/>
        <v>-21.64</v>
      </c>
      <c r="R89" s="19">
        <v>56.57</v>
      </c>
      <c r="S89" s="19">
        <v>34.93</v>
      </c>
      <c r="T89" s="19" t="s">
        <v>98</v>
      </c>
      <c r="U89" s="19">
        <v>-3</v>
      </c>
      <c r="V89" s="19" t="s">
        <v>822</v>
      </c>
      <c r="W89" s="19" t="s">
        <v>1115</v>
      </c>
      <c r="X89" s="19" t="s">
        <v>881</v>
      </c>
      <c r="Y89" s="19"/>
      <c r="Z89" s="19" t="s">
        <v>1119</v>
      </c>
      <c r="AA89" s="19" t="s">
        <v>512</v>
      </c>
      <c r="AB89" s="19" t="s">
        <v>702</v>
      </c>
      <c r="AC89" s="19" t="s">
        <v>255</v>
      </c>
      <c r="AD89" s="19" t="s">
        <v>190</v>
      </c>
    </row>
    <row r="90" spans="1:30" x14ac:dyDescent="0.15">
      <c r="A90" s="19" t="s">
        <v>96</v>
      </c>
      <c r="B90" s="19" t="s">
        <v>96</v>
      </c>
      <c r="C90" s="19" t="s">
        <v>910</v>
      </c>
      <c r="D90" s="19" t="s">
        <v>96</v>
      </c>
      <c r="E90" s="19" t="s">
        <v>911</v>
      </c>
      <c r="F90" s="19" t="s">
        <v>912</v>
      </c>
      <c r="G90" s="19" t="s">
        <v>1052</v>
      </c>
      <c r="H90" s="19" t="s">
        <v>1053</v>
      </c>
      <c r="I90" s="19" t="s">
        <v>431</v>
      </c>
      <c r="J90" s="29" t="s">
        <v>1240</v>
      </c>
      <c r="K90" s="29" t="s">
        <v>288</v>
      </c>
      <c r="L90" s="19" t="s">
        <v>1124</v>
      </c>
      <c r="M90" s="19" t="s">
        <v>656</v>
      </c>
      <c r="N90" s="29" t="s">
        <v>1124</v>
      </c>
      <c r="O90" s="19">
        <v>56.8</v>
      </c>
      <c r="P90" s="19">
        <v>42.94</v>
      </c>
      <c r="Q90" s="19">
        <f t="shared" si="2"/>
        <v>-24.340000000000003</v>
      </c>
      <c r="R90" s="19">
        <v>57.53</v>
      </c>
      <c r="S90" s="19">
        <v>33.19</v>
      </c>
      <c r="T90" s="19" t="s">
        <v>96</v>
      </c>
      <c r="U90" s="19">
        <v>-6</v>
      </c>
      <c r="V90" s="19" t="s">
        <v>840</v>
      </c>
      <c r="W90" s="19" t="s">
        <v>893</v>
      </c>
      <c r="X90" s="19" t="s">
        <v>881</v>
      </c>
      <c r="Y90" s="47" t="s">
        <v>1304</v>
      </c>
      <c r="Z90" s="47" t="s">
        <v>1302</v>
      </c>
      <c r="AA90" s="19" t="s">
        <v>512</v>
      </c>
      <c r="AB90" s="19" t="s">
        <v>702</v>
      </c>
      <c r="AC90" s="19" t="s">
        <v>255</v>
      </c>
      <c r="AD90" s="19" t="s">
        <v>181</v>
      </c>
    </row>
    <row r="91" spans="1:30" x14ac:dyDescent="0.15">
      <c r="A91" s="19" t="s">
        <v>25</v>
      </c>
      <c r="B91" s="19" t="s">
        <v>25</v>
      </c>
      <c r="C91" s="19" t="s">
        <v>910</v>
      </c>
      <c r="D91" s="19" t="s">
        <v>25</v>
      </c>
      <c r="E91" s="19" t="s">
        <v>911</v>
      </c>
      <c r="F91" s="19" t="s">
        <v>912</v>
      </c>
      <c r="G91" s="19" t="s">
        <v>950</v>
      </c>
      <c r="H91" s="19" t="s">
        <v>1054</v>
      </c>
      <c r="I91" s="19" t="s">
        <v>431</v>
      </c>
      <c r="J91" s="29" t="s">
        <v>1241</v>
      </c>
      <c r="K91" s="29" t="s">
        <v>288</v>
      </c>
      <c r="L91" s="19" t="s">
        <v>1124</v>
      </c>
      <c r="M91" s="19" t="s">
        <v>656</v>
      </c>
      <c r="N91" s="29" t="s">
        <v>1124</v>
      </c>
      <c r="O91" s="19">
        <v>68.040000000000006</v>
      </c>
      <c r="P91" s="19">
        <v>31.65</v>
      </c>
      <c r="Q91" s="19">
        <f t="shared" si="2"/>
        <v>-36.260000000000005</v>
      </c>
      <c r="R91" s="19">
        <v>63.45</v>
      </c>
      <c r="S91" s="19">
        <v>27.19</v>
      </c>
      <c r="T91" s="19" t="s">
        <v>25</v>
      </c>
      <c r="U91" s="19">
        <v>-15</v>
      </c>
      <c r="V91" s="19" t="s">
        <v>823</v>
      </c>
      <c r="W91" s="19" t="s">
        <v>892</v>
      </c>
      <c r="X91" s="19" t="s">
        <v>881</v>
      </c>
      <c r="Y91" s="47" t="s">
        <v>1304</v>
      </c>
      <c r="Z91" s="47" t="s">
        <v>1302</v>
      </c>
      <c r="AA91" s="19" t="s">
        <v>512</v>
      </c>
      <c r="AB91" s="19" t="s">
        <v>702</v>
      </c>
      <c r="AC91" s="19" t="s">
        <v>255</v>
      </c>
      <c r="AD91" s="19" t="s">
        <v>185</v>
      </c>
    </row>
    <row r="92" spans="1:30" x14ac:dyDescent="0.15">
      <c r="A92" s="19" t="s">
        <v>21</v>
      </c>
      <c r="B92" s="19" t="s">
        <v>21</v>
      </c>
      <c r="C92" s="19" t="s">
        <v>910</v>
      </c>
      <c r="D92" s="19" t="s">
        <v>21</v>
      </c>
      <c r="E92" s="19" t="s">
        <v>911</v>
      </c>
      <c r="F92" s="19" t="s">
        <v>912</v>
      </c>
      <c r="G92" s="29" t="s">
        <v>1243</v>
      </c>
      <c r="H92" s="29" t="s">
        <v>1244</v>
      </c>
      <c r="I92" s="19" t="s">
        <v>431</v>
      </c>
      <c r="J92" s="29" t="s">
        <v>1242</v>
      </c>
      <c r="K92" s="29" t="s">
        <v>288</v>
      </c>
      <c r="L92" s="19" t="s">
        <v>1124</v>
      </c>
      <c r="M92" s="19" t="s">
        <v>656</v>
      </c>
      <c r="N92" s="29" t="s">
        <v>1124</v>
      </c>
      <c r="O92" s="19">
        <v>63.85</v>
      </c>
      <c r="P92" s="19">
        <v>35.840000000000003</v>
      </c>
      <c r="Q92" s="19">
        <f t="shared" si="2"/>
        <v>-40.269999999999996</v>
      </c>
      <c r="R92" s="19">
        <v>65.8</v>
      </c>
      <c r="S92" s="19">
        <v>25.53</v>
      </c>
      <c r="T92" s="19" t="s">
        <v>21</v>
      </c>
      <c r="U92" s="19">
        <v>-13</v>
      </c>
      <c r="V92" s="19" t="s">
        <v>828</v>
      </c>
      <c r="W92" s="19" t="s">
        <v>892</v>
      </c>
      <c r="X92" s="19" t="s">
        <v>881</v>
      </c>
      <c r="Y92" s="19"/>
      <c r="Z92" s="19" t="s">
        <v>1119</v>
      </c>
      <c r="AA92" s="19" t="s">
        <v>512</v>
      </c>
      <c r="AB92" s="19" t="s">
        <v>702</v>
      </c>
      <c r="AC92" s="19" t="s">
        <v>255</v>
      </c>
      <c r="AD92" s="19" t="s">
        <v>592</v>
      </c>
    </row>
    <row r="93" spans="1:30" x14ac:dyDescent="0.15">
      <c r="A93" s="19" t="s">
        <v>16</v>
      </c>
      <c r="B93" s="19" t="s">
        <v>16</v>
      </c>
      <c r="C93" s="19" t="s">
        <v>910</v>
      </c>
      <c r="D93" s="19" t="s">
        <v>16</v>
      </c>
      <c r="E93" s="19" t="s">
        <v>911</v>
      </c>
      <c r="F93" s="19" t="s">
        <v>912</v>
      </c>
      <c r="G93" s="19" t="s">
        <v>1055</v>
      </c>
      <c r="H93" s="19" t="s">
        <v>1056</v>
      </c>
      <c r="I93" s="19" t="s">
        <v>431</v>
      </c>
      <c r="J93" s="29" t="s">
        <v>1245</v>
      </c>
      <c r="K93" s="29" t="s">
        <v>288</v>
      </c>
      <c r="L93" s="19" t="s">
        <v>1124</v>
      </c>
      <c r="M93" s="19" t="s">
        <v>656</v>
      </c>
      <c r="N93" s="29" t="s">
        <v>1124</v>
      </c>
      <c r="O93" s="19">
        <v>68.67</v>
      </c>
      <c r="P93" s="19">
        <v>30.97</v>
      </c>
      <c r="Q93" s="19">
        <f t="shared" si="2"/>
        <v>-44.66</v>
      </c>
      <c r="R93" s="19">
        <v>67.709999999999994</v>
      </c>
      <c r="S93" s="19">
        <v>23.05</v>
      </c>
      <c r="T93" s="19" t="s">
        <v>16</v>
      </c>
      <c r="U93" s="19">
        <v>-17</v>
      </c>
      <c r="V93" s="19" t="s">
        <v>873</v>
      </c>
      <c r="W93" s="19" t="s">
        <v>892</v>
      </c>
      <c r="X93" s="19" t="s">
        <v>881</v>
      </c>
      <c r="Y93" s="47" t="s">
        <v>1304</v>
      </c>
      <c r="Z93" s="47" t="s">
        <v>1302</v>
      </c>
      <c r="AA93" s="19" t="s">
        <v>512</v>
      </c>
      <c r="AB93" s="19" t="s">
        <v>702</v>
      </c>
      <c r="AC93" s="19" t="s">
        <v>255</v>
      </c>
      <c r="AD93" s="19" t="s">
        <v>187</v>
      </c>
    </row>
    <row r="94" spans="1:30" x14ac:dyDescent="0.15">
      <c r="A94" s="19" t="s">
        <v>17</v>
      </c>
      <c r="B94" s="19" t="s">
        <v>17</v>
      </c>
      <c r="C94" s="19" t="s">
        <v>910</v>
      </c>
      <c r="D94" s="19" t="s">
        <v>17</v>
      </c>
      <c r="E94" s="19" t="s">
        <v>911</v>
      </c>
      <c r="F94" s="19" t="s">
        <v>912</v>
      </c>
      <c r="G94" s="19" t="s">
        <v>960</v>
      </c>
      <c r="H94" s="19" t="s">
        <v>1057</v>
      </c>
      <c r="I94" s="19" t="s">
        <v>288</v>
      </c>
      <c r="J94" s="29" t="s">
        <v>1246</v>
      </c>
      <c r="K94" s="29" t="s">
        <v>431</v>
      </c>
      <c r="L94" s="19" t="s">
        <v>1124</v>
      </c>
      <c r="M94" s="19" t="s">
        <v>660</v>
      </c>
      <c r="N94" s="29" t="s">
        <v>1124</v>
      </c>
      <c r="O94" s="19">
        <v>28.4</v>
      </c>
      <c r="P94" s="19">
        <v>71.5</v>
      </c>
      <c r="Q94" s="19">
        <f t="shared" si="2"/>
        <v>29.380000000000003</v>
      </c>
      <c r="R94" s="19">
        <v>31.04</v>
      </c>
      <c r="S94" s="19">
        <v>60.42</v>
      </c>
      <c r="T94" s="19" t="s">
        <v>17</v>
      </c>
      <c r="U94" s="19">
        <v>19</v>
      </c>
      <c r="V94" s="19" t="s">
        <v>837</v>
      </c>
      <c r="W94" s="19" t="s">
        <v>895</v>
      </c>
      <c r="X94" s="19" t="s">
        <v>882</v>
      </c>
      <c r="Y94" s="47" t="s">
        <v>1304</v>
      </c>
      <c r="Z94" s="47" t="s">
        <v>1302</v>
      </c>
      <c r="AA94" s="19" t="s">
        <v>512</v>
      </c>
      <c r="AB94" s="19" t="s">
        <v>512</v>
      </c>
      <c r="AC94" s="19" t="s">
        <v>152</v>
      </c>
      <c r="AD94" s="19" t="s">
        <v>155</v>
      </c>
    </row>
    <row r="95" spans="1:30" x14ac:dyDescent="0.15">
      <c r="A95" s="19" t="s">
        <v>15</v>
      </c>
      <c r="B95" s="19" t="s">
        <v>15</v>
      </c>
      <c r="C95" s="19" t="s">
        <v>910</v>
      </c>
      <c r="D95" s="19" t="s">
        <v>15</v>
      </c>
      <c r="E95" s="19" t="s">
        <v>911</v>
      </c>
      <c r="F95" s="19" t="s">
        <v>912</v>
      </c>
      <c r="G95" s="29" t="s">
        <v>1005</v>
      </c>
      <c r="H95" s="29" t="s">
        <v>1248</v>
      </c>
      <c r="I95" s="19" t="s">
        <v>288</v>
      </c>
      <c r="J95" s="29" t="s">
        <v>1247</v>
      </c>
      <c r="K95" s="29" t="s">
        <v>431</v>
      </c>
      <c r="L95" s="25" t="s">
        <v>1124</v>
      </c>
      <c r="M95" s="19" t="s">
        <v>660</v>
      </c>
      <c r="N95" s="29" t="s">
        <v>1124</v>
      </c>
      <c r="O95" s="19">
        <v>37.46</v>
      </c>
      <c r="P95" s="19">
        <v>62.47</v>
      </c>
      <c r="Q95" s="19">
        <f t="shared" si="2"/>
        <v>2.9399999999999977</v>
      </c>
      <c r="R95" s="19">
        <v>43.67</v>
      </c>
      <c r="S95" s="19">
        <v>46.61</v>
      </c>
      <c r="T95" s="19" t="s">
        <v>15</v>
      </c>
      <c r="U95" s="19">
        <v>33</v>
      </c>
      <c r="V95" s="19" t="s">
        <v>838</v>
      </c>
      <c r="W95" s="19" t="s">
        <v>895</v>
      </c>
      <c r="X95" s="19" t="s">
        <v>882</v>
      </c>
      <c r="Y95" s="19"/>
      <c r="Z95" s="19" t="s">
        <v>1119</v>
      </c>
      <c r="AA95" s="19" t="s">
        <v>512</v>
      </c>
      <c r="AB95" s="19" t="s">
        <v>512</v>
      </c>
      <c r="AC95" s="19" t="s">
        <v>152</v>
      </c>
      <c r="AD95" s="19" t="s">
        <v>154</v>
      </c>
    </row>
    <row r="96" spans="1:30" x14ac:dyDescent="0.15">
      <c r="A96" s="19" t="s">
        <v>18</v>
      </c>
      <c r="B96" s="19" t="s">
        <v>18</v>
      </c>
      <c r="C96" s="19" t="s">
        <v>910</v>
      </c>
      <c r="D96" s="19" t="s">
        <v>18</v>
      </c>
      <c r="E96" s="19" t="s">
        <v>911</v>
      </c>
      <c r="F96" s="19" t="s">
        <v>912</v>
      </c>
      <c r="G96" s="19" t="s">
        <v>1058</v>
      </c>
      <c r="H96" s="19" t="s">
        <v>1059</v>
      </c>
      <c r="I96" s="19" t="s">
        <v>431</v>
      </c>
      <c r="J96" s="29" t="s">
        <v>1249</v>
      </c>
      <c r="K96" s="29" t="s">
        <v>288</v>
      </c>
      <c r="L96" s="19" t="s">
        <v>1124</v>
      </c>
      <c r="M96" s="19" t="s">
        <v>674</v>
      </c>
      <c r="N96" s="29" t="s">
        <v>1124</v>
      </c>
      <c r="O96" s="19">
        <v>51.66</v>
      </c>
      <c r="P96" s="19">
        <v>48.18</v>
      </c>
      <c r="Q96" s="19">
        <f t="shared" si="2"/>
        <v>-18.829999999999998</v>
      </c>
      <c r="R96" s="19">
        <v>54.91</v>
      </c>
      <c r="S96" s="19">
        <v>36.08</v>
      </c>
      <c r="T96" s="19" t="s">
        <v>18</v>
      </c>
      <c r="U96" s="19">
        <v>1</v>
      </c>
      <c r="V96" s="19" t="s">
        <v>875</v>
      </c>
      <c r="W96" s="19" t="s">
        <v>1114</v>
      </c>
      <c r="X96" s="19" t="s">
        <v>882</v>
      </c>
      <c r="Y96" s="47" t="s">
        <v>1304</v>
      </c>
      <c r="Z96" s="47" t="s">
        <v>1302</v>
      </c>
      <c r="AA96" s="19" t="s">
        <v>512</v>
      </c>
      <c r="AB96" s="19" t="s">
        <v>702</v>
      </c>
      <c r="AC96" s="19" t="s">
        <v>255</v>
      </c>
      <c r="AD96" s="19" t="s">
        <v>190</v>
      </c>
    </row>
    <row r="97" spans="1:30" x14ac:dyDescent="0.15">
      <c r="A97" s="19" t="s">
        <v>33</v>
      </c>
      <c r="B97" s="19" t="s">
        <v>33</v>
      </c>
      <c r="C97" s="19" t="s">
        <v>910</v>
      </c>
      <c r="D97" s="19" t="s">
        <v>33</v>
      </c>
      <c r="E97" s="19" t="s">
        <v>911</v>
      </c>
      <c r="F97" s="19" t="s">
        <v>912</v>
      </c>
      <c r="G97" s="19" t="s">
        <v>1060</v>
      </c>
      <c r="H97" s="19" t="s">
        <v>1061</v>
      </c>
      <c r="I97" s="19" t="s">
        <v>288</v>
      </c>
      <c r="J97" s="29" t="s">
        <v>1250</v>
      </c>
      <c r="K97" s="29" t="s">
        <v>431</v>
      </c>
      <c r="L97" s="29" t="s">
        <v>1123</v>
      </c>
      <c r="M97" s="19" t="s">
        <v>660</v>
      </c>
      <c r="N97" s="29" t="s">
        <v>1124</v>
      </c>
      <c r="O97" s="19">
        <v>37.57</v>
      </c>
      <c r="P97" s="19">
        <v>62.25</v>
      </c>
      <c r="Q97" s="19">
        <f t="shared" si="2"/>
        <v>-13.350000000000001</v>
      </c>
      <c r="R97" s="19">
        <v>52.31</v>
      </c>
      <c r="S97" s="19">
        <v>38.96</v>
      </c>
      <c r="T97" s="19" t="s">
        <v>33</v>
      </c>
      <c r="U97" s="19">
        <v>13</v>
      </c>
      <c r="V97" s="19" t="s">
        <v>825</v>
      </c>
      <c r="W97" s="19" t="s">
        <v>895</v>
      </c>
      <c r="X97" s="19" t="s">
        <v>882</v>
      </c>
      <c r="Y97" s="47" t="s">
        <v>1304</v>
      </c>
      <c r="Z97" s="47" t="s">
        <v>1302</v>
      </c>
      <c r="AA97" s="19" t="s">
        <v>512</v>
      </c>
      <c r="AB97" s="19" t="s">
        <v>702</v>
      </c>
      <c r="AC97" s="19" t="s">
        <v>255</v>
      </c>
      <c r="AD97" s="19" t="s">
        <v>183</v>
      </c>
    </row>
    <row r="98" spans="1:30" x14ac:dyDescent="0.15">
      <c r="A98" s="19" t="s">
        <v>29</v>
      </c>
      <c r="B98" s="19" t="s">
        <v>29</v>
      </c>
      <c r="C98" s="19" t="s">
        <v>910</v>
      </c>
      <c r="D98" s="19" t="s">
        <v>29</v>
      </c>
      <c r="E98" s="19" t="s">
        <v>911</v>
      </c>
      <c r="F98" s="19" t="s">
        <v>912</v>
      </c>
      <c r="G98" s="19" t="s">
        <v>1062</v>
      </c>
      <c r="H98" s="19" t="s">
        <v>1063</v>
      </c>
      <c r="I98" s="19" t="s">
        <v>288</v>
      </c>
      <c r="J98" s="29" t="s">
        <v>1251</v>
      </c>
      <c r="K98" s="29" t="s">
        <v>431</v>
      </c>
      <c r="L98" s="29" t="s">
        <v>1123</v>
      </c>
      <c r="M98" s="19" t="s">
        <v>675</v>
      </c>
      <c r="N98" s="29" t="s">
        <v>1123</v>
      </c>
      <c r="O98" s="19">
        <v>48.79</v>
      </c>
      <c r="P98" s="19">
        <v>51.04</v>
      </c>
      <c r="Q98" s="19">
        <f t="shared" ref="Q98:Q129" si="3">S98-R98</f>
        <v>-27.290000000000006</v>
      </c>
      <c r="R98" s="19">
        <v>59.34</v>
      </c>
      <c r="S98" s="19">
        <v>32.049999999999997</v>
      </c>
      <c r="T98" s="19" t="s">
        <v>29</v>
      </c>
      <c r="U98" s="19">
        <v>0</v>
      </c>
      <c r="V98" s="19" t="s">
        <v>858</v>
      </c>
      <c r="W98" s="29" t="s">
        <v>1114</v>
      </c>
      <c r="X98" s="19" t="s">
        <v>858</v>
      </c>
      <c r="Y98" s="47" t="s">
        <v>1304</v>
      </c>
      <c r="Z98" s="47" t="s">
        <v>1302</v>
      </c>
      <c r="AA98" s="19" t="s">
        <v>512</v>
      </c>
      <c r="AB98" s="19" t="s">
        <v>702</v>
      </c>
      <c r="AC98" s="19" t="s">
        <v>255</v>
      </c>
      <c r="AD98" s="19" t="s">
        <v>184</v>
      </c>
    </row>
    <row r="99" spans="1:30" x14ac:dyDescent="0.15">
      <c r="A99" s="19" t="s">
        <v>36</v>
      </c>
      <c r="B99" s="19" t="s">
        <v>36</v>
      </c>
      <c r="C99" s="19" t="s">
        <v>910</v>
      </c>
      <c r="D99" s="19" t="s">
        <v>36</v>
      </c>
      <c r="E99" s="19" t="s">
        <v>911</v>
      </c>
      <c r="F99" s="19" t="s">
        <v>912</v>
      </c>
      <c r="G99" s="29" t="s">
        <v>919</v>
      </c>
      <c r="H99" s="29" t="s">
        <v>1253</v>
      </c>
      <c r="I99" s="19" t="s">
        <v>431</v>
      </c>
      <c r="J99" s="29" t="s">
        <v>1252</v>
      </c>
      <c r="K99" s="29" t="s">
        <v>288</v>
      </c>
      <c r="L99" s="19" t="s">
        <v>1124</v>
      </c>
      <c r="M99" s="19" t="s">
        <v>673</v>
      </c>
      <c r="N99" s="29" t="s">
        <v>1124</v>
      </c>
      <c r="O99" s="19">
        <v>55.38</v>
      </c>
      <c r="P99" s="19">
        <v>44.39</v>
      </c>
      <c r="Q99" s="19">
        <f t="shared" si="3"/>
        <v>-19.909999999999997</v>
      </c>
      <c r="R99" s="19">
        <v>55.83</v>
      </c>
      <c r="S99" s="19">
        <v>35.92</v>
      </c>
      <c r="T99" s="19" t="s">
        <v>36</v>
      </c>
      <c r="U99" s="19">
        <v>-2</v>
      </c>
      <c r="V99" s="19" t="s">
        <v>839</v>
      </c>
      <c r="W99" s="19" t="s">
        <v>1115</v>
      </c>
      <c r="X99" s="19" t="s">
        <v>881</v>
      </c>
      <c r="Y99" s="19"/>
      <c r="Z99" s="19" t="s">
        <v>1119</v>
      </c>
      <c r="AA99" s="19" t="s">
        <v>512</v>
      </c>
      <c r="AB99" s="19" t="s">
        <v>702</v>
      </c>
      <c r="AC99" s="19" t="s">
        <v>255</v>
      </c>
      <c r="AD99" s="19" t="s">
        <v>184</v>
      </c>
    </row>
    <row r="100" spans="1:30" x14ac:dyDescent="0.15">
      <c r="A100" s="19" t="s">
        <v>30</v>
      </c>
      <c r="B100" s="19" t="s">
        <v>30</v>
      </c>
      <c r="C100" s="19" t="s">
        <v>910</v>
      </c>
      <c r="D100" s="19" t="s">
        <v>30</v>
      </c>
      <c r="E100" s="19" t="s">
        <v>911</v>
      </c>
      <c r="F100" s="19" t="s">
        <v>912</v>
      </c>
      <c r="G100" s="29" t="s">
        <v>1254</v>
      </c>
      <c r="H100" s="29" t="s">
        <v>1255</v>
      </c>
      <c r="I100" s="19" t="s">
        <v>431</v>
      </c>
      <c r="J100" s="29" t="s">
        <v>1256</v>
      </c>
      <c r="K100" s="29" t="s">
        <v>288</v>
      </c>
      <c r="L100" s="19" t="s">
        <v>1124</v>
      </c>
      <c r="M100" s="19" t="s">
        <v>656</v>
      </c>
      <c r="N100" s="29" t="s">
        <v>1124</v>
      </c>
      <c r="O100" s="19">
        <v>63.09</v>
      </c>
      <c r="P100" s="19">
        <v>36.53</v>
      </c>
      <c r="Q100" s="19">
        <f t="shared" si="3"/>
        <v>-31.66</v>
      </c>
      <c r="R100" s="19">
        <v>61.35</v>
      </c>
      <c r="S100" s="19">
        <v>29.69</v>
      </c>
      <c r="T100" s="19" t="s">
        <v>30</v>
      </c>
      <c r="U100" s="19">
        <v>-13</v>
      </c>
      <c r="V100" s="19" t="s">
        <v>828</v>
      </c>
      <c r="W100" s="19" t="s">
        <v>892</v>
      </c>
      <c r="X100" s="19" t="s">
        <v>881</v>
      </c>
      <c r="Y100" s="19"/>
      <c r="Z100" s="19" t="s">
        <v>1119</v>
      </c>
      <c r="AA100" s="19" t="s">
        <v>512</v>
      </c>
      <c r="AB100" s="19" t="s">
        <v>702</v>
      </c>
      <c r="AC100" s="19" t="s">
        <v>255</v>
      </c>
      <c r="AD100" s="19" t="s">
        <v>192</v>
      </c>
    </row>
    <row r="101" spans="1:30" x14ac:dyDescent="0.15">
      <c r="A101" s="19" t="s">
        <v>28</v>
      </c>
      <c r="B101" s="19" t="s">
        <v>28</v>
      </c>
      <c r="C101" s="19" t="s">
        <v>910</v>
      </c>
      <c r="D101" s="19" t="s">
        <v>28</v>
      </c>
      <c r="E101" s="19" t="s">
        <v>911</v>
      </c>
      <c r="F101" s="19" t="s">
        <v>912</v>
      </c>
      <c r="G101" s="19" t="s">
        <v>1064</v>
      </c>
      <c r="H101" s="19" t="s">
        <v>1065</v>
      </c>
      <c r="I101" s="19" t="s">
        <v>431</v>
      </c>
      <c r="J101" s="29" t="s">
        <v>604</v>
      </c>
      <c r="K101" s="29" t="s">
        <v>288</v>
      </c>
      <c r="L101" s="19" t="s">
        <v>1124</v>
      </c>
      <c r="M101" s="19" t="s">
        <v>676</v>
      </c>
      <c r="N101" s="29" t="s">
        <v>1123</v>
      </c>
      <c r="O101" s="19">
        <v>53.54</v>
      </c>
      <c r="P101" s="19">
        <v>46.2</v>
      </c>
      <c r="Q101" s="19">
        <f t="shared" si="3"/>
        <v>-19.03</v>
      </c>
      <c r="R101" s="19">
        <v>54.96</v>
      </c>
      <c r="S101" s="19">
        <v>35.93</v>
      </c>
      <c r="T101" s="19" t="s">
        <v>28</v>
      </c>
      <c r="U101" s="19">
        <v>-7</v>
      </c>
      <c r="V101" s="19" t="s">
        <v>845</v>
      </c>
      <c r="W101" s="19" t="s">
        <v>893</v>
      </c>
      <c r="X101" s="19" t="s">
        <v>881</v>
      </c>
      <c r="Y101" s="47" t="s">
        <v>1304</v>
      </c>
      <c r="Z101" s="29" t="s">
        <v>1137</v>
      </c>
      <c r="AA101" s="19" t="s">
        <v>512</v>
      </c>
      <c r="AB101" s="19" t="s">
        <v>702</v>
      </c>
      <c r="AC101" s="19" t="s">
        <v>255</v>
      </c>
      <c r="AD101" s="19" t="s">
        <v>177</v>
      </c>
    </row>
    <row r="102" spans="1:30" x14ac:dyDescent="0.15">
      <c r="A102" s="19" t="s">
        <v>32</v>
      </c>
      <c r="B102" s="19" t="s">
        <v>32</v>
      </c>
      <c r="C102" s="19" t="s">
        <v>910</v>
      </c>
      <c r="D102" s="19" t="s">
        <v>32</v>
      </c>
      <c r="E102" s="19" t="s">
        <v>911</v>
      </c>
      <c r="F102" s="19" t="s">
        <v>912</v>
      </c>
      <c r="G102" s="19" t="s">
        <v>1066</v>
      </c>
      <c r="H102" s="19" t="s">
        <v>1067</v>
      </c>
      <c r="I102" s="19" t="s">
        <v>431</v>
      </c>
      <c r="J102" s="29" t="s">
        <v>1257</v>
      </c>
      <c r="K102" s="29" t="s">
        <v>288</v>
      </c>
      <c r="L102" s="19" t="s">
        <v>1124</v>
      </c>
      <c r="M102" s="19" t="s">
        <v>674</v>
      </c>
      <c r="N102" s="29" t="s">
        <v>1124</v>
      </c>
      <c r="O102" s="19">
        <v>57.64</v>
      </c>
      <c r="P102" s="19">
        <v>41.99</v>
      </c>
      <c r="Q102" s="19">
        <f t="shared" si="3"/>
        <v>-16.989999999999995</v>
      </c>
      <c r="R102" s="19">
        <v>53.83</v>
      </c>
      <c r="S102" s="19">
        <v>36.840000000000003</v>
      </c>
      <c r="T102" s="19" t="s">
        <v>32</v>
      </c>
      <c r="U102" s="19">
        <v>-4</v>
      </c>
      <c r="V102" s="19" t="s">
        <v>849</v>
      </c>
      <c r="W102" s="19" t="s">
        <v>893</v>
      </c>
      <c r="X102" s="19" t="s">
        <v>881</v>
      </c>
      <c r="Y102" s="47" t="s">
        <v>1304</v>
      </c>
      <c r="Z102" s="47" t="s">
        <v>1302</v>
      </c>
      <c r="AA102" s="19" t="s">
        <v>512</v>
      </c>
      <c r="AB102" s="19" t="s">
        <v>512</v>
      </c>
      <c r="AC102" s="19" t="s">
        <v>244</v>
      </c>
      <c r="AD102" s="19" t="s">
        <v>163</v>
      </c>
    </row>
    <row r="103" spans="1:30" x14ac:dyDescent="0.15">
      <c r="A103" s="19" t="s">
        <v>34</v>
      </c>
      <c r="B103" s="19" t="s">
        <v>34</v>
      </c>
      <c r="C103" s="19" t="s">
        <v>910</v>
      </c>
      <c r="D103" s="19" t="s">
        <v>34</v>
      </c>
      <c r="E103" s="19" t="s">
        <v>911</v>
      </c>
      <c r="F103" s="19" t="s">
        <v>912</v>
      </c>
      <c r="G103" s="19" t="s">
        <v>1058</v>
      </c>
      <c r="H103" s="19" t="s">
        <v>1068</v>
      </c>
      <c r="I103" s="19" t="s">
        <v>431</v>
      </c>
      <c r="J103" s="29" t="s">
        <v>1258</v>
      </c>
      <c r="K103" s="29" t="s">
        <v>288</v>
      </c>
      <c r="L103" s="19" t="s">
        <v>1124</v>
      </c>
      <c r="M103" s="19" t="s">
        <v>673</v>
      </c>
      <c r="N103" s="29" t="s">
        <v>1124</v>
      </c>
      <c r="O103" s="19">
        <v>56.5</v>
      </c>
      <c r="P103" s="19">
        <v>43.35</v>
      </c>
      <c r="Q103" s="19">
        <f t="shared" si="3"/>
        <v>-16.89</v>
      </c>
      <c r="R103" s="19">
        <v>53.47</v>
      </c>
      <c r="S103" s="19">
        <v>36.58</v>
      </c>
      <c r="T103" s="19" t="s">
        <v>34</v>
      </c>
      <c r="U103" s="19">
        <v>-2</v>
      </c>
      <c r="V103" s="19" t="s">
        <v>839</v>
      </c>
      <c r="W103" s="19" t="s">
        <v>1115</v>
      </c>
      <c r="X103" s="19" t="s">
        <v>881</v>
      </c>
      <c r="Y103" s="47" t="s">
        <v>1304</v>
      </c>
      <c r="Z103" s="47" t="s">
        <v>1302</v>
      </c>
      <c r="AA103" s="19" t="s">
        <v>512</v>
      </c>
      <c r="AB103" s="19" t="s">
        <v>512</v>
      </c>
      <c r="AC103" s="19" t="s">
        <v>244</v>
      </c>
      <c r="AD103" s="19" t="s">
        <v>163</v>
      </c>
    </row>
    <row r="104" spans="1:30" x14ac:dyDescent="0.15">
      <c r="A104" s="19" t="s">
        <v>35</v>
      </c>
      <c r="B104" s="19" t="s">
        <v>35</v>
      </c>
      <c r="C104" s="19" t="s">
        <v>910</v>
      </c>
      <c r="D104" s="19" t="s">
        <v>35</v>
      </c>
      <c r="E104" s="19" t="s">
        <v>911</v>
      </c>
      <c r="F104" s="19" t="s">
        <v>912</v>
      </c>
      <c r="G104" s="19" t="s">
        <v>1069</v>
      </c>
      <c r="H104" s="19" t="s">
        <v>1070</v>
      </c>
      <c r="I104" s="19" t="s">
        <v>431</v>
      </c>
      <c r="J104" s="29" t="s">
        <v>1259</v>
      </c>
      <c r="K104" s="29" t="s">
        <v>288</v>
      </c>
      <c r="L104" s="19" t="s">
        <v>1124</v>
      </c>
      <c r="M104" s="19" t="s">
        <v>656</v>
      </c>
      <c r="N104" s="29" t="s">
        <v>1124</v>
      </c>
      <c r="O104" s="19">
        <v>63.33</v>
      </c>
      <c r="P104" s="19">
        <v>36.549999999999997</v>
      </c>
      <c r="Q104" s="19">
        <f t="shared" si="3"/>
        <v>-21.47</v>
      </c>
      <c r="R104" s="19">
        <v>55.98</v>
      </c>
      <c r="S104" s="19">
        <v>34.51</v>
      </c>
      <c r="T104" s="19" t="s">
        <v>35</v>
      </c>
      <c r="U104" s="19">
        <v>-11</v>
      </c>
      <c r="V104" s="19" t="s">
        <v>856</v>
      </c>
      <c r="W104" s="19" t="s">
        <v>892</v>
      </c>
      <c r="X104" s="19" t="s">
        <v>881</v>
      </c>
      <c r="Y104" s="47" t="s">
        <v>1304</v>
      </c>
      <c r="Z104" s="47" t="s">
        <v>1302</v>
      </c>
      <c r="AA104" s="19" t="s">
        <v>512</v>
      </c>
      <c r="AB104" s="19" t="s">
        <v>512</v>
      </c>
      <c r="AC104" s="19" t="s">
        <v>244</v>
      </c>
      <c r="AD104" s="19" t="s">
        <v>169</v>
      </c>
    </row>
    <row r="105" spans="1:30" x14ac:dyDescent="0.15">
      <c r="A105" s="19" t="s">
        <v>112</v>
      </c>
      <c r="B105" s="19" t="s">
        <v>112</v>
      </c>
      <c r="C105" s="19" t="s">
        <v>910</v>
      </c>
      <c r="D105" s="19" t="s">
        <v>112</v>
      </c>
      <c r="E105" s="19" t="s">
        <v>911</v>
      </c>
      <c r="F105" s="19" t="s">
        <v>912</v>
      </c>
      <c r="G105" s="19" t="s">
        <v>1071</v>
      </c>
      <c r="H105" s="19" t="s">
        <v>1072</v>
      </c>
      <c r="I105" s="29" t="s">
        <v>288</v>
      </c>
      <c r="J105" s="29" t="s">
        <v>1260</v>
      </c>
      <c r="K105" s="29" t="s">
        <v>288</v>
      </c>
      <c r="L105" s="29" t="s">
        <v>1123</v>
      </c>
      <c r="M105" s="19" t="s">
        <v>658</v>
      </c>
      <c r="N105" s="29" t="s">
        <v>1123</v>
      </c>
      <c r="O105" s="19">
        <v>49.62</v>
      </c>
      <c r="P105" s="19">
        <v>50.17</v>
      </c>
      <c r="Q105" s="19">
        <f t="shared" si="3"/>
        <v>-7.7800000000000011</v>
      </c>
      <c r="R105" s="19">
        <v>49.35</v>
      </c>
      <c r="S105" s="19">
        <v>41.57</v>
      </c>
      <c r="T105" s="19" t="s">
        <v>112</v>
      </c>
      <c r="U105" s="19">
        <v>-6</v>
      </c>
      <c r="V105" s="19" t="s">
        <v>840</v>
      </c>
      <c r="W105" s="29" t="s">
        <v>1114</v>
      </c>
      <c r="X105" s="19" t="s">
        <v>881</v>
      </c>
      <c r="Y105" s="47" t="s">
        <v>1304</v>
      </c>
      <c r="Z105" s="47" t="s">
        <v>1302</v>
      </c>
      <c r="AA105" s="19" t="s">
        <v>512</v>
      </c>
      <c r="AB105" s="19" t="s">
        <v>512</v>
      </c>
      <c r="AC105" s="19" t="s">
        <v>244</v>
      </c>
      <c r="AD105" s="19" t="s">
        <v>166</v>
      </c>
    </row>
    <row r="106" spans="1:30" x14ac:dyDescent="0.15">
      <c r="A106" s="19" t="s">
        <v>31</v>
      </c>
      <c r="B106" s="19" t="s">
        <v>31</v>
      </c>
      <c r="C106" s="19" t="s">
        <v>910</v>
      </c>
      <c r="D106" s="19" t="s">
        <v>31</v>
      </c>
      <c r="E106" s="19" t="s">
        <v>911</v>
      </c>
      <c r="F106" s="19" t="s">
        <v>912</v>
      </c>
      <c r="G106" s="29" t="s">
        <v>1262</v>
      </c>
      <c r="H106" s="29" t="s">
        <v>1263</v>
      </c>
      <c r="I106" s="19" t="s">
        <v>431</v>
      </c>
      <c r="J106" s="29" t="s">
        <v>1261</v>
      </c>
      <c r="K106" s="29" t="s">
        <v>288</v>
      </c>
      <c r="L106" s="19" t="s">
        <v>1124</v>
      </c>
      <c r="M106" s="19" t="s">
        <v>656</v>
      </c>
      <c r="N106" s="29" t="s">
        <v>1124</v>
      </c>
      <c r="O106" s="19">
        <v>59.03</v>
      </c>
      <c r="P106" s="19">
        <v>40.799999999999997</v>
      </c>
      <c r="Q106" s="19">
        <f t="shared" si="3"/>
        <v>-16.79</v>
      </c>
      <c r="R106" s="19">
        <v>54.03</v>
      </c>
      <c r="S106" s="19">
        <v>37.24</v>
      </c>
      <c r="T106" s="19" t="s">
        <v>31</v>
      </c>
      <c r="U106" s="19">
        <v>-5</v>
      </c>
      <c r="V106" s="19" t="s">
        <v>859</v>
      </c>
      <c r="W106" s="19" t="s">
        <v>893</v>
      </c>
      <c r="X106" s="19" t="s">
        <v>881</v>
      </c>
      <c r="Y106" s="19"/>
      <c r="Z106" s="19" t="s">
        <v>1119</v>
      </c>
      <c r="AA106" s="19" t="s">
        <v>512</v>
      </c>
      <c r="AB106" s="19" t="s">
        <v>512</v>
      </c>
      <c r="AC106" s="19" t="s">
        <v>276</v>
      </c>
      <c r="AD106" s="19" t="s">
        <v>243</v>
      </c>
    </row>
    <row r="107" spans="1:30" x14ac:dyDescent="0.15">
      <c r="A107" s="19" t="s">
        <v>113</v>
      </c>
      <c r="B107" s="19" t="s">
        <v>113</v>
      </c>
      <c r="C107" s="19" t="s">
        <v>910</v>
      </c>
      <c r="D107" s="19" t="s">
        <v>113</v>
      </c>
      <c r="E107" s="19" t="s">
        <v>911</v>
      </c>
      <c r="F107" s="19" t="s">
        <v>912</v>
      </c>
      <c r="G107" s="19" t="s">
        <v>1073</v>
      </c>
      <c r="H107" s="19" t="s">
        <v>1074</v>
      </c>
      <c r="I107" s="19" t="s">
        <v>288</v>
      </c>
      <c r="J107" s="29" t="s">
        <v>1264</v>
      </c>
      <c r="K107" s="29" t="s">
        <v>431</v>
      </c>
      <c r="L107" s="29" t="s">
        <v>1123</v>
      </c>
      <c r="M107" s="19" t="s">
        <v>665</v>
      </c>
      <c r="N107" s="29" t="s">
        <v>1124</v>
      </c>
      <c r="O107" s="19">
        <v>43.56</v>
      </c>
      <c r="P107" s="19">
        <v>56.35</v>
      </c>
      <c r="Q107" s="19">
        <f t="shared" si="3"/>
        <v>-8.6899999999999977</v>
      </c>
      <c r="R107" s="19">
        <v>50.22</v>
      </c>
      <c r="S107" s="19">
        <v>41.53</v>
      </c>
      <c r="T107" s="19" t="s">
        <v>113</v>
      </c>
      <c r="U107" s="19">
        <v>8</v>
      </c>
      <c r="V107" s="19" t="s">
        <v>877</v>
      </c>
      <c r="W107" s="19" t="s">
        <v>896</v>
      </c>
      <c r="X107" s="19" t="s">
        <v>882</v>
      </c>
      <c r="Y107" s="47" t="s">
        <v>1304</v>
      </c>
      <c r="Z107" s="47" t="s">
        <v>1302</v>
      </c>
      <c r="AA107" s="19" t="s">
        <v>512</v>
      </c>
      <c r="AB107" s="19" t="s">
        <v>512</v>
      </c>
      <c r="AC107" s="19" t="s">
        <v>276</v>
      </c>
      <c r="AD107" s="19" t="s">
        <v>243</v>
      </c>
    </row>
    <row r="108" spans="1:30" x14ac:dyDescent="0.15">
      <c r="A108" s="19" t="s">
        <v>97</v>
      </c>
      <c r="B108" s="19" t="s">
        <v>97</v>
      </c>
      <c r="C108" s="19" t="s">
        <v>910</v>
      </c>
      <c r="D108" s="19" t="s">
        <v>97</v>
      </c>
      <c r="E108" s="19" t="s">
        <v>911</v>
      </c>
      <c r="F108" s="19" t="s">
        <v>912</v>
      </c>
      <c r="G108" s="19" t="s">
        <v>1075</v>
      </c>
      <c r="H108" s="19" t="s">
        <v>1076</v>
      </c>
      <c r="I108" s="19" t="s">
        <v>288</v>
      </c>
      <c r="J108" s="29" t="s">
        <v>1265</v>
      </c>
      <c r="K108" s="29" t="s">
        <v>431</v>
      </c>
      <c r="L108" s="29" t="s">
        <v>1123</v>
      </c>
      <c r="M108" s="19" t="s">
        <v>659</v>
      </c>
      <c r="N108" s="29" t="s">
        <v>1123</v>
      </c>
      <c r="O108" s="19">
        <v>48.46</v>
      </c>
      <c r="P108" s="19">
        <v>51.43</v>
      </c>
      <c r="Q108" s="19">
        <f t="shared" si="3"/>
        <v>-3.25</v>
      </c>
      <c r="R108" s="19">
        <v>46.43</v>
      </c>
      <c r="S108" s="19">
        <v>43.18</v>
      </c>
      <c r="T108" s="19" t="s">
        <v>97</v>
      </c>
      <c r="U108" s="19">
        <v>-1</v>
      </c>
      <c r="V108" s="19" t="s">
        <v>874</v>
      </c>
      <c r="W108" s="29" t="s">
        <v>1114</v>
      </c>
      <c r="X108" s="19" t="s">
        <v>881</v>
      </c>
      <c r="Y108" s="47" t="s">
        <v>1304</v>
      </c>
      <c r="Z108" s="47" t="s">
        <v>1302</v>
      </c>
      <c r="AA108" s="19" t="s">
        <v>512</v>
      </c>
      <c r="AB108" s="19" t="s">
        <v>512</v>
      </c>
      <c r="AC108" s="19" t="s">
        <v>276</v>
      </c>
      <c r="AD108" s="19" t="s">
        <v>241</v>
      </c>
    </row>
    <row r="109" spans="1:30" x14ac:dyDescent="0.15">
      <c r="A109" s="19" t="s">
        <v>114</v>
      </c>
      <c r="B109" s="19" t="s">
        <v>114</v>
      </c>
      <c r="C109" s="19" t="s">
        <v>910</v>
      </c>
      <c r="D109" s="19" t="s">
        <v>114</v>
      </c>
      <c r="E109" s="19" t="s">
        <v>911</v>
      </c>
      <c r="F109" s="19" t="s">
        <v>912</v>
      </c>
      <c r="G109" s="19" t="s">
        <v>1077</v>
      </c>
      <c r="H109" s="19" t="s">
        <v>1078</v>
      </c>
      <c r="I109" s="19" t="s">
        <v>288</v>
      </c>
      <c r="J109" s="29" t="s">
        <v>1266</v>
      </c>
      <c r="K109" s="29" t="s">
        <v>431</v>
      </c>
      <c r="L109" s="19" t="s">
        <v>1124</v>
      </c>
      <c r="M109" s="19" t="s">
        <v>660</v>
      </c>
      <c r="N109" s="29" t="s">
        <v>1124</v>
      </c>
      <c r="O109" s="19">
        <v>44.53</v>
      </c>
      <c r="P109" s="19">
        <v>55.27</v>
      </c>
      <c r="Q109" s="19">
        <f t="shared" si="3"/>
        <v>5.82</v>
      </c>
      <c r="R109" s="19">
        <v>42.38</v>
      </c>
      <c r="S109" s="19">
        <v>48.2</v>
      </c>
      <c r="T109" s="19" t="s">
        <v>114</v>
      </c>
      <c r="U109" s="19">
        <v>9</v>
      </c>
      <c r="V109" s="19" t="s">
        <v>850</v>
      </c>
      <c r="W109" s="19" t="s">
        <v>896</v>
      </c>
      <c r="X109" s="19" t="s">
        <v>882</v>
      </c>
      <c r="Y109" s="47" t="s">
        <v>1304</v>
      </c>
      <c r="Z109" s="47" t="s">
        <v>1302</v>
      </c>
      <c r="AA109" s="19" t="s">
        <v>512</v>
      </c>
      <c r="AB109" s="19" t="s">
        <v>512</v>
      </c>
      <c r="AC109" s="19" t="s">
        <v>244</v>
      </c>
      <c r="AD109" s="19" t="s">
        <v>165</v>
      </c>
    </row>
    <row r="110" spans="1:30" x14ac:dyDescent="0.15">
      <c r="A110" s="19" t="s">
        <v>102</v>
      </c>
      <c r="B110" s="19" t="s">
        <v>102</v>
      </c>
      <c r="C110" s="19" t="s">
        <v>910</v>
      </c>
      <c r="D110" s="19" t="s">
        <v>102</v>
      </c>
      <c r="E110" s="19" t="s">
        <v>911</v>
      </c>
      <c r="F110" s="19" t="s">
        <v>912</v>
      </c>
      <c r="G110" s="29" t="s">
        <v>1268</v>
      </c>
      <c r="H110" s="29" t="s">
        <v>1269</v>
      </c>
      <c r="I110" s="19" t="s">
        <v>288</v>
      </c>
      <c r="J110" s="29" t="s">
        <v>1267</v>
      </c>
      <c r="K110" s="29" t="s">
        <v>431</v>
      </c>
      <c r="L110" s="25" t="s">
        <v>1124</v>
      </c>
      <c r="M110" s="19" t="s">
        <v>660</v>
      </c>
      <c r="N110" s="29" t="s">
        <v>1124</v>
      </c>
      <c r="O110" s="19">
        <v>43.99</v>
      </c>
      <c r="P110" s="19">
        <v>55.78</v>
      </c>
      <c r="Q110" s="19">
        <f t="shared" si="3"/>
        <v>4.4600000000000009</v>
      </c>
      <c r="R110" s="19">
        <v>42.97</v>
      </c>
      <c r="S110" s="19">
        <v>47.43</v>
      </c>
      <c r="T110" s="19" t="s">
        <v>102</v>
      </c>
      <c r="U110" s="19">
        <v>8</v>
      </c>
      <c r="V110" s="19" t="s">
        <v>877</v>
      </c>
      <c r="W110" s="19" t="s">
        <v>896</v>
      </c>
      <c r="X110" s="19" t="s">
        <v>882</v>
      </c>
      <c r="Y110" s="19"/>
      <c r="Z110" s="19" t="s">
        <v>1119</v>
      </c>
      <c r="AA110" s="19" t="s">
        <v>512</v>
      </c>
      <c r="AB110" s="19" t="s">
        <v>512</v>
      </c>
      <c r="AC110" s="19" t="s">
        <v>270</v>
      </c>
      <c r="AD110" s="19" t="s">
        <v>231</v>
      </c>
    </row>
    <row r="111" spans="1:30" x14ac:dyDescent="0.15">
      <c r="A111" s="19" t="s">
        <v>115</v>
      </c>
      <c r="B111" s="19" t="s">
        <v>115</v>
      </c>
      <c r="C111" s="19" t="s">
        <v>910</v>
      </c>
      <c r="D111" s="19" t="s">
        <v>115</v>
      </c>
      <c r="E111" s="19" t="s">
        <v>911</v>
      </c>
      <c r="F111" s="19" t="s">
        <v>912</v>
      </c>
      <c r="G111" s="19" t="s">
        <v>1077</v>
      </c>
      <c r="H111" s="19" t="s">
        <v>1079</v>
      </c>
      <c r="I111" s="19" t="s">
        <v>288</v>
      </c>
      <c r="J111" s="29" t="s">
        <v>1270</v>
      </c>
      <c r="K111" s="29" t="s">
        <v>431</v>
      </c>
      <c r="L111" s="19" t="s">
        <v>1124</v>
      </c>
      <c r="M111" s="19" t="s">
        <v>660</v>
      </c>
      <c r="N111" s="29" t="s">
        <v>1124</v>
      </c>
      <c r="O111" s="19">
        <v>30.79</v>
      </c>
      <c r="P111" s="19">
        <v>69.05</v>
      </c>
      <c r="Q111" s="19">
        <f t="shared" si="3"/>
        <v>23.339999999999996</v>
      </c>
      <c r="R111" s="19">
        <v>34.130000000000003</v>
      </c>
      <c r="S111" s="19">
        <v>57.47</v>
      </c>
      <c r="T111" s="19" t="s">
        <v>115</v>
      </c>
      <c r="U111" s="19">
        <v>19</v>
      </c>
      <c r="V111" s="19" t="s">
        <v>837</v>
      </c>
      <c r="W111" s="19" t="s">
        <v>895</v>
      </c>
      <c r="X111" s="19" t="s">
        <v>882</v>
      </c>
      <c r="Y111" s="47" t="s">
        <v>1304</v>
      </c>
      <c r="Z111" s="47" t="s">
        <v>1302</v>
      </c>
      <c r="AA111" s="19" t="s">
        <v>512</v>
      </c>
      <c r="AB111" s="19" t="s">
        <v>512</v>
      </c>
      <c r="AC111" s="19" t="s">
        <v>270</v>
      </c>
      <c r="AD111" s="19" t="s">
        <v>229</v>
      </c>
    </row>
    <row r="112" spans="1:30" x14ac:dyDescent="0.15">
      <c r="A112" s="19" t="s">
        <v>109</v>
      </c>
      <c r="B112" s="19" t="s">
        <v>109</v>
      </c>
      <c r="C112" s="19" t="s">
        <v>910</v>
      </c>
      <c r="D112" s="19" t="s">
        <v>109</v>
      </c>
      <c r="E112" s="19" t="s">
        <v>911</v>
      </c>
      <c r="F112" s="19" t="s">
        <v>912</v>
      </c>
      <c r="G112" s="19" t="s">
        <v>1080</v>
      </c>
      <c r="H112" s="19" t="s">
        <v>1081</v>
      </c>
      <c r="I112" s="19" t="s">
        <v>288</v>
      </c>
      <c r="J112" s="29" t="s">
        <v>1271</v>
      </c>
      <c r="K112" s="29" t="s">
        <v>431</v>
      </c>
      <c r="L112" s="29" t="s">
        <v>1123</v>
      </c>
      <c r="M112" s="19" t="s">
        <v>660</v>
      </c>
      <c r="N112" s="29" t="s">
        <v>1124</v>
      </c>
      <c r="O112" s="19">
        <v>43.89</v>
      </c>
      <c r="P112" s="19">
        <v>55.96</v>
      </c>
      <c r="Q112" s="19">
        <f t="shared" si="3"/>
        <v>-2.9600000000000009</v>
      </c>
      <c r="R112" s="19">
        <v>46.7</v>
      </c>
      <c r="S112" s="19">
        <v>43.74</v>
      </c>
      <c r="T112" s="19" t="s">
        <v>109</v>
      </c>
      <c r="U112" s="19">
        <v>7</v>
      </c>
      <c r="V112" s="19" t="s">
        <v>836</v>
      </c>
      <c r="W112" s="19" t="s">
        <v>896</v>
      </c>
      <c r="X112" s="19" t="s">
        <v>882</v>
      </c>
      <c r="Y112" s="47" t="s">
        <v>1304</v>
      </c>
      <c r="Z112" s="47" t="s">
        <v>1302</v>
      </c>
      <c r="AA112" s="19" t="s">
        <v>512</v>
      </c>
      <c r="AB112" s="19" t="s">
        <v>512</v>
      </c>
      <c r="AC112" s="19" t="s">
        <v>270</v>
      </c>
      <c r="AD112" s="19" t="s">
        <v>230</v>
      </c>
    </row>
    <row r="113" spans="1:30" x14ac:dyDescent="0.15">
      <c r="A113" s="19" t="s">
        <v>108</v>
      </c>
      <c r="B113" s="19" t="s">
        <v>108</v>
      </c>
      <c r="C113" s="19" t="s">
        <v>910</v>
      </c>
      <c r="D113" s="19" t="s">
        <v>108</v>
      </c>
      <c r="E113" s="19" t="s">
        <v>911</v>
      </c>
      <c r="F113" s="19" t="s">
        <v>912</v>
      </c>
      <c r="G113" s="19" t="s">
        <v>1082</v>
      </c>
      <c r="H113" s="19" t="s">
        <v>1083</v>
      </c>
      <c r="I113" s="19" t="s">
        <v>288</v>
      </c>
      <c r="J113" s="29" t="s">
        <v>1272</v>
      </c>
      <c r="K113" s="29" t="s">
        <v>431</v>
      </c>
      <c r="L113" s="29" t="s">
        <v>1123</v>
      </c>
      <c r="M113" s="19" t="s">
        <v>677</v>
      </c>
      <c r="N113" s="29" t="s">
        <v>1124</v>
      </c>
      <c r="O113" s="19">
        <v>47.46</v>
      </c>
      <c r="P113" s="19">
        <v>52.37</v>
      </c>
      <c r="Q113" s="19">
        <f t="shared" si="3"/>
        <v>-4.6900000000000048</v>
      </c>
      <c r="R113" s="19">
        <v>48.17</v>
      </c>
      <c r="S113" s="19">
        <v>43.48</v>
      </c>
      <c r="T113" s="19" t="s">
        <v>108</v>
      </c>
      <c r="U113" s="19">
        <v>3</v>
      </c>
      <c r="V113" s="19" t="s">
        <v>826</v>
      </c>
      <c r="W113" s="19" t="s">
        <v>1114</v>
      </c>
      <c r="X113" s="19" t="s">
        <v>882</v>
      </c>
      <c r="Y113" s="47" t="s">
        <v>1304</v>
      </c>
      <c r="Z113" s="47" t="s">
        <v>1302</v>
      </c>
      <c r="AA113" s="19" t="s">
        <v>512</v>
      </c>
      <c r="AB113" s="19" t="s">
        <v>512</v>
      </c>
      <c r="AC113" s="19" t="s">
        <v>244</v>
      </c>
      <c r="AD113" s="19" t="s">
        <v>167</v>
      </c>
    </row>
    <row r="114" spans="1:30" ht="17" customHeight="1" x14ac:dyDescent="0.15">
      <c r="A114" s="19" t="s">
        <v>116</v>
      </c>
      <c r="B114" s="19" t="s">
        <v>116</v>
      </c>
      <c r="C114" s="19" t="s">
        <v>910</v>
      </c>
      <c r="D114" s="19" t="s">
        <v>116</v>
      </c>
      <c r="E114" s="19" t="s">
        <v>911</v>
      </c>
      <c r="F114" s="19" t="s">
        <v>912</v>
      </c>
      <c r="G114" s="29" t="s">
        <v>1305</v>
      </c>
      <c r="H114" s="29" t="s">
        <v>1306</v>
      </c>
      <c r="I114" s="29" t="s">
        <v>431</v>
      </c>
      <c r="J114" s="29" t="s">
        <v>1307</v>
      </c>
      <c r="K114" s="29" t="s">
        <v>288</v>
      </c>
      <c r="L114" s="19" t="s">
        <v>1124</v>
      </c>
      <c r="M114" s="19" t="s">
        <v>678</v>
      </c>
      <c r="N114" s="29" t="s">
        <v>1123</v>
      </c>
      <c r="O114" s="19">
        <v>52.23</v>
      </c>
      <c r="P114" s="19">
        <v>47.52</v>
      </c>
      <c r="Q114" s="19">
        <f t="shared" si="3"/>
        <v>-6.2199999999999989</v>
      </c>
      <c r="R114" s="19">
        <v>48.54</v>
      </c>
      <c r="S114" s="19">
        <v>42.32</v>
      </c>
      <c r="T114" s="19" t="s">
        <v>116</v>
      </c>
      <c r="U114" s="19">
        <v>3</v>
      </c>
      <c r="V114" s="19" t="s">
        <v>826</v>
      </c>
      <c r="W114" s="29" t="s">
        <v>1115</v>
      </c>
      <c r="X114" s="29" t="s">
        <v>881</v>
      </c>
      <c r="Y114" s="19"/>
      <c r="Z114" s="19" t="s">
        <v>1119</v>
      </c>
      <c r="AA114" s="19" t="s">
        <v>512</v>
      </c>
      <c r="AB114" s="19" t="s">
        <v>512</v>
      </c>
      <c r="AC114" s="19" t="s">
        <v>244</v>
      </c>
      <c r="AD114" s="19" t="s">
        <v>162</v>
      </c>
    </row>
    <row r="115" spans="1:30" x14ac:dyDescent="0.15">
      <c r="A115" s="19" t="s">
        <v>110</v>
      </c>
      <c r="B115" s="19" t="s">
        <v>110</v>
      </c>
      <c r="C115" s="19" t="s">
        <v>910</v>
      </c>
      <c r="D115" s="19" t="s">
        <v>110</v>
      </c>
      <c r="E115" s="19" t="s">
        <v>911</v>
      </c>
      <c r="F115" s="19" t="s">
        <v>912</v>
      </c>
      <c r="G115" s="19" t="s">
        <v>1084</v>
      </c>
      <c r="H115" s="19" t="s">
        <v>1085</v>
      </c>
      <c r="I115" s="19" t="s">
        <v>288</v>
      </c>
      <c r="J115" s="29" t="s">
        <v>1273</v>
      </c>
      <c r="K115" s="29" t="s">
        <v>431</v>
      </c>
      <c r="L115" s="29" t="s">
        <v>1123</v>
      </c>
      <c r="M115" s="19" t="s">
        <v>665</v>
      </c>
      <c r="N115" s="29" t="s">
        <v>1124</v>
      </c>
      <c r="O115" s="19">
        <v>46.18</v>
      </c>
      <c r="P115" s="19">
        <v>53.66</v>
      </c>
      <c r="Q115" s="19">
        <f t="shared" si="3"/>
        <v>-4.4400000000000048</v>
      </c>
      <c r="R115" s="19">
        <v>47.67</v>
      </c>
      <c r="S115" s="19">
        <v>43.23</v>
      </c>
      <c r="T115" s="19" t="s">
        <v>110</v>
      </c>
      <c r="U115" s="19">
        <v>6</v>
      </c>
      <c r="V115" s="19" t="s">
        <v>846</v>
      </c>
      <c r="W115" s="19" t="s">
        <v>896</v>
      </c>
      <c r="X115" s="19" t="s">
        <v>882</v>
      </c>
      <c r="Y115" s="47" t="s">
        <v>1304</v>
      </c>
      <c r="Z115" s="29" t="s">
        <v>1137</v>
      </c>
      <c r="AA115" s="19" t="s">
        <v>512</v>
      </c>
      <c r="AB115" s="19" t="s">
        <v>512</v>
      </c>
      <c r="AC115" s="19" t="s">
        <v>244</v>
      </c>
      <c r="AD115" s="19" t="s">
        <v>162</v>
      </c>
    </row>
    <row r="116" spans="1:30" x14ac:dyDescent="0.15">
      <c r="A116" s="19" t="s">
        <v>90</v>
      </c>
      <c r="B116" s="19" t="s">
        <v>90</v>
      </c>
      <c r="C116" s="19" t="s">
        <v>910</v>
      </c>
      <c r="D116" s="19" t="s">
        <v>90</v>
      </c>
      <c r="E116" s="19" t="s">
        <v>911</v>
      </c>
      <c r="F116" s="19" t="s">
        <v>912</v>
      </c>
      <c r="G116" s="19" t="s">
        <v>1051</v>
      </c>
      <c r="H116" s="19" t="s">
        <v>1086</v>
      </c>
      <c r="I116" s="19" t="s">
        <v>288</v>
      </c>
      <c r="J116" s="29" t="s">
        <v>1274</v>
      </c>
      <c r="K116" s="29" t="s">
        <v>431</v>
      </c>
      <c r="L116" s="19" t="s">
        <v>1124</v>
      </c>
      <c r="M116" s="19" t="s">
        <v>660</v>
      </c>
      <c r="N116" s="29" t="s">
        <v>1124</v>
      </c>
      <c r="O116" s="19">
        <v>39.22</v>
      </c>
      <c r="P116" s="19">
        <v>60.65</v>
      </c>
      <c r="Q116" s="19">
        <f t="shared" si="3"/>
        <v>11.510000000000005</v>
      </c>
      <c r="R116" s="19">
        <v>39.94</v>
      </c>
      <c r="S116" s="19">
        <v>51.45</v>
      </c>
      <c r="T116" s="19" t="s">
        <v>90</v>
      </c>
      <c r="U116" s="19">
        <v>12</v>
      </c>
      <c r="V116" s="19" t="s">
        <v>842</v>
      </c>
      <c r="W116" s="19" t="s">
        <v>895</v>
      </c>
      <c r="X116" s="19" t="s">
        <v>882</v>
      </c>
      <c r="Y116" s="47" t="s">
        <v>1304</v>
      </c>
      <c r="Z116" s="47" t="s">
        <v>1302</v>
      </c>
      <c r="AA116" s="19" t="s">
        <v>512</v>
      </c>
      <c r="AB116" s="19" t="s">
        <v>512</v>
      </c>
      <c r="AC116" s="19" t="s">
        <v>244</v>
      </c>
      <c r="AD116" s="19" t="s">
        <v>167</v>
      </c>
    </row>
    <row r="117" spans="1:30" x14ac:dyDescent="0.15">
      <c r="A117" s="19" t="s">
        <v>91</v>
      </c>
      <c r="B117" s="19" t="s">
        <v>91</v>
      </c>
      <c r="C117" s="19" t="s">
        <v>910</v>
      </c>
      <c r="D117" s="19" t="s">
        <v>91</v>
      </c>
      <c r="E117" s="19" t="s">
        <v>911</v>
      </c>
      <c r="F117" s="19" t="s">
        <v>912</v>
      </c>
      <c r="G117" s="19" t="s">
        <v>1087</v>
      </c>
      <c r="H117" s="19" t="s">
        <v>1088</v>
      </c>
      <c r="I117" s="19" t="s">
        <v>288</v>
      </c>
      <c r="J117" s="29" t="s">
        <v>1275</v>
      </c>
      <c r="K117" s="29" t="s">
        <v>431</v>
      </c>
      <c r="L117" s="19" t="s">
        <v>1124</v>
      </c>
      <c r="M117" s="19" t="s">
        <v>660</v>
      </c>
      <c r="N117" s="29" t="s">
        <v>1124</v>
      </c>
      <c r="O117" s="19">
        <v>35.08</v>
      </c>
      <c r="P117" s="19">
        <v>64.78</v>
      </c>
      <c r="Q117" s="19">
        <f t="shared" si="3"/>
        <v>21.980000000000004</v>
      </c>
      <c r="R117" s="19">
        <v>34.549999999999997</v>
      </c>
      <c r="S117" s="19">
        <v>56.53</v>
      </c>
      <c r="T117" s="19" t="s">
        <v>91</v>
      </c>
      <c r="U117" s="19">
        <v>15</v>
      </c>
      <c r="V117" s="19" t="s">
        <v>841</v>
      </c>
      <c r="W117" s="19" t="s">
        <v>895</v>
      </c>
      <c r="X117" s="19" t="s">
        <v>882</v>
      </c>
      <c r="Y117" s="47" t="s">
        <v>1304</v>
      </c>
      <c r="Z117" s="29" t="s">
        <v>1137</v>
      </c>
      <c r="AA117" s="19" t="s">
        <v>512</v>
      </c>
      <c r="AB117" s="19" t="s">
        <v>512</v>
      </c>
      <c r="AC117" s="19" t="s">
        <v>244</v>
      </c>
      <c r="AD117" s="19" t="s">
        <v>164</v>
      </c>
    </row>
    <row r="118" spans="1:30" x14ac:dyDescent="0.15">
      <c r="A118" s="19" t="s">
        <v>85</v>
      </c>
      <c r="B118" s="19" t="s">
        <v>85</v>
      </c>
      <c r="C118" s="19" t="s">
        <v>910</v>
      </c>
      <c r="D118" s="19" t="s">
        <v>85</v>
      </c>
      <c r="E118" s="19" t="s">
        <v>911</v>
      </c>
      <c r="F118" s="19" t="s">
        <v>912</v>
      </c>
      <c r="G118" s="19" t="s">
        <v>1089</v>
      </c>
      <c r="H118" s="19" t="s">
        <v>1090</v>
      </c>
      <c r="I118" s="19" t="s">
        <v>431</v>
      </c>
      <c r="J118" s="29" t="s">
        <v>1276</v>
      </c>
      <c r="K118" s="29" t="s">
        <v>288</v>
      </c>
      <c r="L118" s="19" t="s">
        <v>1124</v>
      </c>
      <c r="M118" s="19" t="s">
        <v>656</v>
      </c>
      <c r="N118" s="29" t="s">
        <v>1124</v>
      </c>
      <c r="O118" s="19">
        <v>80.62</v>
      </c>
      <c r="P118" s="19">
        <v>18.600000000000001</v>
      </c>
      <c r="Q118" s="19">
        <f t="shared" si="3"/>
        <v>-64.47</v>
      </c>
      <c r="R118" s="19">
        <v>78.069999999999993</v>
      </c>
      <c r="S118" s="19">
        <v>13.6</v>
      </c>
      <c r="T118" s="19" t="s">
        <v>85</v>
      </c>
      <c r="U118" s="19">
        <v>-30</v>
      </c>
      <c r="V118" s="19" t="s">
        <v>853</v>
      </c>
      <c r="W118" s="19" t="s">
        <v>892</v>
      </c>
      <c r="X118" s="19" t="s">
        <v>881</v>
      </c>
      <c r="Y118" s="47" t="s">
        <v>1304</v>
      </c>
      <c r="Z118" s="47" t="s">
        <v>1302</v>
      </c>
      <c r="AA118" s="19" t="s">
        <v>512</v>
      </c>
      <c r="AB118" s="19" t="s">
        <v>702</v>
      </c>
      <c r="AC118" s="19" t="s">
        <v>255</v>
      </c>
      <c r="AD118" s="19" t="s">
        <v>189</v>
      </c>
    </row>
    <row r="119" spans="1:30" x14ac:dyDescent="0.15">
      <c r="A119" s="19" t="s">
        <v>86</v>
      </c>
      <c r="B119" s="19" t="s">
        <v>86</v>
      </c>
      <c r="C119" s="19" t="s">
        <v>910</v>
      </c>
      <c r="D119" s="19" t="s">
        <v>86</v>
      </c>
      <c r="E119" s="19" t="s">
        <v>911</v>
      </c>
      <c r="F119" s="19" t="s">
        <v>912</v>
      </c>
      <c r="G119" s="19" t="s">
        <v>1091</v>
      </c>
      <c r="H119" s="19" t="s">
        <v>1092</v>
      </c>
      <c r="I119" s="19" t="s">
        <v>431</v>
      </c>
      <c r="J119" s="29" t="s">
        <v>1277</v>
      </c>
      <c r="K119" s="29" t="s">
        <v>288</v>
      </c>
      <c r="L119" s="19" t="s">
        <v>1124</v>
      </c>
      <c r="M119" s="19" t="s">
        <v>656</v>
      </c>
      <c r="N119" s="29" t="s">
        <v>1124</v>
      </c>
      <c r="O119" s="19">
        <v>76.56</v>
      </c>
      <c r="P119" s="19">
        <v>22.85</v>
      </c>
      <c r="Q119" s="19">
        <f t="shared" si="3"/>
        <v>-65.78</v>
      </c>
      <c r="R119" s="19">
        <v>78.69</v>
      </c>
      <c r="S119" s="19">
        <v>12.91</v>
      </c>
      <c r="T119" s="19" t="s">
        <v>86</v>
      </c>
      <c r="U119" s="19">
        <v>-26</v>
      </c>
      <c r="V119" s="19" t="s">
        <v>868</v>
      </c>
      <c r="W119" s="19" t="s">
        <v>892</v>
      </c>
      <c r="X119" s="19" t="s">
        <v>881</v>
      </c>
      <c r="Y119" s="47" t="s">
        <v>1304</v>
      </c>
      <c r="Z119" s="47" t="s">
        <v>1302</v>
      </c>
      <c r="AA119" s="19" t="s">
        <v>512</v>
      </c>
      <c r="AB119" s="19" t="s">
        <v>702</v>
      </c>
      <c r="AC119" s="19" t="s">
        <v>255</v>
      </c>
      <c r="AD119" s="19" t="s">
        <v>189</v>
      </c>
    </row>
    <row r="120" spans="1:30" x14ac:dyDescent="0.15">
      <c r="A120" s="19" t="s">
        <v>87</v>
      </c>
      <c r="B120" s="19" t="s">
        <v>87</v>
      </c>
      <c r="C120" s="19" t="s">
        <v>910</v>
      </c>
      <c r="D120" s="19" t="s">
        <v>87</v>
      </c>
      <c r="E120" s="19" t="s">
        <v>911</v>
      </c>
      <c r="F120" s="19" t="s">
        <v>912</v>
      </c>
      <c r="G120" s="19" t="s">
        <v>1093</v>
      </c>
      <c r="H120" s="19" t="s">
        <v>1094</v>
      </c>
      <c r="I120" s="19" t="s">
        <v>431</v>
      </c>
      <c r="J120" s="29" t="s">
        <v>1278</v>
      </c>
      <c r="K120" s="29" t="s">
        <v>288</v>
      </c>
      <c r="L120" s="19" t="s">
        <v>1124</v>
      </c>
      <c r="M120" s="19" t="s">
        <v>656</v>
      </c>
      <c r="N120" s="29" t="s">
        <v>1124</v>
      </c>
      <c r="O120" s="19">
        <v>73.55</v>
      </c>
      <c r="P120" s="19">
        <v>0</v>
      </c>
      <c r="Q120" s="19">
        <f t="shared" si="3"/>
        <v>-61.290000000000006</v>
      </c>
      <c r="R120" s="19">
        <v>75.62</v>
      </c>
      <c r="S120" s="19">
        <v>14.33</v>
      </c>
      <c r="T120" s="19" t="s">
        <v>87</v>
      </c>
      <c r="U120" s="19">
        <v>-37</v>
      </c>
      <c r="V120" s="19" t="s">
        <v>863</v>
      </c>
      <c r="W120" s="19" t="s">
        <v>892</v>
      </c>
      <c r="X120" s="19" t="s">
        <v>881</v>
      </c>
      <c r="Y120" s="47" t="s">
        <v>1304</v>
      </c>
      <c r="Z120" s="47" t="s">
        <v>1302</v>
      </c>
      <c r="AA120" s="19" t="s">
        <v>512</v>
      </c>
      <c r="AB120" s="19" t="s">
        <v>702</v>
      </c>
      <c r="AC120" s="19" t="s">
        <v>255</v>
      </c>
      <c r="AD120" s="19" t="s">
        <v>189</v>
      </c>
    </row>
    <row r="121" spans="1:30" x14ac:dyDescent="0.15">
      <c r="A121" s="19" t="s">
        <v>94</v>
      </c>
      <c r="B121" s="19" t="s">
        <v>94</v>
      </c>
      <c r="C121" s="19" t="s">
        <v>910</v>
      </c>
      <c r="D121" s="19" t="s">
        <v>94</v>
      </c>
      <c r="E121" s="19" t="s">
        <v>911</v>
      </c>
      <c r="F121" s="19" t="s">
        <v>912</v>
      </c>
      <c r="G121" s="29" t="s">
        <v>1280</v>
      </c>
      <c r="H121" s="29" t="s">
        <v>1281</v>
      </c>
      <c r="I121" s="19" t="s">
        <v>431</v>
      </c>
      <c r="J121" s="29" t="s">
        <v>1279</v>
      </c>
      <c r="K121" s="29" t="s">
        <v>288</v>
      </c>
      <c r="L121" s="19" t="s">
        <v>1124</v>
      </c>
      <c r="M121" s="19" t="s">
        <v>656</v>
      </c>
      <c r="N121" s="29" t="s">
        <v>1124</v>
      </c>
      <c r="O121" s="19">
        <v>79.77</v>
      </c>
      <c r="P121" s="19">
        <v>19.21</v>
      </c>
      <c r="Q121" s="19">
        <f t="shared" si="3"/>
        <v>-67.03</v>
      </c>
      <c r="R121" s="19">
        <v>78.8</v>
      </c>
      <c r="S121" s="19">
        <v>11.77</v>
      </c>
      <c r="T121" s="19" t="s">
        <v>94</v>
      </c>
      <c r="U121" s="19">
        <v>-27</v>
      </c>
      <c r="V121" s="19" t="s">
        <v>867</v>
      </c>
      <c r="W121" s="19" t="s">
        <v>892</v>
      </c>
      <c r="X121" s="19" t="s">
        <v>881</v>
      </c>
      <c r="Y121" s="19"/>
      <c r="Z121" s="19" t="s">
        <v>1119</v>
      </c>
      <c r="AA121" s="19" t="s">
        <v>512</v>
      </c>
      <c r="AB121" s="19" t="s">
        <v>702</v>
      </c>
      <c r="AC121" s="19" t="s">
        <v>255</v>
      </c>
      <c r="AD121" s="19" t="s">
        <v>189</v>
      </c>
    </row>
    <row r="122" spans="1:30" x14ac:dyDescent="0.15">
      <c r="A122" s="19" t="s">
        <v>88</v>
      </c>
      <c r="B122" s="19" t="s">
        <v>88</v>
      </c>
      <c r="C122" s="19" t="s">
        <v>910</v>
      </c>
      <c r="D122" s="19" t="s">
        <v>88</v>
      </c>
      <c r="E122" s="19" t="s">
        <v>911</v>
      </c>
      <c r="F122" s="19" t="s">
        <v>912</v>
      </c>
      <c r="G122" s="19" t="s">
        <v>1095</v>
      </c>
      <c r="H122" s="19" t="s">
        <v>1096</v>
      </c>
      <c r="I122" s="19" t="s">
        <v>431</v>
      </c>
      <c r="J122" s="29" t="s">
        <v>1282</v>
      </c>
      <c r="K122" s="29" t="s">
        <v>288</v>
      </c>
      <c r="L122" s="19" t="s">
        <v>1124</v>
      </c>
      <c r="M122" s="19" t="s">
        <v>656</v>
      </c>
      <c r="N122" s="29" t="s">
        <v>1124</v>
      </c>
      <c r="O122" s="19">
        <v>79.16</v>
      </c>
      <c r="P122" s="19">
        <v>20.53</v>
      </c>
      <c r="Q122" s="19">
        <f t="shared" si="3"/>
        <v>-68.710000000000008</v>
      </c>
      <c r="R122" s="19">
        <v>80.650000000000006</v>
      </c>
      <c r="S122" s="19">
        <v>11.94</v>
      </c>
      <c r="T122" s="19" t="s">
        <v>88</v>
      </c>
      <c r="U122" s="19">
        <v>-28</v>
      </c>
      <c r="V122" s="19" t="s">
        <v>866</v>
      </c>
      <c r="W122" s="19" t="s">
        <v>892</v>
      </c>
      <c r="X122" s="19" t="s">
        <v>881</v>
      </c>
      <c r="Y122" s="47" t="s">
        <v>1304</v>
      </c>
      <c r="Z122" s="47" t="s">
        <v>1302</v>
      </c>
      <c r="AA122" s="19" t="s">
        <v>512</v>
      </c>
      <c r="AB122" s="19" t="s">
        <v>702</v>
      </c>
      <c r="AC122" s="19" t="s">
        <v>255</v>
      </c>
      <c r="AD122" s="19" t="s">
        <v>189</v>
      </c>
    </row>
    <row r="123" spans="1:30" x14ac:dyDescent="0.15">
      <c r="A123" s="19" t="s">
        <v>92</v>
      </c>
      <c r="B123" s="19" t="s">
        <v>92</v>
      </c>
      <c r="C123" s="19" t="s">
        <v>910</v>
      </c>
      <c r="D123" s="19" t="s">
        <v>92</v>
      </c>
      <c r="E123" s="19" t="s">
        <v>911</v>
      </c>
      <c r="F123" s="19" t="s">
        <v>912</v>
      </c>
      <c r="G123" s="19" t="s">
        <v>927</v>
      </c>
      <c r="H123" s="19" t="s">
        <v>1097</v>
      </c>
      <c r="I123" s="19" t="s">
        <v>431</v>
      </c>
      <c r="J123" s="29" t="s">
        <v>1283</v>
      </c>
      <c r="K123" s="29" t="s">
        <v>288</v>
      </c>
      <c r="L123" s="19" t="s">
        <v>1124</v>
      </c>
      <c r="M123" s="19" t="s">
        <v>656</v>
      </c>
      <c r="N123" s="29" t="s">
        <v>1124</v>
      </c>
      <c r="O123" s="19">
        <v>80.400000000000006</v>
      </c>
      <c r="P123" s="19">
        <v>19.36</v>
      </c>
      <c r="Q123" s="19">
        <f t="shared" si="3"/>
        <v>-68.2</v>
      </c>
      <c r="R123" s="19">
        <v>80.53</v>
      </c>
      <c r="S123" s="19">
        <v>12.33</v>
      </c>
      <c r="T123" s="19" t="s">
        <v>92</v>
      </c>
      <c r="U123" s="19">
        <v>-29</v>
      </c>
      <c r="V123" s="19" t="s">
        <v>865</v>
      </c>
      <c r="W123" s="19" t="s">
        <v>892</v>
      </c>
      <c r="X123" s="19" t="s">
        <v>881</v>
      </c>
      <c r="Y123" s="47" t="s">
        <v>1304</v>
      </c>
      <c r="Z123" s="47" t="s">
        <v>1302</v>
      </c>
      <c r="AA123" s="19" t="s">
        <v>512</v>
      </c>
      <c r="AB123" s="19" t="s">
        <v>702</v>
      </c>
      <c r="AC123" s="19" t="s">
        <v>255</v>
      </c>
      <c r="AD123" s="19" t="s">
        <v>189</v>
      </c>
    </row>
    <row r="124" spans="1:30" x14ac:dyDescent="0.15">
      <c r="A124" s="19" t="s">
        <v>89</v>
      </c>
      <c r="B124" s="19" t="s">
        <v>89</v>
      </c>
      <c r="C124" s="19" t="s">
        <v>910</v>
      </c>
      <c r="D124" s="19" t="s">
        <v>89</v>
      </c>
      <c r="E124" s="19" t="s">
        <v>911</v>
      </c>
      <c r="F124" s="19" t="s">
        <v>912</v>
      </c>
      <c r="G124" s="29" t="s">
        <v>1285</v>
      </c>
      <c r="H124" s="29" t="s">
        <v>1286</v>
      </c>
      <c r="I124" s="19" t="s">
        <v>431</v>
      </c>
      <c r="J124" s="29" t="s">
        <v>1284</v>
      </c>
      <c r="K124" s="29" t="s">
        <v>288</v>
      </c>
      <c r="L124" s="19" t="s">
        <v>1124</v>
      </c>
      <c r="M124" s="19" t="s">
        <v>656</v>
      </c>
      <c r="N124" s="29" t="s">
        <v>1124</v>
      </c>
      <c r="O124" s="19">
        <v>88.26</v>
      </c>
      <c r="P124" s="19">
        <v>11.16</v>
      </c>
      <c r="Q124" s="19">
        <f t="shared" si="3"/>
        <v>-75.75</v>
      </c>
      <c r="R124" s="19">
        <v>83.24</v>
      </c>
      <c r="S124" s="19">
        <v>7.49</v>
      </c>
      <c r="T124" s="19" t="s">
        <v>89</v>
      </c>
      <c r="U124" s="19">
        <v>-37</v>
      </c>
      <c r="V124" s="19" t="s">
        <v>863</v>
      </c>
      <c r="W124" s="19" t="s">
        <v>892</v>
      </c>
      <c r="X124" s="19" t="s">
        <v>881</v>
      </c>
      <c r="Y124" s="19"/>
      <c r="Z124" s="19" t="s">
        <v>1119</v>
      </c>
      <c r="AA124" s="19" t="s">
        <v>512</v>
      </c>
      <c r="AB124" s="19" t="s">
        <v>702</v>
      </c>
      <c r="AC124" s="19" t="s">
        <v>255</v>
      </c>
      <c r="AD124" s="19" t="s">
        <v>189</v>
      </c>
    </row>
    <row r="125" spans="1:30" x14ac:dyDescent="0.15">
      <c r="A125" s="19" t="s">
        <v>93</v>
      </c>
      <c r="B125" s="19" t="s">
        <v>93</v>
      </c>
      <c r="C125" s="19" t="s">
        <v>910</v>
      </c>
      <c r="D125" s="19" t="s">
        <v>93</v>
      </c>
      <c r="E125" s="19" t="s">
        <v>911</v>
      </c>
      <c r="F125" s="19" t="s">
        <v>912</v>
      </c>
      <c r="G125" s="29" t="s">
        <v>1288</v>
      </c>
      <c r="H125" s="29" t="s">
        <v>1289</v>
      </c>
      <c r="I125" s="19" t="s">
        <v>431</v>
      </c>
      <c r="J125" s="29" t="s">
        <v>1287</v>
      </c>
      <c r="K125" s="29" t="s">
        <v>288</v>
      </c>
      <c r="L125" s="19" t="s">
        <v>1124</v>
      </c>
      <c r="M125" s="19" t="s">
        <v>656</v>
      </c>
      <c r="N125" s="29" t="s">
        <v>1124</v>
      </c>
      <c r="O125" s="19">
        <v>98.45</v>
      </c>
      <c r="P125" s="19">
        <v>0</v>
      </c>
      <c r="Q125" s="19">
        <f t="shared" si="3"/>
        <v>-78.12</v>
      </c>
      <c r="R125" s="19">
        <v>84.95</v>
      </c>
      <c r="S125" s="19">
        <v>6.83</v>
      </c>
      <c r="T125" s="19" t="s">
        <v>93</v>
      </c>
      <c r="U125" s="19">
        <v>-42</v>
      </c>
      <c r="V125" s="19" t="s">
        <v>851</v>
      </c>
      <c r="W125" s="19" t="s">
        <v>892</v>
      </c>
      <c r="X125" s="19" t="s">
        <v>881</v>
      </c>
      <c r="Y125" s="19"/>
      <c r="Z125" s="19" t="s">
        <v>1119</v>
      </c>
      <c r="AA125" s="19" t="s">
        <v>512</v>
      </c>
      <c r="AB125" s="19" t="s">
        <v>702</v>
      </c>
      <c r="AC125" s="19" t="s">
        <v>255</v>
      </c>
      <c r="AD125" s="19" t="s">
        <v>189</v>
      </c>
    </row>
    <row r="126" spans="1:30" x14ac:dyDescent="0.15">
      <c r="A126" s="19" t="s">
        <v>95</v>
      </c>
      <c r="B126" s="19" t="s">
        <v>95</v>
      </c>
      <c r="C126" s="19" t="s">
        <v>910</v>
      </c>
      <c r="D126" s="19" t="s">
        <v>95</v>
      </c>
      <c r="E126" s="19" t="s">
        <v>911</v>
      </c>
      <c r="F126" s="19" t="s">
        <v>912</v>
      </c>
      <c r="G126" s="19" t="s">
        <v>960</v>
      </c>
      <c r="H126" s="19" t="s">
        <v>1098</v>
      </c>
      <c r="I126" s="19" t="s">
        <v>431</v>
      </c>
      <c r="J126" s="29" t="s">
        <v>1290</v>
      </c>
      <c r="K126" s="29" t="s">
        <v>288</v>
      </c>
      <c r="L126" s="19" t="s">
        <v>1124</v>
      </c>
      <c r="M126" s="19" t="s">
        <v>656</v>
      </c>
      <c r="N126" s="29" t="s">
        <v>1124</v>
      </c>
      <c r="O126" s="19">
        <v>85.3</v>
      </c>
      <c r="P126" s="19">
        <v>14.35</v>
      </c>
      <c r="Q126" s="19">
        <f t="shared" si="3"/>
        <v>-70.739999999999995</v>
      </c>
      <c r="R126" s="19">
        <v>81.27</v>
      </c>
      <c r="S126" s="19">
        <v>10.53</v>
      </c>
      <c r="T126" s="19" t="s">
        <v>95</v>
      </c>
      <c r="U126" s="19">
        <v>-33</v>
      </c>
      <c r="V126" s="19" t="s">
        <v>855</v>
      </c>
      <c r="W126" s="19" t="s">
        <v>892</v>
      </c>
      <c r="X126" s="19" t="s">
        <v>881</v>
      </c>
      <c r="Y126" s="47" t="s">
        <v>1304</v>
      </c>
      <c r="Z126" s="47" t="s">
        <v>1302</v>
      </c>
      <c r="AA126" s="19" t="s">
        <v>512</v>
      </c>
      <c r="AB126" s="19" t="s">
        <v>702</v>
      </c>
      <c r="AC126" s="19" t="s">
        <v>255</v>
      </c>
      <c r="AD126" s="19" t="s">
        <v>189</v>
      </c>
    </row>
    <row r="127" spans="1:30" x14ac:dyDescent="0.15">
      <c r="A127" s="19" t="s">
        <v>24</v>
      </c>
      <c r="B127" s="19" t="s">
        <v>24</v>
      </c>
      <c r="C127" s="19" t="s">
        <v>910</v>
      </c>
      <c r="D127" s="19" t="s">
        <v>24</v>
      </c>
      <c r="E127" s="19" t="s">
        <v>911</v>
      </c>
      <c r="F127" s="19" t="s">
        <v>912</v>
      </c>
      <c r="G127" s="19" t="s">
        <v>1099</v>
      </c>
      <c r="H127" s="19" t="s">
        <v>1100</v>
      </c>
      <c r="I127" s="19" t="s">
        <v>431</v>
      </c>
      <c r="J127" s="29" t="s">
        <v>1291</v>
      </c>
      <c r="K127" s="29" t="s">
        <v>288</v>
      </c>
      <c r="L127" s="19" t="s">
        <v>1124</v>
      </c>
      <c r="M127" s="19" t="s">
        <v>656</v>
      </c>
      <c r="N127" s="29" t="s">
        <v>1124</v>
      </c>
      <c r="O127" s="19">
        <v>76.19</v>
      </c>
      <c r="P127" s="19">
        <v>23.43</v>
      </c>
      <c r="Q127" s="19">
        <f t="shared" si="3"/>
        <v>-54.680000000000007</v>
      </c>
      <c r="R127" s="19">
        <v>73.09</v>
      </c>
      <c r="S127" s="19">
        <v>18.41</v>
      </c>
      <c r="T127" s="19" t="s">
        <v>24</v>
      </c>
      <c r="U127" s="19">
        <v>-24</v>
      </c>
      <c r="V127" s="19" t="s">
        <v>870</v>
      </c>
      <c r="W127" s="19" t="s">
        <v>892</v>
      </c>
      <c r="X127" s="19" t="s">
        <v>881</v>
      </c>
      <c r="Y127" s="47" t="s">
        <v>1304</v>
      </c>
      <c r="Z127" s="47" t="s">
        <v>1302</v>
      </c>
      <c r="AA127" s="19" t="s">
        <v>512</v>
      </c>
      <c r="AB127" s="19" t="s">
        <v>702</v>
      </c>
      <c r="AC127" s="19" t="s">
        <v>255</v>
      </c>
      <c r="AD127" s="19" t="s">
        <v>189</v>
      </c>
    </row>
    <row r="128" spans="1:30" x14ac:dyDescent="0.15">
      <c r="A128" s="19" t="s">
        <v>120</v>
      </c>
      <c r="B128" s="19" t="s">
        <v>120</v>
      </c>
      <c r="C128" s="19" t="s">
        <v>910</v>
      </c>
      <c r="D128" s="19" t="s">
        <v>120</v>
      </c>
      <c r="E128" s="19" t="s">
        <v>911</v>
      </c>
      <c r="F128" s="19" t="s">
        <v>912</v>
      </c>
      <c r="G128" s="29" t="s">
        <v>1293</v>
      </c>
      <c r="H128" s="29" t="s">
        <v>1294</v>
      </c>
      <c r="I128" s="19" t="s">
        <v>431</v>
      </c>
      <c r="J128" s="29" t="s">
        <v>1292</v>
      </c>
      <c r="K128" s="29" t="s">
        <v>288</v>
      </c>
      <c r="L128" s="19" t="s">
        <v>1124</v>
      </c>
      <c r="M128" s="19" t="s">
        <v>656</v>
      </c>
      <c r="N128" s="29" t="s">
        <v>1124</v>
      </c>
      <c r="O128" s="19">
        <v>79.7</v>
      </c>
      <c r="P128" s="19">
        <v>20.03</v>
      </c>
      <c r="Q128" s="19">
        <f t="shared" si="3"/>
        <v>-64.539999999999992</v>
      </c>
      <c r="R128" s="19">
        <v>77.97</v>
      </c>
      <c r="S128" s="19">
        <v>13.43</v>
      </c>
      <c r="T128" s="19" t="s">
        <v>120</v>
      </c>
      <c r="U128" s="19">
        <v>-27</v>
      </c>
      <c r="V128" s="19" t="s">
        <v>867</v>
      </c>
      <c r="W128" s="19" t="s">
        <v>892</v>
      </c>
      <c r="X128" s="19" t="s">
        <v>881</v>
      </c>
      <c r="Y128" s="19"/>
      <c r="Z128" s="19" t="s">
        <v>1119</v>
      </c>
      <c r="AA128" s="19" t="s">
        <v>512</v>
      </c>
      <c r="AB128" s="19" t="s">
        <v>702</v>
      </c>
      <c r="AC128" s="19" t="s">
        <v>142</v>
      </c>
      <c r="AD128" s="19" t="s">
        <v>219</v>
      </c>
    </row>
    <row r="129" spans="1:30" x14ac:dyDescent="0.15">
      <c r="A129" s="19" t="s">
        <v>121</v>
      </c>
      <c r="B129" s="19" t="s">
        <v>121</v>
      </c>
      <c r="C129" s="19" t="s">
        <v>910</v>
      </c>
      <c r="D129" s="19" t="s">
        <v>121</v>
      </c>
      <c r="E129" s="19" t="s">
        <v>911</v>
      </c>
      <c r="F129" s="19" t="s">
        <v>912</v>
      </c>
      <c r="G129" s="19" t="s">
        <v>968</v>
      </c>
      <c r="H129" s="19" t="s">
        <v>1101</v>
      </c>
      <c r="I129" s="19" t="s">
        <v>431</v>
      </c>
      <c r="J129" s="29" t="s">
        <v>1295</v>
      </c>
      <c r="K129" s="29" t="s">
        <v>288</v>
      </c>
      <c r="L129" s="19" t="s">
        <v>1124</v>
      </c>
      <c r="M129" s="19" t="s">
        <v>656</v>
      </c>
      <c r="N129" s="29" t="s">
        <v>1124</v>
      </c>
      <c r="O129" s="19">
        <v>74.77</v>
      </c>
      <c r="P129" s="19">
        <v>25.02</v>
      </c>
      <c r="Q129" s="19">
        <f t="shared" si="3"/>
        <v>-55.280000000000008</v>
      </c>
      <c r="R129" s="19">
        <v>73.430000000000007</v>
      </c>
      <c r="S129" s="19">
        <v>18.149999999999999</v>
      </c>
      <c r="T129" s="19" t="s">
        <v>121</v>
      </c>
      <c r="U129" s="19">
        <v>-21</v>
      </c>
      <c r="V129" s="19" t="s">
        <v>852</v>
      </c>
      <c r="W129" s="19" t="s">
        <v>892</v>
      </c>
      <c r="X129" s="19" t="s">
        <v>881</v>
      </c>
      <c r="Y129" s="47" t="s">
        <v>1304</v>
      </c>
      <c r="Z129" s="47" t="s">
        <v>1302</v>
      </c>
      <c r="AA129" s="19" t="s">
        <v>512</v>
      </c>
      <c r="AB129" s="19" t="s">
        <v>702</v>
      </c>
      <c r="AC129" s="19" t="s">
        <v>142</v>
      </c>
      <c r="AD129" s="19" t="s">
        <v>219</v>
      </c>
    </row>
    <row r="130" spans="1:30" x14ac:dyDescent="0.15">
      <c r="A130" s="19" t="s">
        <v>118</v>
      </c>
      <c r="B130" s="19" t="s">
        <v>118</v>
      </c>
      <c r="C130" s="19" t="s">
        <v>910</v>
      </c>
      <c r="D130" s="19" t="s">
        <v>118</v>
      </c>
      <c r="E130" s="19" t="s">
        <v>911</v>
      </c>
      <c r="F130" s="19" t="s">
        <v>912</v>
      </c>
      <c r="G130" s="19" t="s">
        <v>1102</v>
      </c>
      <c r="H130" s="19" t="s">
        <v>1103</v>
      </c>
      <c r="I130" s="19" t="s">
        <v>431</v>
      </c>
      <c r="J130" s="29" t="s">
        <v>1296</v>
      </c>
      <c r="K130" s="29" t="s">
        <v>288</v>
      </c>
      <c r="L130" s="19" t="s">
        <v>1124</v>
      </c>
      <c r="M130" s="19" t="s">
        <v>656</v>
      </c>
      <c r="N130" s="29" t="s">
        <v>1124</v>
      </c>
      <c r="O130" s="19">
        <v>82.79</v>
      </c>
      <c r="P130" s="19">
        <v>16.760000000000002</v>
      </c>
      <c r="Q130" s="19">
        <f t="shared" ref="Q130:Q135" si="4">S130-R130</f>
        <v>-67.92</v>
      </c>
      <c r="R130" s="19">
        <v>79.92</v>
      </c>
      <c r="S130" s="19">
        <v>12</v>
      </c>
      <c r="T130" s="19" t="s">
        <v>118</v>
      </c>
      <c r="U130" s="19">
        <v>-32</v>
      </c>
      <c r="V130" s="19" t="s">
        <v>864</v>
      </c>
      <c r="W130" s="19" t="s">
        <v>892</v>
      </c>
      <c r="X130" s="19" t="s">
        <v>881</v>
      </c>
      <c r="Y130" s="47" t="s">
        <v>1304</v>
      </c>
      <c r="Z130" s="47" t="s">
        <v>1302</v>
      </c>
      <c r="AA130" s="19" t="s">
        <v>512</v>
      </c>
      <c r="AB130" s="19" t="s">
        <v>702</v>
      </c>
      <c r="AC130" s="19" t="s">
        <v>142</v>
      </c>
      <c r="AD130" s="19" t="s">
        <v>219</v>
      </c>
    </row>
    <row r="131" spans="1:30" x14ac:dyDescent="0.15">
      <c r="A131" s="19" t="s">
        <v>119</v>
      </c>
      <c r="B131" s="19" t="s">
        <v>119</v>
      </c>
      <c r="C131" s="19" t="s">
        <v>910</v>
      </c>
      <c r="D131" s="19" t="s">
        <v>119</v>
      </c>
      <c r="E131" s="19" t="s">
        <v>911</v>
      </c>
      <c r="F131" s="19" t="s">
        <v>912</v>
      </c>
      <c r="G131" s="19" t="s">
        <v>1104</v>
      </c>
      <c r="H131" s="19" t="s">
        <v>1105</v>
      </c>
      <c r="I131" s="19" t="s">
        <v>431</v>
      </c>
      <c r="J131" s="29" t="s">
        <v>1297</v>
      </c>
      <c r="K131" s="29" t="s">
        <v>288</v>
      </c>
      <c r="L131" s="19" t="s">
        <v>1124</v>
      </c>
      <c r="M131" s="19" t="s">
        <v>656</v>
      </c>
      <c r="N131" s="29" t="s">
        <v>1124</v>
      </c>
      <c r="O131" s="19">
        <v>77.03</v>
      </c>
      <c r="P131" s="19">
        <v>22.56</v>
      </c>
      <c r="Q131" s="19">
        <f t="shared" si="4"/>
        <v>-56.11</v>
      </c>
      <c r="R131" s="19">
        <v>73.52</v>
      </c>
      <c r="S131" s="19">
        <v>17.41</v>
      </c>
      <c r="T131" s="19" t="s">
        <v>119</v>
      </c>
      <c r="U131" s="19">
        <v>-25</v>
      </c>
      <c r="V131" s="19" t="s">
        <v>869</v>
      </c>
      <c r="W131" s="19" t="s">
        <v>892</v>
      </c>
      <c r="X131" s="19" t="s">
        <v>881</v>
      </c>
      <c r="Y131" s="47" t="s">
        <v>1304</v>
      </c>
      <c r="Z131" s="47" t="s">
        <v>1302</v>
      </c>
      <c r="AA131" s="19" t="s">
        <v>512</v>
      </c>
      <c r="AB131" s="19" t="s">
        <v>702</v>
      </c>
      <c r="AC131" s="19" t="s">
        <v>142</v>
      </c>
      <c r="AD131" s="19" t="s">
        <v>219</v>
      </c>
    </row>
    <row r="132" spans="1:30" x14ac:dyDescent="0.15">
      <c r="A132" s="19" t="s">
        <v>122</v>
      </c>
      <c r="B132" s="19" t="s">
        <v>122</v>
      </c>
      <c r="C132" s="19" t="s">
        <v>910</v>
      </c>
      <c r="D132" s="19" t="s">
        <v>122</v>
      </c>
      <c r="E132" s="19" t="s">
        <v>911</v>
      </c>
      <c r="F132" s="19" t="s">
        <v>912</v>
      </c>
      <c r="G132" s="19" t="s">
        <v>1106</v>
      </c>
      <c r="H132" s="19" t="s">
        <v>1107</v>
      </c>
      <c r="I132" s="19" t="s">
        <v>431</v>
      </c>
      <c r="J132" s="29" t="s">
        <v>1298</v>
      </c>
      <c r="K132" s="29" t="s">
        <v>288</v>
      </c>
      <c r="L132" s="19" t="s">
        <v>1124</v>
      </c>
      <c r="M132" s="19" t="s">
        <v>656</v>
      </c>
      <c r="N132" s="29" t="s">
        <v>1124</v>
      </c>
      <c r="O132" s="19">
        <v>68.41</v>
      </c>
      <c r="P132" s="19">
        <v>31.45</v>
      </c>
      <c r="Q132" s="19">
        <f t="shared" si="4"/>
        <v>-43.57</v>
      </c>
      <c r="R132" s="19">
        <v>67.17</v>
      </c>
      <c r="S132" s="19">
        <v>23.6</v>
      </c>
      <c r="T132" s="19" t="s">
        <v>122</v>
      </c>
      <c r="U132" s="19">
        <v>-15</v>
      </c>
      <c r="V132" s="19" t="s">
        <v>823</v>
      </c>
      <c r="W132" s="19" t="s">
        <v>892</v>
      </c>
      <c r="X132" s="19" t="s">
        <v>881</v>
      </c>
      <c r="Y132" s="47" t="s">
        <v>1304</v>
      </c>
      <c r="Z132" s="47" t="s">
        <v>1302</v>
      </c>
      <c r="AA132" s="19" t="s">
        <v>512</v>
      </c>
      <c r="AB132" s="19" t="s">
        <v>702</v>
      </c>
      <c r="AC132" s="19" t="s">
        <v>142</v>
      </c>
      <c r="AD132" s="19" t="s">
        <v>219</v>
      </c>
    </row>
    <row r="133" spans="1:30" x14ac:dyDescent="0.15">
      <c r="A133" s="19" t="s">
        <v>117</v>
      </c>
      <c r="B133" s="19" t="s">
        <v>117</v>
      </c>
      <c r="C133" s="19" t="s">
        <v>910</v>
      </c>
      <c r="D133" s="19" t="s">
        <v>117</v>
      </c>
      <c r="E133" s="19" t="s">
        <v>911</v>
      </c>
      <c r="F133" s="19" t="s">
        <v>912</v>
      </c>
      <c r="G133" s="19" t="s">
        <v>942</v>
      </c>
      <c r="H133" s="19" t="s">
        <v>1108</v>
      </c>
      <c r="I133" s="19" t="s">
        <v>431</v>
      </c>
      <c r="J133" s="29" t="s">
        <v>1299</v>
      </c>
      <c r="K133" s="29" t="s">
        <v>288</v>
      </c>
      <c r="L133" s="19" t="s">
        <v>1124</v>
      </c>
      <c r="M133" s="19" t="s">
        <v>656</v>
      </c>
      <c r="N133" s="29" t="s">
        <v>1124</v>
      </c>
      <c r="O133" s="19">
        <v>79.73</v>
      </c>
      <c r="P133" s="19">
        <v>19.8</v>
      </c>
      <c r="Q133" s="19">
        <f t="shared" si="4"/>
        <v>-60.160000000000004</v>
      </c>
      <c r="R133" s="19">
        <v>75.92</v>
      </c>
      <c r="S133" s="19">
        <v>15.76</v>
      </c>
      <c r="T133" s="19" t="s">
        <v>117</v>
      </c>
      <c r="U133" s="19">
        <v>-27</v>
      </c>
      <c r="V133" s="19" t="s">
        <v>867</v>
      </c>
      <c r="W133" s="19" t="s">
        <v>892</v>
      </c>
      <c r="X133" s="19" t="s">
        <v>881</v>
      </c>
      <c r="Y133" s="47" t="s">
        <v>1304</v>
      </c>
      <c r="Z133" s="47" t="s">
        <v>1302</v>
      </c>
      <c r="AA133" s="19" t="s">
        <v>512</v>
      </c>
      <c r="AB133" s="19" t="s">
        <v>702</v>
      </c>
      <c r="AC133" s="19" t="s">
        <v>142</v>
      </c>
      <c r="AD133" s="19" t="s">
        <v>219</v>
      </c>
    </row>
    <row r="134" spans="1:30" x14ac:dyDescent="0.15">
      <c r="A134" s="19" t="s">
        <v>100</v>
      </c>
      <c r="B134" s="19" t="s">
        <v>100</v>
      </c>
      <c r="C134" s="19" t="s">
        <v>910</v>
      </c>
      <c r="D134" s="19" t="s">
        <v>100</v>
      </c>
      <c r="E134" s="19" t="s">
        <v>911</v>
      </c>
      <c r="F134" s="19" t="s">
        <v>912</v>
      </c>
      <c r="G134" s="19" t="s">
        <v>956</v>
      </c>
      <c r="H134" s="19" t="s">
        <v>1109</v>
      </c>
      <c r="I134" s="19" t="s">
        <v>431</v>
      </c>
      <c r="J134" s="19" t="s">
        <v>1122</v>
      </c>
      <c r="K134" s="19" t="s">
        <v>1122</v>
      </c>
      <c r="L134" s="19" t="s">
        <v>1124</v>
      </c>
      <c r="M134" s="19" t="s">
        <v>656</v>
      </c>
      <c r="N134" s="29" t="s">
        <v>1124</v>
      </c>
      <c r="O134" s="19">
        <v>76.34</v>
      </c>
      <c r="P134" s="19">
        <v>23.2</v>
      </c>
      <c r="Q134" s="19">
        <f t="shared" si="4"/>
        <v>-48.800000000000011</v>
      </c>
      <c r="R134" s="19">
        <v>70.180000000000007</v>
      </c>
      <c r="S134" s="19">
        <v>21.38</v>
      </c>
      <c r="T134" s="19" t="s">
        <v>100</v>
      </c>
      <c r="U134" s="19">
        <v>-25</v>
      </c>
      <c r="V134" s="19" t="s">
        <v>869</v>
      </c>
      <c r="W134" s="19" t="s">
        <v>892</v>
      </c>
      <c r="X134" s="19" t="s">
        <v>881</v>
      </c>
      <c r="Y134" s="47" t="s">
        <v>1304</v>
      </c>
      <c r="Z134" s="19" t="s">
        <v>1120</v>
      </c>
      <c r="AA134" s="19" t="s">
        <v>512</v>
      </c>
      <c r="AB134" s="19" t="s">
        <v>702</v>
      </c>
      <c r="AC134" s="19" t="s">
        <v>142</v>
      </c>
      <c r="AD134" s="19" t="s">
        <v>219</v>
      </c>
    </row>
    <row r="135" spans="1:30" x14ac:dyDescent="0.15">
      <c r="A135" s="19" t="s">
        <v>101</v>
      </c>
      <c r="B135" s="19" t="s">
        <v>101</v>
      </c>
      <c r="C135" s="19" t="s">
        <v>910</v>
      </c>
      <c r="D135" s="19" t="s">
        <v>101</v>
      </c>
      <c r="E135" s="19" t="s">
        <v>911</v>
      </c>
      <c r="F135" s="19" t="s">
        <v>912</v>
      </c>
      <c r="G135" s="29" t="s">
        <v>1301</v>
      </c>
      <c r="H135" s="29" t="s">
        <v>1263</v>
      </c>
      <c r="I135" s="19" t="s">
        <v>431</v>
      </c>
      <c r="J135" s="29" t="s">
        <v>1300</v>
      </c>
      <c r="K135" s="29" t="s">
        <v>288</v>
      </c>
      <c r="L135" s="19" t="s">
        <v>1124</v>
      </c>
      <c r="M135" s="19" t="s">
        <v>656</v>
      </c>
      <c r="N135" s="29" t="s">
        <v>1124</v>
      </c>
      <c r="O135" s="19">
        <v>69.349999999999994</v>
      </c>
      <c r="P135" s="19">
        <v>24.59</v>
      </c>
      <c r="Q135" s="19">
        <f t="shared" si="4"/>
        <v>-48.150000000000006</v>
      </c>
      <c r="R135" s="19">
        <v>69.95</v>
      </c>
      <c r="S135" s="19">
        <v>21.8</v>
      </c>
      <c r="T135" s="19" t="s">
        <v>101</v>
      </c>
      <c r="U135" s="19">
        <v>-23</v>
      </c>
      <c r="V135" s="19" t="s">
        <v>854</v>
      </c>
      <c r="W135" s="19" t="s">
        <v>892</v>
      </c>
      <c r="X135" s="19" t="s">
        <v>881</v>
      </c>
      <c r="Y135" s="19"/>
      <c r="Z135" s="19" t="s">
        <v>1119</v>
      </c>
      <c r="AA135" s="19" t="s">
        <v>512</v>
      </c>
      <c r="AB135" s="19" t="s">
        <v>702</v>
      </c>
      <c r="AC135" s="19" t="s">
        <v>142</v>
      </c>
      <c r="AD135" s="19" t="s">
        <v>219</v>
      </c>
    </row>
  </sheetData>
  <sortState ref="A2:AD135">
    <sortCondition ref="A1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B911-B4C0-1841-B80A-C2E99627F081}">
  <dimension ref="A1:D16"/>
  <sheetViews>
    <sheetView workbookViewId="0">
      <selection activeCell="D1" sqref="A1:D1"/>
    </sheetView>
  </sheetViews>
  <sheetFormatPr baseColWidth="10" defaultRowHeight="13" x14ac:dyDescent="0.15"/>
  <sheetData>
    <row r="1" spans="1:4" s="1" customFormat="1" x14ac:dyDescent="0.15">
      <c r="A1" s="1" t="s">
        <v>293</v>
      </c>
      <c r="B1" s="1" t="s">
        <v>431</v>
      </c>
      <c r="C1" s="1" t="s">
        <v>425</v>
      </c>
      <c r="D1" s="1" t="s">
        <v>1110</v>
      </c>
    </row>
    <row r="2" spans="1:4" x14ac:dyDescent="0.15">
      <c r="A2" t="s">
        <v>437</v>
      </c>
      <c r="B2">
        <v>5</v>
      </c>
      <c r="C2">
        <v>14</v>
      </c>
      <c r="D2">
        <v>19</v>
      </c>
    </row>
    <row r="3" spans="1:4" x14ac:dyDescent="0.15">
      <c r="A3" t="s">
        <v>893</v>
      </c>
      <c r="B3">
        <v>16</v>
      </c>
      <c r="C3">
        <v>0</v>
      </c>
      <c r="D3">
        <v>16</v>
      </c>
    </row>
    <row r="4" spans="1:4" x14ac:dyDescent="0.15">
      <c r="A4" t="s">
        <v>892</v>
      </c>
      <c r="B4">
        <v>39</v>
      </c>
      <c r="C4">
        <v>0</v>
      </c>
      <c r="D4">
        <v>39</v>
      </c>
    </row>
    <row r="5" spans="1:4" x14ac:dyDescent="0.15">
      <c r="A5" t="s">
        <v>896</v>
      </c>
      <c r="B5">
        <v>0</v>
      </c>
      <c r="C5">
        <v>12</v>
      </c>
      <c r="D5">
        <v>12</v>
      </c>
    </row>
    <row r="6" spans="1:4" x14ac:dyDescent="0.15">
      <c r="A6" t="s">
        <v>895</v>
      </c>
      <c r="B6">
        <v>0</v>
      </c>
      <c r="C6">
        <v>46</v>
      </c>
      <c r="D6">
        <v>46</v>
      </c>
    </row>
    <row r="7" spans="1:4" x14ac:dyDescent="0.15">
      <c r="A7" t="s">
        <v>894</v>
      </c>
      <c r="B7">
        <v>1</v>
      </c>
      <c r="C7">
        <v>1</v>
      </c>
      <c r="D7">
        <v>2</v>
      </c>
    </row>
    <row r="12" spans="1:4" x14ac:dyDescent="0.15">
      <c r="A12" s="1" t="s">
        <v>293</v>
      </c>
      <c r="B12" s="1" t="s">
        <v>431</v>
      </c>
      <c r="C12" s="1" t="s">
        <v>425</v>
      </c>
      <c r="D12" s="1" t="s">
        <v>1110</v>
      </c>
    </row>
    <row r="13" spans="1:4" x14ac:dyDescent="0.15">
      <c r="A13" s="25" t="s">
        <v>1111</v>
      </c>
      <c r="B13">
        <v>39</v>
      </c>
      <c r="C13">
        <v>46</v>
      </c>
      <c r="D13">
        <v>85</v>
      </c>
    </row>
    <row r="14" spans="1:4" x14ac:dyDescent="0.15">
      <c r="A14" s="25" t="s">
        <v>1112</v>
      </c>
      <c r="B14">
        <v>16</v>
      </c>
      <c r="C14">
        <v>12</v>
      </c>
      <c r="D14">
        <v>28</v>
      </c>
    </row>
    <row r="15" spans="1:4" x14ac:dyDescent="0.15">
      <c r="A15" s="25" t="s">
        <v>437</v>
      </c>
      <c r="B15">
        <v>5</v>
      </c>
      <c r="C15">
        <v>14</v>
      </c>
      <c r="D15">
        <v>19</v>
      </c>
    </row>
    <row r="16" spans="1:4" x14ac:dyDescent="0.15">
      <c r="A16" s="25" t="s">
        <v>894</v>
      </c>
      <c r="B16">
        <v>1</v>
      </c>
      <c r="C16">
        <v>1</v>
      </c>
      <c r="D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C17"/>
  <sheetViews>
    <sheetView workbookViewId="0">
      <selection activeCell="A3" sqref="A3"/>
    </sheetView>
  </sheetViews>
  <sheetFormatPr baseColWidth="10" defaultRowHeight="13" x14ac:dyDescent="0.15"/>
  <cols>
    <col min="1" max="1" width="15.6640625" customWidth="1"/>
    <col min="2" max="2" width="43.83203125" bestFit="1" customWidth="1"/>
  </cols>
  <sheetData>
    <row r="2" spans="1:3" x14ac:dyDescent="0.15">
      <c r="A2" s="25" t="s">
        <v>1136</v>
      </c>
    </row>
    <row r="6" spans="1:3" s="1" customFormat="1" x14ac:dyDescent="0.15">
      <c r="A6" s="1" t="s">
        <v>281</v>
      </c>
      <c r="B6" s="1" t="s">
        <v>282</v>
      </c>
      <c r="C6" s="1" t="s">
        <v>283</v>
      </c>
    </row>
    <row r="7" spans="1:3" x14ac:dyDescent="0.15">
      <c r="A7" s="25" t="s">
        <v>706</v>
      </c>
      <c r="B7" s="25" t="s">
        <v>704</v>
      </c>
      <c r="C7" s="25" t="s">
        <v>705</v>
      </c>
    </row>
    <row r="8" spans="1:3" x14ac:dyDescent="0.15">
      <c r="A8" s="25" t="s">
        <v>300</v>
      </c>
      <c r="B8" s="25" t="s">
        <v>1126</v>
      </c>
      <c r="C8" s="25" t="s">
        <v>1127</v>
      </c>
    </row>
    <row r="9" spans="1:3" x14ac:dyDescent="0.15">
      <c r="A9" s="25" t="s">
        <v>1128</v>
      </c>
      <c r="B9" s="25" t="s">
        <v>1134</v>
      </c>
      <c r="C9" s="25" t="s">
        <v>705</v>
      </c>
    </row>
    <row r="10" spans="1:3" x14ac:dyDescent="0.15">
      <c r="A10" s="25" t="s">
        <v>1129</v>
      </c>
      <c r="B10" s="25" t="s">
        <v>1135</v>
      </c>
      <c r="C10" s="25" t="s">
        <v>705</v>
      </c>
    </row>
    <row r="17" spans="1:1" x14ac:dyDescent="0.15">
      <c r="A17" t="s">
        <v>897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Q811"/>
  <sheetViews>
    <sheetView topLeftCell="A218" workbookViewId="0">
      <selection activeCell="F242" sqref="F242"/>
    </sheetView>
  </sheetViews>
  <sheetFormatPr baseColWidth="10" defaultRowHeight="13" x14ac:dyDescent="0.15"/>
  <sheetData>
    <row r="2" spans="1:6" x14ac:dyDescent="0.15">
      <c r="A2" s="1" t="s">
        <v>706</v>
      </c>
    </row>
    <row r="3" spans="1:6" x14ac:dyDescent="0.15">
      <c r="A3" s="23" t="s">
        <v>286</v>
      </c>
      <c r="B3" s="23" t="s">
        <v>707</v>
      </c>
    </row>
    <row r="4" spans="1:6" x14ac:dyDescent="0.15">
      <c r="A4" s="23" t="s">
        <v>290</v>
      </c>
      <c r="B4" s="23" t="s">
        <v>708</v>
      </c>
      <c r="F4" s="14"/>
    </row>
    <row r="5" spans="1:6" x14ac:dyDescent="0.15">
      <c r="A5" s="23" t="s">
        <v>291</v>
      </c>
      <c r="B5" s="23" t="s">
        <v>709</v>
      </c>
      <c r="F5" s="16"/>
    </row>
    <row r="6" spans="1:6" x14ac:dyDescent="0.15">
      <c r="A6" s="23" t="s">
        <v>289</v>
      </c>
      <c r="B6" s="23" t="s">
        <v>710</v>
      </c>
      <c r="F6" s="16"/>
    </row>
    <row r="7" spans="1:6" x14ac:dyDescent="0.15">
      <c r="A7" s="23" t="s">
        <v>292</v>
      </c>
      <c r="B7" s="23" t="s">
        <v>711</v>
      </c>
      <c r="F7" s="16"/>
    </row>
    <row r="8" spans="1:6" x14ac:dyDescent="0.15">
      <c r="A8" s="23" t="s">
        <v>293</v>
      </c>
      <c r="B8" s="23" t="s">
        <v>712</v>
      </c>
      <c r="F8" s="16"/>
    </row>
    <row r="9" spans="1:6" x14ac:dyDescent="0.15">
      <c r="A9" s="23" t="s">
        <v>294</v>
      </c>
      <c r="B9" s="23" t="s">
        <v>713</v>
      </c>
      <c r="F9" s="16"/>
    </row>
    <row r="10" spans="1:6" x14ac:dyDescent="0.15">
      <c r="A10" s="23" t="s">
        <v>295</v>
      </c>
      <c r="B10" s="23" t="s">
        <v>714</v>
      </c>
      <c r="F10" s="16"/>
    </row>
    <row r="11" spans="1:6" x14ac:dyDescent="0.15">
      <c r="A11" s="23" t="s">
        <v>296</v>
      </c>
      <c r="B11" s="23" t="s">
        <v>715</v>
      </c>
      <c r="F11" s="16"/>
    </row>
    <row r="12" spans="1:6" x14ac:dyDescent="0.15">
      <c r="A12" s="23" t="s">
        <v>297</v>
      </c>
      <c r="B12" s="23" t="s">
        <v>716</v>
      </c>
      <c r="F12" s="16"/>
    </row>
    <row r="13" spans="1:6" x14ac:dyDescent="0.15">
      <c r="A13" s="23" t="s">
        <v>298</v>
      </c>
      <c r="B13" s="23" t="s">
        <v>717</v>
      </c>
      <c r="F13" s="16"/>
    </row>
    <row r="14" spans="1:6" x14ac:dyDescent="0.15">
      <c r="A14" s="23" t="s">
        <v>299</v>
      </c>
      <c r="B14" s="23" t="s">
        <v>718</v>
      </c>
      <c r="F14" s="16"/>
    </row>
    <row r="15" spans="1:6" x14ac:dyDescent="0.15">
      <c r="A15" s="23" t="s">
        <v>860</v>
      </c>
      <c r="B15" s="23" t="s">
        <v>861</v>
      </c>
      <c r="F15" s="16"/>
    </row>
    <row r="16" spans="1:6" x14ac:dyDescent="0.15">
      <c r="A16" s="23" t="s">
        <v>300</v>
      </c>
      <c r="B16" s="23" t="s">
        <v>719</v>
      </c>
      <c r="F16" s="16"/>
    </row>
    <row r="17" spans="1:6" x14ac:dyDescent="0.15">
      <c r="A17" s="23" t="s">
        <v>284</v>
      </c>
      <c r="B17" s="23" t="s">
        <v>720</v>
      </c>
      <c r="F17" s="16"/>
    </row>
    <row r="18" spans="1:6" x14ac:dyDescent="0.15">
      <c r="A18" s="23" t="s">
        <v>301</v>
      </c>
      <c r="B18" s="23" t="s">
        <v>721</v>
      </c>
      <c r="F18" s="16"/>
    </row>
    <row r="19" spans="1:6" x14ac:dyDescent="0.15">
      <c r="A19" s="23" t="s">
        <v>302</v>
      </c>
      <c r="B19" s="23" t="s">
        <v>722</v>
      </c>
      <c r="F19" s="16"/>
    </row>
    <row r="20" spans="1:6" x14ac:dyDescent="0.15">
      <c r="A20" s="23" t="s">
        <v>303</v>
      </c>
      <c r="B20" s="23" t="s">
        <v>723</v>
      </c>
      <c r="F20" s="16"/>
    </row>
    <row r="21" spans="1:6" x14ac:dyDescent="0.15">
      <c r="A21" s="23" t="s">
        <v>304</v>
      </c>
      <c r="B21" s="23" t="s">
        <v>724</v>
      </c>
      <c r="F21" s="16"/>
    </row>
    <row r="22" spans="1:6" x14ac:dyDescent="0.15">
      <c r="A22" s="23" t="s">
        <v>305</v>
      </c>
      <c r="B22" s="23" t="s">
        <v>725</v>
      </c>
      <c r="F22" s="16"/>
    </row>
    <row r="23" spans="1:6" x14ac:dyDescent="0.15">
      <c r="A23" s="23" t="s">
        <v>306</v>
      </c>
      <c r="B23" s="23" t="s">
        <v>726</v>
      </c>
      <c r="F23" s="16"/>
    </row>
    <row r="24" spans="1:6" x14ac:dyDescent="0.15">
      <c r="A24" s="23" t="s">
        <v>310</v>
      </c>
      <c r="B24" s="23" t="s">
        <v>727</v>
      </c>
      <c r="F24" s="16"/>
    </row>
    <row r="25" spans="1:6" x14ac:dyDescent="0.15">
      <c r="A25" s="23" t="s">
        <v>311</v>
      </c>
      <c r="B25" s="23" t="s">
        <v>728</v>
      </c>
      <c r="F25" s="16"/>
    </row>
    <row r="26" spans="1:6" x14ac:dyDescent="0.15">
      <c r="A26" s="23" t="s">
        <v>688</v>
      </c>
      <c r="B26" s="23" t="s">
        <v>729</v>
      </c>
      <c r="F26" s="16"/>
    </row>
    <row r="27" spans="1:6" x14ac:dyDescent="0.15">
      <c r="A27" s="23" t="s">
        <v>313</v>
      </c>
      <c r="B27" s="23" t="s">
        <v>730</v>
      </c>
      <c r="F27" s="16"/>
    </row>
    <row r="28" spans="1:6" x14ac:dyDescent="0.15">
      <c r="A28" s="23" t="s">
        <v>314</v>
      </c>
      <c r="B28" s="23" t="s">
        <v>731</v>
      </c>
      <c r="F28" s="16"/>
    </row>
    <row r="29" spans="1:6" x14ac:dyDescent="0.15">
      <c r="A29" s="23" t="s">
        <v>315</v>
      </c>
      <c r="B29" s="23" t="s">
        <v>732</v>
      </c>
      <c r="F29" s="16"/>
    </row>
    <row r="30" spans="1:6" x14ac:dyDescent="0.15">
      <c r="A30" s="23" t="s">
        <v>316</v>
      </c>
      <c r="B30" s="23" t="s">
        <v>733</v>
      </c>
      <c r="F30" s="16"/>
    </row>
    <row r="31" spans="1:6" x14ac:dyDescent="0.15">
      <c r="A31" s="23" t="s">
        <v>317</v>
      </c>
      <c r="B31" s="23" t="s">
        <v>734</v>
      </c>
      <c r="F31" s="16"/>
    </row>
    <row r="32" spans="1:6" x14ac:dyDescent="0.15">
      <c r="A32" s="23" t="s">
        <v>318</v>
      </c>
      <c r="B32" s="23" t="s">
        <v>735</v>
      </c>
      <c r="F32" s="16"/>
    </row>
    <row r="33" spans="1:6" x14ac:dyDescent="0.15">
      <c r="A33" s="23" t="s">
        <v>319</v>
      </c>
      <c r="B33" s="23" t="s">
        <v>736</v>
      </c>
      <c r="F33" s="16"/>
    </row>
    <row r="34" spans="1:6" x14ac:dyDescent="0.15">
      <c r="A34" s="23" t="s">
        <v>320</v>
      </c>
      <c r="B34" s="23" t="s">
        <v>737</v>
      </c>
      <c r="F34" s="16"/>
    </row>
    <row r="35" spans="1:6" x14ac:dyDescent="0.15">
      <c r="A35" s="23" t="s">
        <v>321</v>
      </c>
      <c r="B35" s="23" t="s">
        <v>738</v>
      </c>
      <c r="F35" s="15"/>
    </row>
    <row r="36" spans="1:6" x14ac:dyDescent="0.15">
      <c r="A36" s="23" t="s">
        <v>322</v>
      </c>
      <c r="B36" s="23" t="s">
        <v>739</v>
      </c>
      <c r="F36" s="16"/>
    </row>
    <row r="37" spans="1:6" x14ac:dyDescent="0.15">
      <c r="A37" s="23" t="s">
        <v>323</v>
      </c>
      <c r="B37" s="23" t="s">
        <v>740</v>
      </c>
      <c r="F37" s="16"/>
    </row>
    <row r="38" spans="1:6" x14ac:dyDescent="0.15">
      <c r="A38" s="23" t="s">
        <v>324</v>
      </c>
      <c r="B38" s="23" t="s">
        <v>741</v>
      </c>
      <c r="F38" s="16"/>
    </row>
    <row r="39" spans="1:6" x14ac:dyDescent="0.15">
      <c r="A39" s="23" t="s">
        <v>325</v>
      </c>
      <c r="B39" s="23" t="s">
        <v>742</v>
      </c>
      <c r="F39" s="16"/>
    </row>
    <row r="40" spans="1:6" x14ac:dyDescent="0.15">
      <c r="A40" s="23" t="s">
        <v>326</v>
      </c>
      <c r="B40" s="23" t="s">
        <v>743</v>
      </c>
      <c r="F40" s="16"/>
    </row>
    <row r="41" spans="1:6" x14ac:dyDescent="0.15">
      <c r="A41" s="23" t="s">
        <v>327</v>
      </c>
      <c r="B41" s="23" t="s">
        <v>744</v>
      </c>
      <c r="F41" s="16"/>
    </row>
    <row r="42" spans="1:6" x14ac:dyDescent="0.15">
      <c r="A42" s="23" t="s">
        <v>328</v>
      </c>
      <c r="B42" s="23" t="s">
        <v>745</v>
      </c>
      <c r="F42" s="16"/>
    </row>
    <row r="43" spans="1:6" x14ac:dyDescent="0.15">
      <c r="A43" s="23" t="s">
        <v>329</v>
      </c>
      <c r="B43" s="23" t="s">
        <v>746</v>
      </c>
      <c r="F43" s="16"/>
    </row>
    <row r="44" spans="1:6" x14ac:dyDescent="0.15">
      <c r="A44" s="23" t="s">
        <v>330</v>
      </c>
      <c r="B44" s="23" t="s">
        <v>747</v>
      </c>
      <c r="F44" s="16"/>
    </row>
    <row r="45" spans="1:6" x14ac:dyDescent="0.15">
      <c r="A45" s="23" t="s">
        <v>331</v>
      </c>
      <c r="B45" s="23" t="s">
        <v>748</v>
      </c>
      <c r="F45" s="16"/>
    </row>
    <row r="46" spans="1:6" x14ac:dyDescent="0.15">
      <c r="A46" s="23" t="s">
        <v>332</v>
      </c>
      <c r="B46" s="23" t="s">
        <v>749</v>
      </c>
      <c r="F46" s="16"/>
    </row>
    <row r="47" spans="1:6" x14ac:dyDescent="0.15">
      <c r="A47" s="23" t="s">
        <v>333</v>
      </c>
      <c r="B47" s="23" t="s">
        <v>750</v>
      </c>
      <c r="F47" s="16"/>
    </row>
    <row r="48" spans="1:6" x14ac:dyDescent="0.15">
      <c r="A48" s="23" t="s">
        <v>334</v>
      </c>
      <c r="B48" s="23" t="s">
        <v>751</v>
      </c>
      <c r="F48" s="16"/>
    </row>
    <row r="49" spans="1:6" x14ac:dyDescent="0.15">
      <c r="A49" s="23" t="s">
        <v>335</v>
      </c>
      <c r="B49" s="23" t="s">
        <v>752</v>
      </c>
      <c r="F49" s="16"/>
    </row>
    <row r="50" spans="1:6" x14ac:dyDescent="0.15">
      <c r="A50" s="23" t="s">
        <v>336</v>
      </c>
      <c r="B50" s="23" t="s">
        <v>753</v>
      </c>
      <c r="F50" s="16"/>
    </row>
    <row r="51" spans="1:6" x14ac:dyDescent="0.15">
      <c r="A51" s="23" t="s">
        <v>337</v>
      </c>
      <c r="B51" s="23" t="s">
        <v>754</v>
      </c>
      <c r="F51" s="16"/>
    </row>
    <row r="52" spans="1:6" x14ac:dyDescent="0.15">
      <c r="A52" s="23" t="s">
        <v>338</v>
      </c>
      <c r="B52" s="23" t="s">
        <v>755</v>
      </c>
      <c r="F52" s="16"/>
    </row>
    <row r="53" spans="1:6" x14ac:dyDescent="0.15">
      <c r="A53" s="23" t="s">
        <v>339</v>
      </c>
      <c r="B53" s="23" t="s">
        <v>756</v>
      </c>
      <c r="F53" s="16"/>
    </row>
    <row r="54" spans="1:6" x14ac:dyDescent="0.15">
      <c r="A54" s="23" t="s">
        <v>340</v>
      </c>
      <c r="B54" s="23" t="s">
        <v>757</v>
      </c>
      <c r="F54" s="16"/>
    </row>
    <row r="55" spans="1:6" x14ac:dyDescent="0.15">
      <c r="A55" s="23" t="s">
        <v>341</v>
      </c>
      <c r="B55" s="23" t="s">
        <v>758</v>
      </c>
      <c r="F55" s="16"/>
    </row>
    <row r="56" spans="1:6" x14ac:dyDescent="0.15">
      <c r="A56" s="23" t="s">
        <v>342</v>
      </c>
      <c r="B56" s="23" t="s">
        <v>759</v>
      </c>
      <c r="F56" s="16"/>
    </row>
    <row r="57" spans="1:6" x14ac:dyDescent="0.15">
      <c r="A57" s="23" t="s">
        <v>343</v>
      </c>
      <c r="B57" s="23" t="s">
        <v>760</v>
      </c>
      <c r="F57" s="16"/>
    </row>
    <row r="58" spans="1:6" x14ac:dyDescent="0.15">
      <c r="A58" s="23" t="s">
        <v>344</v>
      </c>
      <c r="B58" s="23" t="s">
        <v>761</v>
      </c>
      <c r="F58" s="16"/>
    </row>
    <row r="59" spans="1:6" x14ac:dyDescent="0.15">
      <c r="A59" s="23" t="s">
        <v>345</v>
      </c>
      <c r="B59" s="23" t="s">
        <v>762</v>
      </c>
      <c r="F59" s="16"/>
    </row>
    <row r="60" spans="1:6" x14ac:dyDescent="0.15">
      <c r="A60" s="23" t="s">
        <v>346</v>
      </c>
      <c r="B60" s="23" t="s">
        <v>763</v>
      </c>
      <c r="F60" s="16"/>
    </row>
    <row r="61" spans="1:6" x14ac:dyDescent="0.15">
      <c r="A61" s="23" t="s">
        <v>347</v>
      </c>
      <c r="B61" s="23" t="s">
        <v>701</v>
      </c>
      <c r="F61" s="16"/>
    </row>
    <row r="62" spans="1:6" x14ac:dyDescent="0.15">
      <c r="A62" s="23" t="s">
        <v>348</v>
      </c>
      <c r="B62" s="23" t="s">
        <v>764</v>
      </c>
      <c r="F62" s="16"/>
    </row>
    <row r="63" spans="1:6" x14ac:dyDescent="0.15">
      <c r="A63" s="23" t="s">
        <v>349</v>
      </c>
      <c r="B63" s="23" t="s">
        <v>765</v>
      </c>
      <c r="F63" s="16"/>
    </row>
    <row r="64" spans="1:6" x14ac:dyDescent="0.15">
      <c r="A64" s="23" t="s">
        <v>350</v>
      </c>
      <c r="B64" s="23" t="s">
        <v>765</v>
      </c>
      <c r="F64" s="16"/>
    </row>
    <row r="65" spans="1:6" x14ac:dyDescent="0.15">
      <c r="A65" s="23" t="s">
        <v>351</v>
      </c>
      <c r="B65" s="23" t="s">
        <v>766</v>
      </c>
      <c r="F65" s="16"/>
    </row>
    <row r="66" spans="1:6" x14ac:dyDescent="0.15">
      <c r="A66" s="23" t="s">
        <v>352</v>
      </c>
      <c r="B66" s="23" t="s">
        <v>767</v>
      </c>
      <c r="F66" s="16"/>
    </row>
    <row r="67" spans="1:6" x14ac:dyDescent="0.15">
      <c r="A67" s="23" t="s">
        <v>353</v>
      </c>
      <c r="B67" s="23" t="s">
        <v>768</v>
      </c>
      <c r="F67" s="16"/>
    </row>
    <row r="68" spans="1:6" x14ac:dyDescent="0.15">
      <c r="A68" s="23" t="s">
        <v>354</v>
      </c>
      <c r="B68" s="23" t="s">
        <v>769</v>
      </c>
      <c r="F68" s="16"/>
    </row>
    <row r="69" spans="1:6" x14ac:dyDescent="0.15">
      <c r="A69" s="23" t="s">
        <v>355</v>
      </c>
      <c r="B69" s="23" t="s">
        <v>770</v>
      </c>
      <c r="F69" s="16"/>
    </row>
    <row r="70" spans="1:6" x14ac:dyDescent="0.15">
      <c r="A70" s="23" t="s">
        <v>356</v>
      </c>
      <c r="B70" s="23" t="s">
        <v>771</v>
      </c>
      <c r="F70" s="16"/>
    </row>
    <row r="71" spans="1:6" x14ac:dyDescent="0.15">
      <c r="A71" s="23" t="s">
        <v>357</v>
      </c>
      <c r="B71" s="23" t="s">
        <v>772</v>
      </c>
      <c r="F71" s="16"/>
    </row>
    <row r="72" spans="1:6" x14ac:dyDescent="0.15">
      <c r="A72" s="23" t="s">
        <v>358</v>
      </c>
      <c r="B72" s="23" t="s">
        <v>773</v>
      </c>
      <c r="F72" s="16"/>
    </row>
    <row r="73" spans="1:6" x14ac:dyDescent="0.15">
      <c r="A73" s="23" t="s">
        <v>359</v>
      </c>
      <c r="B73" s="23" t="s">
        <v>774</v>
      </c>
      <c r="F73" s="16"/>
    </row>
    <row r="74" spans="1:6" x14ac:dyDescent="0.15">
      <c r="A74" s="23" t="s">
        <v>360</v>
      </c>
      <c r="B74" s="23" t="s">
        <v>775</v>
      </c>
      <c r="F74" s="16"/>
    </row>
    <row r="75" spans="1:6" x14ac:dyDescent="0.15">
      <c r="A75" s="23" t="s">
        <v>361</v>
      </c>
      <c r="B75" s="23" t="s">
        <v>776</v>
      </c>
      <c r="F75" s="16"/>
    </row>
    <row r="76" spans="1:6" x14ac:dyDescent="0.15">
      <c r="A76" s="23" t="s">
        <v>362</v>
      </c>
      <c r="B76" s="23" t="s">
        <v>777</v>
      </c>
      <c r="F76" s="16"/>
    </row>
    <row r="77" spans="1:6" x14ac:dyDescent="0.15">
      <c r="A77" s="23" t="s">
        <v>363</v>
      </c>
      <c r="B77" s="23" t="s">
        <v>778</v>
      </c>
      <c r="F77" s="16"/>
    </row>
    <row r="78" spans="1:6" x14ac:dyDescent="0.15">
      <c r="A78" s="23" t="s">
        <v>364</v>
      </c>
      <c r="B78" s="23" t="s">
        <v>779</v>
      </c>
      <c r="F78" s="16"/>
    </row>
    <row r="79" spans="1:6" x14ac:dyDescent="0.15">
      <c r="A79" s="23" t="s">
        <v>365</v>
      </c>
      <c r="B79" s="23" t="s">
        <v>780</v>
      </c>
      <c r="F79" s="16"/>
    </row>
    <row r="80" spans="1:6" x14ac:dyDescent="0.15">
      <c r="A80" s="23" t="s">
        <v>366</v>
      </c>
      <c r="B80" s="23" t="s">
        <v>781</v>
      </c>
      <c r="F80" s="16"/>
    </row>
    <row r="81" spans="1:6" x14ac:dyDescent="0.15">
      <c r="A81" s="23" t="s">
        <v>367</v>
      </c>
      <c r="B81" s="23" t="s">
        <v>782</v>
      </c>
      <c r="F81" s="16"/>
    </row>
    <row r="82" spans="1:6" x14ac:dyDescent="0.15">
      <c r="A82" s="23" t="s">
        <v>368</v>
      </c>
      <c r="B82" s="23" t="s">
        <v>783</v>
      </c>
      <c r="F82" s="16"/>
    </row>
    <row r="83" spans="1:6" x14ac:dyDescent="0.15">
      <c r="A83" s="23" t="s">
        <v>369</v>
      </c>
      <c r="B83" s="23" t="s">
        <v>784</v>
      </c>
      <c r="F83" s="16"/>
    </row>
    <row r="84" spans="1:6" x14ac:dyDescent="0.15">
      <c r="A84" s="23" t="s">
        <v>370</v>
      </c>
      <c r="B84" s="23" t="s">
        <v>785</v>
      </c>
      <c r="F84" s="16"/>
    </row>
    <row r="85" spans="1:6" x14ac:dyDescent="0.15">
      <c r="A85" s="23" t="s">
        <v>371</v>
      </c>
      <c r="B85" s="23" t="s">
        <v>786</v>
      </c>
      <c r="F85" s="16"/>
    </row>
    <row r="86" spans="1:6" x14ac:dyDescent="0.15">
      <c r="A86" s="23" t="s">
        <v>372</v>
      </c>
      <c r="B86" s="23" t="s">
        <v>787</v>
      </c>
      <c r="F86" s="16"/>
    </row>
    <row r="87" spans="1:6" x14ac:dyDescent="0.15">
      <c r="A87" s="23" t="s">
        <v>373</v>
      </c>
      <c r="B87" s="23" t="s">
        <v>788</v>
      </c>
      <c r="F87" s="16"/>
    </row>
    <row r="88" spans="1:6" x14ac:dyDescent="0.15">
      <c r="A88" s="23" t="s">
        <v>374</v>
      </c>
      <c r="B88" s="23" t="s">
        <v>789</v>
      </c>
      <c r="F88" s="16"/>
    </row>
    <row r="89" spans="1:6" x14ac:dyDescent="0.15">
      <c r="A89" s="23" t="s">
        <v>375</v>
      </c>
      <c r="B89" s="23" t="s">
        <v>790</v>
      </c>
      <c r="F89" s="16"/>
    </row>
    <row r="90" spans="1:6" x14ac:dyDescent="0.15">
      <c r="A90" s="23" t="s">
        <v>376</v>
      </c>
      <c r="B90" s="23" t="s">
        <v>791</v>
      </c>
      <c r="F90" s="16"/>
    </row>
    <row r="91" spans="1:6" x14ac:dyDescent="0.15">
      <c r="A91" s="23" t="s">
        <v>377</v>
      </c>
      <c r="B91" s="23" t="s">
        <v>792</v>
      </c>
      <c r="F91" s="16"/>
    </row>
    <row r="92" spans="1:6" x14ac:dyDescent="0.15">
      <c r="A92" s="23" t="s">
        <v>378</v>
      </c>
      <c r="B92" s="23" t="s">
        <v>793</v>
      </c>
      <c r="F92" s="16"/>
    </row>
    <row r="93" spans="1:6" x14ac:dyDescent="0.15">
      <c r="A93" s="23" t="s">
        <v>379</v>
      </c>
      <c r="B93" s="23" t="s">
        <v>794</v>
      </c>
      <c r="F93" s="16"/>
    </row>
    <row r="94" spans="1:6" x14ac:dyDescent="0.15">
      <c r="A94" s="23" t="s">
        <v>380</v>
      </c>
      <c r="B94" s="23" t="s">
        <v>795</v>
      </c>
      <c r="F94" s="16"/>
    </row>
    <row r="95" spans="1:6" x14ac:dyDescent="0.15">
      <c r="A95" s="23" t="s">
        <v>381</v>
      </c>
      <c r="B95" s="23" t="s">
        <v>796</v>
      </c>
      <c r="F95" s="16"/>
    </row>
    <row r="96" spans="1:6" x14ac:dyDescent="0.15">
      <c r="A96" s="23" t="s">
        <v>382</v>
      </c>
      <c r="B96" s="23" t="s">
        <v>797</v>
      </c>
      <c r="F96" s="16"/>
    </row>
    <row r="97" spans="1:6" x14ac:dyDescent="0.15">
      <c r="A97" s="23" t="s">
        <v>383</v>
      </c>
      <c r="B97" s="23" t="s">
        <v>798</v>
      </c>
      <c r="F97" s="16"/>
    </row>
    <row r="98" spans="1:6" x14ac:dyDescent="0.15">
      <c r="A98" s="23" t="s">
        <v>384</v>
      </c>
      <c r="B98" s="23" t="s">
        <v>799</v>
      </c>
      <c r="F98" s="16"/>
    </row>
    <row r="99" spans="1:6" x14ac:dyDescent="0.15">
      <c r="A99" s="23" t="s">
        <v>385</v>
      </c>
      <c r="B99" s="23" t="s">
        <v>800</v>
      </c>
      <c r="F99" s="16"/>
    </row>
    <row r="100" spans="1:6" x14ac:dyDescent="0.15">
      <c r="A100" s="23" t="s">
        <v>386</v>
      </c>
      <c r="B100" s="23" t="s">
        <v>801</v>
      </c>
      <c r="F100" s="16"/>
    </row>
    <row r="101" spans="1:6" x14ac:dyDescent="0.15">
      <c r="A101" s="23" t="s">
        <v>387</v>
      </c>
      <c r="B101" s="23" t="s">
        <v>802</v>
      </c>
      <c r="F101" s="16"/>
    </row>
    <row r="102" spans="1:6" x14ac:dyDescent="0.15">
      <c r="A102" s="23" t="s">
        <v>388</v>
      </c>
      <c r="B102" s="23" t="s">
        <v>803</v>
      </c>
      <c r="F102" s="16"/>
    </row>
    <row r="103" spans="1:6" x14ac:dyDescent="0.15">
      <c r="A103" s="23" t="s">
        <v>389</v>
      </c>
      <c r="B103" s="23" t="s">
        <v>804</v>
      </c>
      <c r="F103" s="16"/>
    </row>
    <row r="104" spans="1:6" x14ac:dyDescent="0.15">
      <c r="A104" s="23" t="s">
        <v>390</v>
      </c>
      <c r="B104" s="23" t="s">
        <v>805</v>
      </c>
      <c r="F104" s="16"/>
    </row>
    <row r="105" spans="1:6" x14ac:dyDescent="0.15">
      <c r="A105" s="23" t="s">
        <v>391</v>
      </c>
      <c r="B105" s="23" t="s">
        <v>806</v>
      </c>
      <c r="F105" s="16"/>
    </row>
    <row r="106" spans="1:6" x14ac:dyDescent="0.15">
      <c r="A106" s="23" t="s">
        <v>392</v>
      </c>
      <c r="B106" s="23" t="s">
        <v>807</v>
      </c>
      <c r="F106" s="17"/>
    </row>
    <row r="107" spans="1:6" x14ac:dyDescent="0.15">
      <c r="A107" s="23" t="s">
        <v>393</v>
      </c>
      <c r="B107" s="23" t="s">
        <v>808</v>
      </c>
      <c r="F107" s="16"/>
    </row>
    <row r="108" spans="1:6" x14ac:dyDescent="0.15">
      <c r="A108" s="23" t="s">
        <v>394</v>
      </c>
      <c r="B108" s="23" t="s">
        <v>809</v>
      </c>
      <c r="F108" s="17"/>
    </row>
    <row r="109" spans="1:6" x14ac:dyDescent="0.15">
      <c r="A109" s="23" t="s">
        <v>395</v>
      </c>
      <c r="B109" s="23" t="s">
        <v>810</v>
      </c>
      <c r="F109" s="17"/>
    </row>
    <row r="110" spans="1:6" x14ac:dyDescent="0.15">
      <c r="A110" s="23" t="s">
        <v>396</v>
      </c>
      <c r="B110" s="23" t="s">
        <v>811</v>
      </c>
      <c r="F110" s="17"/>
    </row>
    <row r="111" spans="1:6" x14ac:dyDescent="0.15">
      <c r="A111" s="23" t="s">
        <v>397</v>
      </c>
      <c r="B111" s="23" t="s">
        <v>812</v>
      </c>
      <c r="F111" s="16"/>
    </row>
    <row r="112" spans="1:6" x14ac:dyDescent="0.15">
      <c r="A112" s="23" t="s">
        <v>398</v>
      </c>
      <c r="B112" s="23" t="s">
        <v>813</v>
      </c>
      <c r="F112" s="17"/>
    </row>
    <row r="113" spans="1:6" x14ac:dyDescent="0.15">
      <c r="A113" s="23" t="s">
        <v>399</v>
      </c>
      <c r="B113" s="23" t="s">
        <v>814</v>
      </c>
      <c r="F113" s="17"/>
    </row>
    <row r="114" spans="1:6" x14ac:dyDescent="0.15">
      <c r="A114" s="23" t="s">
        <v>400</v>
      </c>
      <c r="B114" s="23" t="s">
        <v>815</v>
      </c>
      <c r="F114" s="17"/>
    </row>
    <row r="115" spans="1:6" x14ac:dyDescent="0.15">
      <c r="A115" s="23" t="s">
        <v>401</v>
      </c>
      <c r="B115" s="23" t="s">
        <v>816</v>
      </c>
      <c r="F115" s="16"/>
    </row>
    <row r="116" spans="1:6" x14ac:dyDescent="0.15">
      <c r="A116" s="23" t="s">
        <v>402</v>
      </c>
      <c r="B116" s="23" t="s">
        <v>817</v>
      </c>
      <c r="F116" s="17"/>
    </row>
    <row r="117" spans="1:6" x14ac:dyDescent="0.15">
      <c r="A117" s="23" t="s">
        <v>421</v>
      </c>
      <c r="B117" s="23" t="s">
        <v>818</v>
      </c>
      <c r="F117" s="17"/>
    </row>
    <row r="118" spans="1:6" x14ac:dyDescent="0.15">
      <c r="A118" s="23" t="s">
        <v>422</v>
      </c>
      <c r="B118" s="23" t="s">
        <v>819</v>
      </c>
      <c r="F118" s="17"/>
    </row>
    <row r="119" spans="1:6" x14ac:dyDescent="0.15">
      <c r="F119" s="17"/>
    </row>
    <row r="120" spans="1:6" x14ac:dyDescent="0.15">
      <c r="A120" s="1" t="s">
        <v>1128</v>
      </c>
      <c r="F120" s="16"/>
    </row>
    <row r="121" spans="1:6" x14ac:dyDescent="0.15">
      <c r="A121" s="23" t="s">
        <v>286</v>
      </c>
      <c r="B121" s="23" t="s">
        <v>707</v>
      </c>
      <c r="F121" s="16"/>
    </row>
    <row r="122" spans="1:6" x14ac:dyDescent="0.15">
      <c r="A122" s="23" t="s">
        <v>290</v>
      </c>
      <c r="B122" s="23" t="s">
        <v>708</v>
      </c>
      <c r="F122" s="16"/>
    </row>
    <row r="123" spans="1:6" x14ac:dyDescent="0.15">
      <c r="A123" s="23" t="s">
        <v>291</v>
      </c>
      <c r="B123" s="23" t="s">
        <v>709</v>
      </c>
    </row>
    <row r="124" spans="1:6" x14ac:dyDescent="0.15">
      <c r="A124" s="23" t="s">
        <v>289</v>
      </c>
      <c r="B124" s="23" t="s">
        <v>710</v>
      </c>
    </row>
    <row r="125" spans="1:6" x14ac:dyDescent="0.15">
      <c r="A125" s="23" t="s">
        <v>292</v>
      </c>
      <c r="B125" s="23" t="s">
        <v>711</v>
      </c>
    </row>
    <row r="126" spans="1:6" x14ac:dyDescent="0.15">
      <c r="A126" s="23" t="s">
        <v>293</v>
      </c>
      <c r="B126" s="23" t="s">
        <v>712</v>
      </c>
    </row>
    <row r="127" spans="1:6" x14ac:dyDescent="0.15">
      <c r="A127" s="23" t="s">
        <v>294</v>
      </c>
      <c r="B127" s="23" t="s">
        <v>713</v>
      </c>
    </row>
    <row r="128" spans="1:6" x14ac:dyDescent="0.15">
      <c r="A128" s="23" t="s">
        <v>295</v>
      </c>
      <c r="B128" s="23" t="s">
        <v>714</v>
      </c>
    </row>
    <row r="129" spans="1:2" x14ac:dyDescent="0.15">
      <c r="A129" s="23" t="s">
        <v>296</v>
      </c>
      <c r="B129" s="23" t="s">
        <v>715</v>
      </c>
    </row>
    <row r="130" spans="1:2" x14ac:dyDescent="0.15">
      <c r="A130" s="23" t="s">
        <v>297</v>
      </c>
      <c r="B130" s="23" t="s">
        <v>716</v>
      </c>
    </row>
    <row r="131" spans="1:2" x14ac:dyDescent="0.15">
      <c r="A131" s="23" t="s">
        <v>298</v>
      </c>
      <c r="B131" s="23" t="s">
        <v>717</v>
      </c>
    </row>
    <row r="132" spans="1:2" x14ac:dyDescent="0.15">
      <c r="A132" s="23" t="s">
        <v>299</v>
      </c>
      <c r="B132" s="23" t="s">
        <v>718</v>
      </c>
    </row>
    <row r="133" spans="1:2" x14ac:dyDescent="0.15">
      <c r="A133" s="23" t="s">
        <v>860</v>
      </c>
      <c r="B133" s="23" t="s">
        <v>861</v>
      </c>
    </row>
    <row r="134" spans="1:2" x14ac:dyDescent="0.15">
      <c r="A134" s="23" t="s">
        <v>300</v>
      </c>
      <c r="B134" s="23" t="s">
        <v>719</v>
      </c>
    </row>
    <row r="135" spans="1:2" x14ac:dyDescent="0.15">
      <c r="A135" s="23" t="s">
        <v>284</v>
      </c>
      <c r="B135" s="23" t="s">
        <v>720</v>
      </c>
    </row>
    <row r="136" spans="1:2" x14ac:dyDescent="0.15">
      <c r="A136" s="23" t="s">
        <v>301</v>
      </c>
      <c r="B136" s="23" t="s">
        <v>721</v>
      </c>
    </row>
    <row r="137" spans="1:2" x14ac:dyDescent="0.15">
      <c r="A137" s="23" t="s">
        <v>302</v>
      </c>
      <c r="B137" s="23" t="s">
        <v>722</v>
      </c>
    </row>
    <row r="138" spans="1:2" x14ac:dyDescent="0.15">
      <c r="A138" s="23" t="s">
        <v>303</v>
      </c>
      <c r="B138" s="23" t="s">
        <v>723</v>
      </c>
    </row>
    <row r="139" spans="1:2" x14ac:dyDescent="0.15">
      <c r="A139" s="23" t="s">
        <v>304</v>
      </c>
      <c r="B139" s="23" t="s">
        <v>724</v>
      </c>
    </row>
    <row r="140" spans="1:2" x14ac:dyDescent="0.15">
      <c r="A140" s="23" t="s">
        <v>305</v>
      </c>
      <c r="B140" s="23" t="s">
        <v>725</v>
      </c>
    </row>
    <row r="141" spans="1:2" x14ac:dyDescent="0.15">
      <c r="A141" s="23" t="s">
        <v>306</v>
      </c>
      <c r="B141" s="23" t="s">
        <v>726</v>
      </c>
    </row>
    <row r="142" spans="1:2" x14ac:dyDescent="0.15">
      <c r="A142" s="23" t="s">
        <v>310</v>
      </c>
      <c r="B142" s="23" t="s">
        <v>727</v>
      </c>
    </row>
    <row r="143" spans="1:2" x14ac:dyDescent="0.15">
      <c r="A143" s="23" t="s">
        <v>311</v>
      </c>
      <c r="B143" s="23" t="s">
        <v>728</v>
      </c>
    </row>
    <row r="144" spans="1:2" x14ac:dyDescent="0.15">
      <c r="A144" s="23" t="s">
        <v>688</v>
      </c>
      <c r="B144" s="23" t="s">
        <v>729</v>
      </c>
    </row>
    <row r="145" spans="1:2" x14ac:dyDescent="0.15">
      <c r="A145" s="23" t="s">
        <v>313</v>
      </c>
      <c r="B145" s="23" t="s">
        <v>730</v>
      </c>
    </row>
    <row r="146" spans="1:2" x14ac:dyDescent="0.15">
      <c r="A146" s="23" t="s">
        <v>314</v>
      </c>
      <c r="B146" s="23" t="s">
        <v>731</v>
      </c>
    </row>
    <row r="147" spans="1:2" x14ac:dyDescent="0.15">
      <c r="A147" s="23" t="s">
        <v>315</v>
      </c>
      <c r="B147" s="23" t="s">
        <v>732</v>
      </c>
    </row>
    <row r="148" spans="1:2" x14ac:dyDescent="0.15">
      <c r="A148" s="23" t="s">
        <v>316</v>
      </c>
      <c r="B148" s="23" t="s">
        <v>733</v>
      </c>
    </row>
    <row r="149" spans="1:2" x14ac:dyDescent="0.15">
      <c r="A149" s="23" t="s">
        <v>317</v>
      </c>
      <c r="B149" s="23" t="s">
        <v>734</v>
      </c>
    </row>
    <row r="150" spans="1:2" x14ac:dyDescent="0.15">
      <c r="A150" s="23" t="s">
        <v>318</v>
      </c>
      <c r="B150" s="23" t="s">
        <v>735</v>
      </c>
    </row>
    <row r="151" spans="1:2" x14ac:dyDescent="0.15">
      <c r="A151" s="23" t="s">
        <v>319</v>
      </c>
      <c r="B151" s="23" t="s">
        <v>736</v>
      </c>
    </row>
    <row r="152" spans="1:2" x14ac:dyDescent="0.15">
      <c r="A152" s="23" t="s">
        <v>320</v>
      </c>
      <c r="B152" s="23" t="s">
        <v>737</v>
      </c>
    </row>
    <row r="153" spans="1:2" x14ac:dyDescent="0.15">
      <c r="A153" s="23" t="s">
        <v>321</v>
      </c>
      <c r="B153" s="23" t="s">
        <v>738</v>
      </c>
    </row>
    <row r="154" spans="1:2" x14ac:dyDescent="0.15">
      <c r="A154" s="23" t="s">
        <v>322</v>
      </c>
      <c r="B154" s="23" t="s">
        <v>739</v>
      </c>
    </row>
    <row r="155" spans="1:2" x14ac:dyDescent="0.15">
      <c r="A155" s="23" t="s">
        <v>323</v>
      </c>
      <c r="B155" s="23" t="s">
        <v>740</v>
      </c>
    </row>
    <row r="156" spans="1:2" x14ac:dyDescent="0.15">
      <c r="A156" s="23" t="s">
        <v>324</v>
      </c>
      <c r="B156" s="23" t="s">
        <v>741</v>
      </c>
    </row>
    <row r="157" spans="1:2" x14ac:dyDescent="0.15">
      <c r="A157" s="23" t="s">
        <v>325</v>
      </c>
      <c r="B157" s="23" t="s">
        <v>742</v>
      </c>
    </row>
    <row r="158" spans="1:2" x14ac:dyDescent="0.15">
      <c r="A158" s="23" t="s">
        <v>326</v>
      </c>
      <c r="B158" s="23" t="s">
        <v>743</v>
      </c>
    </row>
    <row r="159" spans="1:2" x14ac:dyDescent="0.15">
      <c r="A159" s="23" t="s">
        <v>327</v>
      </c>
      <c r="B159" s="23" t="s">
        <v>744</v>
      </c>
    </row>
    <row r="160" spans="1:2" x14ac:dyDescent="0.15">
      <c r="A160" s="23" t="s">
        <v>328</v>
      </c>
      <c r="B160" s="23" t="s">
        <v>745</v>
      </c>
    </row>
    <row r="161" spans="1:2" x14ac:dyDescent="0.15">
      <c r="A161" s="23" t="s">
        <v>329</v>
      </c>
      <c r="B161" s="23" t="s">
        <v>746</v>
      </c>
    </row>
    <row r="162" spans="1:2" x14ac:dyDescent="0.15">
      <c r="A162" s="23" t="s">
        <v>330</v>
      </c>
      <c r="B162" s="23" t="s">
        <v>747</v>
      </c>
    </row>
    <row r="163" spans="1:2" x14ac:dyDescent="0.15">
      <c r="A163" s="23" t="s">
        <v>331</v>
      </c>
      <c r="B163" s="23" t="s">
        <v>748</v>
      </c>
    </row>
    <row r="164" spans="1:2" x14ac:dyDescent="0.15">
      <c r="A164" s="23" t="s">
        <v>332</v>
      </c>
      <c r="B164" s="23" t="s">
        <v>749</v>
      </c>
    </row>
    <row r="165" spans="1:2" x14ac:dyDescent="0.15">
      <c r="A165" s="23" t="s">
        <v>333</v>
      </c>
      <c r="B165" s="23" t="s">
        <v>750</v>
      </c>
    </row>
    <row r="166" spans="1:2" x14ac:dyDescent="0.15">
      <c r="A166" s="23" t="s">
        <v>334</v>
      </c>
      <c r="B166" s="23" t="s">
        <v>751</v>
      </c>
    </row>
    <row r="167" spans="1:2" x14ac:dyDescent="0.15">
      <c r="A167" s="23" t="s">
        <v>335</v>
      </c>
      <c r="B167" s="23" t="s">
        <v>752</v>
      </c>
    </row>
    <row r="168" spans="1:2" x14ac:dyDescent="0.15">
      <c r="A168" s="23" t="s">
        <v>336</v>
      </c>
      <c r="B168" s="23" t="s">
        <v>753</v>
      </c>
    </row>
    <row r="169" spans="1:2" x14ac:dyDescent="0.15">
      <c r="A169" s="23" t="s">
        <v>337</v>
      </c>
      <c r="B169" s="23" t="s">
        <v>754</v>
      </c>
    </row>
    <row r="170" spans="1:2" x14ac:dyDescent="0.15">
      <c r="A170" s="23" t="s">
        <v>338</v>
      </c>
      <c r="B170" s="23" t="s">
        <v>755</v>
      </c>
    </row>
    <row r="171" spans="1:2" x14ac:dyDescent="0.15">
      <c r="A171" s="23" t="s">
        <v>339</v>
      </c>
      <c r="B171" s="23" t="s">
        <v>756</v>
      </c>
    </row>
    <row r="172" spans="1:2" x14ac:dyDescent="0.15">
      <c r="A172" s="23" t="s">
        <v>340</v>
      </c>
      <c r="B172" s="23" t="s">
        <v>757</v>
      </c>
    </row>
    <row r="173" spans="1:2" x14ac:dyDescent="0.15">
      <c r="A173" s="23" t="s">
        <v>341</v>
      </c>
      <c r="B173" s="23" t="s">
        <v>758</v>
      </c>
    </row>
    <row r="174" spans="1:2" x14ac:dyDescent="0.15">
      <c r="A174" s="23" t="s">
        <v>342</v>
      </c>
      <c r="B174" s="23" t="s">
        <v>759</v>
      </c>
    </row>
    <row r="175" spans="1:2" x14ac:dyDescent="0.15">
      <c r="A175" s="23" t="s">
        <v>343</v>
      </c>
      <c r="B175" s="23" t="s">
        <v>760</v>
      </c>
    </row>
    <row r="176" spans="1:2" x14ac:dyDescent="0.15">
      <c r="A176" s="23" t="s">
        <v>344</v>
      </c>
      <c r="B176" s="23" t="s">
        <v>761</v>
      </c>
    </row>
    <row r="177" spans="1:2" x14ac:dyDescent="0.15">
      <c r="A177" s="23" t="s">
        <v>345</v>
      </c>
      <c r="B177" s="23" t="s">
        <v>762</v>
      </c>
    </row>
    <row r="178" spans="1:2" x14ac:dyDescent="0.15">
      <c r="A178" s="23" t="s">
        <v>346</v>
      </c>
      <c r="B178" s="23" t="s">
        <v>763</v>
      </c>
    </row>
    <row r="179" spans="1:2" x14ac:dyDescent="0.15">
      <c r="A179" s="23" t="s">
        <v>347</v>
      </c>
      <c r="B179" s="23" t="s">
        <v>701</v>
      </c>
    </row>
    <row r="180" spans="1:2" x14ac:dyDescent="0.15">
      <c r="A180" s="23" t="s">
        <v>348</v>
      </c>
      <c r="B180" s="23" t="s">
        <v>764</v>
      </c>
    </row>
    <row r="181" spans="1:2" x14ac:dyDescent="0.15">
      <c r="A181" s="23" t="s">
        <v>349</v>
      </c>
      <c r="B181" s="23" t="s">
        <v>765</v>
      </c>
    </row>
    <row r="182" spans="1:2" x14ac:dyDescent="0.15">
      <c r="A182" s="23" t="s">
        <v>350</v>
      </c>
      <c r="B182" s="23" t="s">
        <v>765</v>
      </c>
    </row>
    <row r="183" spans="1:2" x14ac:dyDescent="0.15">
      <c r="A183" s="23" t="s">
        <v>351</v>
      </c>
      <c r="B183" s="23" t="s">
        <v>766</v>
      </c>
    </row>
    <row r="184" spans="1:2" x14ac:dyDescent="0.15">
      <c r="A184" s="23" t="s">
        <v>352</v>
      </c>
      <c r="B184" s="23" t="s">
        <v>767</v>
      </c>
    </row>
    <row r="185" spans="1:2" x14ac:dyDescent="0.15">
      <c r="A185" s="23" t="s">
        <v>353</v>
      </c>
      <c r="B185" s="23" t="s">
        <v>768</v>
      </c>
    </row>
    <row r="186" spans="1:2" x14ac:dyDescent="0.15">
      <c r="A186" s="23" t="s">
        <v>354</v>
      </c>
      <c r="B186" s="23" t="s">
        <v>769</v>
      </c>
    </row>
    <row r="187" spans="1:2" x14ac:dyDescent="0.15">
      <c r="A187" s="23" t="s">
        <v>355</v>
      </c>
      <c r="B187" s="23" t="s">
        <v>770</v>
      </c>
    </row>
    <row r="188" spans="1:2" x14ac:dyDescent="0.15">
      <c r="A188" s="23" t="s">
        <v>356</v>
      </c>
      <c r="B188" s="23" t="s">
        <v>771</v>
      </c>
    </row>
    <row r="189" spans="1:2" x14ac:dyDescent="0.15">
      <c r="A189" s="23" t="s">
        <v>357</v>
      </c>
      <c r="B189" s="23" t="s">
        <v>772</v>
      </c>
    </row>
    <row r="190" spans="1:2" x14ac:dyDescent="0.15">
      <c r="A190" s="23" t="s">
        <v>358</v>
      </c>
      <c r="B190" s="23" t="s">
        <v>773</v>
      </c>
    </row>
    <row r="191" spans="1:2" x14ac:dyDescent="0.15">
      <c r="A191" s="23" t="s">
        <v>359</v>
      </c>
      <c r="B191" s="23" t="s">
        <v>774</v>
      </c>
    </row>
    <row r="192" spans="1:2" x14ac:dyDescent="0.15">
      <c r="A192" s="23" t="s">
        <v>360</v>
      </c>
      <c r="B192" s="23" t="s">
        <v>775</v>
      </c>
    </row>
    <row r="193" spans="1:2" x14ac:dyDescent="0.15">
      <c r="A193" s="23" t="s">
        <v>361</v>
      </c>
      <c r="B193" s="23" t="s">
        <v>776</v>
      </c>
    </row>
    <row r="194" spans="1:2" x14ac:dyDescent="0.15">
      <c r="A194" s="23" t="s">
        <v>362</v>
      </c>
      <c r="B194" s="23" t="s">
        <v>777</v>
      </c>
    </row>
    <row r="195" spans="1:2" x14ac:dyDescent="0.15">
      <c r="A195" s="23" t="s">
        <v>363</v>
      </c>
      <c r="B195" s="23" t="s">
        <v>778</v>
      </c>
    </row>
    <row r="196" spans="1:2" x14ac:dyDescent="0.15">
      <c r="A196" s="23" t="s">
        <v>364</v>
      </c>
      <c r="B196" s="23" t="s">
        <v>779</v>
      </c>
    </row>
    <row r="197" spans="1:2" x14ac:dyDescent="0.15">
      <c r="A197" s="23" t="s">
        <v>365</v>
      </c>
      <c r="B197" s="23" t="s">
        <v>780</v>
      </c>
    </row>
    <row r="198" spans="1:2" x14ac:dyDescent="0.15">
      <c r="A198" s="23" t="s">
        <v>366</v>
      </c>
      <c r="B198" s="23" t="s">
        <v>781</v>
      </c>
    </row>
    <row r="199" spans="1:2" x14ac:dyDescent="0.15">
      <c r="A199" s="23" t="s">
        <v>367</v>
      </c>
      <c r="B199" s="23" t="s">
        <v>782</v>
      </c>
    </row>
    <row r="200" spans="1:2" x14ac:dyDescent="0.15">
      <c r="A200" s="23" t="s">
        <v>368</v>
      </c>
      <c r="B200" s="23" t="s">
        <v>783</v>
      </c>
    </row>
    <row r="201" spans="1:2" x14ac:dyDescent="0.15">
      <c r="A201" s="23" t="s">
        <v>369</v>
      </c>
      <c r="B201" s="23" t="s">
        <v>784</v>
      </c>
    </row>
    <row r="202" spans="1:2" x14ac:dyDescent="0.15">
      <c r="A202" s="23" t="s">
        <v>370</v>
      </c>
      <c r="B202" s="23" t="s">
        <v>785</v>
      </c>
    </row>
    <row r="203" spans="1:2" x14ac:dyDescent="0.15">
      <c r="A203" s="23" t="s">
        <v>371</v>
      </c>
      <c r="B203" s="23" t="s">
        <v>786</v>
      </c>
    </row>
    <row r="204" spans="1:2" x14ac:dyDescent="0.15">
      <c r="A204" s="23" t="s">
        <v>372</v>
      </c>
      <c r="B204" s="23" t="s">
        <v>787</v>
      </c>
    </row>
    <row r="205" spans="1:2" x14ac:dyDescent="0.15">
      <c r="A205" s="23" t="s">
        <v>373</v>
      </c>
      <c r="B205" s="23" t="s">
        <v>788</v>
      </c>
    </row>
    <row r="206" spans="1:2" x14ac:dyDescent="0.15">
      <c r="A206" s="23" t="s">
        <v>374</v>
      </c>
      <c r="B206" s="23" t="s">
        <v>789</v>
      </c>
    </row>
    <row r="207" spans="1:2" x14ac:dyDescent="0.15">
      <c r="A207" s="23" t="s">
        <v>375</v>
      </c>
      <c r="B207" s="23" t="s">
        <v>790</v>
      </c>
    </row>
    <row r="208" spans="1:2" x14ac:dyDescent="0.15">
      <c r="A208" s="23" t="s">
        <v>376</v>
      </c>
      <c r="B208" s="23" t="s">
        <v>791</v>
      </c>
    </row>
    <row r="209" spans="1:2" x14ac:dyDescent="0.15">
      <c r="A209" s="23" t="s">
        <v>377</v>
      </c>
      <c r="B209" s="23" t="s">
        <v>792</v>
      </c>
    </row>
    <row r="210" spans="1:2" x14ac:dyDescent="0.15">
      <c r="A210" s="23" t="s">
        <v>378</v>
      </c>
      <c r="B210" s="23" t="s">
        <v>793</v>
      </c>
    </row>
    <row r="211" spans="1:2" x14ac:dyDescent="0.15">
      <c r="A211" s="23" t="s">
        <v>379</v>
      </c>
      <c r="B211" s="23" t="s">
        <v>794</v>
      </c>
    </row>
    <row r="212" spans="1:2" x14ac:dyDescent="0.15">
      <c r="A212" s="23" t="s">
        <v>380</v>
      </c>
      <c r="B212" s="23" t="s">
        <v>795</v>
      </c>
    </row>
    <row r="213" spans="1:2" x14ac:dyDescent="0.15">
      <c r="A213" s="23" t="s">
        <v>381</v>
      </c>
      <c r="B213" s="23" t="s">
        <v>796</v>
      </c>
    </row>
    <row r="214" spans="1:2" x14ac:dyDescent="0.15">
      <c r="A214" s="23" t="s">
        <v>382</v>
      </c>
      <c r="B214" s="23" t="s">
        <v>797</v>
      </c>
    </row>
    <row r="215" spans="1:2" x14ac:dyDescent="0.15">
      <c r="A215" s="23" t="s">
        <v>383</v>
      </c>
      <c r="B215" s="23" t="s">
        <v>798</v>
      </c>
    </row>
    <row r="216" spans="1:2" x14ac:dyDescent="0.15">
      <c r="A216" s="23" t="s">
        <v>384</v>
      </c>
      <c r="B216" s="23" t="s">
        <v>799</v>
      </c>
    </row>
    <row r="217" spans="1:2" x14ac:dyDescent="0.15">
      <c r="A217" s="23" t="s">
        <v>385</v>
      </c>
      <c r="B217" s="23" t="s">
        <v>800</v>
      </c>
    </row>
    <row r="218" spans="1:2" x14ac:dyDescent="0.15">
      <c r="A218" s="23" t="s">
        <v>386</v>
      </c>
      <c r="B218" s="23" t="s">
        <v>801</v>
      </c>
    </row>
    <row r="219" spans="1:2" x14ac:dyDescent="0.15">
      <c r="A219" s="23" t="s">
        <v>387</v>
      </c>
      <c r="B219" s="23" t="s">
        <v>802</v>
      </c>
    </row>
    <row r="220" spans="1:2" x14ac:dyDescent="0.15">
      <c r="A220" s="23" t="s">
        <v>388</v>
      </c>
      <c r="B220" s="23" t="s">
        <v>803</v>
      </c>
    </row>
    <row r="221" spans="1:2" x14ac:dyDescent="0.15">
      <c r="A221" s="23" t="s">
        <v>389</v>
      </c>
      <c r="B221" s="23" t="s">
        <v>804</v>
      </c>
    </row>
    <row r="222" spans="1:2" x14ac:dyDescent="0.15">
      <c r="A222" s="23" t="s">
        <v>390</v>
      </c>
      <c r="B222" s="23" t="s">
        <v>805</v>
      </c>
    </row>
    <row r="223" spans="1:2" x14ac:dyDescent="0.15">
      <c r="A223" s="23" t="s">
        <v>391</v>
      </c>
      <c r="B223" s="23" t="s">
        <v>806</v>
      </c>
    </row>
    <row r="224" spans="1:2" x14ac:dyDescent="0.15">
      <c r="A224" s="23" t="s">
        <v>392</v>
      </c>
      <c r="B224" s="23" t="s">
        <v>807</v>
      </c>
    </row>
    <row r="225" spans="1:2" x14ac:dyDescent="0.15">
      <c r="A225" s="23" t="s">
        <v>393</v>
      </c>
      <c r="B225" s="23" t="s">
        <v>808</v>
      </c>
    </row>
    <row r="226" spans="1:2" x14ac:dyDescent="0.15">
      <c r="A226" s="23" t="s">
        <v>394</v>
      </c>
      <c r="B226" s="23" t="s">
        <v>809</v>
      </c>
    </row>
    <row r="227" spans="1:2" x14ac:dyDescent="0.15">
      <c r="A227" s="23" t="s">
        <v>395</v>
      </c>
      <c r="B227" s="23" t="s">
        <v>810</v>
      </c>
    </row>
    <row r="228" spans="1:2" x14ac:dyDescent="0.15">
      <c r="A228" s="23" t="s">
        <v>396</v>
      </c>
      <c r="B228" s="23" t="s">
        <v>811</v>
      </c>
    </row>
    <row r="229" spans="1:2" x14ac:dyDescent="0.15">
      <c r="A229" s="23" t="s">
        <v>397</v>
      </c>
      <c r="B229" s="23" t="s">
        <v>812</v>
      </c>
    </row>
    <row r="230" spans="1:2" x14ac:dyDescent="0.15">
      <c r="A230" s="23" t="s">
        <v>398</v>
      </c>
      <c r="B230" s="23" t="s">
        <v>813</v>
      </c>
    </row>
    <row r="231" spans="1:2" x14ac:dyDescent="0.15">
      <c r="A231" s="23" t="s">
        <v>399</v>
      </c>
      <c r="B231" s="23" t="s">
        <v>814</v>
      </c>
    </row>
    <row r="232" spans="1:2" x14ac:dyDescent="0.15">
      <c r="A232" s="23" t="s">
        <v>400</v>
      </c>
      <c r="B232" s="23" t="s">
        <v>815</v>
      </c>
    </row>
    <row r="233" spans="1:2" x14ac:dyDescent="0.15">
      <c r="A233" s="23" t="s">
        <v>401</v>
      </c>
      <c r="B233" s="23" t="s">
        <v>816</v>
      </c>
    </row>
    <row r="234" spans="1:2" x14ac:dyDescent="0.15">
      <c r="A234" s="23" t="s">
        <v>402</v>
      </c>
      <c r="B234" s="23" t="s">
        <v>817</v>
      </c>
    </row>
    <row r="235" spans="1:2" x14ac:dyDescent="0.15">
      <c r="A235" s="23" t="s">
        <v>421</v>
      </c>
      <c r="B235" s="23" t="s">
        <v>818</v>
      </c>
    </row>
    <row r="236" spans="1:2" x14ac:dyDescent="0.15">
      <c r="A236" s="23" t="s">
        <v>422</v>
      </c>
      <c r="B236" s="23" t="s">
        <v>819</v>
      </c>
    </row>
    <row r="238" spans="1:2" x14ac:dyDescent="0.15">
      <c r="A238" s="1" t="s">
        <v>1129</v>
      </c>
    </row>
    <row r="239" spans="1:2" x14ac:dyDescent="0.15">
      <c r="A239" t="s">
        <v>293</v>
      </c>
      <c r="B239" s="25" t="s">
        <v>1130</v>
      </c>
    </row>
    <row r="240" spans="1:2" x14ac:dyDescent="0.15">
      <c r="A240" t="s">
        <v>431</v>
      </c>
      <c r="B240" s="25" t="s">
        <v>1131</v>
      </c>
    </row>
    <row r="241" spans="1:2" x14ac:dyDescent="0.15">
      <c r="A241" t="s">
        <v>425</v>
      </c>
      <c r="B241" s="25" t="s">
        <v>1132</v>
      </c>
    </row>
    <row r="242" spans="1:2" x14ac:dyDescent="0.15">
      <c r="A242" t="s">
        <v>1110</v>
      </c>
      <c r="B242" s="25" t="s">
        <v>1133</v>
      </c>
    </row>
    <row r="304" spans="1:1" x14ac:dyDescent="0.15">
      <c r="A304" s="1"/>
    </row>
    <row r="382" spans="1:1" x14ac:dyDescent="0.15">
      <c r="A382" s="1"/>
    </row>
    <row r="460" spans="1:1" x14ac:dyDescent="0.15">
      <c r="A460" s="1"/>
    </row>
    <row r="496" spans="1:1" x14ac:dyDescent="0.15">
      <c r="A496" s="1"/>
    </row>
    <row r="497" spans="1:2" x14ac:dyDescent="0.15">
      <c r="A497" s="9"/>
      <c r="B497" s="8"/>
    </row>
    <row r="498" spans="1:2" x14ac:dyDescent="0.15">
      <c r="A498" s="9"/>
      <c r="B498" s="8"/>
    </row>
    <row r="499" spans="1:2" x14ac:dyDescent="0.15">
      <c r="A499" s="9"/>
      <c r="B499" s="8"/>
    </row>
    <row r="500" spans="1:2" x14ac:dyDescent="0.15">
      <c r="A500" s="9"/>
      <c r="B500" s="8"/>
    </row>
    <row r="501" spans="1:2" x14ac:dyDescent="0.15">
      <c r="A501" s="9"/>
      <c r="B501" s="10"/>
    </row>
    <row r="502" spans="1:2" x14ac:dyDescent="0.15">
      <c r="A502" s="9"/>
      <c r="B502" s="10"/>
    </row>
    <row r="503" spans="1:2" x14ac:dyDescent="0.15">
      <c r="A503" s="9"/>
      <c r="B503" s="10"/>
    </row>
    <row r="504" spans="1:2" x14ac:dyDescent="0.15">
      <c r="A504" s="9"/>
      <c r="B504" s="10"/>
    </row>
    <row r="505" spans="1:2" x14ac:dyDescent="0.15">
      <c r="A505" s="9"/>
      <c r="B505" s="10"/>
    </row>
    <row r="506" spans="1:2" x14ac:dyDescent="0.15">
      <c r="A506" s="9"/>
      <c r="B506" s="10"/>
    </row>
    <row r="507" spans="1:2" x14ac:dyDescent="0.15">
      <c r="A507" s="9"/>
      <c r="B507" s="10"/>
    </row>
    <row r="508" spans="1:2" x14ac:dyDescent="0.15">
      <c r="A508" s="9"/>
      <c r="B508" s="10"/>
    </row>
    <row r="509" spans="1:2" x14ac:dyDescent="0.15">
      <c r="A509" s="9"/>
      <c r="B509" s="10"/>
    </row>
    <row r="510" spans="1:2" x14ac:dyDescent="0.15">
      <c r="A510" s="11"/>
      <c r="B510" s="10"/>
    </row>
    <row r="511" spans="1:2" x14ac:dyDescent="0.15">
      <c r="A511" s="11"/>
      <c r="B511" s="10"/>
    </row>
    <row r="512" spans="1:2" x14ac:dyDescent="0.15">
      <c r="A512" s="12"/>
      <c r="B512" s="10"/>
    </row>
    <row r="513" spans="1:2" x14ac:dyDescent="0.15">
      <c r="A513" s="11"/>
      <c r="B513" s="10"/>
    </row>
    <row r="514" spans="1:2" x14ac:dyDescent="0.15">
      <c r="A514" s="11"/>
      <c r="B514" s="10"/>
    </row>
    <row r="515" spans="1:2" x14ac:dyDescent="0.15">
      <c r="A515" s="11"/>
      <c r="B515" s="10"/>
    </row>
    <row r="516" spans="1:2" x14ac:dyDescent="0.15">
      <c r="A516" s="11"/>
      <c r="B516" s="10"/>
    </row>
    <row r="517" spans="1:2" x14ac:dyDescent="0.15">
      <c r="A517" s="11"/>
      <c r="B517" s="10"/>
    </row>
    <row r="518" spans="1:2" x14ac:dyDescent="0.15">
      <c r="A518" s="11"/>
      <c r="B518" s="10"/>
    </row>
    <row r="519" spans="1:2" x14ac:dyDescent="0.15">
      <c r="A519" s="11"/>
      <c r="B519" s="10"/>
    </row>
    <row r="520" spans="1:2" x14ac:dyDescent="0.15">
      <c r="A520" s="11"/>
      <c r="B520" s="10"/>
    </row>
    <row r="521" spans="1:2" x14ac:dyDescent="0.15">
      <c r="A521" s="11"/>
      <c r="B521" s="10"/>
    </row>
    <row r="522" spans="1:2" x14ac:dyDescent="0.15">
      <c r="A522" s="11"/>
      <c r="B522" s="10"/>
    </row>
    <row r="523" spans="1:2" x14ac:dyDescent="0.15">
      <c r="A523" s="11"/>
      <c r="B523" s="10"/>
    </row>
    <row r="524" spans="1:2" x14ac:dyDescent="0.15">
      <c r="A524" s="11"/>
      <c r="B524" s="10"/>
    </row>
    <row r="525" spans="1:2" x14ac:dyDescent="0.15">
      <c r="A525" s="11"/>
      <c r="B525" s="10"/>
    </row>
    <row r="526" spans="1:2" x14ac:dyDescent="0.15">
      <c r="A526" s="11"/>
      <c r="B526" s="10"/>
    </row>
    <row r="527" spans="1:2" x14ac:dyDescent="0.15">
      <c r="A527" s="11"/>
      <c r="B527" s="10"/>
    </row>
    <row r="528" spans="1:2" x14ac:dyDescent="0.15">
      <c r="A528" s="11"/>
      <c r="B528" s="10"/>
    </row>
    <row r="529" spans="1:2" x14ac:dyDescent="0.15">
      <c r="A529" s="11"/>
      <c r="B529" s="10"/>
    </row>
    <row r="530" spans="1:2" x14ac:dyDescent="0.15">
      <c r="A530" s="11"/>
      <c r="B530" s="10"/>
    </row>
    <row r="531" spans="1:2" x14ac:dyDescent="0.15">
      <c r="A531" s="11"/>
      <c r="B531" s="10"/>
    </row>
    <row r="532" spans="1:2" x14ac:dyDescent="0.15">
      <c r="A532" s="11"/>
      <c r="B532" s="10"/>
    </row>
    <row r="533" spans="1:2" x14ac:dyDescent="0.15">
      <c r="A533" s="11"/>
      <c r="B533" s="10"/>
    </row>
    <row r="534" spans="1:2" x14ac:dyDescent="0.15">
      <c r="A534" s="11"/>
      <c r="B534" s="10"/>
    </row>
    <row r="535" spans="1:2" x14ac:dyDescent="0.15">
      <c r="A535" s="11"/>
      <c r="B535" s="10"/>
    </row>
    <row r="536" spans="1:2" x14ac:dyDescent="0.15">
      <c r="A536" s="11"/>
      <c r="B536" s="10"/>
    </row>
    <row r="537" spans="1:2" x14ac:dyDescent="0.15">
      <c r="A537" s="11"/>
      <c r="B537" s="10"/>
    </row>
    <row r="538" spans="1:2" x14ac:dyDescent="0.15">
      <c r="A538" s="11"/>
      <c r="B538" s="10"/>
    </row>
    <row r="539" spans="1:2" x14ac:dyDescent="0.15">
      <c r="A539" s="11"/>
      <c r="B539" s="10"/>
    </row>
    <row r="540" spans="1:2" x14ac:dyDescent="0.15">
      <c r="A540" s="11"/>
      <c r="B540" s="10"/>
    </row>
    <row r="541" spans="1:2" x14ac:dyDescent="0.15">
      <c r="A541" s="11"/>
      <c r="B541" s="10"/>
    </row>
    <row r="542" spans="1:2" x14ac:dyDescent="0.15">
      <c r="A542" s="11"/>
      <c r="B542" s="10"/>
    </row>
    <row r="543" spans="1:2" x14ac:dyDescent="0.15">
      <c r="A543" s="11"/>
      <c r="B543" s="10"/>
    </row>
    <row r="544" spans="1:2" x14ac:dyDescent="0.15">
      <c r="A544" s="11"/>
      <c r="B544" s="10"/>
    </row>
    <row r="545" spans="1:2" x14ac:dyDescent="0.15">
      <c r="A545" s="11"/>
      <c r="B545" s="10"/>
    </row>
    <row r="546" spans="1:2" x14ac:dyDescent="0.15">
      <c r="A546" s="11"/>
      <c r="B546" s="10"/>
    </row>
    <row r="547" spans="1:2" x14ac:dyDescent="0.15">
      <c r="A547" s="11"/>
      <c r="B547" s="10"/>
    </row>
    <row r="548" spans="1:2" x14ac:dyDescent="0.15">
      <c r="A548" s="11"/>
      <c r="B548" s="10"/>
    </row>
    <row r="549" spans="1:2" x14ac:dyDescent="0.15">
      <c r="A549" s="11"/>
      <c r="B549" s="10"/>
    </row>
    <row r="550" spans="1:2" x14ac:dyDescent="0.15">
      <c r="A550" s="11"/>
      <c r="B550" s="10"/>
    </row>
    <row r="551" spans="1:2" x14ac:dyDescent="0.15">
      <c r="A551" s="11"/>
      <c r="B551" s="10"/>
    </row>
    <row r="552" spans="1:2" x14ac:dyDescent="0.15">
      <c r="A552" s="11"/>
      <c r="B552" s="10"/>
    </row>
    <row r="553" spans="1:2" x14ac:dyDescent="0.15">
      <c r="A553" s="11"/>
      <c r="B553" s="10"/>
    </row>
    <row r="554" spans="1:2" x14ac:dyDescent="0.15">
      <c r="A554" s="11"/>
      <c r="B554" s="8"/>
    </row>
    <row r="555" spans="1:2" x14ac:dyDescent="0.15">
      <c r="A555" s="11"/>
      <c r="B555" s="8"/>
    </row>
    <row r="556" spans="1:2" x14ac:dyDescent="0.15">
      <c r="A556" s="11"/>
      <c r="B556" s="8"/>
    </row>
    <row r="557" spans="1:2" x14ac:dyDescent="0.15">
      <c r="A557" s="11"/>
      <c r="B557" s="8"/>
    </row>
    <row r="558" spans="1:2" x14ac:dyDescent="0.15">
      <c r="A558" s="11"/>
      <c r="B558" s="8"/>
    </row>
    <row r="559" spans="1:2" x14ac:dyDescent="0.15">
      <c r="A559" s="11"/>
      <c r="B559" s="8"/>
    </row>
    <row r="560" spans="1:2" x14ac:dyDescent="0.15">
      <c r="A560" s="11"/>
      <c r="B560" s="8"/>
    </row>
    <row r="561" spans="1:2" x14ac:dyDescent="0.15">
      <c r="A561" s="11"/>
      <c r="B561" s="8"/>
    </row>
    <row r="562" spans="1:2" x14ac:dyDescent="0.15">
      <c r="A562" s="13"/>
      <c r="B562" s="8"/>
    </row>
    <row r="564" spans="1:2" x14ac:dyDescent="0.15">
      <c r="A564" s="1"/>
    </row>
    <row r="565" spans="1:2" x14ac:dyDescent="0.15">
      <c r="A565" s="7"/>
      <c r="B565" s="7"/>
    </row>
    <row r="566" spans="1:2" x14ac:dyDescent="0.15">
      <c r="A566" s="8"/>
      <c r="B566" s="8"/>
    </row>
    <row r="567" spans="1:2" x14ac:dyDescent="0.15">
      <c r="A567" s="9"/>
      <c r="B567" s="8"/>
    </row>
    <row r="568" spans="1:2" x14ac:dyDescent="0.15">
      <c r="A568" s="9"/>
      <c r="B568" s="8"/>
    </row>
    <row r="569" spans="1:2" x14ac:dyDescent="0.15">
      <c r="A569" s="9"/>
      <c r="B569" s="8"/>
    </row>
    <row r="570" spans="1:2" x14ac:dyDescent="0.15">
      <c r="A570" s="9"/>
      <c r="B570" s="8"/>
    </row>
    <row r="571" spans="1:2" x14ac:dyDescent="0.15">
      <c r="A571" s="9"/>
      <c r="B571" s="8"/>
    </row>
    <row r="572" spans="1:2" x14ac:dyDescent="0.15">
      <c r="A572" s="9"/>
      <c r="B572" s="10"/>
    </row>
    <row r="573" spans="1:2" x14ac:dyDescent="0.15">
      <c r="A573" s="9"/>
      <c r="B573" s="10"/>
    </row>
    <row r="574" spans="1:2" x14ac:dyDescent="0.15">
      <c r="A574" s="9"/>
      <c r="B574" s="10"/>
    </row>
    <row r="575" spans="1:2" x14ac:dyDescent="0.15">
      <c r="A575" s="9"/>
      <c r="B575" s="10"/>
    </row>
    <row r="576" spans="1:2" x14ac:dyDescent="0.15">
      <c r="A576" s="9"/>
      <c r="B576" s="10"/>
    </row>
    <row r="577" spans="1:2" x14ac:dyDescent="0.15">
      <c r="A577" s="9"/>
      <c r="B577" s="10"/>
    </row>
    <row r="578" spans="1:2" x14ac:dyDescent="0.15">
      <c r="A578" s="9"/>
      <c r="B578" s="10"/>
    </row>
    <row r="579" spans="1:2" x14ac:dyDescent="0.15">
      <c r="A579" s="9"/>
      <c r="B579" s="10"/>
    </row>
    <row r="580" spans="1:2" x14ac:dyDescent="0.15">
      <c r="A580" s="9"/>
      <c r="B580" s="10"/>
    </row>
    <row r="581" spans="1:2" x14ac:dyDescent="0.15">
      <c r="A581" s="11"/>
      <c r="B581" s="10"/>
    </row>
    <row r="582" spans="1:2" x14ac:dyDescent="0.15">
      <c r="A582" s="11"/>
      <c r="B582" s="10"/>
    </row>
    <row r="583" spans="1:2" x14ac:dyDescent="0.15">
      <c r="A583" s="12"/>
      <c r="B583" s="10"/>
    </row>
    <row r="584" spans="1:2" x14ac:dyDescent="0.15">
      <c r="A584" s="9"/>
      <c r="B584" s="10"/>
    </row>
    <row r="585" spans="1:2" x14ac:dyDescent="0.15">
      <c r="A585" s="9"/>
      <c r="B585" s="10"/>
    </row>
    <row r="586" spans="1:2" x14ac:dyDescent="0.15">
      <c r="A586" s="9"/>
      <c r="B586" s="10"/>
    </row>
    <row r="587" spans="1:2" x14ac:dyDescent="0.15">
      <c r="A587" s="9"/>
      <c r="B587" s="10"/>
    </row>
    <row r="588" spans="1:2" x14ac:dyDescent="0.15">
      <c r="A588" s="9"/>
      <c r="B588" s="10"/>
    </row>
    <row r="589" spans="1:2" x14ac:dyDescent="0.15">
      <c r="A589" s="9"/>
      <c r="B589" s="10"/>
    </row>
    <row r="590" spans="1:2" x14ac:dyDescent="0.15">
      <c r="A590" s="9"/>
      <c r="B590" s="10"/>
    </row>
    <row r="591" spans="1:2" x14ac:dyDescent="0.15">
      <c r="A591" s="9"/>
      <c r="B591" s="10"/>
    </row>
    <row r="592" spans="1:2" x14ac:dyDescent="0.15">
      <c r="A592" s="9"/>
      <c r="B592" s="10"/>
    </row>
    <row r="593" spans="1:2" x14ac:dyDescent="0.15">
      <c r="A593" s="9"/>
      <c r="B593" s="10"/>
    </row>
    <row r="594" spans="1:2" x14ac:dyDescent="0.15">
      <c r="A594" s="9"/>
      <c r="B594" s="10"/>
    </row>
    <row r="595" spans="1:2" x14ac:dyDescent="0.15">
      <c r="A595" s="9"/>
      <c r="B595" s="10"/>
    </row>
    <row r="596" spans="1:2" x14ac:dyDescent="0.15">
      <c r="A596" s="9"/>
      <c r="B596" s="10"/>
    </row>
    <row r="597" spans="1:2" x14ac:dyDescent="0.15">
      <c r="A597" s="9"/>
      <c r="B597" s="10"/>
    </row>
    <row r="598" spans="1:2" x14ac:dyDescent="0.15">
      <c r="A598" s="9"/>
      <c r="B598" s="10"/>
    </row>
    <row r="599" spans="1:2" x14ac:dyDescent="0.15">
      <c r="A599" s="9"/>
      <c r="B599" s="10"/>
    </row>
    <row r="600" spans="1:2" x14ac:dyDescent="0.15">
      <c r="A600" s="9"/>
      <c r="B600" s="10"/>
    </row>
    <row r="601" spans="1:2" x14ac:dyDescent="0.15">
      <c r="A601" s="9"/>
      <c r="B601" s="10"/>
    </row>
    <row r="602" spans="1:2" x14ac:dyDescent="0.15">
      <c r="A602" s="9"/>
      <c r="B602" s="10"/>
    </row>
    <row r="603" spans="1:2" x14ac:dyDescent="0.15">
      <c r="A603" s="9"/>
      <c r="B603" s="10"/>
    </row>
    <row r="604" spans="1:2" x14ac:dyDescent="0.15">
      <c r="A604" s="9"/>
      <c r="B604" s="10"/>
    </row>
    <row r="605" spans="1:2" x14ac:dyDescent="0.15">
      <c r="A605" s="9"/>
      <c r="B605" s="10"/>
    </row>
    <row r="606" spans="1:2" x14ac:dyDescent="0.15">
      <c r="A606" s="9"/>
      <c r="B606" s="10"/>
    </row>
    <row r="607" spans="1:2" x14ac:dyDescent="0.15">
      <c r="A607" s="9"/>
      <c r="B607" s="10"/>
    </row>
    <row r="608" spans="1:2" x14ac:dyDescent="0.15">
      <c r="A608" s="9"/>
      <c r="B608" s="10"/>
    </row>
    <row r="609" spans="1:2" x14ac:dyDescent="0.15">
      <c r="A609" s="9"/>
      <c r="B609" s="10"/>
    </row>
    <row r="610" spans="1:2" x14ac:dyDescent="0.15">
      <c r="A610" s="9"/>
      <c r="B610" s="10"/>
    </row>
    <row r="611" spans="1:2" x14ac:dyDescent="0.15">
      <c r="A611" s="9"/>
      <c r="B611" s="10"/>
    </row>
    <row r="612" spans="1:2" x14ac:dyDescent="0.15">
      <c r="A612" s="9"/>
      <c r="B612" s="10"/>
    </row>
    <row r="613" spans="1:2" x14ac:dyDescent="0.15">
      <c r="A613" s="9"/>
      <c r="B613" s="10"/>
    </row>
    <row r="614" spans="1:2" x14ac:dyDescent="0.15">
      <c r="A614" s="9"/>
      <c r="B614" s="10"/>
    </row>
    <row r="615" spans="1:2" x14ac:dyDescent="0.15">
      <c r="A615" s="9"/>
      <c r="B615" s="10"/>
    </row>
    <row r="616" spans="1:2" x14ac:dyDescent="0.15">
      <c r="A616" s="9"/>
      <c r="B616" s="10"/>
    </row>
    <row r="617" spans="1:2" x14ac:dyDescent="0.15">
      <c r="A617" s="9"/>
      <c r="B617" s="10"/>
    </row>
    <row r="618" spans="1:2" x14ac:dyDescent="0.15">
      <c r="A618" s="9"/>
      <c r="B618" s="10"/>
    </row>
    <row r="619" spans="1:2" x14ac:dyDescent="0.15">
      <c r="A619" s="9"/>
      <c r="B619" s="10"/>
    </row>
    <row r="620" spans="1:2" x14ac:dyDescent="0.15">
      <c r="A620" s="9"/>
      <c r="B620" s="10"/>
    </row>
    <row r="621" spans="1:2" x14ac:dyDescent="0.15">
      <c r="A621" s="9"/>
      <c r="B621" s="10"/>
    </row>
    <row r="622" spans="1:2" x14ac:dyDescent="0.15">
      <c r="A622" s="9"/>
      <c r="B622" s="10"/>
    </row>
    <row r="623" spans="1:2" x14ac:dyDescent="0.15">
      <c r="A623" s="9"/>
      <c r="B623" s="10"/>
    </row>
    <row r="624" spans="1:2" x14ac:dyDescent="0.15">
      <c r="A624" s="9"/>
      <c r="B624" s="10"/>
    </row>
    <row r="625" spans="1:2" x14ac:dyDescent="0.15">
      <c r="A625" s="9"/>
      <c r="B625" s="10"/>
    </row>
    <row r="626" spans="1:2" x14ac:dyDescent="0.15">
      <c r="A626" s="9"/>
      <c r="B626" s="10"/>
    </row>
    <row r="627" spans="1:2" x14ac:dyDescent="0.15">
      <c r="A627" s="9"/>
      <c r="B627" s="10"/>
    </row>
    <row r="628" spans="1:2" x14ac:dyDescent="0.15">
      <c r="A628" s="9"/>
      <c r="B628" s="10"/>
    </row>
    <row r="629" spans="1:2" x14ac:dyDescent="0.15">
      <c r="A629" s="9"/>
      <c r="B629" s="10"/>
    </row>
    <row r="630" spans="1:2" x14ac:dyDescent="0.15">
      <c r="A630" s="9"/>
      <c r="B630" s="10"/>
    </row>
    <row r="631" spans="1:2" x14ac:dyDescent="0.15">
      <c r="A631" s="9"/>
      <c r="B631" s="10"/>
    </row>
    <row r="632" spans="1:2" x14ac:dyDescent="0.15">
      <c r="A632" s="9"/>
      <c r="B632" s="10"/>
    </row>
    <row r="633" spans="1:2" x14ac:dyDescent="0.15">
      <c r="A633" s="9"/>
      <c r="B633" s="10"/>
    </row>
    <row r="635" spans="1:2" ht="15" x14ac:dyDescent="0.2">
      <c r="A635" s="1"/>
      <c r="B635" s="2"/>
    </row>
    <row r="636" spans="1:2" ht="15" x14ac:dyDescent="0.2">
      <c r="A636" s="3"/>
      <c r="B636" s="3"/>
    </row>
    <row r="637" spans="1:2" ht="15" x14ac:dyDescent="0.2">
      <c r="A637" s="4"/>
      <c r="B637" s="3"/>
    </row>
    <row r="638" spans="1:2" ht="15" x14ac:dyDescent="0.2">
      <c r="A638" s="4"/>
      <c r="B638" s="3"/>
    </row>
    <row r="639" spans="1:2" ht="15" x14ac:dyDescent="0.2">
      <c r="A639" s="4"/>
      <c r="B639" s="3"/>
    </row>
    <row r="640" spans="1:2" ht="15" x14ac:dyDescent="0.2">
      <c r="A640" s="4"/>
      <c r="B640" s="3"/>
    </row>
    <row r="641" spans="1:2" ht="15" x14ac:dyDescent="0.2">
      <c r="A641" s="4"/>
      <c r="B641" s="3"/>
    </row>
    <row r="642" spans="1:2" ht="15" x14ac:dyDescent="0.2">
      <c r="A642" s="4"/>
      <c r="B642" s="5"/>
    </row>
    <row r="643" spans="1:2" ht="15" x14ac:dyDescent="0.2">
      <c r="A643" s="4"/>
      <c r="B643" s="5"/>
    </row>
    <row r="644" spans="1:2" ht="15" x14ac:dyDescent="0.2">
      <c r="A644" s="4"/>
      <c r="B644" s="5"/>
    </row>
    <row r="645" spans="1:2" ht="15" x14ac:dyDescent="0.2">
      <c r="A645" s="4"/>
      <c r="B645" s="5"/>
    </row>
    <row r="646" spans="1:2" ht="15" x14ac:dyDescent="0.2">
      <c r="A646" s="4"/>
      <c r="B646" s="5"/>
    </row>
    <row r="647" spans="1:2" ht="15" x14ac:dyDescent="0.2">
      <c r="A647" s="4"/>
      <c r="B647" s="5"/>
    </row>
    <row r="648" spans="1:2" ht="15" x14ac:dyDescent="0.2">
      <c r="A648" s="4"/>
      <c r="B648" s="5"/>
    </row>
    <row r="649" spans="1:2" ht="15" x14ac:dyDescent="0.2">
      <c r="A649" s="4"/>
      <c r="B649" s="5"/>
    </row>
    <row r="650" spans="1:2" ht="15" x14ac:dyDescent="0.2">
      <c r="A650" s="4"/>
      <c r="B650" s="5"/>
    </row>
    <row r="651" spans="1:2" ht="15" x14ac:dyDescent="0.2">
      <c r="A651" s="3"/>
      <c r="B651" s="5"/>
    </row>
    <row r="652" spans="1:2" ht="15" x14ac:dyDescent="0.2">
      <c r="A652" s="3"/>
      <c r="B652" s="5"/>
    </row>
    <row r="653" spans="1:2" ht="15" x14ac:dyDescent="0.2">
      <c r="A653" s="6"/>
      <c r="B653" s="5"/>
    </row>
    <row r="654" spans="1:2" ht="15" x14ac:dyDescent="0.2">
      <c r="A654" s="4"/>
      <c r="B654" s="5"/>
    </row>
    <row r="655" spans="1:2" ht="15" x14ac:dyDescent="0.2">
      <c r="A655" s="4"/>
      <c r="B655" s="5"/>
    </row>
    <row r="656" spans="1:2" ht="15" x14ac:dyDescent="0.2">
      <c r="A656" s="4"/>
      <c r="B656" s="5"/>
    </row>
    <row r="657" spans="1:2" ht="15" x14ac:dyDescent="0.2">
      <c r="A657" s="4"/>
      <c r="B657" s="5"/>
    </row>
    <row r="658" spans="1:2" ht="15" x14ac:dyDescent="0.2">
      <c r="A658" s="4"/>
      <c r="B658" s="5"/>
    </row>
    <row r="659" spans="1:2" ht="15" x14ac:dyDescent="0.2">
      <c r="A659" s="4"/>
      <c r="B659" s="5"/>
    </row>
    <row r="660" spans="1:2" ht="15" x14ac:dyDescent="0.2">
      <c r="A660" s="4"/>
      <c r="B660" s="5"/>
    </row>
    <row r="661" spans="1:2" ht="15" x14ac:dyDescent="0.2">
      <c r="A661" s="4"/>
      <c r="B661" s="5"/>
    </row>
    <row r="662" spans="1:2" ht="15" x14ac:dyDescent="0.2">
      <c r="A662" s="4"/>
      <c r="B662" s="5"/>
    </row>
    <row r="663" spans="1:2" ht="15" x14ac:dyDescent="0.2">
      <c r="A663" s="4"/>
      <c r="B663" s="5"/>
    </row>
    <row r="664" spans="1:2" ht="15" x14ac:dyDescent="0.2">
      <c r="A664" s="4"/>
      <c r="B664" s="5"/>
    </row>
    <row r="665" spans="1:2" ht="15" x14ac:dyDescent="0.2">
      <c r="A665" s="4"/>
      <c r="B665" s="5"/>
    </row>
    <row r="666" spans="1:2" ht="15" x14ac:dyDescent="0.2">
      <c r="A666" s="4"/>
      <c r="B666" s="5"/>
    </row>
    <row r="667" spans="1:2" ht="15" x14ac:dyDescent="0.2">
      <c r="A667" s="4"/>
      <c r="B667" s="5"/>
    </row>
    <row r="668" spans="1:2" ht="15" x14ac:dyDescent="0.2">
      <c r="A668" s="4"/>
      <c r="B668" s="5"/>
    </row>
    <row r="669" spans="1:2" ht="15" x14ac:dyDescent="0.2">
      <c r="A669" s="4"/>
      <c r="B669" s="5"/>
    </row>
    <row r="670" spans="1:2" ht="15" x14ac:dyDescent="0.2">
      <c r="A670" s="4"/>
      <c r="B670" s="5"/>
    </row>
    <row r="671" spans="1:2" ht="15" x14ac:dyDescent="0.2">
      <c r="A671" s="4"/>
      <c r="B671" s="5"/>
    </row>
    <row r="672" spans="1:2" ht="15" x14ac:dyDescent="0.2">
      <c r="A672" s="4"/>
      <c r="B672" s="5"/>
    </row>
    <row r="673" spans="1:2" ht="15" x14ac:dyDescent="0.2">
      <c r="A673" s="4"/>
      <c r="B673" s="5"/>
    </row>
    <row r="674" spans="1:2" ht="15" x14ac:dyDescent="0.2">
      <c r="A674" s="4"/>
      <c r="B674" s="5"/>
    </row>
    <row r="675" spans="1:2" ht="15" x14ac:dyDescent="0.2">
      <c r="A675" s="4"/>
      <c r="B675" s="5"/>
    </row>
    <row r="676" spans="1:2" ht="15" x14ac:dyDescent="0.2">
      <c r="A676" s="4"/>
      <c r="B676" s="5"/>
    </row>
    <row r="677" spans="1:2" ht="15" x14ac:dyDescent="0.2">
      <c r="A677" s="4"/>
      <c r="B677" s="5"/>
    </row>
    <row r="678" spans="1:2" ht="15" x14ac:dyDescent="0.2">
      <c r="A678" s="4"/>
      <c r="B678" s="5"/>
    </row>
    <row r="679" spans="1:2" ht="15" x14ac:dyDescent="0.2">
      <c r="A679" s="4"/>
      <c r="B679" s="5"/>
    </row>
    <row r="680" spans="1:2" ht="15" x14ac:dyDescent="0.2">
      <c r="A680" s="4"/>
      <c r="B680" s="5"/>
    </row>
    <row r="681" spans="1:2" ht="15" x14ac:dyDescent="0.2">
      <c r="A681" s="4"/>
      <c r="B681" s="5"/>
    </row>
    <row r="682" spans="1:2" ht="15" x14ac:dyDescent="0.2">
      <c r="A682" s="4"/>
      <c r="B682" s="5"/>
    </row>
    <row r="683" spans="1:2" ht="15" x14ac:dyDescent="0.2">
      <c r="A683" s="4"/>
      <c r="B683" s="5"/>
    </row>
    <row r="684" spans="1:2" ht="15" x14ac:dyDescent="0.2">
      <c r="A684" s="4"/>
      <c r="B684" s="3"/>
    </row>
    <row r="685" spans="1:2" ht="15" x14ac:dyDescent="0.2">
      <c r="A685" s="4"/>
      <c r="B685" s="3"/>
    </row>
    <row r="686" spans="1:2" ht="15" x14ac:dyDescent="0.2">
      <c r="A686" s="4"/>
      <c r="B686" s="3"/>
    </row>
    <row r="687" spans="1:2" ht="15" x14ac:dyDescent="0.2">
      <c r="A687" s="4"/>
      <c r="B687" s="3"/>
    </row>
    <row r="689" spans="1:7" ht="15" x14ac:dyDescent="0.2">
      <c r="A689" s="18"/>
      <c r="G689" s="1"/>
    </row>
    <row r="733" spans="1:1" ht="15" x14ac:dyDescent="0.2">
      <c r="A733" s="18"/>
    </row>
    <row r="745" spans="1:1" x14ac:dyDescent="0.15">
      <c r="A745" s="1"/>
    </row>
    <row r="762" s="1" customFormat="1" x14ac:dyDescent="0.15"/>
    <row r="778" spans="1:1" x14ac:dyDescent="0.15">
      <c r="A778" s="1"/>
    </row>
    <row r="787" spans="1:17" s="1" customFormat="1" x14ac:dyDescent="0.15"/>
    <row r="791" spans="1:17" x14ac:dyDescent="0.15">
      <c r="K791" s="1"/>
      <c r="N791" s="1"/>
      <c r="Q791" s="1"/>
    </row>
    <row r="794" spans="1:17" x14ac:dyDescent="0.15">
      <c r="A794" s="24"/>
      <c r="B794" s="23"/>
    </row>
    <row r="795" spans="1:17" x14ac:dyDescent="0.15">
      <c r="A795" s="23"/>
      <c r="B795" s="23"/>
    </row>
    <row r="796" spans="1:17" x14ac:dyDescent="0.15">
      <c r="A796" s="23"/>
      <c r="B796" s="23"/>
    </row>
    <row r="797" spans="1:17" x14ac:dyDescent="0.15">
      <c r="A797" s="23"/>
      <c r="B797" s="23"/>
    </row>
    <row r="798" spans="1:17" x14ac:dyDescent="0.15">
      <c r="A798" s="23"/>
      <c r="B798" s="23"/>
    </row>
    <row r="799" spans="1:17" x14ac:dyDescent="0.15">
      <c r="A799" s="23"/>
      <c r="B799" s="23"/>
    </row>
    <row r="800" spans="1:17" x14ac:dyDescent="0.15">
      <c r="A800" s="23"/>
      <c r="B800" s="23"/>
    </row>
    <row r="801" spans="1:2" x14ac:dyDescent="0.15">
      <c r="A801" s="23"/>
      <c r="B801" s="23"/>
    </row>
    <row r="802" spans="1:2" x14ac:dyDescent="0.15">
      <c r="A802" s="23"/>
      <c r="B802" s="23"/>
    </row>
    <row r="803" spans="1:2" x14ac:dyDescent="0.15">
      <c r="A803" s="23"/>
      <c r="B803" s="23"/>
    </row>
    <row r="804" spans="1:2" x14ac:dyDescent="0.15">
      <c r="A804" s="23"/>
      <c r="B804" s="23"/>
    </row>
    <row r="805" spans="1:2" x14ac:dyDescent="0.15">
      <c r="A805" s="23"/>
      <c r="B805" s="23"/>
    </row>
    <row r="806" spans="1:2" x14ac:dyDescent="0.15">
      <c r="A806" s="23"/>
      <c r="B806" s="23"/>
    </row>
    <row r="807" spans="1:2" x14ac:dyDescent="0.15">
      <c r="B807" s="23"/>
    </row>
    <row r="808" spans="1:2" x14ac:dyDescent="0.15">
      <c r="B808" s="23"/>
    </row>
    <row r="809" spans="1:2" x14ac:dyDescent="0.15">
      <c r="B809" s="23"/>
    </row>
    <row r="810" spans="1:2" x14ac:dyDescent="0.15">
      <c r="A810" s="23"/>
    </row>
    <row r="811" spans="1:2" x14ac:dyDescent="0.15">
      <c r="A811" s="2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mnleg</vt:lpstr>
      <vt:lpstr>cpvi</vt:lpstr>
      <vt:lpstr>axis</vt:lpstr>
      <vt:lpstr>leans</vt:lpstr>
      <vt:lpstr>source</vt:lpstr>
      <vt:lpstr>layout</vt:lpstr>
    </vt:vector>
  </TitlesOfParts>
  <Company>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</dc:creator>
  <cp:lastModifiedBy>Jeffrey Hargarten</cp:lastModifiedBy>
  <dcterms:created xsi:type="dcterms:W3CDTF">2000-12-14T20:07:46Z</dcterms:created>
  <dcterms:modified xsi:type="dcterms:W3CDTF">2018-10-25T21:16:27Z</dcterms:modified>
</cp:coreProperties>
</file>