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36772D4D-10EE-9941-B5AD-1BAC6EFB5DEC}" xr6:coauthVersionLast="40" xr6:coauthVersionMax="40" xr10:uidLastSave="{00000000-0000-0000-0000-000000000000}"/>
  <bookViews>
    <workbookView xWindow="1620" yWindow="460" windowWidth="27680" windowHeight="16300" tabRatio="500" xr2:uid="{00000000-000D-0000-FFFF-FFFF00000000}"/>
  </bookViews>
  <sheets>
    <sheet name="grid" sheetId="29" r:id="rId1"/>
    <sheet name="old" sheetId="32" r:id="rId2"/>
    <sheet name="civic" sheetId="31" r:id="rId3"/>
    <sheet name="weird" sheetId="30" r:id="rId4"/>
    <sheet name="income" sheetId="3" r:id="rId5"/>
    <sheet name="housing" sheetId="14" r:id="rId6"/>
    <sheet name="unemployment" sheetId="5" r:id="rId7"/>
    <sheet name="jobs" sheetId="6" r:id="rId8"/>
    <sheet name="taxes" sheetId="4" r:id="rId9"/>
    <sheet name="mn_budget" sheetId="11" r:id="rId10"/>
    <sheet name="healthcare" sheetId="7" r:id="rId11"/>
    <sheet name="healthcare_type" sheetId="25" r:id="rId12"/>
    <sheet name="health_factors" sheetId="27" r:id="rId13"/>
    <sheet name="education_spending" sheetId="22" r:id="rId14"/>
    <sheet name="test_scores" sheetId="10" r:id="rId15"/>
    <sheet name="open_enrollment" sheetId="24" r:id="rId16"/>
    <sheet name="graduation_rates" sheetId="16" r:id="rId17"/>
    <sheet name="college_tuition" sheetId="8" r:id="rId18"/>
    <sheet name="college_debt" sheetId="9" r:id="rId19"/>
    <sheet name="congestion" sheetId="12" r:id="rId20"/>
    <sheet name="public_transportation" sheetId="33" r:id="rId21"/>
    <sheet name="pavement_quality" sheetId="13" r:id="rId22"/>
    <sheet name="bridges" sheetId="17" r:id="rId23"/>
    <sheet name="broadband" sheetId="19" r:id="rId24"/>
    <sheet name="environment" sheetId="21" r:id="rId25"/>
    <sheet name="renewable_energy" sheetId="34" r:id="rId26"/>
    <sheet name="crime" sheetId="20" r:id="rId27"/>
    <sheet name="prison" sheetId="23" r:id="rId28"/>
    <sheet name="population" sheetId="28" r:id="rId29"/>
    <sheet name="source" sheetId="1" r:id="rId30"/>
    <sheet name="layout" sheetId="2" r:id="rId31"/>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9" i="29" l="1"/>
  <c r="J56" i="29"/>
  <c r="J55" i="29"/>
  <c r="J50" i="29"/>
  <c r="J35" i="29"/>
  <c r="J34" i="29"/>
  <c r="J28" i="29"/>
  <c r="J18" i="29"/>
  <c r="J14" i="29"/>
  <c r="J13" i="29"/>
  <c r="J11" i="29"/>
  <c r="J9" i="29"/>
  <c r="K3" i="11"/>
  <c r="K4" i="11"/>
  <c r="K5" i="11"/>
  <c r="K6" i="11"/>
  <c r="K7" i="11"/>
  <c r="K8" i="11"/>
  <c r="K9" i="11"/>
  <c r="K10" i="11"/>
  <c r="K11" i="11"/>
  <c r="K12" i="11"/>
  <c r="K13" i="11"/>
  <c r="K14" i="11"/>
  <c r="K15" i="11"/>
  <c r="K16" i="11"/>
  <c r="K17" i="11"/>
  <c r="K18" i="11"/>
  <c r="K19" i="11"/>
  <c r="K20" i="11"/>
  <c r="K2" i="11"/>
  <c r="J1" i="32" l="1"/>
  <c r="J2" i="32"/>
  <c r="C22" i="11" l="1"/>
  <c r="C3" i="11"/>
  <c r="C23" i="11"/>
  <c r="C4" i="11"/>
  <c r="C24" i="11"/>
  <c r="C5" i="11"/>
  <c r="C25" i="11"/>
  <c r="C6" i="11"/>
  <c r="C26" i="11"/>
  <c r="C7" i="11"/>
  <c r="C27" i="11"/>
  <c r="C8" i="11"/>
  <c r="C28" i="11"/>
  <c r="C9" i="11"/>
  <c r="C29" i="11"/>
  <c r="C10" i="11"/>
  <c r="C30" i="11"/>
  <c r="C11" i="11"/>
  <c r="C31" i="11"/>
  <c r="C12" i="11"/>
  <c r="C32" i="11"/>
  <c r="C13" i="11"/>
  <c r="C33" i="11"/>
  <c r="C14" i="11"/>
  <c r="C34" i="11"/>
  <c r="C15" i="11"/>
  <c r="C35" i="11"/>
  <c r="C16" i="11"/>
  <c r="C36" i="11"/>
  <c r="C17" i="11"/>
  <c r="C37" i="11"/>
  <c r="C18" i="11"/>
  <c r="C38" i="11"/>
  <c r="C19" i="11"/>
  <c r="C39" i="11"/>
  <c r="C20" i="11"/>
  <c r="C40" i="11"/>
  <c r="C21" i="11"/>
  <c r="C41" i="11"/>
  <c r="C2" i="11"/>
  <c r="B22" i="11"/>
  <c r="B3" i="11"/>
  <c r="B23" i="11"/>
  <c r="B4" i="11"/>
  <c r="B24" i="11"/>
  <c r="B5" i="11"/>
  <c r="B25" i="11"/>
  <c r="B6" i="11"/>
  <c r="B26" i="11"/>
  <c r="B7" i="11"/>
  <c r="B27" i="11"/>
  <c r="B8" i="11"/>
  <c r="B28" i="11"/>
  <c r="B9" i="11"/>
  <c r="B29" i="11"/>
  <c r="B10" i="11"/>
  <c r="B30" i="11"/>
  <c r="B11" i="11"/>
  <c r="B31" i="11"/>
  <c r="B12" i="11"/>
  <c r="B32" i="11"/>
  <c r="B13" i="11"/>
  <c r="B33" i="11"/>
  <c r="B14" i="11"/>
  <c r="B34" i="11"/>
  <c r="B15" i="11"/>
  <c r="B35" i="11"/>
  <c r="B16" i="11"/>
  <c r="B36" i="11"/>
  <c r="B17" i="11"/>
  <c r="B37" i="11"/>
  <c r="B18" i="11"/>
  <c r="B38" i="11"/>
  <c r="B19" i="11"/>
  <c r="B39" i="11"/>
  <c r="B20" i="11"/>
  <c r="B40" i="11"/>
  <c r="B21" i="11"/>
  <c r="B41" i="11"/>
  <c r="B2" i="11"/>
  <c r="F3" i="28" l="1"/>
  <c r="F4" i="28"/>
  <c r="F5" i="28"/>
  <c r="F6" i="28"/>
  <c r="F8" i="28"/>
  <c r="F9" i="28"/>
  <c r="F10" i="28"/>
  <c r="F11" i="28"/>
  <c r="F12" i="28"/>
  <c r="F13" i="28"/>
  <c r="F14" i="28"/>
  <c r="F15" i="28"/>
  <c r="F16" i="28"/>
  <c r="F17" i="28"/>
  <c r="F18" i="28"/>
  <c r="F19" i="28"/>
  <c r="F20" i="28"/>
  <c r="F21" i="28"/>
  <c r="F22" i="28"/>
  <c r="F23" i="28"/>
  <c r="F24" i="28"/>
  <c r="F25" i="28"/>
  <c r="F27" i="28"/>
  <c r="F28" i="28"/>
  <c r="F29" i="28"/>
  <c r="F30" i="28"/>
  <c r="F31" i="28"/>
  <c r="F32" i="28"/>
  <c r="F33" i="28"/>
  <c r="F2" i="28"/>
  <c r="E3" i="28"/>
  <c r="E4" i="28"/>
  <c r="E5" i="28"/>
  <c r="E6" i="28"/>
  <c r="E8" i="28"/>
  <c r="E9" i="28"/>
  <c r="E10" i="28"/>
  <c r="E11" i="28"/>
  <c r="E12" i="28"/>
  <c r="E13" i="28"/>
  <c r="E14" i="28"/>
  <c r="E15" i="28"/>
  <c r="E16" i="28"/>
  <c r="E17" i="28"/>
  <c r="E18" i="28"/>
  <c r="E19" i="28"/>
  <c r="E20" i="28"/>
  <c r="E21" i="28"/>
  <c r="E22" i="28"/>
  <c r="E23" i="28"/>
  <c r="E24" i="28"/>
  <c r="E25" i="28"/>
  <c r="E27" i="28"/>
  <c r="E28" i="28"/>
  <c r="E29" i="28"/>
  <c r="E30" i="28"/>
  <c r="E31" i="28"/>
  <c r="E32" i="28"/>
  <c r="E33" i="28"/>
  <c r="E2" i="28"/>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<sst xmlns="http://schemas.openxmlformats.org/spreadsheetml/2006/main" count="4491" uniqueCount="669">
  <si>
    <t>tab</t>
  </si>
  <si>
    <t>description</t>
  </si>
  <si>
    <t>source</t>
  </si>
  <si>
    <t>Percent change in jobs from previous year</t>
  </si>
  <si>
    <t>year</t>
  </si>
  <si>
    <t>month</t>
  </si>
  <si>
    <t>resident_undergrad</t>
  </si>
  <si>
    <t>state</t>
  </si>
  <si>
    <t>federal</t>
  </si>
  <si>
    <t>instution</t>
  </si>
  <si>
    <t>private</t>
  </si>
  <si>
    <t>total</t>
  </si>
  <si>
    <t>taxes_per_capita</t>
  </si>
  <si>
    <t>amount</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</si>
  <si>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</si>
  <si>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</si>
  <si>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</si>
  <si>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</si>
  <si>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</si>
  <si>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</si>
  <si>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</si>
  <si>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</si>
  <si>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</si>
  <si>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</si>
  <si>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</si>
  <si>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</si>
  <si>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</si>
  <si>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</si>
  <si>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</si>
  <si>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</si>
  <si>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 poor ride quality index, 1999-2016</t>
  </si>
  <si>
    <t>Minnesota Department of Transportation</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</si>
  <si>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</si>
  <si>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</si>
  <si>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</si>
  <si>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</si>
  <si>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</si>
  <si>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</si>
  <si>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</si>
  <si>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</si>
  <si>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</si>
  <si>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</si>
  <si>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</si>
  <si>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</si>
  <si>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</si>
  <si>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</si>
  <si>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</si>
  <si>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</si>
  <si>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</si>
  <si>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</si>
  <si>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</si>
  <si>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</si>
  <si>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</si>
  <si>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</si>
  <si>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</si>
  <si>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</si>
  <si>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</si>
  <si>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</si>
  <si>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</si>
  <si>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</si>
  <si>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</si>
  <si>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</si>
  <si>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</si>
  <si>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</si>
  <si>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</si>
  <si>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</si>
  <si>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</si>
  <si>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</si>
  <si>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adjusted</t>
  </si>
  <si>
    <t>University of Minnesota annual tuition for resident undergraduates adjusted as 2016 dollars</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</si>
  <si>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</si>
  <si>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</si>
  <si>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</si>
  <si>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</si>
  <si>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</si>
  <si>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</si>
  <si>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</si>
  <si>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</si>
  <si>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https://www.mncompass.org/economy/jobs#1-5594-g    https://fred.stlouisfed.org/series/MNNA</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</si>
  <si>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</si>
  <si>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</si>
  <si>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</si>
  <si>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</si>
  <si>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</si>
  <si>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</si>
  <si>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</si>
  <si>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</si>
  <si>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</si>
  <si>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</si>
  <si>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</si>
  <si>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</si>
  <si>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</si>
  <si>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</si>
  <si>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</si>
  <si>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</si>
  <si>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</si>
  <si>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</si>
  <si>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</si>
  <si>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</si>
  <si>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</si>
  <si>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</si>
  <si>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</si>
  <si>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</si>
  <si>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</si>
  <si>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</si>
  <si>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</si>
  <si>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</si>
  <si>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</si>
  <si>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</si>
  <si>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</si>
  <si>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</si>
  <si>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</si>
  <si>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</si>
  <si>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</si>
  <si>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</si>
  <si>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</si>
  <si>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</si>
  <si>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</si>
  <si>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</si>
  <si>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</si>
  <si>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</si>
  <si>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</si>
  <si>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</si>
  <si>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</si>
  <si>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</si>
  <si>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</si>
  <si>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</si>
  <si>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</si>
  <si>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</si>
  <si>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</si>
  <si>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</si>
  <si>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</si>
  <si>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</si>
  <si>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</si>
  <si>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</si>
  <si>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</si>
  <si>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</si>
  <si>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</si>
  <si>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</si>
  <si>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</si>
  <si>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</si>
  <si>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</si>
  <si>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</si>
  <si>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</si>
  <si>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</si>
  <si>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</si>
  <si>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</si>
  <si>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</si>
  <si>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</si>
  <si>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</si>
  <si>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</si>
  <si>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</si>
  <si>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</si>
  <si>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</si>
  <si>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</si>
  <si>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</si>
  <si>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</si>
  <si>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</si>
  <si>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</si>
  <si>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</si>
  <si>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</si>
  <si>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</si>
  <si>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</si>
  <si>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</si>
  <si>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</si>
  <si>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</si>
  <si>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</si>
  <si>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</si>
  <si>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</si>
  <si>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</si>
  <si>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</si>
  <si>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Minnesota Pollution Control Agency</t>
  </si>
  <si>
    <t>https://www.pca.state.mn.us/air/greenhouse-gas-emissions-data</t>
  </si>
  <si>
    <t>Greenhouse gas emissions in millions of tons</t>
  </si>
  <si>
    <t>moose</t>
  </si>
  <si>
    <t>wolves</t>
  </si>
  <si>
    <t>Estimated DNR moose population</t>
  </si>
  <si>
    <t>Estimated DNR wolf population</t>
  </si>
  <si>
    <t>walleyes</t>
  </si>
  <si>
    <t>Estimated DNR walleye population</t>
  </si>
  <si>
    <t>walleye</t>
  </si>
  <si>
    <t>population</t>
  </si>
  <si>
    <t>Changes in Minnesota's population from 1999 to 2017</t>
  </si>
  <si>
    <t>U.S. Census Bureau, Minnesota Compass</t>
  </si>
  <si>
    <t>https://www.mncompass.org/demographics/population#1-5013-g</t>
  </si>
  <si>
    <t>outstate</t>
  </si>
  <si>
    <t>metro</t>
  </si>
  <si>
    <t>mn</t>
  </si>
  <si>
    <t>Population of Twin Cities metro area</t>
  </si>
  <si>
    <t>Population of Greater Minnesota</t>
  </si>
  <si>
    <t>Population of Minnesota statewide</t>
  </si>
  <si>
    <t>poc</t>
  </si>
  <si>
    <t>Persons of color as percentage of total Minnesota population</t>
  </si>
  <si>
    <t>metro_pct</t>
  </si>
  <si>
    <t>outstate_pct</t>
  </si>
  <si>
    <t>Percent of population from Twin Cities metro area</t>
  </si>
  <si>
    <t>Percent of population from Greater Minnesota</t>
  </si>
  <si>
    <t>grid</t>
  </si>
  <si>
    <t>A dataset of all datasets for use in populating grids of charts</t>
  </si>
  <si>
    <t>Star Tribune reporting</t>
  </si>
  <si>
    <t>label</t>
  </si>
  <si>
    <t>change</t>
  </si>
  <si>
    <t>colorClass</t>
  </si>
  <si>
    <t>xEnd</t>
  </si>
  <si>
    <t>yLimit</t>
  </si>
  <si>
    <t>linecolor1</t>
  </si>
  <si>
    <t>linecolor2</t>
  </si>
  <si>
    <t>linecolor3</t>
  </si>
  <si>
    <t>parent</t>
  </si>
  <si>
    <t>target</t>
  </si>
  <si>
    <t>Parent element</t>
  </si>
  <si>
    <t>Target element ID</t>
  </si>
  <si>
    <t>Label text</t>
  </si>
  <si>
    <t>Color class</t>
  </si>
  <si>
    <t>Percent change highlight</t>
  </si>
  <si>
    <t>X-axis end</t>
  </si>
  <si>
    <t>Y-axis limit</t>
  </si>
  <si>
    <t>Line color HEX 1</t>
  </si>
  <si>
    <t>Line color HEX 2</t>
  </si>
  <si>
    <t>Line color HEX 3</t>
  </si>
  <si>
    <t>yFormat</t>
  </si>
  <si>
    <t>Y format</t>
  </si>
  <si>
    <t>#333333</t>
  </si>
  <si>
    <t>green4</t>
  </si>
  <si>
    <t>index</t>
  </si>
  <si>
    <t>Ordered index number</t>
  </si>
  <si>
    <t>symbol</t>
  </si>
  <si>
    <t>Directional symbol</t>
  </si>
  <si>
    <t>▲</t>
  </si>
  <si>
    <t>data1999</t>
  </si>
  <si>
    <t>data2000</t>
  </si>
  <si>
    <t>data2001</t>
  </si>
  <si>
    <t>data2002</t>
  </si>
  <si>
    <t>data2003</t>
  </si>
  <si>
    <t>data2004</t>
  </si>
  <si>
    <t>data2005</t>
  </si>
  <si>
    <t>data2006</t>
  </si>
  <si>
    <t>data2007</t>
  </si>
  <si>
    <t>data2008</t>
  </si>
  <si>
    <t>data2009</t>
  </si>
  <si>
    <t>data2010</t>
  </si>
  <si>
    <t>data2011</t>
  </si>
  <si>
    <t>data2012</t>
  </si>
  <si>
    <t>data2013</t>
  </si>
  <si>
    <t>data2014</t>
  </si>
  <si>
    <t>data2015</t>
  </si>
  <si>
    <t>data2016</t>
  </si>
  <si>
    <t>data2017</t>
  </si>
  <si>
    <t>data2018</t>
  </si>
  <si>
    <t>1999 data</t>
  </si>
  <si>
    <t>2000 data</t>
  </si>
  <si>
    <t>2001 data</t>
  </si>
  <si>
    <t>2002 data</t>
  </si>
  <si>
    <t>2003 data</t>
  </si>
  <si>
    <t>2004 data</t>
  </si>
  <si>
    <t>2005 data</t>
  </si>
  <si>
    <t>2006 data</t>
  </si>
  <si>
    <t>2007 data</t>
  </si>
  <si>
    <t>2008 data</t>
  </si>
  <si>
    <t>2009 data</t>
  </si>
  <si>
    <t>2010 data</t>
  </si>
  <si>
    <t>2011 data</t>
  </si>
  <si>
    <t>2012 data</t>
  </si>
  <si>
    <t>2013 data</t>
  </si>
  <si>
    <t>2014 data</t>
  </si>
  <si>
    <t>2015 data</t>
  </si>
  <si>
    <t>2016 data</t>
  </si>
  <si>
    <t>2017 data</t>
  </si>
  <si>
    <t>2018 data</t>
  </si>
  <si>
    <t>category</t>
  </si>
  <si>
    <t>Topic category</t>
  </si>
  <si>
    <t xml:space="preserve"> null</t>
  </si>
  <si>
    <t>economy</t>
  </si>
  <si>
    <t>$,</t>
  </si>
  <si>
    <t>.0%</t>
  </si>
  <si>
    <t>,.0f</t>
  </si>
  <si>
    <t>Jobs</t>
  </si>
  <si>
    <t>.1f</t>
  </si>
  <si>
    <t>#chartEcon</t>
  </si>
  <si>
    <t>budget</t>
  </si>
  <si>
    <t>Cost-burdened housing</t>
  </si>
  <si>
    <t>orange4</t>
  </si>
  <si>
    <t>#chartHealthCare</t>
  </si>
  <si>
    <t>health</t>
  </si>
  <si>
    <t>healthinsurance</t>
  </si>
  <si>
    <t>Health uninsurance rate</t>
  </si>
  <si>
    <t>healthuninsurance</t>
  </si>
  <si>
    <t>▶</t>
  </si>
  <si>
    <t>tuition</t>
  </si>
  <si>
    <t>#chartCollege</t>
  </si>
  <si>
    <t>college</t>
  </si>
  <si>
    <t>$.2s</t>
  </si>
  <si>
    <t>loans</t>
  </si>
  <si>
    <t>Undergraduate loans</t>
  </si>
  <si>
    <t>enroll</t>
  </si>
  <si>
    <t>ugradrate</t>
  </si>
  <si>
    <t>k12</t>
  </si>
  <si>
    <t>#chartK12</t>
  </si>
  <si>
    <t>math</t>
  </si>
  <si>
    <t>reading</t>
  </si>
  <si>
    <t>edspend</t>
  </si>
  <si>
    <t>gradrate</t>
  </si>
  <si>
    <t>Open enrollment</t>
  </si>
  <si>
    <t>Graduation rate</t>
  </si>
  <si>
    <t>Educational spending</t>
  </si>
  <si>
    <t>Reading proficiency</t>
  </si>
  <si>
    <t>Math proficiency</t>
  </si>
  <si>
    <t>gray4</t>
  </si>
  <si>
    <t>infrastructure</t>
  </si>
  <si>
    <t>#chartRoads</t>
  </si>
  <si>
    <t>commute</t>
  </si>
  <si>
    <t>Good roads</t>
  </si>
  <si>
    <t>internet</t>
  </si>
  <si>
    <t>Broadband access</t>
  </si>
  <si>
    <t>roads</t>
  </si>
  <si>
    <t>Traffic over bad bridges</t>
  </si>
  <si>
    <t>#chartCrime</t>
  </si>
  <si>
    <t>crimerate</t>
  </si>
  <si>
    <t>Crime rate</t>
  </si>
  <si>
    <t>Incarceration rate</t>
  </si>
  <si>
    <t>#chartPopulation</t>
  </si>
  <si>
    <t>Metro population</t>
  </si>
  <si>
    <t>chatter</t>
  </si>
  <si>
    <t>Description of data</t>
  </si>
  <si>
    <t>Mental health admissions</t>
  </si>
  <si>
    <t>breweries</t>
  </si>
  <si>
    <t>weird</t>
  </si>
  <si>
    <t>Random datasets</t>
  </si>
  <si>
    <t>Brewers Association</t>
  </si>
  <si>
    <t>Number of open breweries in Minnesota</t>
  </si>
  <si>
    <t>#chartEnvironment</t>
  </si>
  <si>
    <t>Moose population</t>
  </si>
  <si>
    <t>Wolf population</t>
  </si>
  <si>
    <t>Walleye population</t>
  </si>
  <si>
    <t>carbon</t>
  </si>
  <si>
    <t>other</t>
  </si>
  <si>
    <t>#chartOther</t>
  </si>
  <si>
    <t>openenroll</t>
  </si>
  <si>
    <t>Data source</t>
  </si>
  <si>
    <t>title</t>
  </si>
  <si>
    <t>Title text</t>
  </si>
  <si>
    <t>yTick1</t>
  </si>
  <si>
    <t>yTick2</t>
  </si>
  <si>
    <t>yTick3</t>
  </si>
  <si>
    <t>yTick4</t>
  </si>
  <si>
    <t>yTick5</t>
  </si>
  <si>
    <t>Median household income</t>
  </si>
  <si>
    <t>Minnesota state prison incarceration rate</t>
  </si>
  <si>
    <t>Unemployment rate</t>
  </si>
  <si>
    <t>biennium</t>
  </si>
  <si>
    <t>yMin</t>
  </si>
  <si>
    <t>lines</t>
  </si>
  <si>
    <t>noline</t>
  </si>
  <si>
    <t>halfway</t>
  </si>
  <si>
    <t>zeroed</t>
  </si>
  <si>
    <t>Greenhouse emissions</t>
  </si>
  <si>
    <t>,.2s</t>
  </si>
  <si>
    <t>Y tick value 1</t>
  </si>
  <si>
    <t>Y tick value 2</t>
  </si>
  <si>
    <t>Y tick value 3</t>
  </si>
  <si>
    <t>Y tick value 4</t>
  </si>
  <si>
    <t>Y tick value 5</t>
  </si>
  <si>
    <t>Line class</t>
  </si>
  <si>
    <t>Y-axis minimum</t>
  </si>
  <si>
    <t>Biennum month and year</t>
  </si>
  <si>
    <t>Budget forecast amount</t>
  </si>
  <si>
    <t>State budget forecasts</t>
  </si>
  <si>
    <t>https://www.brewersassociation.org/statistics/by-state/?state=MN</t>
  </si>
  <si>
    <t>Greenhouse emissions reductions</t>
  </si>
  <si>
    <t>Minnesota Bureau of Criminal Apprehension</t>
  </si>
  <si>
    <t>U.S. Census Bureau, Minnesota State Demographic Center</t>
  </si>
  <si>
    <t>Population of color</t>
  </si>
  <si>
    <t>University of Minnesota Office of Institutional Research</t>
  </si>
  <si>
    <t>The University of Minnesota's &lt;span class='legendary gray5'&gt;fall semester enrollment&lt;/span&gt; has remained steady over time.</t>
  </si>
  <si>
    <t>Increasing broadband Internet access</t>
  </si>
  <si>
    <t>Minnesota Department of Transportation.</t>
  </si>
  <si>
    <t>Improvements to road quality</t>
  </si>
  <si>
    <t>Texas A&amp;M Transportation Institute, Urban Mobility Scorecard</t>
  </si>
  <si>
    <t>Centers for Disease Control and Prevention</t>
  </si>
  <si>
    <t>Obesity</t>
  </si>
  <si>
    <t>Diabetes</t>
  </si>
  <si>
    <t>Minnesota Hospital Association, National Center for Health Statistics</t>
  </si>
  <si>
    <t>Stagnant state school funding</t>
  </si>
  <si>
    <t>From deficit to surplus</t>
  </si>
  <si>
    <t>Percent of students achieving third grade reading standards</t>
  </si>
  <si>
    <t>Percent of students achieving eighth grade math standards</t>
  </si>
  <si>
    <t>commute_time</t>
  </si>
  <si>
    <t>Congested lane miles</t>
  </si>
  <si>
    <t>Less traffic congestion</t>
  </si>
  <si>
    <t>Traffic delay hours</t>
  </si>
  <si>
    <t>Increasing hours in traffic</t>
  </si>
  <si>
    <t>highway</t>
  </si>
  <si>
    <t>Poor highways</t>
  </si>
  <si>
    <t>The &lt;span class='legendary gray5'&gt;percentage of highways&lt;/span&gt; rated as having poor ride quality by MNDOT has gradually decreased.</t>
  </si>
  <si>
    <t>poor_highway</t>
  </si>
  <si>
    <t>Percentage of highway miles rated as poor</t>
  </si>
  <si>
    <t>Annual number of hours spent by commuters in traffic</t>
  </si>
  <si>
    <t>disabilities</t>
  </si>
  <si>
    <t>disability</t>
  </si>
  <si>
    <t>Percentage of elderly with a disability</t>
  </si>
  <si>
    <t>accidents</t>
  </si>
  <si>
    <t>Traffic casualties</t>
  </si>
  <si>
    <t>Minnesota Department of Public Safety, National Highway Traffic Safety Administration, U.S. Census Bureau</t>
  </si>
  <si>
    <t>traffic_deaths</t>
  </si>
  <si>
    <t>Rate of traffic deaths and injuries in Minnesota</t>
  </si>
  <si>
    <t>gdp</t>
  </si>
  <si>
    <t>poverty</t>
  </si>
  <si>
    <t>GDP</t>
  </si>
  <si>
    <t>Poverty</t>
  </si>
  <si>
    <t>U.S. Bureau of Economic Analysis</t>
  </si>
  <si>
    <t>gdp_change</t>
  </si>
  <si>
    <t>gpd_change</t>
  </si>
  <si>
    <t>Change in Minnesota GDP from year to year</t>
  </si>
  <si>
    <t>Percent of Minnesotans below poverty level</t>
  </si>
  <si>
    <t>civic</t>
  </si>
  <si>
    <t>volunteer</t>
  </si>
  <si>
    <t>Volunteerism</t>
  </si>
  <si>
    <t>Declines in volunteerism</t>
  </si>
  <si>
    <t>volunteerism</t>
  </si>
  <si>
    <t>Civic engagement stats for Minnesota, 1999-2018</t>
  </si>
  <si>
    <t>Current Population Survey, Volunteer Supplement, conducted by the U.S. Census Bureau for the Bureau of Labor Statistics</t>
  </si>
  <si>
    <t>https://www.mncompass.org/civic-engagement/volunteerism#7-4306-g</t>
  </si>
  <si>
    <t>Minnesota's unemployment rate</t>
  </si>
  <si>
    <t>Percentage of 16+ Minnesotans who volunteered in the past year</t>
  </si>
  <si>
    <t>Percent of Minnesotans in homelessness</t>
  </si>
  <si>
    <t>homeless</t>
  </si>
  <si>
    <t>Homelessness</t>
  </si>
  <si>
    <t>Wilder Research</t>
  </si>
  <si>
    <t>Increases in homelessness</t>
  </si>
  <si>
    <t>rivers</t>
  </si>
  <si>
    <t>1997-2001</t>
  </si>
  <si>
    <t>1998-2002</t>
  </si>
  <si>
    <t>1999-2003</t>
  </si>
  <si>
    <t>2000-2004</t>
  </si>
  <si>
    <t>2001-2005</t>
  </si>
  <si>
    <t>2002-2006</t>
  </si>
  <si>
    <t>2003-2007</t>
  </si>
  <si>
    <t>2004-2008</t>
  </si>
  <si>
    <t>2005-2009</t>
  </si>
  <si>
    <t>2006-2010</t>
  </si>
  <si>
    <t>2007-2011</t>
  </si>
  <si>
    <t>2008-2012</t>
  </si>
  <si>
    <t>2009-2013</t>
  </si>
  <si>
    <t>2010-2014</t>
  </si>
  <si>
    <t>2011-2015</t>
  </si>
  <si>
    <t>river_pollution</t>
  </si>
  <si>
    <t>Metric tonnage of pollution in Minnesota and Mississippi rivers</t>
  </si>
  <si>
    <t>Outstate population</t>
  </si>
  <si>
    <t>median_age</t>
  </si>
  <si>
    <t>age</t>
  </si>
  <si>
    <t>Median age</t>
  </si>
  <si>
    <t>Median income</t>
  </si>
  <si>
    <t>Minnesota's &lt;span class='legendary gray5'&gt;median age&lt;/span&gt; has slightly increased over the years.</t>
  </si>
  <si>
    <t>foreign</t>
  </si>
  <si>
    <t>Foreign-born population</t>
  </si>
  <si>
    <t>foreign-born</t>
  </si>
  <si>
    <t>foreign_born</t>
  </si>
  <si>
    <t>Minnesota's foreign-born population</t>
  </si>
  <si>
    <t>Minnesota's median age</t>
  </si>
  <si>
    <t>white</t>
  </si>
  <si>
    <t>black</t>
  </si>
  <si>
    <t>hispanic</t>
  </si>
  <si>
    <t>White unemployment</t>
  </si>
  <si>
    <t>Black unemployment</t>
  </si>
  <si>
    <t>Hispanic unemployment</t>
  </si>
  <si>
    <t>White unemployment rate</t>
  </si>
  <si>
    <t>Black unemployment rate</t>
  </si>
  <si>
    <t>Hispanic unemployment rate</t>
  </si>
  <si>
    <t>U.S. Bureau of Labor Statistics, Minnesota DEED</t>
  </si>
  <si>
    <t>&lt;span class='legendary gray5'&gt;Unemployment rates&lt;/span&gt; among Minnesota's white population has decreased significantly since the end of the Great Recession.</t>
  </si>
  <si>
    <t>&lt;span class='legendary gray5'&gt;Unemployment rates&lt;/span&gt; among Minnesota's Hispanic population has decreased significantly since the end of the Great Recession.</t>
  </si>
  <si>
    <t>adults_working</t>
  </si>
  <si>
    <t>Percent of Minnesota adults in the workforce</t>
  </si>
  <si>
    <t>adults</t>
  </si>
  <si>
    <t>Adults working</t>
  </si>
  <si>
    <t>bachelors</t>
  </si>
  <si>
    <t>College degrees</t>
  </si>
  <si>
    <t>degrees</t>
  </si>
  <si>
    <t>Percent of Minnesotans with a bachelor's degree or higher</t>
  </si>
  <si>
    <t>sixgrad</t>
  </si>
  <si>
    <t>Six-year graduation rate</t>
  </si>
  <si>
    <t>six_year_grad_rate</t>
  </si>
  <si>
    <t>National Center for Education Statistics</t>
  </si>
  <si>
    <t>business_filings</t>
  </si>
  <si>
    <t>Six-year graduation rate for Minnesota colleges and universities</t>
  </si>
  <si>
    <t>Number of new business filings in Minnesota</t>
  </si>
  <si>
    <t>business</t>
  </si>
  <si>
    <t>New business filings</t>
  </si>
  <si>
    <t>ownership</t>
  </si>
  <si>
    <t>Homeownership gap</t>
  </si>
  <si>
    <t>gap</t>
  </si>
  <si>
    <t>Homeownership gap between white residents and those of color</t>
  </si>
  <si>
    <t>#chartBudget</t>
  </si>
  <si>
    <t>https://www.mncompass.org/education/3rd-grade-reading-scores#1-6264-g</t>
  </si>
  <si>
    <t>The percentage of  &lt;span class='legendary gray5'&gt;school funding coming from the state&lt;/span&gt; has remained fairly stagnant over the years.</t>
  </si>
  <si>
    <t>Fewer miles of poor highways</t>
  </si>
  <si>
    <t>The percentage of Twin Cities lane &lt;span class='legendary gray5'&gt;miles congested during rush hour&lt;/span&gt; has slightly decreased over time.</t>
  </si>
  <si>
    <t>Brewery openings</t>
  </si>
  <si>
    <t>The percentage of Minnesota &lt;span class='legendary gray5'&gt;households with access to high-speed broadband Internet&lt;/span&gt; has steadily increased due to efforts to improve connectivity across the state, including from the Governor's Task Force on Broadband.</t>
  </si>
  <si>
    <t>U 4-year graduation rate</t>
  </si>
  <si>
    <t>University of Minnesota four-year graduation rate</t>
  </si>
  <si>
    <t>The average &lt;span class='legendary gray5'&gt;percentage of roadways&lt;/span&gt; rated as having good ride quality by MNDOT has increased after some years of stagnation.</t>
  </si>
  <si>
    <t>Public health insurance</t>
  </si>
  <si>
    <t>U tuition</t>
  </si>
  <si>
    <t>,.1f</t>
  </si>
  <si>
    <t>U enrollment</t>
  </si>
  <si>
    <t>Disabled elderly</t>
  </si>
  <si>
    <t>Minnesota Management and Budget | Note: uses November forecasts from each year</t>
  </si>
  <si>
    <t>.1%</t>
  </si>
  <si>
    <t>The Pawlenty years were characterized by significant state government &lt;span class='legendary gray5'&gt;budget forecasts&lt;/span&gt; (in billions) transitioned from deficits to surpluses during the Dayton administration. The incoming governor, Tim Walz, will inherit a $1.5 billion budget surplus.</t>
  </si>
  <si>
    <t>Outcome</t>
  </si>
  <si>
    <t>Indicator</t>
  </si>
  <si>
    <t>Value</t>
  </si>
  <si>
    <t>IndicatorText</t>
  </si>
  <si>
    <t>Year</t>
  </si>
  <si>
    <t>Category</t>
  </si>
  <si>
    <t>Mobility</t>
  </si>
  <si>
    <t>Transit use</t>
  </si>
  <si>
    <t>million annual rides are taken on public transportation. </t>
  </si>
  <si>
    <t>Total</t>
  </si>
  <si>
    <t>Twin Cities Metro</t>
  </si>
  <si>
    <t>Greater Minnesota</t>
  </si>
  <si>
    <t>public_transportation</t>
  </si>
  <si>
    <t>https://mn.gov/mmb/mn-dashboard/mobility/public-transportation-use/</t>
  </si>
  <si>
    <t>Minnesota Management and Budget</t>
  </si>
  <si>
    <t>Millions of rides on public transpotation in Minnesotra, 2004-2016</t>
  </si>
  <si>
    <t>Data Year</t>
  </si>
  <si>
    <t>Region of ridership</t>
  </si>
  <si>
    <t>Number of annual riders in millions</t>
  </si>
  <si>
    <t>Domain of value</t>
  </si>
  <si>
    <t>Type of outcome category</t>
  </si>
  <si>
    <t>Type of indicator category</t>
  </si>
  <si>
    <t>public_transporation</t>
  </si>
  <si>
    <t>Public transportation use</t>
  </si>
  <si>
    <t>&lt;span class='legendary gray5'&gt;Public transportation ridership&lt;/span&gt; (in millions) has gradually been increasing since the Pawlenty years.</t>
  </si>
  <si>
    <t>renewable_energy</t>
  </si>
  <si>
    <t>Various Minnesota environmental metrics, 1999-2017</t>
  </si>
  <si>
    <t>Percent of Minnesota energy coming from renewable sources</t>
  </si>
  <si>
    <t>U.S. Energy Information Administration</t>
  </si>
  <si>
    <t>https://mn.gov/mmb/mn-dashboard/environment/renewable-energy/</t>
  </si>
  <si>
    <t>renewable</t>
  </si>
  <si>
    <t>Minnesota Department of Transportation, Metropolitan Council</t>
  </si>
  <si>
    <t>The percentage of Minnesota's energy coming from &lt;span class='legendary gray5'&gt;renewable resources&lt;/span&gt; has increased the past decade.</t>
  </si>
  <si>
    <t>Electricity generated from renewable resources</t>
  </si>
  <si>
    <t>Renewable energy</t>
  </si>
  <si>
    <t>old</t>
  </si>
  <si>
    <t>Freeway congestion</t>
  </si>
  <si>
    <t>freeway_miles</t>
  </si>
  <si>
    <t>snow_removal</t>
  </si>
  <si>
    <t>https://static.tti.tamu.edu/tti.tamu.edu/documents/ums/congestion-data/minneapolis.pdf https://mn.gov/mmb/mn-dashboard/mobility/freeway-congestion/ https://mn.gov/mmb/mn-dashboard/mobility/snow-and-ice-removal/ https://www.mncompass.org/transportation/congestion#7-13597-g</t>
  </si>
  <si>
    <t>Percentage of state highways cleared of snow and ice within 3 to 36 hours</t>
  </si>
  <si>
    <t>Percentage of Twin Cities freeway miles congested with traffic</t>
  </si>
  <si>
    <t>The percentage of &lt;span class='legendary gray5'&gt;congested freeway miles&lt;/span&gt;during peak times in the Twin Cities has somewhat crept upward.</t>
  </si>
  <si>
    <t>Snow/ice removal</t>
  </si>
  <si>
    <t>freeway</t>
  </si>
  <si>
    <t>snow</t>
  </si>
  <si>
    <t>Snow and ice removal</t>
  </si>
  <si>
    <t>The percentage of Minnesota state highways &lt;span class='legendary gray5'&gt;cleared of snow and ice&lt;/span&gt; within the target time of three to 36 hours has increased in recent years.</t>
  </si>
  <si>
    <t>Minnesota Budget and Management, U.S. Census Bureau</t>
  </si>
  <si>
    <t>revenue</t>
  </si>
  <si>
    <t>Minnesota's budget forecasts, revenue and spending, 1999-2016</t>
  </si>
  <si>
    <t>revenue_adjusted</t>
  </si>
  <si>
    <t>expenses_adjusted</t>
  </si>
  <si>
    <t>education</t>
  </si>
  <si>
    <t>education_adjusted</t>
  </si>
  <si>
    <t>expenditures</t>
  </si>
  <si>
    <t>https://www.census.gov/data/datasets/2016/econ/local/public-use-datasets.html https://www.usgovernmentrevenue.com/year_revenue_2017MNbn_20bs1n_F0#usgs302</t>
  </si>
  <si>
    <t>State and local revenue in Minnesota (in thousands)</t>
  </si>
  <si>
    <t>State and local expenditures in Minnesota (in thousands)</t>
  </si>
  <si>
    <t>State and local elementary and secondary education expenditures in Minnesota (in thousands)</t>
  </si>
  <si>
    <t>State and local revenue in Minnesota (in 2017 dollars)</t>
  </si>
  <si>
    <t>State and local expenditures in Minnesota (in 2017 dollars)</t>
  </si>
  <si>
    <t>State and local elementary and secondary education expenditures (in Minnesota in 2017 dollars)</t>
  </si>
  <si>
    <t>Education spending</t>
  </si>
  <si>
    <t>Elementary and secondary education spending</t>
  </si>
  <si>
    <t>State/local revenue</t>
  </si>
  <si>
    <t>State/local expenditures</t>
  </si>
  <si>
    <t>State and local government revenue</t>
  </si>
  <si>
    <t>State local government expenditures</t>
  </si>
  <si>
    <t>State and local &lt;span class='legendary gray5'&gt;revenue&lt;/span&gt; (in billions of 2017 dollars) dipped during the Pawlenty years before rising again under Dayton.</t>
  </si>
  <si>
    <t>State and local &lt;span class='legendary gray5'&gt;expenditures&lt;/span&gt; (in billions of 2017 dollars) have steadily risen regardless of administration.</t>
  </si>
  <si>
    <t>State and local &lt;span class='legendary gray5'&gt;elementary and secondary education spending&lt;/span&gt; (in billions of 2017 dollars) fluctuated for awhile.</t>
  </si>
  <si>
    <t>diff</t>
  </si>
  <si>
    <t>Mississippi nitrates</t>
  </si>
  <si>
    <t>Deficient bridges</t>
  </si>
  <si>
    <t>Fewer deficient bridges</t>
  </si>
  <si>
    <t>hwbridge</t>
  </si>
  <si>
    <t>Minnesota Department of Natural Resources aerial survey</t>
  </si>
  <si>
    <t>&lt;span class='legendary gray5'&gt;Unemployment rates&lt;/span&gt; among Minnesota's black population has decreased significantly since the end of the Great Recession, but remains more than twice that of white Minnesotans.</t>
  </si>
  <si>
    <t>&lt;span class='legendary gray5'&gt;Phosphorus pollution&lt;/span&gt;, a major contributor to algae growth in lakes and rivers, has ebbed and flowed in the Mississippi River, according to five-year averages as measured in metric tons at Lock and Dam #3 near Red Wing.</t>
  </si>
  <si>
    <t>Mirroring national trends, Minnesota's statewide &lt;span class='legendary gray5'&gt;uniform crime rate&lt;/span&gt; per 100,000 residents, which includes violent and property crimes, has fallen steadily over the past two decades.</t>
  </si>
  <si>
    <t>The share of &lt;span class='legendary gray5'&gt;cost-burdened Minnesota households&lt;/span&gt; paying 30 percent or more of their income on housing costs gradually climbed during the Pawlenty administration before declining under Dayton.</t>
  </si>
  <si>
    <t>The &lt;span class='legendary gray5'&gt;rate of psychiatric hospital admissions&lt;/span&gt; per 1,000 Minnesotans aged older than 13 has remained relatively flat over the years.</t>
  </si>
  <si>
    <t>Traffic over deficient bridges</t>
  </si>
  <si>
    <t>Unemployment</t>
  </si>
  <si>
    <t>Traffic injuries and fatalities</t>
  </si>
  <si>
    <t>University of Minnesota enrollment</t>
  </si>
  <si>
    <t>Elderly Minnesotans with disabilities</t>
  </si>
  <si>
    <t>Diabetes diagnoses</t>
  </si>
  <si>
    <t>The percentage of Minnesotans older than 19 who are &lt;span class='legendary gray5'&gt;diagnosed with diabetes&lt;/span&gt; has remained relatively flat in recent years.</t>
  </si>
  <si>
    <t>College graduation rate</t>
  </si>
  <si>
    <t>State gross domestic product</t>
  </si>
  <si>
    <t>Adults in workforce</t>
  </si>
  <si>
    <t>Minnesotans with college degrees</t>
  </si>
  <si>
    <t>University of Minnesota tuition</t>
  </si>
  <si>
    <t>Greater Minnesota population</t>
  </si>
  <si>
    <t>Hours spent in traffic</t>
  </si>
  <si>
    <t>High school graduation rate</t>
  </si>
  <si>
    <t>Minnesota DEED, Connected Nation, Governor's Task Force on Broadband</t>
  </si>
  <si>
    <t>Mille Lacs walleye population</t>
  </si>
  <si>
    <t>Minnesota Department of Natural Resources model estimate</t>
  </si>
  <si>
    <t>The total number of nonfarm payroll &lt;span class='legendary gray5'&gt;jobs&lt;/span&gt; in Minnesota has gradually risen since the end of the Great Recession.</t>
  </si>
  <si>
    <t>The number of &lt;span class='legendary gray5'&gt;new business filings&lt;/span&gt; in Minnesota each year has rebounded significantly after a post-recession slump.</t>
  </si>
  <si>
    <t>Immigrant population</t>
  </si>
  <si>
    <t>Minnesota's &lt;span class='legendary gray5'&gt;foreign-born population&lt;/span&gt; has continually increased over the years.</t>
  </si>
  <si>
    <t>Minnesota's &lt;span class='legendary gray5'&gt;population of color&lt;/span&gt; has steadily ticked upward.</t>
  </si>
  <si>
    <t>Since the Minnesota Department of Natural Resources began conducting annual &lt;span class='legendary gray5'&gt;wolf population&lt;/span&gt; estimates in 2005, the number of wolves in the state has rebounded in the last few years after falling in the previous decade.</t>
  </si>
  <si>
    <t>Minnesota Department of Natural Resources estimate</t>
  </si>
  <si>
    <t>State and local government expenditures</t>
  </si>
  <si>
    <t>Minnesota state and local government &lt;span class='legendary gray5'&gt;expenditures&lt;/span&gt; (in billions of 2017 dollars) have steadily risen across administrations.</t>
  </si>
  <si>
    <t>wolf</t>
  </si>
  <si>
    <t>The percentage of Minnesotans with &lt;span class='legendary gray5'&gt;health insurance through a public program&lt;/span&gt; has increased since the passage of the Affordable Care Act in 2010.</t>
  </si>
  <si>
    <t>delay</t>
  </si>
  <si>
    <t>The average number of &lt;span class='legendary gray5'&gt;hours spent by commuters in traffic&lt;/span&gt; each year was rising before stabilizing in the Pawlenty years, and has remained relatively flat under Dayton.</t>
  </si>
  <si>
    <t>The &lt;span class='legendary gray5'&gt;population&lt;/span&gt; of the Twin Cities metro area has steadily increased.</t>
  </si>
  <si>
    <t>The percentage of Minnesota &lt;span class='legendary gray5'&gt;adults aged 16 to 64 in the workforce&lt;/span&gt; gradually recovered to its pre-Great Recession level.</t>
  </si>
  <si>
    <t>The percentage of Minnesotans with a &lt;span class='legendary gray5'&gt;bachelor's degree or higher&lt;/span&gt; has increased slowly but steadily.</t>
  </si>
  <si>
    <t>The percentage of Minnesotans older than 19 &lt;span class='legendary gray5'&gt;who are obese&lt;/span&gt; has gradually crept higher in recent years.</t>
  </si>
  <si>
    <t>&lt;span class='legendary gray5'&gt;Population&lt;/span&gt; growth in Greater Minnesota's rural and outstate areas has been more stagnant than the metro area in recent decades.</t>
  </si>
  <si>
    <t>Since the introduction of open enrollment in Minnesota's schools back in 1993, the percentage of &lt;span class='legendary gray5'&gt;students attending schools outside their home district&lt;/span&gt; has gradually increased.</t>
  </si>
  <si>
    <t>The percentage of students at Minnesota's colleges and universities who &lt;span class='legendary gray5'&gt;graduate within six years&lt;/span&gt; has gradually increased over time.</t>
  </si>
  <si>
    <t>The percentage of Minnesotans in &lt;span class='legendary gray5'&gt;poverty&lt;/span&gt; has ticked down slightly after the Great Recession.</t>
  </si>
  <si>
    <t>The percentage of Minnesotans aged 65 or older &lt;span class='legendary gray5'&gt;with a disability&lt;/span&gt; has remained relatively flat.</t>
  </si>
  <si>
    <t>The &lt;span class='legendary gray5'&gt;rate of traffic injuries and fatalities&lt;/span&gt; per 100,000 residents has declined in Minnesota over the past couple decades.</t>
  </si>
  <si>
    <t>Minnesota's &lt;span class='legendary gray5'&gt;unemployment rate&lt;/span&gt; has declined drastically since the end of the Great Recession.</t>
  </si>
  <si>
    <t>The percentage of Minnesotans &lt;span class='legendary gray5'&gt;without health insurance&lt;/span&gt; has dropped by half since the enaction of the federal Affordable Care Act in 2010.</t>
  </si>
  <si>
    <t>nitrates</t>
  </si>
  <si>
    <t>Mississippi phosphorus</t>
  </si>
  <si>
    <t>Phosphorus pollution in the Mississippi River</t>
  </si>
  <si>
    <t>Nitrate pollution in the Mississippi River</t>
  </si>
  <si>
    <t>The &lt;span class='legendary gray5'&gt;walleye population&lt;/span&gt; of Lake Mille Lacs has been a hot political topic in Minnesota during Dayton's tenure. Minnesota's DNR has allowed catch-and-release fishing only for state-licensed anglers for the past three summers, to allow the walleye population to rebuild.</t>
  </si>
  <si>
    <t>Minnesota's state and local government &lt;span class='legendary gray5'&gt;revenue&lt;/span&gt; (in billions of 2017 dollars) dipped during the Pawlenty years before rising again under Dayton.</t>
  </si>
  <si>
    <t>Minnesota's &lt;span class='legendary gray5'&gt;median household income&lt;/span&gt; reached a low point following the Great Recession but has been rebounding since. Still, it remains lower than its peak during the Ventura administration.</t>
  </si>
  <si>
    <t>Minnesota's annual change in &lt;span class='legendary gray5'&gt;gross domestic product&lt;/span&gt; bounced back after the Great Recession but has stayed above zero since.</t>
  </si>
  <si>
    <t>The &lt;span class='legendary gray5'&gt;homeownership gap&lt;/span&gt;, the percent difference between white residents and those of color who own homes, increased during the Great Recession before leveling off.</t>
  </si>
  <si>
    <t>The number of Minnesotans &lt;span class='legendary gray5'&gt;experiencing homelessness&lt;/span&gt; increased over the years, but has seen a slight decline recently.</t>
  </si>
  <si>
    <t>+.1%</t>
  </si>
  <si>
    <t>The percentage of &lt;span class='legendary gray5'&gt;congested freeway miles&lt;/span&gt; during peak times in the Twin Cities has gradually crept upward.</t>
  </si>
  <si>
    <t>&lt;span class='legendary gray5'&gt;Public transportation ridership&lt;/span&gt; (in millions) gradually increased since the Pawlenty years.</t>
  </si>
  <si>
    <t>The percentage of Minnesota bridges that are &lt;span class='legendary gray5'&gt; structurally deficient&lt;/span&gt; decreased significantly since the collapse of the 35W Bridge in 2007.</t>
  </si>
  <si>
    <t>The percentage of &lt;span class='legendary gray5'&gt;urban traffic traveling over structurally deficient bridges&lt;/span&gt; in Minnesota has decreased significantly since the 2007 collapse of the 35W Bridge.</t>
  </si>
  <si>
    <t>Minnesota's state prison &lt;span class='legendary gray5'&gt;incarceration rate&lt;/span&gt; per 100,000 residents has been rising steadily for years  after a slight decrease near the beginning of Dayton's administration.</t>
  </si>
  <si>
    <t>State and local &lt;span class='legendary gray5'&gt;elementary and secondary education spending&lt;/span&gt; (in billions of 2017 dollars) has gradually increased.</t>
  </si>
  <si>
    <t>Minnesota's overall &lt;span class='legendary gray5'&gt;high school graduation rate&lt;/span&gt; has gradually increased.</t>
  </si>
  <si>
    <t>The percentage of Minnesota third graders &lt;span class='legendary gray5'&gt;meeting state reading standards&lt;/span&gt; has been relatively flat since 2013.</t>
  </si>
  <si>
    <t>The percentage Minnesota eighth graders &lt;span class='legendary gray5'&gt;meeting state math standards&lt;/span&gt; has been relatively flat since 2011.</t>
  </si>
  <si>
    <t>The University of Minnesota's &lt;span class='legendary gray5'&gt;four-year graduation rate&lt;/span&gt; has gradually improved over time.</t>
  </si>
  <si>
    <t>The cumulative total of &lt;span class='legendary gray5'&gt;undergraduate student loans&lt;/span&gt; (in 2016 dollars) in Minnesota had been climbing steadily for years before declining toward the end of Pawlenty's administration and more or less flattening under Dayton.</t>
  </si>
  <si>
    <t>The percentage of Minnesota's energy coming from &lt;span class='legendary gray5'&gt;renewable resources&lt;/span&gt; has increased over the past decade.</t>
  </si>
  <si>
    <t>&lt;span class='legendary gray5'&gt;Nitrate contamination&lt;/span&gt;, often from chemical fertilizers and manure used in agriculture, as well as sewage, is a principal contributor to algae growth in lakes and rivers. Nitrate levels in the Mississippi River have increased in recent years, according to five-year averages as measured in metric tons at Lock and Dam #3 near Red Wing.</t>
  </si>
  <si>
    <t>Minnesota's &lt;span class='legendary gray5'&gt;moose population&lt;/span&gt; stabilized somewhat after a decade-long decline, but shows no signs of recovery, according to the Minnesota DNR's aerial moose survey, which has been conducted annually in northeastern Minnesota since 2013.</t>
  </si>
  <si>
    <t>The percentage of Minnesotans aged 16 or older &lt;span class='legendary gray5'&gt;who volunteered&lt;/span&gt; in the past year has gradually declined.</t>
  </si>
  <si>
    <t>In-state &lt;span class='legendary gray5'&gt;resident tuition&lt;/span&gt; (in 2018 dollars ) at the University of Minnesota had been increasing steadily until a tuition freeze deal with the Legislature in 2013.</t>
  </si>
  <si>
    <t>⇨</t>
  </si>
  <si>
    <t>⇧</t>
  </si>
  <si>
    <t>⇩</t>
  </si>
  <si>
    <t>After Dayton in 2011 signed the 'Surly Bill,' which opened the door for brewers to serve beer on site, the number of &lt;span class='legendary gray5'&gt;craft breweries&lt;/span&gt; in the state exploded.</t>
  </si>
  <si>
    <t>.4s</t>
  </si>
  <si>
    <t>As measured in tons, &lt;span class='legendary gray5'&gt;greenhouse gas emissions&lt;/span&gt; have remained more or less flat since 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</si>
</sst>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Red]\-&quot;$&quot;#,##0"/>
    <numFmt numFmtId="165"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
      <sz val="10"/>
      <color theme="1"/>
      <name val="Arial"/>
      <family val="2"/>
    </font>
    <font>
      <sz val="11"/>
      <color theme="1"/>
      <name val="Calibri"/>
      <family val="2"/>
      <scheme val="minor"/>
    </font>
  </fonts>
  <fills count="8">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B8CCE4"/>
        <bgColor rgb="FF000000"/>
      </patternFill>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7">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 fontId="1" fillId="0" borderId="0" xfId="0" applyNumberFormat="1" applyFont="1"/>
    <xf numFmtId="3" fontId="1" fillId="0" borderId="0" xfId="0" applyNumberFormat="1" applyFont="1"/>
    <xf numFmtId="49" fontId="4" fillId="0" borderId="0" xfId="0" applyNumberFormat="1" applyFont="1"/>
    <xf numFmtId="0" fontId="4" fillId="0" borderId="0" xfId="0" applyFont="1"/>
    <xf numFmtId="2" fontId="4" fillId="0" borderId="0" xfId="0" applyNumberFormat="1" applyFont="1"/>
    <xf numFmtId="1" fontId="4" fillId="0" borderId="0" xfId="0" applyNumberFormat="1" applyFont="1"/>
    <xf numFmtId="4" fontId="0" fillId="0" borderId="0" xfId="0" applyNumberFormat="1"/>
    <xf numFmtId="0" fontId="5" fillId="0" borderId="0" xfId="0" applyFont="1"/>
    <xf numFmtId="9" fontId="5" fillId="0" borderId="0" xfId="0" applyNumberFormat="1" applyFont="1"/>
    <xf numFmtId="2" fontId="5" fillId="0" borderId="0" xfId="0" applyNumberFormat="1" applyFont="1"/>
    <xf numFmtId="0" fontId="6" fillId="0" borderId="0" xfId="0" applyFont="1"/>
    <xf numFmtId="0" fontId="7" fillId="0" borderId="0" xfId="0" applyFont="1"/>
    <xf numFmtId="3" fontId="8" fillId="0" borderId="0" xfId="0" applyNumberFormat="1" applyFont="1"/>
    <xf numFmtId="0" fontId="8" fillId="0" borderId="0" xfId="0" applyFont="1"/>
    <xf numFmtId="2" fontId="0" fillId="0" borderId="0" xfId="0" applyNumberFormat="1" applyAlignment="1">
      <alignment horizontal="right"/>
    </xf>
    <xf numFmtId="165" fontId="0" fillId="0" borderId="0" xfId="0" applyNumberFormat="1"/>
    <xf numFmtId="0" fontId="9" fillId="0" borderId="0" xfId="0" applyFont="1"/>
    <xf numFmtId="0" fontId="10" fillId="0" borderId="0" xfId="0" applyFont="1"/>
    <xf numFmtId="0" fontId="11" fillId="0" borderId="0" xfId="0" applyFont="1"/>
    <xf numFmtId="165" fontId="0" fillId="0" borderId="0" xfId="0" applyNumberFormat="1" applyFont="1"/>
    <xf numFmtId="0" fontId="12" fillId="0" borderId="0" xfId="0" applyFont="1"/>
    <xf numFmtId="0" fontId="13" fillId="0" borderId="0" xfId="0" applyFont="1"/>
    <xf numFmtId="0" fontId="14" fillId="0" borderId="0" xfId="0" applyFont="1"/>
    <xf numFmtId="0" fontId="15" fillId="0" borderId="0" xfId="0" applyFont="1"/>
    <xf numFmtId="0" fontId="0" fillId="0" borderId="0" xfId="0" applyAlignment="1">
      <alignment horizontal="right"/>
    </xf>
    <xf numFmtId="0" fontId="0" fillId="0" borderId="0" xfId="0" applyFill="1"/>
    <xf numFmtId="0" fontId="12" fillId="0" borderId="0" xfId="0" applyFont="1" applyAlignment="1">
      <alignment horizontal="right"/>
    </xf>
    <xf numFmtId="1" fontId="0" fillId="0" borderId="0" xfId="0" applyNumberFormat="1" applyAlignment="1">
      <alignment horizontal="right"/>
    </xf>
    <xf numFmtId="165" fontId="0" fillId="0" borderId="0" xfId="0" applyNumberFormat="1" applyFont="1" applyAlignment="1">
      <alignment horizontal="right"/>
    </xf>
    <xf numFmtId="0" fontId="0" fillId="0" borderId="0" xfId="0" applyAlignment="1">
      <alignment horizontal="left"/>
    </xf>
    <xf numFmtId="0" fontId="0" fillId="0" borderId="0" xfId="0" applyFont="1"/>
    <xf numFmtId="0" fontId="16" fillId="0" borderId="0" xfId="0" applyFont="1"/>
    <xf numFmtId="2" fontId="0" fillId="0" borderId="0" xfId="0" applyNumberFormat="1" applyFill="1"/>
    <xf numFmtId="17" fontId="16" fillId="0" borderId="0" xfId="0" applyNumberFormat="1" applyFont="1"/>
    <xf numFmtId="0" fontId="16" fillId="0" borderId="0" xfId="0" applyNumberFormat="1" applyFont="1"/>
    <xf numFmtId="0" fontId="9" fillId="0" borderId="0" xfId="0" applyFont="1" applyAlignment="1">
      <alignment horizontal="left"/>
    </xf>
    <xf numFmtId="0" fontId="0" fillId="2" borderId="0" xfId="0" applyFont="1" applyFill="1"/>
    <xf numFmtId="0" fontId="0" fillId="2" borderId="0" xfId="0" applyFill="1"/>
    <xf numFmtId="0" fontId="0" fillId="3" borderId="0" xfId="0" applyFont="1" applyFill="1"/>
    <xf numFmtId="0" fontId="0" fillId="3" borderId="0" xfId="0" applyFill="1"/>
    <xf numFmtId="2" fontId="0" fillId="3" borderId="0" xfId="0" applyNumberFormat="1" applyFill="1"/>
    <xf numFmtId="49" fontId="0" fillId="3" borderId="0" xfId="0" applyNumberFormat="1" applyFill="1"/>
    <xf numFmtId="0" fontId="0" fillId="3" borderId="0" xfId="0" applyFill="1" applyAlignment="1">
      <alignment horizontal="right"/>
    </xf>
    <xf numFmtId="0" fontId="0" fillId="4" borderId="0" xfId="0" applyFont="1" applyFill="1"/>
    <xf numFmtId="0" fontId="0" fillId="4" borderId="0" xfId="0" applyFill="1"/>
    <xf numFmtId="2" fontId="0" fillId="4" borderId="0" xfId="0" applyNumberFormat="1" applyFill="1"/>
    <xf numFmtId="49" fontId="0" fillId="4" borderId="0" xfId="0" applyNumberFormat="1" applyFill="1"/>
    <xf numFmtId="0" fontId="0" fillId="4" borderId="0" xfId="0" applyFill="1" applyAlignment="1">
      <alignment horizontal="right"/>
    </xf>
    <xf numFmtId="49" fontId="0" fillId="0" borderId="0" xfId="0" applyNumberFormat="1"/>
    <xf numFmtId="1" fontId="9" fillId="0" borderId="0" xfId="0" applyNumberFormat="1" applyFont="1"/>
    <xf numFmtId="1" fontId="12" fillId="0" borderId="0" xfId="0" applyNumberFormat="1" applyFont="1"/>
    <xf numFmtId="1" fontId="16" fillId="0" borderId="0" xfId="0" applyNumberFormat="1" applyFont="1"/>
    <xf numFmtId="0" fontId="13" fillId="0" borderId="0" xfId="0" applyFont="1" applyFill="1"/>
    <xf numFmtId="2" fontId="13" fillId="0" borderId="0" xfId="0" applyNumberFormat="1" applyFont="1" applyFill="1"/>
    <xf numFmtId="0" fontId="17" fillId="0" borderId="0" xfId="0" applyFont="1" applyFill="1"/>
    <xf numFmtId="0" fontId="4" fillId="0" borderId="0" xfId="0" applyFont="1" applyFill="1"/>
    <xf numFmtId="2" fontId="17" fillId="0" borderId="0" xfId="0" applyNumberFormat="1" applyFont="1" applyFill="1"/>
    <xf numFmtId="0" fontId="17" fillId="0" borderId="0" xfId="0" applyFont="1" applyFill="1" applyAlignment="1">
      <alignment horizontal="right"/>
    </xf>
    <xf numFmtId="49" fontId="17" fillId="0" borderId="0" xfId="0" applyNumberFormat="1" applyFont="1" applyFill="1"/>
    <xf numFmtId="1" fontId="17" fillId="0" borderId="0" xfId="0" applyNumberFormat="1" applyFont="1" applyFill="1"/>
    <xf numFmtId="0" fontId="17" fillId="0" borderId="0" xfId="0" applyFont="1" applyFill="1" applyAlignment="1">
      <alignment horizontal="left"/>
    </xf>
    <xf numFmtId="1" fontId="4" fillId="0" borderId="0" xfId="0" applyNumberFormat="1" applyFont="1" applyFill="1"/>
    <xf numFmtId="2" fontId="17" fillId="0" borderId="0" xfId="0" applyNumberFormat="1" applyFont="1" applyFill="1" applyAlignment="1">
      <alignment horizontal="right"/>
    </xf>
    <xf numFmtId="0" fontId="17" fillId="0" borderId="0" xfId="0" quotePrefix="1" applyFont="1" applyFill="1"/>
    <xf numFmtId="0" fontId="17" fillId="5" borderId="0" xfId="0" applyFont="1" applyFill="1"/>
    <xf numFmtId="2" fontId="17" fillId="5" borderId="0" xfId="0" applyNumberFormat="1" applyFont="1" applyFill="1"/>
    <xf numFmtId="0" fontId="17" fillId="5" borderId="0" xfId="0" applyFont="1" applyFill="1" applyAlignment="1">
      <alignment horizontal="right"/>
    </xf>
    <xf numFmtId="0" fontId="0" fillId="5" borderId="0" xfId="0" applyFill="1"/>
    <xf numFmtId="0" fontId="4" fillId="5" borderId="0" xfId="0" applyFont="1" applyFill="1"/>
    <xf numFmtId="0" fontId="17" fillId="6" borderId="0" xfId="0" applyFont="1" applyFill="1"/>
    <xf numFmtId="0" fontId="4" fillId="6" borderId="0" xfId="0" applyFont="1" applyFill="1"/>
    <xf numFmtId="2" fontId="17" fillId="6" borderId="0" xfId="0" applyNumberFormat="1" applyFont="1" applyFill="1"/>
    <xf numFmtId="0" fontId="17" fillId="6" borderId="0" xfId="0" applyFont="1" applyFill="1" applyAlignment="1">
      <alignment horizontal="right"/>
    </xf>
    <xf numFmtId="0" fontId="0" fillId="6" borderId="0" xfId="0" applyFill="1"/>
    <xf numFmtId="0" fontId="4" fillId="7" borderId="0" xfId="0" applyFont="1" applyFill="1" applyAlignment="1">
      <alignment horizontal="right"/>
    </xf>
    <xf numFmtId="1" fontId="17" fillId="6" borderId="0" xfId="0" applyNumberFormat="1" applyFont="1" applyFill="1"/>
    <xf numFmtId="49" fontId="17" fillId="6" borderId="0" xfId="0" applyNumberFormat="1" applyFont="1" applyFill="1"/>
    <xf numFmtId="1" fontId="17" fillId="6" borderId="0" xfId="0" applyNumberFormat="1" applyFont="1" applyFill="1" applyAlignment="1">
      <alignment horizontal="right"/>
    </xf>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D5170-42ED-8E46-8462-E14FB6A324D8}">
  <dimension ref="A1:AR86"/>
  <sheetViews>
    <sheetView tabSelected="1" workbookViewId="0">
      <selection activeCell="F8" sqref="A1:AR59"/>
    </sheetView>
  </sheetViews>
  <sheetFormatPr baseColWidth="10" defaultRowHeight="16" x14ac:dyDescent="0.2"/>
  <cols>
    <col min="1" max="1" width="12.33203125" bestFit="1" customWidth="1"/>
    <col min="2" max="2" width="16.83203125" bestFit="1" customWidth="1"/>
    <col min="4" max="4" width="18.33203125" bestFit="1" customWidth="1"/>
    <col min="5" max="7" width="18.33203125" customWidth="1"/>
    <col min="8" max="9" width="10.83203125" style="34"/>
    <col min="10" max="10" width="11" style="41" bestFit="1" customWidth="1"/>
    <col min="11" max="11" width="11" bestFit="1" customWidth="1"/>
    <col min="12" max="12" width="12" bestFit="1" customWidth="1"/>
    <col min="13" max="13" width="12.33203125" bestFit="1" customWidth="1"/>
    <col min="14" max="14" width="11.1640625" customWidth="1"/>
    <col min="16" max="16" width="20.83203125" bestFit="1" customWidth="1"/>
    <col min="17" max="20" width="20.6640625" customWidth="1"/>
    <col min="24" max="25" width="12.1640625" bestFit="1" customWidth="1"/>
    <col min="26" max="26" width="11" bestFit="1" customWidth="1"/>
    <col min="27" max="27" width="12.33203125" bestFit="1" customWidth="1"/>
    <col min="28" max="28" width="11" bestFit="1" customWidth="1"/>
    <col min="29" max="32" width="12.1640625" bestFit="1" customWidth="1"/>
    <col min="33" max="35" width="12.33203125" bestFit="1" customWidth="1"/>
    <col min="36" max="36" width="12.1640625" bestFit="1" customWidth="1"/>
    <col min="37" max="37" width="12.33203125" bestFit="1" customWidth="1"/>
    <col min="38" max="42" width="12.1640625" bestFit="1" customWidth="1"/>
    <col min="43" max="44" width="11" bestFit="1" customWidth="1"/>
  </cols>
  <sheetData>
    <row r="1" spans="1:44" s="25" customFormat="1" x14ac:dyDescent="0.2">
      <c r="A1" s="61" t="s">
        <v>269</v>
      </c>
      <c r="B1" s="61" t="s">
        <v>208</v>
      </c>
      <c r="C1" s="61" t="s">
        <v>209</v>
      </c>
      <c r="D1" s="61" t="s">
        <v>200</v>
      </c>
      <c r="E1" s="61" t="s">
        <v>339</v>
      </c>
      <c r="F1" s="61" t="s">
        <v>322</v>
      </c>
      <c r="G1" s="61" t="s">
        <v>2</v>
      </c>
      <c r="H1" s="61" t="s">
        <v>202</v>
      </c>
      <c r="I1" s="61" t="s">
        <v>226</v>
      </c>
      <c r="J1" s="62" t="s">
        <v>201</v>
      </c>
      <c r="K1" s="61" t="s">
        <v>203</v>
      </c>
      <c r="L1" s="61" t="s">
        <v>350</v>
      </c>
      <c r="M1" s="61" t="s">
        <v>204</v>
      </c>
      <c r="N1" s="61" t="s">
        <v>351</v>
      </c>
      <c r="O1" s="61" t="s">
        <v>220</v>
      </c>
      <c r="P1" s="61" t="s">
        <v>341</v>
      </c>
      <c r="Q1" s="61" t="s">
        <v>342</v>
      </c>
      <c r="R1" s="61" t="s">
        <v>343</v>
      </c>
      <c r="S1" s="61" t="s">
        <v>344</v>
      </c>
      <c r="T1" s="61" t="s">
        <v>345</v>
      </c>
      <c r="U1" s="61" t="s">
        <v>205</v>
      </c>
      <c r="V1" s="61" t="s">
        <v>206</v>
      </c>
      <c r="W1" s="61" t="s">
        <v>207</v>
      </c>
      <c r="X1" s="61" t="s">
        <v>229</v>
      </c>
      <c r="Y1" s="61" t="s">
        <v>230</v>
      </c>
      <c r="Z1" s="61" t="s">
        <v>231</v>
      </c>
      <c r="AA1" s="61" t="s">
        <v>232</v>
      </c>
      <c r="AB1" s="61" t="s">
        <v>233</v>
      </c>
      <c r="AC1" s="61" t="s">
        <v>234</v>
      </c>
      <c r="AD1" s="61" t="s">
        <v>235</v>
      </c>
      <c r="AE1" s="61" t="s">
        <v>236</v>
      </c>
      <c r="AF1" s="61" t="s">
        <v>237</v>
      </c>
      <c r="AG1" s="61" t="s">
        <v>238</v>
      </c>
      <c r="AH1" s="61" t="s">
        <v>239</v>
      </c>
      <c r="AI1" s="61" t="s">
        <v>240</v>
      </c>
      <c r="AJ1" s="61" t="s">
        <v>241</v>
      </c>
      <c r="AK1" s="61" t="s">
        <v>242</v>
      </c>
      <c r="AL1" s="61" t="s">
        <v>243</v>
      </c>
      <c r="AM1" s="61" t="s">
        <v>244</v>
      </c>
      <c r="AN1" s="61" t="s">
        <v>245</v>
      </c>
      <c r="AO1" s="61" t="s">
        <v>246</v>
      </c>
      <c r="AP1" s="61" t="s">
        <v>247</v>
      </c>
      <c r="AQ1" s="61" t="s">
        <v>248</v>
      </c>
      <c r="AR1" s="61" t="s">
        <v>224</v>
      </c>
    </row>
    <row r="2" spans="1:44" s="45" customFormat="1" x14ac:dyDescent="0.2">
      <c r="A2" s="63" t="s">
        <v>335</v>
      </c>
      <c r="B2" s="63" t="s">
        <v>336</v>
      </c>
      <c r="C2" s="63" t="s">
        <v>325</v>
      </c>
      <c r="D2" s="64" t="s">
        <v>497</v>
      </c>
      <c r="E2" s="64" t="s">
        <v>497</v>
      </c>
      <c r="F2" s="64" t="s">
        <v>666</v>
      </c>
      <c r="G2" s="64" t="s">
        <v>328</v>
      </c>
      <c r="H2" s="63" t="s">
        <v>223</v>
      </c>
      <c r="I2" s="63" t="s">
        <v>664</v>
      </c>
      <c r="J2" s="65">
        <v>3.82</v>
      </c>
      <c r="K2" s="63">
        <v>2018</v>
      </c>
      <c r="L2" s="63">
        <v>0</v>
      </c>
      <c r="M2" s="63">
        <v>200</v>
      </c>
      <c r="N2" s="63" t="s">
        <v>352</v>
      </c>
      <c r="O2" s="63" t="s">
        <v>275</v>
      </c>
      <c r="P2" s="63">
        <v>0</v>
      </c>
      <c r="Q2" s="63">
        <v>50</v>
      </c>
      <c r="R2" s="63">
        <v>100</v>
      </c>
      <c r="S2" s="63">
        <v>150</v>
      </c>
      <c r="T2" s="63">
        <v>200</v>
      </c>
      <c r="U2" s="63" t="s">
        <v>222</v>
      </c>
      <c r="V2" s="63" t="s">
        <v>222</v>
      </c>
      <c r="W2" s="63" t="s">
        <v>222</v>
      </c>
      <c r="X2" s="66" t="s">
        <v>70</v>
      </c>
      <c r="Y2" s="66" t="s">
        <v>70</v>
      </c>
      <c r="Z2" s="66" t="s">
        <v>70</v>
      </c>
      <c r="AA2" s="66" t="s">
        <v>70</v>
      </c>
      <c r="AB2" s="66" t="s">
        <v>70</v>
      </c>
      <c r="AC2" s="66" t="s">
        <v>70</v>
      </c>
      <c r="AD2" s="66" t="s">
        <v>70</v>
      </c>
      <c r="AE2" s="66" t="s">
        <v>70</v>
      </c>
      <c r="AF2" s="66" t="s">
        <v>70</v>
      </c>
      <c r="AG2" s="66" t="s">
        <v>70</v>
      </c>
      <c r="AH2" s="66" t="s">
        <v>70</v>
      </c>
      <c r="AI2" s="66" t="s">
        <v>70</v>
      </c>
      <c r="AJ2" s="66">
        <v>35</v>
      </c>
      <c r="AK2" s="66">
        <v>47</v>
      </c>
      <c r="AL2" s="66">
        <v>52</v>
      </c>
      <c r="AM2" s="66">
        <v>73</v>
      </c>
      <c r="AN2" s="66">
        <v>105</v>
      </c>
      <c r="AO2" s="66">
        <v>112</v>
      </c>
      <c r="AP2" s="66">
        <v>158</v>
      </c>
      <c r="AQ2" s="66">
        <v>189</v>
      </c>
      <c r="AR2" s="63">
        <v>1</v>
      </c>
    </row>
    <row r="3" spans="1:44" s="46" customFormat="1" x14ac:dyDescent="0.2">
      <c r="A3" s="63" t="s">
        <v>272</v>
      </c>
      <c r="B3" s="63" t="s">
        <v>278</v>
      </c>
      <c r="C3" s="63" t="s">
        <v>486</v>
      </c>
      <c r="D3" s="64" t="s">
        <v>487</v>
      </c>
      <c r="E3" s="64" t="s">
        <v>487</v>
      </c>
      <c r="F3" s="64" t="s">
        <v>612</v>
      </c>
      <c r="G3" s="64" t="s">
        <v>107</v>
      </c>
      <c r="H3" s="63" t="s">
        <v>223</v>
      </c>
      <c r="I3" s="63" t="s">
        <v>664</v>
      </c>
      <c r="J3" s="65">
        <v>0.31</v>
      </c>
      <c r="K3" s="63">
        <v>2017</v>
      </c>
      <c r="L3" s="63">
        <v>0</v>
      </c>
      <c r="M3" s="63">
        <v>80000</v>
      </c>
      <c r="N3" s="63" t="s">
        <v>352</v>
      </c>
      <c r="O3" s="63" t="s">
        <v>275</v>
      </c>
      <c r="P3" s="63">
        <v>0</v>
      </c>
      <c r="Q3" s="63">
        <v>20000</v>
      </c>
      <c r="R3" s="63">
        <v>40000</v>
      </c>
      <c r="S3" s="63">
        <v>60000</v>
      </c>
      <c r="T3" s="63">
        <v>80000</v>
      </c>
      <c r="U3" s="63" t="s">
        <v>222</v>
      </c>
      <c r="V3" s="63" t="s">
        <v>222</v>
      </c>
      <c r="W3" s="63" t="s">
        <v>222</v>
      </c>
      <c r="X3" s="66">
        <v>38111</v>
      </c>
      <c r="Y3" s="66">
        <v>39953</v>
      </c>
      <c r="Z3" s="66">
        <v>39719</v>
      </c>
      <c r="AA3" s="66">
        <v>45095</v>
      </c>
      <c r="AB3" s="66">
        <v>47466</v>
      </c>
      <c r="AC3" s="66">
        <v>49559</v>
      </c>
      <c r="AD3" s="66">
        <v>50649</v>
      </c>
      <c r="AE3" s="66">
        <v>50666</v>
      </c>
      <c r="AF3" s="66">
        <v>55782</v>
      </c>
      <c r="AG3" s="66">
        <v>55137</v>
      </c>
      <c r="AH3" s="66">
        <v>63338</v>
      </c>
      <c r="AI3" s="66">
        <v>55223</v>
      </c>
      <c r="AJ3" s="66">
        <v>51723</v>
      </c>
      <c r="AK3" s="66">
        <v>60827</v>
      </c>
      <c r="AL3" s="66">
        <v>58260</v>
      </c>
      <c r="AM3" s="66">
        <v>59440</v>
      </c>
      <c r="AN3" s="66">
        <v>60520</v>
      </c>
      <c r="AO3" s="66">
        <v>62501</v>
      </c>
      <c r="AP3" s="66">
        <v>67008</v>
      </c>
      <c r="AQ3" s="66" t="s">
        <v>70</v>
      </c>
      <c r="AR3" s="63">
        <v>3</v>
      </c>
    </row>
    <row r="4" spans="1:44" s="46" customFormat="1" x14ac:dyDescent="0.2">
      <c r="A4" s="63" t="s">
        <v>181</v>
      </c>
      <c r="B4" s="63" t="s">
        <v>320</v>
      </c>
      <c r="C4" s="63" t="s">
        <v>453</v>
      </c>
      <c r="D4" s="64" t="s">
        <v>454</v>
      </c>
      <c r="E4" s="64" t="s">
        <v>613</v>
      </c>
      <c r="F4" s="64" t="s">
        <v>614</v>
      </c>
      <c r="G4" s="64" t="s">
        <v>370</v>
      </c>
      <c r="H4" s="63" t="s">
        <v>223</v>
      </c>
      <c r="I4" s="63" t="s">
        <v>664</v>
      </c>
      <c r="J4" s="65">
        <v>0.25</v>
      </c>
      <c r="K4" s="63">
        <v>2017</v>
      </c>
      <c r="L4" s="63">
        <v>0</v>
      </c>
      <c r="M4" s="63">
        <v>800000</v>
      </c>
      <c r="N4" s="63" t="s">
        <v>352</v>
      </c>
      <c r="O4" s="67" t="s">
        <v>275</v>
      </c>
      <c r="P4" s="63">
        <v>0</v>
      </c>
      <c r="Q4" s="63">
        <v>200000</v>
      </c>
      <c r="R4" s="63">
        <v>400000</v>
      </c>
      <c r="S4" s="63">
        <v>600000</v>
      </c>
      <c r="T4" s="63">
        <v>800000</v>
      </c>
      <c r="U4" s="63" t="s">
        <v>222</v>
      </c>
      <c r="V4" s="63" t="s">
        <v>222</v>
      </c>
      <c r="W4" s="63" t="s">
        <v>222</v>
      </c>
      <c r="X4" s="66" t="s">
        <v>70</v>
      </c>
      <c r="Y4" s="66">
        <v>260463</v>
      </c>
      <c r="Z4" s="66" t="s">
        <v>70</v>
      </c>
      <c r="AA4" s="66" t="s">
        <v>70</v>
      </c>
      <c r="AB4" s="66" t="s">
        <v>70</v>
      </c>
      <c r="AC4" s="66" t="s">
        <v>70</v>
      </c>
      <c r="AD4" s="66" t="s">
        <v>70</v>
      </c>
      <c r="AE4" s="66" t="s">
        <v>70</v>
      </c>
      <c r="AF4" s="66" t="s">
        <v>70</v>
      </c>
      <c r="AG4" s="66" t="s">
        <v>70</v>
      </c>
      <c r="AH4" s="66" t="s">
        <v>70</v>
      </c>
      <c r="AI4" s="66">
        <v>378483</v>
      </c>
      <c r="AJ4" s="66">
        <v>388839</v>
      </c>
      <c r="AK4" s="66">
        <v>389324</v>
      </c>
      <c r="AL4" s="66">
        <v>403514</v>
      </c>
      <c r="AM4" s="66">
        <v>428057</v>
      </c>
      <c r="AN4" s="66">
        <v>457185</v>
      </c>
      <c r="AO4" s="66">
        <v>452436</v>
      </c>
      <c r="AP4" s="66">
        <v>486243</v>
      </c>
      <c r="AQ4" s="66" t="s">
        <v>70</v>
      </c>
      <c r="AR4" s="63">
        <v>4</v>
      </c>
    </row>
    <row r="5" spans="1:44" s="46" customFormat="1" x14ac:dyDescent="0.2">
      <c r="A5" s="63" t="s">
        <v>308</v>
      </c>
      <c r="B5" s="63" t="s">
        <v>309</v>
      </c>
      <c r="C5" s="63" t="s">
        <v>310</v>
      </c>
      <c r="D5" s="63" t="s">
        <v>533</v>
      </c>
      <c r="E5" s="63" t="s">
        <v>390</v>
      </c>
      <c r="F5" s="63" t="s">
        <v>648</v>
      </c>
      <c r="G5" s="63" t="s">
        <v>541</v>
      </c>
      <c r="H5" s="63" t="s">
        <v>223</v>
      </c>
      <c r="I5" s="63" t="s">
        <v>664</v>
      </c>
      <c r="J5" s="65">
        <v>0.25</v>
      </c>
      <c r="K5" s="63">
        <v>2016</v>
      </c>
      <c r="L5" s="63">
        <v>0</v>
      </c>
      <c r="M5" s="63">
        <v>200</v>
      </c>
      <c r="N5" s="63" t="s">
        <v>352</v>
      </c>
      <c r="O5" s="67" t="s">
        <v>504</v>
      </c>
      <c r="P5" s="63">
        <v>0</v>
      </c>
      <c r="Q5" s="63">
        <v>50</v>
      </c>
      <c r="R5" s="63">
        <v>100</v>
      </c>
      <c r="S5" s="63">
        <v>150</v>
      </c>
      <c r="T5" s="63">
        <v>200</v>
      </c>
      <c r="U5" s="63" t="s">
        <v>222</v>
      </c>
      <c r="V5" s="63" t="s">
        <v>222</v>
      </c>
      <c r="W5" s="63" t="s">
        <v>222</v>
      </c>
      <c r="X5" s="66" t="s">
        <v>70</v>
      </c>
      <c r="Y5" s="66" t="s">
        <v>70</v>
      </c>
      <c r="Z5" s="66" t="s">
        <v>70</v>
      </c>
      <c r="AA5" s="66" t="s">
        <v>70</v>
      </c>
      <c r="AB5" s="66" t="s">
        <v>70</v>
      </c>
      <c r="AC5" s="66">
        <v>76.3</v>
      </c>
      <c r="AD5" s="66">
        <v>90.3</v>
      </c>
      <c r="AE5" s="66">
        <v>94.899999999999991</v>
      </c>
      <c r="AF5" s="66">
        <v>99.300000000000011</v>
      </c>
      <c r="AG5" s="66">
        <v>106.1</v>
      </c>
      <c r="AH5" s="66">
        <v>99.9</v>
      </c>
      <c r="AI5" s="66">
        <v>102.3</v>
      </c>
      <c r="AJ5" s="66">
        <v>105.4</v>
      </c>
      <c r="AK5" s="66">
        <v>105.5</v>
      </c>
      <c r="AL5" s="66">
        <v>106.3</v>
      </c>
      <c r="AM5" s="66">
        <v>109.7</v>
      </c>
      <c r="AN5" s="66">
        <v>111</v>
      </c>
      <c r="AO5" s="66">
        <v>107.9</v>
      </c>
      <c r="AP5" s="66" t="s">
        <v>70</v>
      </c>
      <c r="AQ5" s="66" t="s">
        <v>70</v>
      </c>
      <c r="AR5" s="63">
        <v>5</v>
      </c>
    </row>
    <row r="6" spans="1:44" s="82" customFormat="1" x14ac:dyDescent="0.2">
      <c r="A6" s="63" t="s">
        <v>181</v>
      </c>
      <c r="B6" s="63" t="s">
        <v>320</v>
      </c>
      <c r="C6" s="63" t="s">
        <v>191</v>
      </c>
      <c r="D6" s="64" t="s">
        <v>371</v>
      </c>
      <c r="E6" s="64" t="s">
        <v>371</v>
      </c>
      <c r="F6" s="64" t="s">
        <v>615</v>
      </c>
      <c r="G6" s="64" t="s">
        <v>370</v>
      </c>
      <c r="H6" s="63" t="s">
        <v>223</v>
      </c>
      <c r="I6" s="63" t="s">
        <v>664</v>
      </c>
      <c r="J6" s="65">
        <v>0.21</v>
      </c>
      <c r="K6" s="63">
        <v>2017</v>
      </c>
      <c r="L6" s="63">
        <v>0</v>
      </c>
      <c r="M6" s="63">
        <v>4000000</v>
      </c>
      <c r="N6" s="63" t="s">
        <v>352</v>
      </c>
      <c r="O6" s="67" t="s">
        <v>356</v>
      </c>
      <c r="P6" s="63">
        <v>0</v>
      </c>
      <c r="Q6" s="63">
        <v>1000000</v>
      </c>
      <c r="R6" s="63">
        <v>2000000</v>
      </c>
      <c r="S6" s="63">
        <v>3000000</v>
      </c>
      <c r="T6" s="63">
        <v>4000000</v>
      </c>
      <c r="U6" s="69" t="s">
        <v>222</v>
      </c>
      <c r="V6" s="69" t="s">
        <v>222</v>
      </c>
      <c r="W6" s="69" t="s">
        <v>222</v>
      </c>
      <c r="X6" s="66" t="s">
        <v>70</v>
      </c>
      <c r="Y6" s="66">
        <v>582336</v>
      </c>
      <c r="Z6" s="66" t="s">
        <v>70</v>
      </c>
      <c r="AA6" s="66" t="s">
        <v>70</v>
      </c>
      <c r="AB6" s="66" t="s">
        <v>70</v>
      </c>
      <c r="AC6" s="66" t="s">
        <v>70</v>
      </c>
      <c r="AD6" s="66" t="s">
        <v>70</v>
      </c>
      <c r="AE6" s="66" t="s">
        <v>70</v>
      </c>
      <c r="AF6" s="66" t="s">
        <v>70</v>
      </c>
      <c r="AG6" s="66" t="s">
        <v>70</v>
      </c>
      <c r="AH6" s="66" t="s">
        <v>70</v>
      </c>
      <c r="AI6" s="66">
        <v>893203</v>
      </c>
      <c r="AJ6" s="66">
        <v>927239</v>
      </c>
      <c r="AK6" s="66">
        <v>953937</v>
      </c>
      <c r="AL6" s="66">
        <v>984324</v>
      </c>
      <c r="AM6" s="66">
        <v>1015160</v>
      </c>
      <c r="AN6" s="66">
        <v>1046981</v>
      </c>
      <c r="AO6" s="66">
        <v>1082366</v>
      </c>
      <c r="AP6" s="66">
        <v>1121001</v>
      </c>
      <c r="AQ6" s="66" t="s">
        <v>70</v>
      </c>
      <c r="AR6" s="63">
        <v>7</v>
      </c>
    </row>
    <row r="7" spans="1:44" s="53" customFormat="1" x14ac:dyDescent="0.2">
      <c r="A7" s="63" t="s">
        <v>170</v>
      </c>
      <c r="B7" s="63" t="s">
        <v>330</v>
      </c>
      <c r="C7" s="63" t="s">
        <v>620</v>
      </c>
      <c r="D7" s="64" t="s">
        <v>332</v>
      </c>
      <c r="E7" s="64" t="s">
        <v>332</v>
      </c>
      <c r="F7" s="64" t="s">
        <v>616</v>
      </c>
      <c r="G7" s="64" t="s">
        <v>617</v>
      </c>
      <c r="H7" s="63" t="s">
        <v>223</v>
      </c>
      <c r="I7" s="63" t="s">
        <v>664</v>
      </c>
      <c r="J7" s="65">
        <v>0.2</v>
      </c>
      <c r="K7" s="63">
        <v>2018</v>
      </c>
      <c r="L7" s="63">
        <v>0</v>
      </c>
      <c r="M7" s="63">
        <v>4000</v>
      </c>
      <c r="N7" s="63" t="s">
        <v>352</v>
      </c>
      <c r="O7" s="63" t="s">
        <v>275</v>
      </c>
      <c r="P7" s="63">
        <v>0</v>
      </c>
      <c r="Q7" s="63">
        <v>1000</v>
      </c>
      <c r="R7" s="63">
        <v>2000</v>
      </c>
      <c r="S7" s="63">
        <v>3000</v>
      </c>
      <c r="T7" s="63">
        <v>4000</v>
      </c>
      <c r="U7" s="63" t="s">
        <v>222</v>
      </c>
      <c r="V7" s="63" t="s">
        <v>222</v>
      </c>
      <c r="W7" s="63" t="s">
        <v>222</v>
      </c>
      <c r="X7" s="66">
        <v>2445</v>
      </c>
      <c r="Y7" s="66" t="s">
        <v>70</v>
      </c>
      <c r="Z7" s="66" t="s">
        <v>70</v>
      </c>
      <c r="AA7" s="66" t="s">
        <v>70</v>
      </c>
      <c r="AB7" s="66" t="s">
        <v>70</v>
      </c>
      <c r="AC7" s="66">
        <v>3020</v>
      </c>
      <c r="AD7" s="66" t="s">
        <v>70</v>
      </c>
      <c r="AE7" s="66" t="s">
        <v>70</v>
      </c>
      <c r="AF7" s="66" t="s">
        <v>70</v>
      </c>
      <c r="AG7" s="66">
        <v>2921</v>
      </c>
      <c r="AH7" s="66" t="s">
        <v>70</v>
      </c>
      <c r="AI7" s="66" t="s">
        <v>70</v>
      </c>
      <c r="AJ7" s="66" t="s">
        <v>70</v>
      </c>
      <c r="AK7" s="66" t="s">
        <v>70</v>
      </c>
      <c r="AL7" s="66">
        <v>2211</v>
      </c>
      <c r="AM7" s="66">
        <v>2423</v>
      </c>
      <c r="AN7" s="66">
        <v>2221</v>
      </c>
      <c r="AO7" s="66">
        <v>2278</v>
      </c>
      <c r="AP7" s="66">
        <v>2856</v>
      </c>
      <c r="AQ7" s="66">
        <v>2655</v>
      </c>
      <c r="AR7" s="63">
        <v>8</v>
      </c>
    </row>
    <row r="8" spans="1:44" s="46" customFormat="1" x14ac:dyDescent="0.2">
      <c r="A8" s="63" t="s">
        <v>296</v>
      </c>
      <c r="B8" s="63" t="s">
        <v>297</v>
      </c>
      <c r="C8" s="63" t="s">
        <v>300</v>
      </c>
      <c r="D8" s="63" t="s">
        <v>573</v>
      </c>
      <c r="E8" s="63" t="s">
        <v>574</v>
      </c>
      <c r="F8" s="63" t="s">
        <v>652</v>
      </c>
      <c r="G8" s="63" t="s">
        <v>38</v>
      </c>
      <c r="H8" s="63" t="s">
        <v>223</v>
      </c>
      <c r="I8" s="63" t="s">
        <v>664</v>
      </c>
      <c r="J8" s="65">
        <v>0.19</v>
      </c>
      <c r="K8" s="63">
        <v>2017</v>
      </c>
      <c r="L8" s="63">
        <v>0</v>
      </c>
      <c r="M8" s="68">
        <v>16000000000</v>
      </c>
      <c r="N8" s="63" t="s">
        <v>352</v>
      </c>
      <c r="O8" s="67" t="s">
        <v>291</v>
      </c>
      <c r="P8" s="63">
        <v>0</v>
      </c>
      <c r="Q8" s="68">
        <v>4000000000</v>
      </c>
      <c r="R8" s="68">
        <v>8000000000</v>
      </c>
      <c r="S8" s="70">
        <v>12000000000</v>
      </c>
      <c r="T8" s="68">
        <v>16000000000</v>
      </c>
      <c r="U8" s="63" t="s">
        <v>222</v>
      </c>
      <c r="V8" s="63" t="s">
        <v>222</v>
      </c>
      <c r="W8" s="63" t="s">
        <v>222</v>
      </c>
      <c r="X8" s="66">
        <v>10057376000</v>
      </c>
      <c r="Y8" s="66">
        <v>10197228000</v>
      </c>
      <c r="Z8" s="66" t="s">
        <v>70</v>
      </c>
      <c r="AA8" s="66" t="s">
        <v>70</v>
      </c>
      <c r="AB8" s="66" t="s">
        <v>70</v>
      </c>
      <c r="AC8" s="66">
        <v>10716732000</v>
      </c>
      <c r="AD8" s="66">
        <v>10519555000</v>
      </c>
      <c r="AE8" s="66">
        <v>10819668000</v>
      </c>
      <c r="AF8" s="66">
        <v>10947675000</v>
      </c>
      <c r="AG8" s="66">
        <v>11059469000</v>
      </c>
      <c r="AH8" s="66">
        <v>12020251000</v>
      </c>
      <c r="AI8" s="66">
        <v>11150725000</v>
      </c>
      <c r="AJ8" s="66">
        <v>10883109000</v>
      </c>
      <c r="AK8" s="66">
        <v>11619065000</v>
      </c>
      <c r="AL8" s="66">
        <v>10886670000</v>
      </c>
      <c r="AM8" s="66">
        <v>11120739000</v>
      </c>
      <c r="AN8" s="66">
        <v>11804218000</v>
      </c>
      <c r="AO8" s="66">
        <v>12490510000</v>
      </c>
      <c r="AP8" s="66">
        <v>12900000000</v>
      </c>
      <c r="AQ8" s="66" t="s">
        <v>70</v>
      </c>
      <c r="AR8" s="63">
        <v>9</v>
      </c>
    </row>
    <row r="9" spans="1:44" s="46" customFormat="1" x14ac:dyDescent="0.2">
      <c r="A9" s="63" t="s">
        <v>335</v>
      </c>
      <c r="B9" s="63" t="s">
        <v>336</v>
      </c>
      <c r="C9" s="63" t="s">
        <v>312</v>
      </c>
      <c r="D9" s="64" t="s">
        <v>313</v>
      </c>
      <c r="E9" s="64" t="s">
        <v>374</v>
      </c>
      <c r="F9" s="64" t="s">
        <v>498</v>
      </c>
      <c r="G9" s="64" t="s">
        <v>608</v>
      </c>
      <c r="H9" s="63" t="s">
        <v>223</v>
      </c>
      <c r="I9" s="63" t="s">
        <v>664</v>
      </c>
      <c r="J9" s="65">
        <f>(AP9-AJ9)</f>
        <v>0.18299999999999994</v>
      </c>
      <c r="K9" s="63">
        <v>2017</v>
      </c>
      <c r="L9" s="63">
        <v>0</v>
      </c>
      <c r="M9" s="63">
        <v>1</v>
      </c>
      <c r="N9" s="63" t="s">
        <v>353</v>
      </c>
      <c r="O9" s="67" t="s">
        <v>274</v>
      </c>
      <c r="P9" s="63">
        <v>0</v>
      </c>
      <c r="Q9" s="63">
        <v>0.25</v>
      </c>
      <c r="R9" s="63">
        <v>0.5</v>
      </c>
      <c r="S9" s="63">
        <v>0.75</v>
      </c>
      <c r="T9" s="63">
        <v>1</v>
      </c>
      <c r="U9" s="63" t="s">
        <v>222</v>
      </c>
      <c r="V9" s="63" t="s">
        <v>222</v>
      </c>
      <c r="W9" s="63" t="s">
        <v>222</v>
      </c>
      <c r="X9" s="66" t="s">
        <v>70</v>
      </c>
      <c r="Y9" s="66" t="s">
        <v>70</v>
      </c>
      <c r="Z9" s="66" t="s">
        <v>70</v>
      </c>
      <c r="AA9" s="66" t="s">
        <v>70</v>
      </c>
      <c r="AB9" s="66" t="s">
        <v>70</v>
      </c>
      <c r="AC9" s="66" t="s">
        <v>70</v>
      </c>
      <c r="AD9" s="66" t="s">
        <v>70</v>
      </c>
      <c r="AE9" s="66" t="s">
        <v>70</v>
      </c>
      <c r="AF9" s="66" t="s">
        <v>70</v>
      </c>
      <c r="AG9" s="66" t="s">
        <v>70</v>
      </c>
      <c r="AH9" s="66" t="s">
        <v>70</v>
      </c>
      <c r="AI9" s="66" t="s">
        <v>70</v>
      </c>
      <c r="AJ9" s="66">
        <v>0.69640000000000002</v>
      </c>
      <c r="AK9" s="66">
        <v>0.7056</v>
      </c>
      <c r="AL9" s="66">
        <v>0.82030000000000003</v>
      </c>
      <c r="AM9" s="66">
        <v>0.84099999999999997</v>
      </c>
      <c r="AN9" s="66">
        <v>0.85829999999999995</v>
      </c>
      <c r="AO9" s="66">
        <v>0.87719999999999998</v>
      </c>
      <c r="AP9" s="66">
        <v>0.87939999999999996</v>
      </c>
      <c r="AQ9" s="66" t="s">
        <v>70</v>
      </c>
      <c r="AR9" s="63">
        <v>10</v>
      </c>
    </row>
    <row r="10" spans="1:44" s="46" customFormat="1" x14ac:dyDescent="0.2">
      <c r="A10" s="78" t="s">
        <v>272</v>
      </c>
      <c r="B10" s="78" t="s">
        <v>492</v>
      </c>
      <c r="C10" s="78" t="s">
        <v>565</v>
      </c>
      <c r="D10" s="78" t="s">
        <v>576</v>
      </c>
      <c r="E10" s="78" t="s">
        <v>618</v>
      </c>
      <c r="F10" s="78" t="s">
        <v>619</v>
      </c>
      <c r="G10" s="78" t="s">
        <v>38</v>
      </c>
      <c r="H10" s="78" t="s">
        <v>223</v>
      </c>
      <c r="I10" s="63" t="s">
        <v>664</v>
      </c>
      <c r="J10" s="80">
        <v>0.14000000000000001</v>
      </c>
      <c r="K10" s="78">
        <v>2017</v>
      </c>
      <c r="L10" s="78">
        <v>0</v>
      </c>
      <c r="M10" s="84">
        <v>70000000000</v>
      </c>
      <c r="N10" s="78" t="s">
        <v>352</v>
      </c>
      <c r="O10" s="85" t="s">
        <v>291</v>
      </c>
      <c r="P10" s="78">
        <v>0</v>
      </c>
      <c r="Q10" s="78">
        <v>17500000000</v>
      </c>
      <c r="R10" s="78">
        <v>35000000000</v>
      </c>
      <c r="S10" s="78">
        <v>52500000000</v>
      </c>
      <c r="T10" s="84">
        <v>70000000000</v>
      </c>
      <c r="U10" s="78" t="s">
        <v>222</v>
      </c>
      <c r="V10" s="78" t="s">
        <v>222</v>
      </c>
      <c r="W10" s="78" t="s">
        <v>222</v>
      </c>
      <c r="X10" s="81">
        <v>46896526000</v>
      </c>
      <c r="Y10" s="81">
        <v>50424188000</v>
      </c>
      <c r="Z10" s="81" t="s">
        <v>70</v>
      </c>
      <c r="AA10" s="81" t="s">
        <v>70</v>
      </c>
      <c r="AB10" s="81" t="s">
        <v>70</v>
      </c>
      <c r="AC10" s="81">
        <v>53900760000</v>
      </c>
      <c r="AD10" s="81">
        <v>53888251000</v>
      </c>
      <c r="AE10" s="81">
        <v>54205371000</v>
      </c>
      <c r="AF10" s="81">
        <v>54224201000</v>
      </c>
      <c r="AG10" s="81">
        <v>57949650000</v>
      </c>
      <c r="AH10" s="81">
        <v>62125081000</v>
      </c>
      <c r="AI10" s="81">
        <v>62922608000</v>
      </c>
      <c r="AJ10" s="81">
        <v>60663244000</v>
      </c>
      <c r="AK10" s="81">
        <v>64765519000</v>
      </c>
      <c r="AL10" s="81">
        <v>58554373000</v>
      </c>
      <c r="AM10" s="81">
        <v>61181100000</v>
      </c>
      <c r="AN10" s="81">
        <v>62803220000</v>
      </c>
      <c r="AO10" s="81">
        <v>67009009000</v>
      </c>
      <c r="AP10" s="81">
        <v>69400000000</v>
      </c>
      <c r="AQ10" s="81" t="s">
        <v>70</v>
      </c>
      <c r="AR10" s="78">
        <v>6</v>
      </c>
    </row>
    <row r="11" spans="1:44" s="46" customFormat="1" x14ac:dyDescent="0.2">
      <c r="A11" s="63" t="s">
        <v>272</v>
      </c>
      <c r="B11" s="63" t="s">
        <v>278</v>
      </c>
      <c r="C11" s="63" t="s">
        <v>14</v>
      </c>
      <c r="D11" s="64" t="s">
        <v>451</v>
      </c>
      <c r="E11" s="64" t="s">
        <v>346</v>
      </c>
      <c r="F11" s="64" t="s">
        <v>642</v>
      </c>
      <c r="G11" s="64" t="s">
        <v>38</v>
      </c>
      <c r="H11" s="63" t="s">
        <v>223</v>
      </c>
      <c r="I11" s="63" t="s">
        <v>664</v>
      </c>
      <c r="J11" s="65">
        <f>(AP11/AJ11)-1</f>
        <v>0.13876749635822416</v>
      </c>
      <c r="K11" s="63">
        <v>2017</v>
      </c>
      <c r="L11" s="63">
        <v>0</v>
      </c>
      <c r="M11" s="63">
        <v>80000</v>
      </c>
      <c r="N11" s="63" t="s">
        <v>352</v>
      </c>
      <c r="O11" s="63" t="s">
        <v>273</v>
      </c>
      <c r="P11" s="63">
        <v>0</v>
      </c>
      <c r="Q11" s="63">
        <v>20000</v>
      </c>
      <c r="R11" s="63">
        <v>40000</v>
      </c>
      <c r="S11" s="63">
        <v>60000</v>
      </c>
      <c r="T11" s="63">
        <v>80000</v>
      </c>
      <c r="U11" s="63" t="s">
        <v>222</v>
      </c>
      <c r="V11" s="63" t="s">
        <v>222</v>
      </c>
      <c r="W11" s="63" t="s">
        <v>222</v>
      </c>
      <c r="X11" s="66">
        <v>69422</v>
      </c>
      <c r="Y11" s="66">
        <v>77440</v>
      </c>
      <c r="Z11" s="66">
        <v>73117</v>
      </c>
      <c r="AA11" s="66">
        <v>74635</v>
      </c>
      <c r="AB11" s="66">
        <v>70574</v>
      </c>
      <c r="AC11" s="66">
        <v>72986</v>
      </c>
      <c r="AD11" s="66">
        <v>68218</v>
      </c>
      <c r="AE11" s="66">
        <v>68508</v>
      </c>
      <c r="AF11" s="66">
        <v>68808</v>
      </c>
      <c r="AG11" s="66">
        <v>62687</v>
      </c>
      <c r="AH11" s="66">
        <v>64240</v>
      </c>
      <c r="AI11" s="66">
        <v>58951</v>
      </c>
      <c r="AJ11" s="66">
        <v>63156</v>
      </c>
      <c r="AK11" s="66">
        <v>66098</v>
      </c>
      <c r="AL11" s="66">
        <v>67798</v>
      </c>
      <c r="AM11" s="66">
        <v>69696</v>
      </c>
      <c r="AN11" s="66">
        <v>71114</v>
      </c>
      <c r="AO11" s="66">
        <v>71728</v>
      </c>
      <c r="AP11" s="66">
        <v>71920</v>
      </c>
      <c r="AQ11" s="66" t="s">
        <v>70</v>
      </c>
      <c r="AR11" s="63">
        <v>11</v>
      </c>
    </row>
    <row r="12" spans="1:44" s="46" customFormat="1" x14ac:dyDescent="0.2">
      <c r="A12" s="63" t="s">
        <v>290</v>
      </c>
      <c r="B12" s="63" t="s">
        <v>289</v>
      </c>
      <c r="C12" s="63" t="s">
        <v>295</v>
      </c>
      <c r="D12" s="64" t="s">
        <v>499</v>
      </c>
      <c r="E12" s="64" t="s">
        <v>500</v>
      </c>
      <c r="F12" s="64" t="s">
        <v>656</v>
      </c>
      <c r="G12" s="64" t="s">
        <v>372</v>
      </c>
      <c r="H12" s="63" t="s">
        <v>223</v>
      </c>
      <c r="I12" s="63" t="s">
        <v>664</v>
      </c>
      <c r="J12" s="65">
        <v>0.1</v>
      </c>
      <c r="K12" s="63">
        <v>2016</v>
      </c>
      <c r="L12" s="63">
        <v>0</v>
      </c>
      <c r="M12" s="63">
        <v>1</v>
      </c>
      <c r="N12" s="63" t="s">
        <v>353</v>
      </c>
      <c r="O12" s="67" t="s">
        <v>274</v>
      </c>
      <c r="P12" s="63">
        <v>0</v>
      </c>
      <c r="Q12" s="63">
        <v>0.25</v>
      </c>
      <c r="R12" s="63">
        <v>0.5</v>
      </c>
      <c r="S12" s="63">
        <v>0.75</v>
      </c>
      <c r="T12" s="63">
        <v>1</v>
      </c>
      <c r="U12" s="63" t="s">
        <v>222</v>
      </c>
      <c r="V12" s="63" t="s">
        <v>222</v>
      </c>
      <c r="W12" s="63" t="s">
        <v>222</v>
      </c>
      <c r="X12" s="66">
        <v>0.32100000000000001</v>
      </c>
      <c r="Y12" s="66">
        <v>0.32300000000000001</v>
      </c>
      <c r="Z12" s="66" t="s">
        <v>70</v>
      </c>
      <c r="AA12" s="66" t="s">
        <v>70</v>
      </c>
      <c r="AB12" s="66" t="s">
        <v>70</v>
      </c>
      <c r="AC12" s="66" t="s">
        <v>70</v>
      </c>
      <c r="AD12" s="66">
        <v>0.28999999999999998</v>
      </c>
      <c r="AE12" s="66">
        <v>0.3</v>
      </c>
      <c r="AF12" s="66">
        <v>0.33</v>
      </c>
      <c r="AG12" s="66">
        <v>0.36</v>
      </c>
      <c r="AH12" s="66">
        <v>0.39</v>
      </c>
      <c r="AI12" s="66">
        <v>0.4</v>
      </c>
      <c r="AJ12" s="66">
        <v>0.41</v>
      </c>
      <c r="AK12" s="66">
        <v>0.44</v>
      </c>
      <c r="AL12" s="66">
        <v>0.47</v>
      </c>
      <c r="AM12" s="66">
        <v>0.51</v>
      </c>
      <c r="AN12" s="66">
        <v>0.52</v>
      </c>
      <c r="AO12" s="66">
        <v>0.51</v>
      </c>
      <c r="AP12" s="66" t="s">
        <v>70</v>
      </c>
      <c r="AQ12" s="66" t="s">
        <v>70</v>
      </c>
      <c r="AR12" s="63">
        <v>12</v>
      </c>
    </row>
    <row r="13" spans="1:44" s="46" customFormat="1" x14ac:dyDescent="0.2">
      <c r="A13" s="63" t="s">
        <v>170</v>
      </c>
      <c r="B13" s="63" t="s">
        <v>330</v>
      </c>
      <c r="C13" s="63" t="s">
        <v>180</v>
      </c>
      <c r="D13" s="64" t="s">
        <v>333</v>
      </c>
      <c r="E13" s="64" t="s">
        <v>609</v>
      </c>
      <c r="F13" s="64" t="s">
        <v>640</v>
      </c>
      <c r="G13" s="64" t="s">
        <v>610</v>
      </c>
      <c r="H13" s="63" t="s">
        <v>223</v>
      </c>
      <c r="I13" s="63" t="s">
        <v>664</v>
      </c>
      <c r="J13" s="65">
        <f>(AQ13/AJ13)-1</f>
        <v>9.7187288778715297E-2</v>
      </c>
      <c r="K13" s="63">
        <v>2018</v>
      </c>
      <c r="L13" s="63">
        <v>0</v>
      </c>
      <c r="M13" s="63">
        <v>1000000</v>
      </c>
      <c r="N13" s="63" t="s">
        <v>352</v>
      </c>
      <c r="O13" s="63" t="s">
        <v>275</v>
      </c>
      <c r="P13" s="63">
        <v>0</v>
      </c>
      <c r="Q13" s="63">
        <v>250000</v>
      </c>
      <c r="R13" s="63">
        <v>500000</v>
      </c>
      <c r="S13" s="63">
        <v>750000</v>
      </c>
      <c r="T13" s="63">
        <v>1000000</v>
      </c>
      <c r="U13" s="63" t="s">
        <v>222</v>
      </c>
      <c r="V13" s="63" t="s">
        <v>222</v>
      </c>
      <c r="W13" s="63" t="s">
        <v>222</v>
      </c>
      <c r="X13" s="66" t="s">
        <v>70</v>
      </c>
      <c r="Y13" s="66" t="s">
        <v>70</v>
      </c>
      <c r="Z13" s="66" t="s">
        <v>70</v>
      </c>
      <c r="AA13" s="66">
        <v>709962</v>
      </c>
      <c r="AB13" s="66">
        <v>648528</v>
      </c>
      <c r="AC13" s="66">
        <v>553446</v>
      </c>
      <c r="AD13" s="66">
        <v>461513</v>
      </c>
      <c r="AE13" s="66">
        <v>929871</v>
      </c>
      <c r="AF13" s="66">
        <v>804679</v>
      </c>
      <c r="AG13" s="66">
        <v>575350</v>
      </c>
      <c r="AH13" s="66">
        <v>798125</v>
      </c>
      <c r="AI13" s="66">
        <v>682863</v>
      </c>
      <c r="AJ13" s="66">
        <v>578481</v>
      </c>
      <c r="AK13" s="66">
        <v>561355</v>
      </c>
      <c r="AL13" s="66">
        <v>285119</v>
      </c>
      <c r="AM13" s="66">
        <v>311944</v>
      </c>
      <c r="AN13" s="66">
        <v>310235</v>
      </c>
      <c r="AO13" s="66">
        <v>503449</v>
      </c>
      <c r="AP13" s="66">
        <v>724992</v>
      </c>
      <c r="AQ13" s="66">
        <v>634702</v>
      </c>
      <c r="AR13" s="63">
        <v>13</v>
      </c>
    </row>
    <row r="14" spans="1:44" s="46" customFormat="1" x14ac:dyDescent="0.2">
      <c r="A14" s="63" t="s">
        <v>272</v>
      </c>
      <c r="B14" s="63" t="s">
        <v>278</v>
      </c>
      <c r="C14" s="63" t="s">
        <v>17</v>
      </c>
      <c r="D14" s="64" t="s">
        <v>276</v>
      </c>
      <c r="E14" s="64" t="s">
        <v>276</v>
      </c>
      <c r="F14" s="64" t="s">
        <v>611</v>
      </c>
      <c r="G14" s="64" t="s">
        <v>36</v>
      </c>
      <c r="H14" s="63" t="s">
        <v>223</v>
      </c>
      <c r="I14" s="63" t="s">
        <v>664</v>
      </c>
      <c r="J14" s="65">
        <f>(AP14/AJ14)-1</f>
        <v>9.2023463687150864E-2</v>
      </c>
      <c r="K14" s="63">
        <v>2017</v>
      </c>
      <c r="L14" s="63">
        <v>0</v>
      </c>
      <c r="M14" s="63">
        <v>3000000</v>
      </c>
      <c r="N14" s="63" t="s">
        <v>352</v>
      </c>
      <c r="O14" s="63" t="s">
        <v>275</v>
      </c>
      <c r="P14" s="63">
        <v>0</v>
      </c>
      <c r="Q14" s="63">
        <v>1000000</v>
      </c>
      <c r="R14" s="63">
        <v>2000000</v>
      </c>
      <c r="S14" s="63">
        <v>3000000</v>
      </c>
      <c r="T14" s="63"/>
      <c r="U14" s="63" t="s">
        <v>222</v>
      </c>
      <c r="V14" s="63" t="s">
        <v>222</v>
      </c>
      <c r="W14" s="63" t="s">
        <v>222</v>
      </c>
      <c r="X14" s="66">
        <v>2621400</v>
      </c>
      <c r="Y14" s="66">
        <v>2683100</v>
      </c>
      <c r="Z14" s="66">
        <v>2687800</v>
      </c>
      <c r="AA14" s="66">
        <v>2662900</v>
      </c>
      <c r="AB14" s="66">
        <v>2658400</v>
      </c>
      <c r="AC14" s="66">
        <v>2678900</v>
      </c>
      <c r="AD14" s="66">
        <v>2720900</v>
      </c>
      <c r="AE14" s="66">
        <v>2755900</v>
      </c>
      <c r="AF14" s="66">
        <v>2768900</v>
      </c>
      <c r="AG14" s="66">
        <v>2760400</v>
      </c>
      <c r="AH14" s="66">
        <v>2652000</v>
      </c>
      <c r="AI14" s="66">
        <v>2638000</v>
      </c>
      <c r="AJ14" s="66">
        <v>2685000</v>
      </c>
      <c r="AK14" s="66">
        <v>2727400</v>
      </c>
      <c r="AL14" s="66">
        <v>2775100</v>
      </c>
      <c r="AM14" s="66">
        <v>2813500</v>
      </c>
      <c r="AN14" s="66">
        <v>2855900</v>
      </c>
      <c r="AO14" s="66">
        <v>2895600</v>
      </c>
      <c r="AP14" s="66">
        <v>2932083</v>
      </c>
      <c r="AQ14" s="66" t="s">
        <v>70</v>
      </c>
      <c r="AR14" s="63">
        <v>14</v>
      </c>
    </row>
    <row r="15" spans="1:44" s="46" customFormat="1" x14ac:dyDescent="0.2">
      <c r="A15" s="63" t="s">
        <v>308</v>
      </c>
      <c r="B15" s="63" t="s">
        <v>309</v>
      </c>
      <c r="C15" s="63" t="s">
        <v>555</v>
      </c>
      <c r="D15" s="63" t="s">
        <v>553</v>
      </c>
      <c r="E15" s="63" t="s">
        <v>556</v>
      </c>
      <c r="F15" s="63" t="s">
        <v>557</v>
      </c>
      <c r="G15" s="63" t="s">
        <v>31</v>
      </c>
      <c r="H15" s="63" t="s">
        <v>223</v>
      </c>
      <c r="I15" s="63" t="s">
        <v>664</v>
      </c>
      <c r="J15" s="63">
        <v>0.09</v>
      </c>
      <c r="K15" s="63">
        <v>2017</v>
      </c>
      <c r="L15" s="63">
        <v>0</v>
      </c>
      <c r="M15" s="63">
        <v>1</v>
      </c>
      <c r="N15" s="63" t="s">
        <v>353</v>
      </c>
      <c r="O15" s="67" t="s">
        <v>274</v>
      </c>
      <c r="P15" s="63">
        <v>0</v>
      </c>
      <c r="Q15" s="63">
        <v>0.25</v>
      </c>
      <c r="R15" s="63">
        <v>0.5</v>
      </c>
      <c r="S15" s="63">
        <v>0.75</v>
      </c>
      <c r="T15" s="63">
        <v>1</v>
      </c>
      <c r="U15" s="63" t="s">
        <v>222</v>
      </c>
      <c r="V15" s="63" t="s">
        <v>222</v>
      </c>
      <c r="W15" s="63" t="s">
        <v>222</v>
      </c>
      <c r="X15" s="66" t="s">
        <v>70</v>
      </c>
      <c r="Y15" s="66" t="s">
        <v>70</v>
      </c>
      <c r="Z15" s="66" t="s">
        <v>70</v>
      </c>
      <c r="AA15" s="66" t="s">
        <v>70</v>
      </c>
      <c r="AB15" s="66" t="s">
        <v>70</v>
      </c>
      <c r="AC15" s="66" t="s">
        <v>70</v>
      </c>
      <c r="AD15" s="66">
        <v>0.76</v>
      </c>
      <c r="AE15" s="66">
        <v>0.78</v>
      </c>
      <c r="AF15" s="66">
        <v>0.79</v>
      </c>
      <c r="AG15" s="66">
        <v>0.75</v>
      </c>
      <c r="AH15" s="66">
        <v>0.68</v>
      </c>
      <c r="AI15" s="66">
        <v>0.79</v>
      </c>
      <c r="AJ15" s="66">
        <v>0.79</v>
      </c>
      <c r="AK15" s="66">
        <v>0.88</v>
      </c>
      <c r="AL15" s="66">
        <v>0.82</v>
      </c>
      <c r="AM15" s="66">
        <v>0.79</v>
      </c>
      <c r="AN15" s="66">
        <v>0.87</v>
      </c>
      <c r="AO15" s="66">
        <v>0.89</v>
      </c>
      <c r="AP15" s="66">
        <v>0.87</v>
      </c>
      <c r="AQ15" s="66" t="s">
        <v>70</v>
      </c>
      <c r="AR15" s="63">
        <v>15</v>
      </c>
    </row>
    <row r="16" spans="1:44" s="46" customFormat="1" x14ac:dyDescent="0.2">
      <c r="A16" s="63" t="s">
        <v>283</v>
      </c>
      <c r="B16" s="63" t="s">
        <v>282</v>
      </c>
      <c r="C16" s="63" t="s">
        <v>284</v>
      </c>
      <c r="D16" s="64" t="s">
        <v>502</v>
      </c>
      <c r="E16" s="64" t="s">
        <v>502</v>
      </c>
      <c r="F16" s="64" t="s">
        <v>621</v>
      </c>
      <c r="G16" s="64" t="s">
        <v>35</v>
      </c>
      <c r="H16" s="63" t="s">
        <v>223</v>
      </c>
      <c r="I16" s="63" t="s">
        <v>664</v>
      </c>
      <c r="J16" s="65">
        <v>0.08</v>
      </c>
      <c r="K16" s="63">
        <v>2017</v>
      </c>
      <c r="L16" s="63">
        <v>0</v>
      </c>
      <c r="M16" s="63">
        <v>1</v>
      </c>
      <c r="N16" s="63" t="s">
        <v>353</v>
      </c>
      <c r="O16" s="67" t="s">
        <v>274</v>
      </c>
      <c r="P16" s="63">
        <v>0</v>
      </c>
      <c r="Q16" s="63">
        <v>0.25</v>
      </c>
      <c r="R16" s="63">
        <v>0.5</v>
      </c>
      <c r="S16" s="63">
        <v>0.75</v>
      </c>
      <c r="T16" s="63">
        <v>1</v>
      </c>
      <c r="U16" s="63" t="s">
        <v>222</v>
      </c>
      <c r="V16" s="63" t="s">
        <v>222</v>
      </c>
      <c r="W16" s="63" t="s">
        <v>222</v>
      </c>
      <c r="X16" s="66" t="s">
        <v>70</v>
      </c>
      <c r="Y16" s="66">
        <v>0.21099999999999999</v>
      </c>
      <c r="Z16" s="66">
        <v>0.251</v>
      </c>
      <c r="AA16" s="66" t="s">
        <v>70</v>
      </c>
      <c r="AB16" s="66" t="s">
        <v>70</v>
      </c>
      <c r="AC16" s="66">
        <v>0.252</v>
      </c>
      <c r="AD16" s="66" t="s">
        <v>70</v>
      </c>
      <c r="AE16" s="66" t="s">
        <v>70</v>
      </c>
      <c r="AF16" s="66">
        <v>0.28299999999999997</v>
      </c>
      <c r="AG16" s="66" t="s">
        <v>70</v>
      </c>
      <c r="AH16" s="66" t="s">
        <v>70</v>
      </c>
      <c r="AI16" s="66">
        <v>0.29199999999999998</v>
      </c>
      <c r="AJ16" s="66" t="s">
        <v>70</v>
      </c>
      <c r="AK16" s="66" t="s">
        <v>70</v>
      </c>
      <c r="AL16" s="66">
        <v>0.311</v>
      </c>
      <c r="AM16" s="66" t="s">
        <v>70</v>
      </c>
      <c r="AN16" s="66">
        <v>0.33600000000000002</v>
      </c>
      <c r="AO16" s="66" t="s">
        <v>70</v>
      </c>
      <c r="AP16" s="66">
        <v>0.36499999999999999</v>
      </c>
      <c r="AQ16" s="66" t="s">
        <v>70</v>
      </c>
      <c r="AR16" s="63">
        <v>16</v>
      </c>
    </row>
    <row r="17" spans="1:44" s="46" customFormat="1" x14ac:dyDescent="0.2">
      <c r="A17" s="63" t="s">
        <v>170</v>
      </c>
      <c r="B17" s="63" t="s">
        <v>330</v>
      </c>
      <c r="C17" s="63" t="s">
        <v>540</v>
      </c>
      <c r="D17" s="63" t="s">
        <v>544</v>
      </c>
      <c r="E17" s="63" t="s">
        <v>543</v>
      </c>
      <c r="F17" s="63" t="s">
        <v>658</v>
      </c>
      <c r="G17" s="63" t="s">
        <v>538</v>
      </c>
      <c r="H17" s="63" t="s">
        <v>223</v>
      </c>
      <c r="I17" s="63" t="s">
        <v>664</v>
      </c>
      <c r="J17" s="63">
        <v>0.08</v>
      </c>
      <c r="K17" s="63">
        <v>2016</v>
      </c>
      <c r="L17" s="63">
        <v>0</v>
      </c>
      <c r="M17" s="63">
        <v>1</v>
      </c>
      <c r="N17" s="63" t="s">
        <v>353</v>
      </c>
      <c r="O17" s="67" t="s">
        <v>274</v>
      </c>
      <c r="P17" s="63">
        <v>0</v>
      </c>
      <c r="Q17" s="63">
        <v>0.25</v>
      </c>
      <c r="R17" s="63">
        <v>0.5</v>
      </c>
      <c r="S17" s="63">
        <v>0.75</v>
      </c>
      <c r="T17" s="63">
        <v>1</v>
      </c>
      <c r="U17" s="63" t="s">
        <v>222</v>
      </c>
      <c r="V17" s="63" t="s">
        <v>222</v>
      </c>
      <c r="W17" s="63" t="s">
        <v>222</v>
      </c>
      <c r="X17" s="66">
        <v>0.04</v>
      </c>
      <c r="Y17" s="66">
        <v>0.04</v>
      </c>
      <c r="Z17" s="66">
        <v>0.05</v>
      </c>
      <c r="AA17" s="66">
        <v>0.04</v>
      </c>
      <c r="AB17" s="66">
        <v>0.04</v>
      </c>
      <c r="AC17" s="66">
        <v>0.04</v>
      </c>
      <c r="AD17" s="66">
        <v>0.06</v>
      </c>
      <c r="AE17" s="66">
        <v>0.06</v>
      </c>
      <c r="AF17" s="66">
        <v>0.08</v>
      </c>
      <c r="AG17" s="66">
        <v>0.11</v>
      </c>
      <c r="AH17" s="66">
        <v>0.13</v>
      </c>
      <c r="AI17" s="66">
        <v>0.13</v>
      </c>
      <c r="AJ17" s="66">
        <v>0.16</v>
      </c>
      <c r="AK17" s="66">
        <v>0.18</v>
      </c>
      <c r="AL17" s="66">
        <v>0.19</v>
      </c>
      <c r="AM17" s="66">
        <v>0.19</v>
      </c>
      <c r="AN17" s="66">
        <v>0.2</v>
      </c>
      <c r="AO17" s="66">
        <v>0.21</v>
      </c>
      <c r="AP17" s="66" t="s">
        <v>70</v>
      </c>
      <c r="AQ17" s="66" t="s">
        <v>70</v>
      </c>
      <c r="AR17" s="63">
        <v>17</v>
      </c>
    </row>
    <row r="18" spans="1:44" s="46" customFormat="1" x14ac:dyDescent="0.2">
      <c r="A18" s="63" t="s">
        <v>127</v>
      </c>
      <c r="B18" s="63" t="s">
        <v>316</v>
      </c>
      <c r="C18" s="63" t="s">
        <v>135</v>
      </c>
      <c r="D18" s="64" t="s">
        <v>319</v>
      </c>
      <c r="E18" s="64" t="s">
        <v>347</v>
      </c>
      <c r="F18" s="64" t="s">
        <v>651</v>
      </c>
      <c r="G18" s="64" t="s">
        <v>136</v>
      </c>
      <c r="H18" s="63" t="s">
        <v>223</v>
      </c>
      <c r="I18" s="63" t="s">
        <v>664</v>
      </c>
      <c r="J18" s="65">
        <f>(AO18/AJ18)-1</f>
        <v>7.3033707865168607E-2</v>
      </c>
      <c r="K18" s="63">
        <v>2016</v>
      </c>
      <c r="L18" s="63">
        <v>0</v>
      </c>
      <c r="M18" s="63">
        <v>200</v>
      </c>
      <c r="N18" s="63" t="s">
        <v>352</v>
      </c>
      <c r="O18" s="67" t="s">
        <v>275</v>
      </c>
      <c r="P18" s="63">
        <v>0</v>
      </c>
      <c r="Q18" s="63">
        <v>50</v>
      </c>
      <c r="R18" s="63">
        <v>100</v>
      </c>
      <c r="S18" s="63">
        <v>150</v>
      </c>
      <c r="T18" s="63">
        <v>200</v>
      </c>
      <c r="U18" s="63" t="s">
        <v>222</v>
      </c>
      <c r="V18" s="63" t="s">
        <v>222</v>
      </c>
      <c r="W18" s="63" t="s">
        <v>222</v>
      </c>
      <c r="X18" s="66">
        <v>122</v>
      </c>
      <c r="Y18" s="66">
        <v>124</v>
      </c>
      <c r="Z18" s="66">
        <v>126</v>
      </c>
      <c r="AA18" s="66">
        <v>132</v>
      </c>
      <c r="AB18" s="66">
        <v>141</v>
      </c>
      <c r="AC18" s="66">
        <v>165</v>
      </c>
      <c r="AD18" s="66">
        <v>166</v>
      </c>
      <c r="AE18" s="66">
        <v>173</v>
      </c>
      <c r="AF18" s="66">
        <v>172</v>
      </c>
      <c r="AG18" s="66">
        <v>178</v>
      </c>
      <c r="AH18" s="66">
        <v>177</v>
      </c>
      <c r="AI18" s="66">
        <v>184</v>
      </c>
      <c r="AJ18" s="66">
        <v>178</v>
      </c>
      <c r="AK18" s="66">
        <v>175</v>
      </c>
      <c r="AL18" s="66">
        <v>176</v>
      </c>
      <c r="AM18" s="66">
        <v>179</v>
      </c>
      <c r="AN18" s="66">
        <v>182</v>
      </c>
      <c r="AO18" s="66">
        <v>191</v>
      </c>
      <c r="AP18" s="66" t="s">
        <v>70</v>
      </c>
      <c r="AQ18" s="66" t="s">
        <v>70</v>
      </c>
      <c r="AR18" s="63">
        <v>18</v>
      </c>
    </row>
    <row r="19" spans="1:44" s="46" customFormat="1" x14ac:dyDescent="0.2">
      <c r="A19" s="63" t="s">
        <v>308</v>
      </c>
      <c r="B19" s="63" t="s">
        <v>309</v>
      </c>
      <c r="C19" s="63" t="s">
        <v>622</v>
      </c>
      <c r="D19" s="64" t="s">
        <v>389</v>
      </c>
      <c r="E19" s="64" t="s">
        <v>606</v>
      </c>
      <c r="F19" s="64" t="s">
        <v>623</v>
      </c>
      <c r="G19" s="64" t="s">
        <v>377</v>
      </c>
      <c r="H19" s="63" t="s">
        <v>223</v>
      </c>
      <c r="I19" s="63" t="s">
        <v>664</v>
      </c>
      <c r="J19" s="65">
        <v>6.8000000000000005E-2</v>
      </c>
      <c r="K19" s="63">
        <v>2014</v>
      </c>
      <c r="L19" s="63">
        <v>0</v>
      </c>
      <c r="M19" s="63">
        <v>80</v>
      </c>
      <c r="N19" s="63" t="s">
        <v>352</v>
      </c>
      <c r="O19" s="67" t="s">
        <v>275</v>
      </c>
      <c r="P19" s="63">
        <v>0</v>
      </c>
      <c r="Q19" s="63">
        <v>20</v>
      </c>
      <c r="R19" s="63">
        <v>40</v>
      </c>
      <c r="S19" s="63">
        <v>60</v>
      </c>
      <c r="T19" s="63">
        <v>80</v>
      </c>
      <c r="U19" s="63" t="s">
        <v>222</v>
      </c>
      <c r="V19" s="63" t="s">
        <v>222</v>
      </c>
      <c r="W19" s="63" t="s">
        <v>222</v>
      </c>
      <c r="X19" s="66">
        <v>46</v>
      </c>
      <c r="Y19" s="66">
        <v>48</v>
      </c>
      <c r="Z19" s="66">
        <v>48</v>
      </c>
      <c r="AA19" s="66">
        <v>49</v>
      </c>
      <c r="AB19" s="66">
        <v>49</v>
      </c>
      <c r="AC19" s="66">
        <v>50</v>
      </c>
      <c r="AD19" s="66">
        <v>50</v>
      </c>
      <c r="AE19" s="66">
        <v>49</v>
      </c>
      <c r="AF19" s="66">
        <v>49</v>
      </c>
      <c r="AG19" s="66">
        <v>48</v>
      </c>
      <c r="AH19" s="66">
        <v>44</v>
      </c>
      <c r="AI19" s="66">
        <v>45</v>
      </c>
      <c r="AJ19" s="66">
        <v>46</v>
      </c>
      <c r="AK19" s="66">
        <v>46</v>
      </c>
      <c r="AL19" s="66">
        <v>46</v>
      </c>
      <c r="AM19" s="66">
        <v>47</v>
      </c>
      <c r="AN19" s="66" t="s">
        <v>70</v>
      </c>
      <c r="AO19" s="66" t="s">
        <v>70</v>
      </c>
      <c r="AP19" s="66" t="s">
        <v>70</v>
      </c>
      <c r="AQ19" s="66" t="s">
        <v>70</v>
      </c>
      <c r="AR19" s="63">
        <v>19</v>
      </c>
    </row>
    <row r="20" spans="1:44" s="46" customFormat="1" x14ac:dyDescent="0.2">
      <c r="A20" s="63" t="s">
        <v>181</v>
      </c>
      <c r="B20" s="63" t="s">
        <v>320</v>
      </c>
      <c r="C20" s="63" t="s">
        <v>186</v>
      </c>
      <c r="D20" s="64" t="s">
        <v>321</v>
      </c>
      <c r="E20" s="64" t="s">
        <v>321</v>
      </c>
      <c r="F20" s="64" t="s">
        <v>624</v>
      </c>
      <c r="G20" s="64" t="s">
        <v>370</v>
      </c>
      <c r="H20" s="63" t="s">
        <v>223</v>
      </c>
      <c r="I20" s="63" t="s">
        <v>664</v>
      </c>
      <c r="J20" s="65">
        <v>6.6000000000000003E-2</v>
      </c>
      <c r="K20" s="63">
        <v>2017</v>
      </c>
      <c r="L20" s="63">
        <v>0</v>
      </c>
      <c r="M20" s="63">
        <v>4000000</v>
      </c>
      <c r="N20" s="63" t="s">
        <v>352</v>
      </c>
      <c r="O20" s="67" t="s">
        <v>356</v>
      </c>
      <c r="P20" s="63">
        <v>0</v>
      </c>
      <c r="Q20" s="63">
        <v>1000000</v>
      </c>
      <c r="R20" s="63">
        <v>2000000</v>
      </c>
      <c r="S20" s="63">
        <v>3000000</v>
      </c>
      <c r="T20" s="63">
        <v>4000000</v>
      </c>
      <c r="U20" s="63" t="s">
        <v>222</v>
      </c>
      <c r="V20" s="63" t="s">
        <v>222</v>
      </c>
      <c r="W20" s="63" t="s">
        <v>222</v>
      </c>
      <c r="X20" s="66" t="s">
        <v>70</v>
      </c>
      <c r="Y20" s="63">
        <v>2642056</v>
      </c>
      <c r="Z20" s="63">
        <v>2681780</v>
      </c>
      <c r="AA20" s="63">
        <v>2696462</v>
      </c>
      <c r="AB20" s="63">
        <v>2708662</v>
      </c>
      <c r="AC20" s="63">
        <v>2722661</v>
      </c>
      <c r="AD20" s="63">
        <v>2736575</v>
      </c>
      <c r="AE20" s="63">
        <v>2758244</v>
      </c>
      <c r="AF20" s="63">
        <v>2783800</v>
      </c>
      <c r="AG20" s="63">
        <v>2808121</v>
      </c>
      <c r="AH20" s="63">
        <v>2834308</v>
      </c>
      <c r="AI20" s="63">
        <v>2849567</v>
      </c>
      <c r="AJ20" s="63">
        <v>2886779</v>
      </c>
      <c r="AK20" s="63">
        <v>2919768</v>
      </c>
      <c r="AL20" s="63">
        <v>2953495</v>
      </c>
      <c r="AM20" s="63">
        <v>2984687</v>
      </c>
      <c r="AN20" s="63">
        <v>3010370</v>
      </c>
      <c r="AO20" s="63">
        <v>3041096</v>
      </c>
      <c r="AP20" s="63">
        <v>3077416</v>
      </c>
      <c r="AQ20" s="66" t="s">
        <v>70</v>
      </c>
      <c r="AR20" s="63">
        <v>20</v>
      </c>
    </row>
    <row r="21" spans="1:44" s="46" customFormat="1" x14ac:dyDescent="0.2">
      <c r="A21" s="63" t="s">
        <v>296</v>
      </c>
      <c r="B21" s="63" t="s">
        <v>297</v>
      </c>
      <c r="C21" s="63" t="s">
        <v>301</v>
      </c>
      <c r="D21" s="64" t="s">
        <v>303</v>
      </c>
      <c r="E21" s="64" t="s">
        <v>607</v>
      </c>
      <c r="F21" s="64" t="s">
        <v>653</v>
      </c>
      <c r="G21" s="64" t="s">
        <v>32</v>
      </c>
      <c r="H21" s="63" t="s">
        <v>223</v>
      </c>
      <c r="I21" s="63" t="s">
        <v>664</v>
      </c>
      <c r="J21" s="65">
        <v>0.06</v>
      </c>
      <c r="K21" s="63">
        <v>2017</v>
      </c>
      <c r="L21" s="63">
        <v>0</v>
      </c>
      <c r="M21" s="63">
        <v>1</v>
      </c>
      <c r="N21" s="63" t="s">
        <v>353</v>
      </c>
      <c r="O21" s="67" t="s">
        <v>274</v>
      </c>
      <c r="P21" s="63">
        <v>0</v>
      </c>
      <c r="Q21" s="63">
        <v>0.25</v>
      </c>
      <c r="R21" s="63">
        <v>0.5</v>
      </c>
      <c r="S21" s="63">
        <v>0.75</v>
      </c>
      <c r="T21" s="63">
        <v>1</v>
      </c>
      <c r="U21" s="63" t="s">
        <v>222</v>
      </c>
      <c r="V21" s="63" t="s">
        <v>222</v>
      </c>
      <c r="W21" s="63" t="s">
        <v>222</v>
      </c>
      <c r="X21" s="66">
        <v>0.79500000000000004</v>
      </c>
      <c r="Y21" s="66">
        <v>0.78700000000000003</v>
      </c>
      <c r="Z21" s="66">
        <v>0.78900000000000003</v>
      </c>
      <c r="AA21" s="66">
        <v>0.78600000000000003</v>
      </c>
      <c r="AB21" s="66">
        <v>0.78700000000000003</v>
      </c>
      <c r="AC21" s="66">
        <v>0.73519999999999996</v>
      </c>
      <c r="AD21" s="66">
        <v>0.74780000000000002</v>
      </c>
      <c r="AE21" s="66">
        <v>0.75170000000000003</v>
      </c>
      <c r="AF21" s="66">
        <v>0.74829999999999997</v>
      </c>
      <c r="AG21" s="66">
        <v>0.7429</v>
      </c>
      <c r="AH21" s="66">
        <v>0.74299999999999999</v>
      </c>
      <c r="AI21" s="66">
        <v>0.75490000000000002</v>
      </c>
      <c r="AJ21" s="66">
        <v>0.77210000000000001</v>
      </c>
      <c r="AK21" s="66">
        <v>0.77869999999999995</v>
      </c>
      <c r="AL21" s="66">
        <v>0.7984</v>
      </c>
      <c r="AM21" s="66">
        <v>0.81169999999999998</v>
      </c>
      <c r="AN21" s="66">
        <v>0.82099999999999995</v>
      </c>
      <c r="AO21" s="66">
        <v>0.82499999999999996</v>
      </c>
      <c r="AP21" s="66">
        <v>0.82699999999999996</v>
      </c>
      <c r="AQ21" s="66" t="s">
        <v>70</v>
      </c>
      <c r="AR21" s="63">
        <v>21</v>
      </c>
    </row>
    <row r="22" spans="1:44" s="46" customFormat="1" x14ac:dyDescent="0.2">
      <c r="A22" s="63" t="s">
        <v>296</v>
      </c>
      <c r="B22" s="63" t="s">
        <v>297</v>
      </c>
      <c r="C22" s="63" t="s">
        <v>298</v>
      </c>
      <c r="D22" s="64" t="s">
        <v>306</v>
      </c>
      <c r="E22" s="64" t="s">
        <v>306</v>
      </c>
      <c r="F22" s="64" t="s">
        <v>655</v>
      </c>
      <c r="G22" s="64" t="s">
        <v>32</v>
      </c>
      <c r="H22" s="63" t="s">
        <v>223</v>
      </c>
      <c r="I22" s="63" t="s">
        <v>664</v>
      </c>
      <c r="J22" s="65">
        <v>0.04</v>
      </c>
      <c r="K22" s="63">
        <v>2018</v>
      </c>
      <c r="L22" s="63">
        <v>0</v>
      </c>
      <c r="M22" s="63">
        <v>1</v>
      </c>
      <c r="N22" s="63" t="s">
        <v>353</v>
      </c>
      <c r="O22" s="67" t="s">
        <v>274</v>
      </c>
      <c r="P22" s="63">
        <v>0</v>
      </c>
      <c r="Q22" s="63">
        <v>0.25</v>
      </c>
      <c r="R22" s="63">
        <v>0.5</v>
      </c>
      <c r="S22" s="63">
        <v>0.75</v>
      </c>
      <c r="T22" s="63">
        <v>1</v>
      </c>
      <c r="U22" s="63" t="s">
        <v>222</v>
      </c>
      <c r="V22" s="63" t="s">
        <v>222</v>
      </c>
      <c r="W22" s="63" t="s">
        <v>222</v>
      </c>
      <c r="X22" s="66" t="s">
        <v>70</v>
      </c>
      <c r="Y22" s="66" t="s">
        <v>70</v>
      </c>
      <c r="Z22" s="66" t="s">
        <v>70</v>
      </c>
      <c r="AA22" s="66" t="s">
        <v>70</v>
      </c>
      <c r="AB22" s="66" t="s">
        <v>70</v>
      </c>
      <c r="AC22" s="66" t="s">
        <v>70</v>
      </c>
      <c r="AD22" s="66" t="s">
        <v>70</v>
      </c>
      <c r="AE22" s="66" t="s">
        <v>70</v>
      </c>
      <c r="AF22" s="66" t="s">
        <v>70</v>
      </c>
      <c r="AG22" s="66" t="s">
        <v>70</v>
      </c>
      <c r="AH22" s="66" t="s">
        <v>70</v>
      </c>
      <c r="AI22" s="66" t="s">
        <v>70</v>
      </c>
      <c r="AJ22" s="66">
        <v>0.53300000000000003</v>
      </c>
      <c r="AK22" s="66">
        <v>0.62</v>
      </c>
      <c r="AL22" s="66">
        <v>0.58899999999999997</v>
      </c>
      <c r="AM22" s="66">
        <v>0.59699999999999998</v>
      </c>
      <c r="AN22" s="66">
        <v>0.57799999999999996</v>
      </c>
      <c r="AO22" s="66">
        <v>0.57999999999999996</v>
      </c>
      <c r="AP22" s="66">
        <v>0.57999999999999996</v>
      </c>
      <c r="AQ22" s="66">
        <v>0.56999999999999995</v>
      </c>
      <c r="AR22" s="63">
        <v>22</v>
      </c>
    </row>
    <row r="23" spans="1:44" s="46" customFormat="1" x14ac:dyDescent="0.2">
      <c r="A23" s="63" t="s">
        <v>272</v>
      </c>
      <c r="B23" s="63" t="s">
        <v>278</v>
      </c>
      <c r="C23" s="63" t="s">
        <v>473</v>
      </c>
      <c r="D23" s="64" t="s">
        <v>474</v>
      </c>
      <c r="E23" s="64" t="s">
        <v>602</v>
      </c>
      <c r="F23" s="64" t="s">
        <v>625</v>
      </c>
      <c r="G23" s="64" t="s">
        <v>38</v>
      </c>
      <c r="H23" s="63" t="s">
        <v>223</v>
      </c>
      <c r="I23" s="63" t="s">
        <v>664</v>
      </c>
      <c r="J23" s="65">
        <v>0.04</v>
      </c>
      <c r="K23" s="63">
        <v>2017</v>
      </c>
      <c r="L23" s="63">
        <v>0</v>
      </c>
      <c r="M23" s="63">
        <v>1</v>
      </c>
      <c r="N23" s="63" t="s">
        <v>353</v>
      </c>
      <c r="O23" s="67" t="s">
        <v>274</v>
      </c>
      <c r="P23" s="63">
        <v>0</v>
      </c>
      <c r="Q23" s="63">
        <v>0.25</v>
      </c>
      <c r="R23" s="63">
        <v>0.5</v>
      </c>
      <c r="S23" s="63">
        <v>0.75</v>
      </c>
      <c r="T23" s="63">
        <v>1</v>
      </c>
      <c r="U23" s="63" t="s">
        <v>222</v>
      </c>
      <c r="V23" s="63" t="s">
        <v>222</v>
      </c>
      <c r="W23" s="63" t="s">
        <v>222</v>
      </c>
      <c r="X23" s="66" t="s">
        <v>70</v>
      </c>
      <c r="Y23" s="66">
        <v>0.78500000000000003</v>
      </c>
      <c r="Z23" s="66" t="s">
        <v>70</v>
      </c>
      <c r="AA23" s="66" t="s">
        <v>70</v>
      </c>
      <c r="AB23" s="66" t="s">
        <v>70</v>
      </c>
      <c r="AC23" s="66" t="s">
        <v>70</v>
      </c>
      <c r="AD23" s="66" t="s">
        <v>70</v>
      </c>
      <c r="AE23" s="66" t="s">
        <v>70</v>
      </c>
      <c r="AF23" s="66" t="s">
        <v>70</v>
      </c>
      <c r="AG23" s="66">
        <v>0.78600000000000003</v>
      </c>
      <c r="AH23" s="66">
        <v>0.749</v>
      </c>
      <c r="AI23" s="66">
        <v>0.74299999999999999</v>
      </c>
      <c r="AJ23" s="66">
        <v>0.746</v>
      </c>
      <c r="AK23" s="66">
        <v>0.76</v>
      </c>
      <c r="AL23" s="66">
        <v>0.76600000000000001</v>
      </c>
      <c r="AM23" s="66">
        <v>0.77300000000000002</v>
      </c>
      <c r="AN23" s="66">
        <v>0.78300000000000003</v>
      </c>
      <c r="AO23" s="66">
        <v>0.78300000000000003</v>
      </c>
      <c r="AP23" s="66">
        <v>0.78600000000000003</v>
      </c>
      <c r="AQ23" s="66" t="s">
        <v>70</v>
      </c>
      <c r="AR23" s="63">
        <v>23</v>
      </c>
    </row>
    <row r="24" spans="1:44" s="46" customFormat="1" x14ac:dyDescent="0.2">
      <c r="A24" s="63" t="s">
        <v>290</v>
      </c>
      <c r="B24" s="63" t="s">
        <v>289</v>
      </c>
      <c r="C24" s="63" t="s">
        <v>475</v>
      </c>
      <c r="D24" s="64" t="s">
        <v>476</v>
      </c>
      <c r="E24" s="64" t="s">
        <v>603</v>
      </c>
      <c r="F24" s="64" t="s">
        <v>626</v>
      </c>
      <c r="G24" s="64" t="s">
        <v>38</v>
      </c>
      <c r="H24" s="63" t="s">
        <v>307</v>
      </c>
      <c r="I24" s="63" t="s">
        <v>664</v>
      </c>
      <c r="J24" s="65">
        <v>0.04</v>
      </c>
      <c r="K24" s="63">
        <v>2017</v>
      </c>
      <c r="L24" s="63">
        <v>0</v>
      </c>
      <c r="M24" s="63">
        <v>1</v>
      </c>
      <c r="N24" s="63" t="s">
        <v>353</v>
      </c>
      <c r="O24" s="67" t="s">
        <v>274</v>
      </c>
      <c r="P24" s="63">
        <v>0</v>
      </c>
      <c r="Q24" s="63">
        <v>0.25</v>
      </c>
      <c r="R24" s="63">
        <v>0.5</v>
      </c>
      <c r="S24" s="63">
        <v>0.75</v>
      </c>
      <c r="T24" s="63">
        <v>1</v>
      </c>
      <c r="U24" s="63" t="s">
        <v>222</v>
      </c>
      <c r="V24" s="63" t="s">
        <v>222</v>
      </c>
      <c r="W24" s="63" t="s">
        <v>222</v>
      </c>
      <c r="X24" s="66" t="s">
        <v>70</v>
      </c>
      <c r="Y24" s="66">
        <v>0.27400000000000002</v>
      </c>
      <c r="Z24" s="66" t="s">
        <v>70</v>
      </c>
      <c r="AA24" s="66" t="s">
        <v>70</v>
      </c>
      <c r="AB24" s="66" t="s">
        <v>70</v>
      </c>
      <c r="AC24" s="66" t="s">
        <v>70</v>
      </c>
      <c r="AD24" s="66" t="s">
        <v>70</v>
      </c>
      <c r="AE24" s="66">
        <v>0.30399999999999999</v>
      </c>
      <c r="AF24" s="66">
        <v>0.31</v>
      </c>
      <c r="AG24" s="66">
        <v>0.315</v>
      </c>
      <c r="AH24" s="66">
        <v>0.315</v>
      </c>
      <c r="AI24" s="66">
        <v>0.318</v>
      </c>
      <c r="AJ24" s="66">
        <v>0.32400000000000001</v>
      </c>
      <c r="AK24" s="66">
        <v>0.33200000000000002</v>
      </c>
      <c r="AL24" s="66">
        <v>0.33500000000000002</v>
      </c>
      <c r="AM24" s="66">
        <v>0.34300000000000003</v>
      </c>
      <c r="AN24" s="66">
        <v>0.34699999999999998</v>
      </c>
      <c r="AO24" s="66">
        <v>0.34799999999999998</v>
      </c>
      <c r="AP24" s="66">
        <v>0.36099999999999999</v>
      </c>
      <c r="AQ24" s="66" t="s">
        <v>70</v>
      </c>
      <c r="AR24" s="63">
        <v>24</v>
      </c>
    </row>
    <row r="25" spans="1:44" s="46" customFormat="1" x14ac:dyDescent="0.2">
      <c r="A25" s="63" t="s">
        <v>308</v>
      </c>
      <c r="B25" s="63" t="s">
        <v>309</v>
      </c>
      <c r="C25" s="63" t="s">
        <v>554</v>
      </c>
      <c r="D25" s="63" t="s">
        <v>546</v>
      </c>
      <c r="E25" s="63" t="s">
        <v>546</v>
      </c>
      <c r="F25" s="63" t="s">
        <v>647</v>
      </c>
      <c r="G25" s="63" t="s">
        <v>31</v>
      </c>
      <c r="H25" s="63" t="s">
        <v>223</v>
      </c>
      <c r="I25" s="63" t="s">
        <v>664</v>
      </c>
      <c r="J25" s="65">
        <v>0.03</v>
      </c>
      <c r="K25" s="63">
        <v>2016</v>
      </c>
      <c r="L25" s="63">
        <v>0</v>
      </c>
      <c r="M25" s="63">
        <v>1</v>
      </c>
      <c r="N25" s="63" t="s">
        <v>353</v>
      </c>
      <c r="O25" s="67" t="s">
        <v>274</v>
      </c>
      <c r="P25" s="63">
        <v>0</v>
      </c>
      <c r="Q25" s="63">
        <v>0.25</v>
      </c>
      <c r="R25" s="63">
        <v>0.5</v>
      </c>
      <c r="S25" s="63">
        <v>0.75</v>
      </c>
      <c r="T25" s="63">
        <v>1</v>
      </c>
      <c r="U25" s="63" t="s">
        <v>222</v>
      </c>
      <c r="V25" s="63" t="s">
        <v>222</v>
      </c>
      <c r="W25" s="63" t="s">
        <v>222</v>
      </c>
      <c r="X25" s="66" t="s">
        <v>70</v>
      </c>
      <c r="Y25" s="66" t="s">
        <v>70</v>
      </c>
      <c r="Z25" s="66" t="s">
        <v>70</v>
      </c>
      <c r="AA25" s="66" t="s">
        <v>70</v>
      </c>
      <c r="AB25" s="66" t="s">
        <v>70</v>
      </c>
      <c r="AC25" s="66">
        <v>0.2</v>
      </c>
      <c r="AD25" s="66">
        <v>0.19</v>
      </c>
      <c r="AE25" s="66">
        <v>0.18</v>
      </c>
      <c r="AF25" s="66">
        <v>0.21</v>
      </c>
      <c r="AG25" s="66">
        <v>0.17</v>
      </c>
      <c r="AH25" s="66">
        <v>0.18</v>
      </c>
      <c r="AI25" s="66">
        <v>0.22</v>
      </c>
      <c r="AJ25" s="66">
        <v>0.21</v>
      </c>
      <c r="AK25" s="66">
        <v>0.21</v>
      </c>
      <c r="AL25" s="66">
        <v>0.2</v>
      </c>
      <c r="AM25" s="66">
        <v>0.21</v>
      </c>
      <c r="AN25" s="66">
        <v>0.23</v>
      </c>
      <c r="AO25" s="66">
        <v>0.24</v>
      </c>
      <c r="AP25" s="66" t="s">
        <v>70</v>
      </c>
      <c r="AQ25" s="66" t="s">
        <v>70</v>
      </c>
      <c r="AR25" s="63">
        <v>25</v>
      </c>
    </row>
    <row r="26" spans="1:44" s="46" customFormat="1" x14ac:dyDescent="0.2">
      <c r="A26" s="63" t="s">
        <v>283</v>
      </c>
      <c r="B26" s="63" t="s">
        <v>282</v>
      </c>
      <c r="C26" s="63" t="s">
        <v>155</v>
      </c>
      <c r="D26" s="64" t="s">
        <v>379</v>
      </c>
      <c r="E26" s="64" t="s">
        <v>379</v>
      </c>
      <c r="F26" s="64" t="s">
        <v>627</v>
      </c>
      <c r="G26" s="64" t="s">
        <v>378</v>
      </c>
      <c r="H26" s="63" t="s">
        <v>307</v>
      </c>
      <c r="I26" s="63" t="s">
        <v>663</v>
      </c>
      <c r="J26" s="65">
        <v>2.3E-2</v>
      </c>
      <c r="K26" s="63">
        <v>2016</v>
      </c>
      <c r="L26" s="63">
        <v>0</v>
      </c>
      <c r="M26" s="63">
        <v>1</v>
      </c>
      <c r="N26" s="63" t="s">
        <v>353</v>
      </c>
      <c r="O26" s="67" t="s">
        <v>274</v>
      </c>
      <c r="P26" s="63">
        <v>0</v>
      </c>
      <c r="Q26" s="63">
        <v>0.25</v>
      </c>
      <c r="R26" s="63">
        <v>0.5</v>
      </c>
      <c r="S26" s="63">
        <v>0.75</v>
      </c>
      <c r="T26" s="63">
        <v>1</v>
      </c>
      <c r="U26" s="63" t="s">
        <v>222</v>
      </c>
      <c r="V26" s="63" t="s">
        <v>222</v>
      </c>
      <c r="W26" s="63" t="s">
        <v>222</v>
      </c>
      <c r="X26" s="66">
        <v>0.19600000000000001</v>
      </c>
      <c r="Y26" s="63">
        <v>0.2</v>
      </c>
      <c r="Z26" s="63">
        <v>0.20899999999999999</v>
      </c>
      <c r="AA26" s="63">
        <v>0.219</v>
      </c>
      <c r="AB26" s="63">
        <v>0.22900000000000001</v>
      </c>
      <c r="AC26" s="63">
        <v>0.23200000000000001</v>
      </c>
      <c r="AD26" s="63">
        <v>0.24399999999999999</v>
      </c>
      <c r="AE26" s="63">
        <v>0.251</v>
      </c>
      <c r="AF26" s="63">
        <v>0.26300000000000001</v>
      </c>
      <c r="AG26" s="63">
        <v>0.26700000000000002</v>
      </c>
      <c r="AH26" s="63">
        <v>0.26900000000000002</v>
      </c>
      <c r="AI26" s="63">
        <v>0.27500000000000002</v>
      </c>
      <c r="AJ26" s="63">
        <v>0.27800000000000002</v>
      </c>
      <c r="AK26" s="63">
        <v>0.27600000000000002</v>
      </c>
      <c r="AL26" s="63">
        <v>0.29399999999999998</v>
      </c>
      <c r="AM26" s="63">
        <v>0.29599999999999999</v>
      </c>
      <c r="AN26" s="63">
        <v>0.29799999999999999</v>
      </c>
      <c r="AO26" s="63">
        <v>0.30099999999999999</v>
      </c>
      <c r="AP26" s="66" t="s">
        <v>70</v>
      </c>
      <c r="AQ26" s="66" t="s">
        <v>70</v>
      </c>
      <c r="AR26" s="63">
        <v>26</v>
      </c>
    </row>
    <row r="27" spans="1:44" s="46" customFormat="1" x14ac:dyDescent="0.2">
      <c r="A27" s="63" t="s">
        <v>181</v>
      </c>
      <c r="B27" s="63" t="s">
        <v>320</v>
      </c>
      <c r="C27" s="63" t="s">
        <v>185</v>
      </c>
      <c r="D27" s="64" t="s">
        <v>447</v>
      </c>
      <c r="E27" s="64" t="s">
        <v>605</v>
      </c>
      <c r="F27" s="64" t="s">
        <v>628</v>
      </c>
      <c r="G27" s="64" t="s">
        <v>370</v>
      </c>
      <c r="H27" s="63" t="s">
        <v>223</v>
      </c>
      <c r="I27" s="63" t="s">
        <v>663</v>
      </c>
      <c r="J27" s="65">
        <v>0.02</v>
      </c>
      <c r="K27" s="63">
        <v>2017</v>
      </c>
      <c r="L27" s="63">
        <v>0</v>
      </c>
      <c r="M27" s="63">
        <v>4000000</v>
      </c>
      <c r="N27" s="63" t="s">
        <v>352</v>
      </c>
      <c r="O27" s="67" t="s">
        <v>356</v>
      </c>
      <c r="P27" s="63">
        <v>0</v>
      </c>
      <c r="Q27" s="63">
        <v>1000000</v>
      </c>
      <c r="R27" s="63">
        <v>2000000</v>
      </c>
      <c r="S27" s="63">
        <v>3000000</v>
      </c>
      <c r="T27" s="63">
        <v>4000000</v>
      </c>
      <c r="U27" s="63" t="s">
        <v>222</v>
      </c>
      <c r="V27" s="63" t="s">
        <v>222</v>
      </c>
      <c r="W27" s="63" t="s">
        <v>222</v>
      </c>
      <c r="X27" s="66" t="s">
        <v>70</v>
      </c>
      <c r="Y27" s="66">
        <v>2277423</v>
      </c>
      <c r="Z27" s="66">
        <v>2301016</v>
      </c>
      <c r="AA27" s="66">
        <v>2322473</v>
      </c>
      <c r="AB27" s="66">
        <v>2344910</v>
      </c>
      <c r="AC27" s="66">
        <v>2365052</v>
      </c>
      <c r="AD27" s="66">
        <v>2383023</v>
      </c>
      <c r="AE27" s="66">
        <v>2405311</v>
      </c>
      <c r="AF27" s="66">
        <v>2423403</v>
      </c>
      <c r="AG27" s="66">
        <v>2438897</v>
      </c>
      <c r="AH27" s="66">
        <v>2446895</v>
      </c>
      <c r="AI27" s="66">
        <v>2454358</v>
      </c>
      <c r="AJ27" s="66">
        <v>2459188</v>
      </c>
      <c r="AK27" s="66">
        <v>2457927</v>
      </c>
      <c r="AL27" s="66">
        <v>2462579</v>
      </c>
      <c r="AM27" s="66">
        <v>2467962</v>
      </c>
      <c r="AN27" s="66">
        <v>2472868</v>
      </c>
      <c r="AO27" s="66">
        <v>2483954</v>
      </c>
      <c r="AP27" s="66">
        <v>2499190</v>
      </c>
      <c r="AQ27" s="66" t="s">
        <v>70</v>
      </c>
      <c r="AR27" s="63">
        <v>27</v>
      </c>
    </row>
    <row r="28" spans="1:44" s="46" customFormat="1" x14ac:dyDescent="0.2">
      <c r="A28" s="63" t="s">
        <v>296</v>
      </c>
      <c r="B28" s="63" t="s">
        <v>297</v>
      </c>
      <c r="C28" s="63" t="s">
        <v>337</v>
      </c>
      <c r="D28" s="64" t="s">
        <v>302</v>
      </c>
      <c r="E28" s="64" t="s">
        <v>302</v>
      </c>
      <c r="F28" s="64" t="s">
        <v>629</v>
      </c>
      <c r="G28" s="64" t="s">
        <v>32</v>
      </c>
      <c r="H28" s="63" t="s">
        <v>307</v>
      </c>
      <c r="I28" s="63" t="s">
        <v>663</v>
      </c>
      <c r="J28" s="65">
        <f>(AP28-AJ28)</f>
        <v>1.9406393999999993E-2</v>
      </c>
      <c r="K28" s="63">
        <v>2017</v>
      </c>
      <c r="L28" s="63">
        <v>0</v>
      </c>
      <c r="M28" s="63">
        <v>1</v>
      </c>
      <c r="N28" s="63" t="s">
        <v>353</v>
      </c>
      <c r="O28" s="67" t="s">
        <v>274</v>
      </c>
      <c r="P28" s="63">
        <v>0</v>
      </c>
      <c r="Q28" s="63">
        <v>0.25</v>
      </c>
      <c r="R28" s="63">
        <v>0.5</v>
      </c>
      <c r="S28" s="63">
        <v>0.75</v>
      </c>
      <c r="T28" s="63">
        <v>1</v>
      </c>
      <c r="U28" s="63" t="s">
        <v>222</v>
      </c>
      <c r="V28" s="63" t="s">
        <v>222</v>
      </c>
      <c r="W28" s="63" t="s">
        <v>222</v>
      </c>
      <c r="X28" s="66" t="s">
        <v>70</v>
      </c>
      <c r="Y28" s="66">
        <v>2.6673861E-2</v>
      </c>
      <c r="Z28" s="66">
        <v>2.8523581999999999E-2</v>
      </c>
      <c r="AA28" s="66">
        <v>3.0926179000000002E-2</v>
      </c>
      <c r="AB28" s="66">
        <v>3.3670002999999997E-2</v>
      </c>
      <c r="AC28" s="66">
        <v>3.7280747000000003E-2</v>
      </c>
      <c r="AD28" s="66">
        <v>4.0864089999999999E-2</v>
      </c>
      <c r="AE28" s="66">
        <v>4.2798732999999999E-2</v>
      </c>
      <c r="AF28" s="66">
        <v>4.6368956000000003E-2</v>
      </c>
      <c r="AG28" s="66">
        <v>5.0251821000000002E-2</v>
      </c>
      <c r="AH28" s="66">
        <v>5.3619434000000001E-2</v>
      </c>
      <c r="AI28" s="66">
        <v>6.2917196999999994E-2</v>
      </c>
      <c r="AJ28" s="66">
        <v>7.0211797000000006E-2</v>
      </c>
      <c r="AK28" s="66">
        <v>7.4873773000000005E-2</v>
      </c>
      <c r="AL28" s="66">
        <v>7.9870331000000003E-2</v>
      </c>
      <c r="AM28" s="66">
        <v>8.2785353000000006E-2</v>
      </c>
      <c r="AN28" s="66">
        <v>8.4923850999999995E-2</v>
      </c>
      <c r="AO28" s="66">
        <v>8.7903731999999998E-2</v>
      </c>
      <c r="AP28" s="66">
        <v>8.9618191E-2</v>
      </c>
      <c r="AQ28" s="66" t="s">
        <v>70</v>
      </c>
      <c r="AR28" s="63">
        <v>28</v>
      </c>
    </row>
    <row r="29" spans="1:44" s="46" customFormat="1" x14ac:dyDescent="0.2">
      <c r="A29" s="63" t="s">
        <v>181</v>
      </c>
      <c r="B29" s="63" t="s">
        <v>320</v>
      </c>
      <c r="C29" s="63" t="s">
        <v>449</v>
      </c>
      <c r="D29" s="64" t="s">
        <v>450</v>
      </c>
      <c r="E29" s="64" t="s">
        <v>450</v>
      </c>
      <c r="F29" s="64" t="s">
        <v>452</v>
      </c>
      <c r="G29" s="64" t="s">
        <v>370</v>
      </c>
      <c r="H29" s="63" t="s">
        <v>223</v>
      </c>
      <c r="I29" s="63" t="s">
        <v>663</v>
      </c>
      <c r="J29" s="65">
        <v>1.2999999999999999E-2</v>
      </c>
      <c r="K29" s="63">
        <v>2016</v>
      </c>
      <c r="L29" s="63">
        <v>0</v>
      </c>
      <c r="M29" s="63">
        <v>40</v>
      </c>
      <c r="N29" s="63" t="s">
        <v>352</v>
      </c>
      <c r="O29" s="67" t="s">
        <v>504</v>
      </c>
      <c r="P29" s="63">
        <v>0</v>
      </c>
      <c r="Q29" s="63">
        <v>10</v>
      </c>
      <c r="R29" s="63">
        <v>20</v>
      </c>
      <c r="S29" s="63">
        <v>30</v>
      </c>
      <c r="T29" s="63">
        <v>40</v>
      </c>
      <c r="U29" s="63" t="s">
        <v>222</v>
      </c>
      <c r="V29" s="63" t="s">
        <v>222</v>
      </c>
      <c r="W29" s="63" t="s">
        <v>222</v>
      </c>
      <c r="X29" s="66" t="s">
        <v>70</v>
      </c>
      <c r="Y29" s="66">
        <v>35.4</v>
      </c>
      <c r="Z29" s="66" t="s">
        <v>70</v>
      </c>
      <c r="AA29" s="66" t="s">
        <v>70</v>
      </c>
      <c r="AB29" s="66" t="s">
        <v>70</v>
      </c>
      <c r="AC29" s="66" t="s">
        <v>70</v>
      </c>
      <c r="AD29" s="66" t="s">
        <v>70</v>
      </c>
      <c r="AE29" s="66" t="s">
        <v>70</v>
      </c>
      <c r="AF29" s="66" t="s">
        <v>70</v>
      </c>
      <c r="AG29" s="66" t="s">
        <v>70</v>
      </c>
      <c r="AH29" s="66" t="s">
        <v>70</v>
      </c>
      <c r="AI29" s="66">
        <v>37.4</v>
      </c>
      <c r="AJ29" s="66">
        <v>37.5</v>
      </c>
      <c r="AK29" s="66">
        <v>37.6</v>
      </c>
      <c r="AL29" s="66">
        <v>37.700000000000003</v>
      </c>
      <c r="AM29" s="66">
        <v>37.700000000000003</v>
      </c>
      <c r="AN29" s="66">
        <v>37.799999999999997</v>
      </c>
      <c r="AO29" s="66">
        <v>37.9</v>
      </c>
      <c r="AP29" s="66" t="s">
        <v>70</v>
      </c>
      <c r="AQ29" s="66" t="s">
        <v>70</v>
      </c>
      <c r="AR29" s="63">
        <v>29</v>
      </c>
    </row>
    <row r="30" spans="1:44" s="46" customFormat="1" x14ac:dyDescent="0.2">
      <c r="A30" s="63" t="s">
        <v>283</v>
      </c>
      <c r="B30" s="63" t="s">
        <v>282</v>
      </c>
      <c r="C30" s="63" t="s">
        <v>154</v>
      </c>
      <c r="D30" s="64" t="s">
        <v>380</v>
      </c>
      <c r="E30" s="64" t="s">
        <v>598</v>
      </c>
      <c r="F30" s="64" t="s">
        <v>599</v>
      </c>
      <c r="G30" s="64" t="s">
        <v>378</v>
      </c>
      <c r="H30" s="63" t="s">
        <v>307</v>
      </c>
      <c r="I30" s="63" t="s">
        <v>663</v>
      </c>
      <c r="J30" s="65">
        <v>0.01</v>
      </c>
      <c r="K30" s="63">
        <v>2016</v>
      </c>
      <c r="L30" s="63">
        <v>0</v>
      </c>
      <c r="M30" s="63">
        <v>1</v>
      </c>
      <c r="N30" s="63" t="s">
        <v>353</v>
      </c>
      <c r="O30" s="67" t="s">
        <v>274</v>
      </c>
      <c r="P30" s="63">
        <v>0</v>
      </c>
      <c r="Q30" s="63">
        <v>0.25</v>
      </c>
      <c r="R30" s="63">
        <v>0.5</v>
      </c>
      <c r="S30" s="63">
        <v>0.75</v>
      </c>
      <c r="T30" s="63">
        <v>1</v>
      </c>
      <c r="U30" s="63" t="s">
        <v>222</v>
      </c>
      <c r="V30" s="63" t="s">
        <v>222</v>
      </c>
      <c r="W30" s="63" t="s">
        <v>222</v>
      </c>
      <c r="X30" s="66">
        <v>5.6000000000000001E-2</v>
      </c>
      <c r="Y30" s="63">
        <v>6.0999999999999999E-2</v>
      </c>
      <c r="Z30" s="63">
        <v>6.5000000000000002E-2</v>
      </c>
      <c r="AA30" s="63">
        <v>6.5000000000000002E-2</v>
      </c>
      <c r="AB30" s="63">
        <v>7.0999999999999994E-2</v>
      </c>
      <c r="AC30" s="63">
        <v>7.0000000000000007E-2</v>
      </c>
      <c r="AD30" s="63">
        <v>7.2999999999999995E-2</v>
      </c>
      <c r="AE30" s="63">
        <v>7.4999999999999997E-2</v>
      </c>
      <c r="AF30" s="63">
        <v>0.08</v>
      </c>
      <c r="AG30" s="63">
        <v>8.3000000000000004E-2</v>
      </c>
      <c r="AH30" s="63">
        <v>8.3000000000000004E-2</v>
      </c>
      <c r="AI30" s="63">
        <v>8.6999999999999994E-2</v>
      </c>
      <c r="AJ30" s="63">
        <v>9.5000000000000001E-2</v>
      </c>
      <c r="AK30" s="63">
        <v>9.7000000000000003E-2</v>
      </c>
      <c r="AL30" s="63">
        <v>9.7000000000000003E-2</v>
      </c>
      <c r="AM30" s="63">
        <v>0.1</v>
      </c>
      <c r="AN30" s="63">
        <v>9.9000000000000005E-2</v>
      </c>
      <c r="AO30" s="63">
        <v>0.105</v>
      </c>
      <c r="AP30" s="66" t="s">
        <v>70</v>
      </c>
      <c r="AQ30" s="66" t="s">
        <v>70</v>
      </c>
      <c r="AR30" s="63">
        <v>30</v>
      </c>
    </row>
    <row r="31" spans="1:44" s="46" customFormat="1" x14ac:dyDescent="0.2">
      <c r="A31" s="63" t="s">
        <v>290</v>
      </c>
      <c r="B31" s="63" t="s">
        <v>289</v>
      </c>
      <c r="C31" s="63" t="s">
        <v>479</v>
      </c>
      <c r="D31" s="64" t="s">
        <v>480</v>
      </c>
      <c r="E31" s="64" t="s">
        <v>600</v>
      </c>
      <c r="F31" s="64" t="s">
        <v>630</v>
      </c>
      <c r="G31" s="64" t="s">
        <v>482</v>
      </c>
      <c r="H31" s="63" t="s">
        <v>307</v>
      </c>
      <c r="I31" s="63" t="s">
        <v>663</v>
      </c>
      <c r="J31" s="65">
        <v>0.01</v>
      </c>
      <c r="K31" s="63">
        <v>2015</v>
      </c>
      <c r="L31" s="63">
        <v>0</v>
      </c>
      <c r="M31" s="63">
        <v>1</v>
      </c>
      <c r="N31" s="63" t="s">
        <v>353</v>
      </c>
      <c r="O31" s="67" t="s">
        <v>274</v>
      </c>
      <c r="P31" s="63">
        <v>0</v>
      </c>
      <c r="Q31" s="63">
        <v>0.25</v>
      </c>
      <c r="R31" s="63">
        <v>0.5</v>
      </c>
      <c r="S31" s="63">
        <v>0.75</v>
      </c>
      <c r="T31" s="63">
        <v>1</v>
      </c>
      <c r="U31" s="63" t="s">
        <v>222</v>
      </c>
      <c r="V31" s="63" t="s">
        <v>222</v>
      </c>
      <c r="W31" s="63" t="s">
        <v>222</v>
      </c>
      <c r="X31" s="66" t="s">
        <v>70</v>
      </c>
      <c r="Y31" s="66" t="s">
        <v>70</v>
      </c>
      <c r="Z31" s="66" t="s">
        <v>70</v>
      </c>
      <c r="AA31" s="66">
        <v>0.55800000000000005</v>
      </c>
      <c r="AB31" s="66">
        <v>0.57299999999999995</v>
      </c>
      <c r="AC31" s="66">
        <v>0.57099999999999995</v>
      </c>
      <c r="AD31" s="66">
        <v>0.57999999999999996</v>
      </c>
      <c r="AE31" s="66">
        <v>0.57499999999999996</v>
      </c>
      <c r="AF31" s="66">
        <v>0.59699999999999998</v>
      </c>
      <c r="AG31" s="66">
        <v>0.60599999999999998</v>
      </c>
      <c r="AH31" s="66">
        <v>0.60599999999999998</v>
      </c>
      <c r="AI31" s="66">
        <v>0.61399999999999999</v>
      </c>
      <c r="AJ31" s="66">
        <v>0.62</v>
      </c>
      <c r="AK31" s="66">
        <v>0.626</v>
      </c>
      <c r="AL31" s="66">
        <v>0.63200000000000001</v>
      </c>
      <c r="AM31" s="66">
        <v>0.63200000000000001</v>
      </c>
      <c r="AN31" s="66">
        <v>0.628</v>
      </c>
      <c r="AO31" s="66" t="s">
        <v>70</v>
      </c>
      <c r="AP31" s="66" t="s">
        <v>70</v>
      </c>
      <c r="AQ31" s="66" t="s">
        <v>70</v>
      </c>
      <c r="AR31" s="63">
        <v>31</v>
      </c>
    </row>
    <row r="32" spans="1:44" s="82" customFormat="1" x14ac:dyDescent="0.2">
      <c r="A32" s="63" t="s">
        <v>272</v>
      </c>
      <c r="B32" s="63" t="s">
        <v>278</v>
      </c>
      <c r="C32" s="63" t="s">
        <v>405</v>
      </c>
      <c r="D32" s="64" t="s">
        <v>407</v>
      </c>
      <c r="E32" s="64" t="s">
        <v>601</v>
      </c>
      <c r="F32" s="64" t="s">
        <v>643</v>
      </c>
      <c r="G32" s="64" t="s">
        <v>409</v>
      </c>
      <c r="H32" s="63" t="s">
        <v>307</v>
      </c>
      <c r="I32" s="63" t="s">
        <v>663</v>
      </c>
      <c r="J32" s="65">
        <v>0</v>
      </c>
      <c r="K32" s="63">
        <v>2017</v>
      </c>
      <c r="L32" s="63">
        <v>-0.05</v>
      </c>
      <c r="M32" s="63">
        <v>0.05</v>
      </c>
      <c r="N32" s="63" t="s">
        <v>354</v>
      </c>
      <c r="O32" s="67" t="s">
        <v>646</v>
      </c>
      <c r="P32" s="63">
        <v>-0.05</v>
      </c>
      <c r="Q32" s="63">
        <v>-2.5000000000000001E-2</v>
      </c>
      <c r="R32" s="63">
        <v>0</v>
      </c>
      <c r="S32" s="63">
        <v>2.5000000000000001E-2</v>
      </c>
      <c r="T32" s="63">
        <v>0.05</v>
      </c>
      <c r="U32" s="63" t="s">
        <v>222</v>
      </c>
      <c r="V32" s="63" t="s">
        <v>222</v>
      </c>
      <c r="W32" s="63" t="s">
        <v>222</v>
      </c>
      <c r="X32" s="66" t="s">
        <v>70</v>
      </c>
      <c r="Y32" s="66" t="s">
        <v>70</v>
      </c>
      <c r="Z32" s="66">
        <v>1E-3</v>
      </c>
      <c r="AA32" s="66">
        <v>2.4E-2</v>
      </c>
      <c r="AB32" s="66">
        <v>4.4999999999999998E-2</v>
      </c>
      <c r="AC32" s="66">
        <v>3.6999999999999998E-2</v>
      </c>
      <c r="AD32" s="66">
        <v>2.5999999999999999E-2</v>
      </c>
      <c r="AE32" s="66">
        <v>-4.0000000000000001E-3</v>
      </c>
      <c r="AF32" s="66">
        <v>4.0000000000000001E-3</v>
      </c>
      <c r="AG32" s="66">
        <v>5.0000000000000001E-3</v>
      </c>
      <c r="AH32" s="66">
        <v>-0.04</v>
      </c>
      <c r="AI32" s="66">
        <v>3.2000000000000001E-2</v>
      </c>
      <c r="AJ32" s="66">
        <v>2.1999999999999999E-2</v>
      </c>
      <c r="AK32" s="66">
        <v>1.4E-2</v>
      </c>
      <c r="AL32" s="66">
        <v>2.1000000000000001E-2</v>
      </c>
      <c r="AM32" s="66">
        <v>2.8000000000000001E-2</v>
      </c>
      <c r="AN32" s="66">
        <v>8.0000000000000002E-3</v>
      </c>
      <c r="AO32" s="66">
        <v>2.7E-2</v>
      </c>
      <c r="AP32" s="66">
        <v>1.9E-2</v>
      </c>
      <c r="AQ32" s="66" t="s">
        <v>70</v>
      </c>
      <c r="AR32" s="63">
        <v>33</v>
      </c>
    </row>
    <row r="33" spans="1:44" s="46" customFormat="1" x14ac:dyDescent="0.2">
      <c r="A33" t="s">
        <v>296</v>
      </c>
      <c r="B33" t="s">
        <v>297</v>
      </c>
      <c r="C33" t="s">
        <v>299</v>
      </c>
      <c r="D33" t="s">
        <v>305</v>
      </c>
      <c r="E33" t="s">
        <v>305</v>
      </c>
      <c r="F33" s="12" t="s">
        <v>654</v>
      </c>
      <c r="G33" t="s">
        <v>32</v>
      </c>
      <c r="H33" t="s">
        <v>281</v>
      </c>
      <c r="I33" s="63" t="s">
        <v>663</v>
      </c>
      <c r="J33">
        <v>-0.01</v>
      </c>
      <c r="K33">
        <v>2017</v>
      </c>
      <c r="L33">
        <v>0</v>
      </c>
      <c r="M33">
        <v>1</v>
      </c>
      <c r="N33" t="s">
        <v>353</v>
      </c>
      <c r="O33" s="5">
        <v>0</v>
      </c>
      <c r="P33">
        <v>0</v>
      </c>
      <c r="Q33">
        <v>0.25</v>
      </c>
      <c r="R33">
        <v>0.5</v>
      </c>
      <c r="S33">
        <v>0.75</v>
      </c>
      <c r="T33">
        <v>1</v>
      </c>
      <c r="U33" t="s">
        <v>222</v>
      </c>
      <c r="V33" t="s">
        <v>222</v>
      </c>
      <c r="W33" t="s">
        <v>222</v>
      </c>
      <c r="X33" t="s">
        <v>70</v>
      </c>
      <c r="Y33" t="s">
        <v>70</v>
      </c>
      <c r="Z33" t="s">
        <v>70</v>
      </c>
      <c r="AA33" t="s">
        <v>70</v>
      </c>
      <c r="AB33" t="s">
        <v>70</v>
      </c>
      <c r="AC33" t="s">
        <v>70</v>
      </c>
      <c r="AD33" t="s">
        <v>70</v>
      </c>
      <c r="AE33" t="s">
        <v>70</v>
      </c>
      <c r="AF33" t="s">
        <v>70</v>
      </c>
      <c r="AG33" t="s">
        <v>70</v>
      </c>
      <c r="AH33" t="s">
        <v>70</v>
      </c>
      <c r="AI33" t="s">
        <v>70</v>
      </c>
      <c r="AJ33" t="s">
        <v>70</v>
      </c>
      <c r="AK33">
        <v>0.57199999999999995</v>
      </c>
      <c r="AL33">
        <v>0.58099999999999996</v>
      </c>
      <c r="AM33">
        <v>0.58699999999999997</v>
      </c>
      <c r="AN33">
        <v>0.57299999999999995</v>
      </c>
      <c r="AO33">
        <v>0.56499999999999995</v>
      </c>
      <c r="AP33">
        <v>0.55700000000000005</v>
      </c>
      <c r="AQ33" t="s">
        <v>271</v>
      </c>
      <c r="AR33" s="63">
        <v>35</v>
      </c>
    </row>
    <row r="34" spans="1:44" s="82" customFormat="1" x14ac:dyDescent="0.2">
      <c r="A34" s="63" t="s">
        <v>290</v>
      </c>
      <c r="B34" s="63" t="s">
        <v>289</v>
      </c>
      <c r="C34" s="63" t="s">
        <v>294</v>
      </c>
      <c r="D34" s="64" t="s">
        <v>505</v>
      </c>
      <c r="E34" s="64" t="s">
        <v>596</v>
      </c>
      <c r="F34" s="64" t="s">
        <v>373</v>
      </c>
      <c r="G34" s="64" t="s">
        <v>372</v>
      </c>
      <c r="H34" s="63" t="s">
        <v>307</v>
      </c>
      <c r="I34" s="63" t="s">
        <v>663</v>
      </c>
      <c r="J34" s="65">
        <f>(AP34/AJ34)-1</f>
        <v>-1.3490115493654531E-2</v>
      </c>
      <c r="K34" s="63">
        <v>2017</v>
      </c>
      <c r="L34" s="63">
        <v>0</v>
      </c>
      <c r="M34" s="63">
        <v>80000</v>
      </c>
      <c r="N34" s="63" t="s">
        <v>352</v>
      </c>
      <c r="O34" s="67" t="s">
        <v>275</v>
      </c>
      <c r="P34" s="63">
        <v>0</v>
      </c>
      <c r="Q34" s="63">
        <v>20000</v>
      </c>
      <c r="R34" s="63">
        <v>40000</v>
      </c>
      <c r="S34" s="63">
        <v>60000</v>
      </c>
      <c r="T34" s="63">
        <v>80000</v>
      </c>
      <c r="U34" s="63" t="s">
        <v>222</v>
      </c>
      <c r="V34" s="63" t="s">
        <v>222</v>
      </c>
      <c r="W34" s="63" t="s">
        <v>222</v>
      </c>
      <c r="X34" s="66" t="s">
        <v>70</v>
      </c>
      <c r="Y34" s="66" t="s">
        <v>70</v>
      </c>
      <c r="Z34" s="66">
        <v>46597</v>
      </c>
      <c r="AA34" s="66">
        <v>48677</v>
      </c>
      <c r="AB34" s="66">
        <v>49474</v>
      </c>
      <c r="AC34" s="66">
        <v>50954</v>
      </c>
      <c r="AD34" s="66">
        <v>51175</v>
      </c>
      <c r="AE34" s="66">
        <v>50402</v>
      </c>
      <c r="AF34" s="66">
        <v>50883</v>
      </c>
      <c r="AG34" s="66">
        <v>51140</v>
      </c>
      <c r="AH34" s="66">
        <v>51659</v>
      </c>
      <c r="AI34" s="66">
        <v>51721</v>
      </c>
      <c r="AJ34" s="66">
        <v>52557</v>
      </c>
      <c r="AK34" s="66">
        <v>51853</v>
      </c>
      <c r="AL34" s="66">
        <v>51526</v>
      </c>
      <c r="AM34" s="66">
        <v>51147</v>
      </c>
      <c r="AN34" s="66">
        <v>50678</v>
      </c>
      <c r="AO34" s="66">
        <v>51580</v>
      </c>
      <c r="AP34" s="66">
        <v>51848</v>
      </c>
      <c r="AQ34" s="66" t="s">
        <v>70</v>
      </c>
      <c r="AR34" s="63">
        <v>36</v>
      </c>
    </row>
    <row r="35" spans="1:44" s="46" customFormat="1" x14ac:dyDescent="0.2">
      <c r="A35" s="63" t="s">
        <v>290</v>
      </c>
      <c r="B35" s="63" t="s">
        <v>289</v>
      </c>
      <c r="C35" s="63" t="s">
        <v>292</v>
      </c>
      <c r="D35" s="64" t="s">
        <v>293</v>
      </c>
      <c r="E35" s="64" t="s">
        <v>293</v>
      </c>
      <c r="F35" s="64" t="s">
        <v>657</v>
      </c>
      <c r="G35" s="64" t="s">
        <v>33</v>
      </c>
      <c r="H35" s="63" t="s">
        <v>307</v>
      </c>
      <c r="I35" s="63" t="s">
        <v>663</v>
      </c>
      <c r="J35" s="65">
        <f>(AO35/AJ35)-1</f>
        <v>-1.8718502519798452E-2</v>
      </c>
      <c r="K35" s="63">
        <v>2016</v>
      </c>
      <c r="L35" s="63">
        <v>0</v>
      </c>
      <c r="M35" s="63">
        <v>2000000000</v>
      </c>
      <c r="N35" s="63" t="s">
        <v>352</v>
      </c>
      <c r="O35" s="67" t="s">
        <v>291</v>
      </c>
      <c r="P35" s="63">
        <v>0</v>
      </c>
      <c r="Q35" s="63">
        <v>500000000</v>
      </c>
      <c r="R35" s="63">
        <v>1000000000</v>
      </c>
      <c r="S35" s="63">
        <v>1500000000</v>
      </c>
      <c r="T35" s="63">
        <v>2000000000</v>
      </c>
      <c r="U35" s="63" t="s">
        <v>222</v>
      </c>
      <c r="V35" s="63" t="s">
        <v>222</v>
      </c>
      <c r="W35" s="63" t="s">
        <v>222</v>
      </c>
      <c r="X35" s="66">
        <v>485000000</v>
      </c>
      <c r="Y35" s="66" t="s">
        <v>70</v>
      </c>
      <c r="Z35" s="66">
        <v>568000000</v>
      </c>
      <c r="AA35" s="66" t="s">
        <v>70</v>
      </c>
      <c r="AB35" s="66">
        <v>802000000</v>
      </c>
      <c r="AC35" s="66" t="s">
        <v>70</v>
      </c>
      <c r="AD35" s="66">
        <v>1022000000</v>
      </c>
      <c r="AE35" s="66" t="s">
        <v>70</v>
      </c>
      <c r="AF35" s="66">
        <v>1216000000</v>
      </c>
      <c r="AG35" s="66" t="s">
        <v>70</v>
      </c>
      <c r="AH35" s="66">
        <v>1740000000</v>
      </c>
      <c r="AI35" s="66" t="s">
        <v>70</v>
      </c>
      <c r="AJ35" s="66">
        <v>1389000000</v>
      </c>
      <c r="AK35" s="66" t="s">
        <v>70</v>
      </c>
      <c r="AL35" s="66">
        <v>1592000000</v>
      </c>
      <c r="AM35" s="66" t="s">
        <v>70</v>
      </c>
      <c r="AN35" s="66">
        <v>1383000000</v>
      </c>
      <c r="AO35" s="66">
        <v>1363000000</v>
      </c>
      <c r="AP35" s="66" t="s">
        <v>70</v>
      </c>
      <c r="AQ35" s="66" t="s">
        <v>70</v>
      </c>
      <c r="AR35" s="63">
        <v>37</v>
      </c>
    </row>
    <row r="36" spans="1:44" s="46" customFormat="1" x14ac:dyDescent="0.2">
      <c r="A36" s="63" t="s">
        <v>290</v>
      </c>
      <c r="B36" s="63" t="s">
        <v>289</v>
      </c>
      <c r="C36" s="63" t="s">
        <v>288</v>
      </c>
      <c r="D36" s="64" t="s">
        <v>503</v>
      </c>
      <c r="E36" s="64" t="s">
        <v>604</v>
      </c>
      <c r="F36" s="64" t="s">
        <v>662</v>
      </c>
      <c r="G36" s="64" t="s">
        <v>372</v>
      </c>
      <c r="H36" s="63" t="s">
        <v>223</v>
      </c>
      <c r="I36" s="63" t="s">
        <v>663</v>
      </c>
      <c r="J36" s="65">
        <v>-0.02</v>
      </c>
      <c r="K36" s="63">
        <v>2018</v>
      </c>
      <c r="L36" s="63">
        <v>0</v>
      </c>
      <c r="M36" s="63">
        <v>20000</v>
      </c>
      <c r="N36" s="63" t="s">
        <v>352</v>
      </c>
      <c r="O36" s="63" t="s">
        <v>273</v>
      </c>
      <c r="P36" s="63">
        <v>0</v>
      </c>
      <c r="Q36" s="63">
        <v>5000</v>
      </c>
      <c r="R36" s="63">
        <v>10000</v>
      </c>
      <c r="S36" s="63">
        <v>15000</v>
      </c>
      <c r="T36" s="63">
        <v>20000</v>
      </c>
      <c r="U36" s="63" t="s">
        <v>222</v>
      </c>
      <c r="V36" s="63" t="s">
        <v>222</v>
      </c>
      <c r="W36" s="63" t="s">
        <v>222</v>
      </c>
      <c r="X36" s="7">
        <v>6381</v>
      </c>
      <c r="Y36" s="7">
        <v>6571</v>
      </c>
      <c r="Z36" s="7">
        <v>7199</v>
      </c>
      <c r="AA36" s="7">
        <v>8140</v>
      </c>
      <c r="AB36" s="7">
        <v>9102</v>
      </c>
      <c r="AC36" s="7">
        <v>10175</v>
      </c>
      <c r="AD36" s="7">
        <v>10626</v>
      </c>
      <c r="AE36" s="7">
        <v>10883</v>
      </c>
      <c r="AF36" s="7">
        <v>11144</v>
      </c>
      <c r="AG36" s="7">
        <v>11462</v>
      </c>
      <c r="AH36" s="7">
        <v>12318</v>
      </c>
      <c r="AI36" s="7">
        <v>12903</v>
      </c>
      <c r="AJ36" s="7">
        <v>13333</v>
      </c>
      <c r="AK36" s="7">
        <v>13410</v>
      </c>
      <c r="AL36" s="7">
        <v>13199</v>
      </c>
      <c r="AM36" s="7">
        <v>12994</v>
      </c>
      <c r="AN36" s="7">
        <v>13200</v>
      </c>
      <c r="AO36" s="7">
        <v>13346</v>
      </c>
      <c r="AP36" s="7">
        <v>13284</v>
      </c>
      <c r="AQ36" s="7">
        <v>13058</v>
      </c>
      <c r="AR36" s="63">
        <v>2</v>
      </c>
    </row>
    <row r="37" spans="1:44" s="46" customFormat="1" x14ac:dyDescent="0.2">
      <c r="A37" s="63" t="s">
        <v>335</v>
      </c>
      <c r="B37" s="63" t="s">
        <v>336</v>
      </c>
      <c r="C37" s="63" t="s">
        <v>415</v>
      </c>
      <c r="D37" s="64" t="s">
        <v>416</v>
      </c>
      <c r="E37" s="64" t="s">
        <v>417</v>
      </c>
      <c r="F37" s="64" t="s">
        <v>661</v>
      </c>
      <c r="G37" s="64" t="s">
        <v>370</v>
      </c>
      <c r="H37" s="63" t="s">
        <v>281</v>
      </c>
      <c r="I37" s="63" t="s">
        <v>663</v>
      </c>
      <c r="J37" s="65">
        <v>-0.02</v>
      </c>
      <c r="K37" s="63">
        <v>2015</v>
      </c>
      <c r="L37" s="63">
        <v>0</v>
      </c>
      <c r="M37" s="63">
        <v>1</v>
      </c>
      <c r="N37" s="63" t="s">
        <v>353</v>
      </c>
      <c r="O37" s="67" t="s">
        <v>274</v>
      </c>
      <c r="P37" s="63">
        <v>0</v>
      </c>
      <c r="Q37" s="63">
        <v>0.25</v>
      </c>
      <c r="R37" s="63">
        <v>0.5</v>
      </c>
      <c r="S37" s="63">
        <v>0.75</v>
      </c>
      <c r="T37" s="63">
        <v>1</v>
      </c>
      <c r="U37" s="63" t="s">
        <v>222</v>
      </c>
      <c r="V37" s="63" t="s">
        <v>222</v>
      </c>
      <c r="W37" s="63" t="s">
        <v>222</v>
      </c>
      <c r="X37" s="66" t="s">
        <v>70</v>
      </c>
      <c r="Y37" s="66" t="s">
        <v>70</v>
      </c>
      <c r="Z37" s="66" t="s">
        <v>70</v>
      </c>
      <c r="AA37" s="66" t="s">
        <v>70</v>
      </c>
      <c r="AB37" s="66" t="s">
        <v>70</v>
      </c>
      <c r="AC37" s="66">
        <v>0.41199999999999998</v>
      </c>
      <c r="AD37" s="66">
        <v>0.40899999999999997</v>
      </c>
      <c r="AE37" s="66">
        <v>0.39400000000000002</v>
      </c>
      <c r="AF37" s="66">
        <v>0.38900000000000001</v>
      </c>
      <c r="AG37" s="66">
        <v>0.36899999999999999</v>
      </c>
      <c r="AH37" s="66">
        <v>0.36599999999999999</v>
      </c>
      <c r="AI37" s="66">
        <v>0.39</v>
      </c>
      <c r="AJ37" s="66">
        <v>0.38</v>
      </c>
      <c r="AK37" s="66">
        <v>0.36</v>
      </c>
      <c r="AL37" s="66">
        <v>0.34899999999999998</v>
      </c>
      <c r="AM37" s="66">
        <v>0.35099999999999998</v>
      </c>
      <c r="AN37" s="66">
        <v>0.36299999999999999</v>
      </c>
      <c r="AO37" s="66" t="s">
        <v>70</v>
      </c>
      <c r="AP37" s="66" t="s">
        <v>70</v>
      </c>
      <c r="AQ37" s="66" t="s">
        <v>70</v>
      </c>
      <c r="AR37" s="63">
        <v>38</v>
      </c>
    </row>
    <row r="38" spans="1:44" s="46" customFormat="1" x14ac:dyDescent="0.2">
      <c r="A38" s="63" t="s">
        <v>272</v>
      </c>
      <c r="B38" s="63" t="s">
        <v>278</v>
      </c>
      <c r="C38" s="63" t="s">
        <v>406</v>
      </c>
      <c r="D38" s="64" t="s">
        <v>408</v>
      </c>
      <c r="E38" s="64" t="s">
        <v>408</v>
      </c>
      <c r="F38" s="64" t="s">
        <v>631</v>
      </c>
      <c r="G38" s="64" t="s">
        <v>38</v>
      </c>
      <c r="H38" s="63" t="s">
        <v>281</v>
      </c>
      <c r="I38" s="63" t="s">
        <v>665</v>
      </c>
      <c r="J38" s="65">
        <v>-0.02</v>
      </c>
      <c r="K38" s="63">
        <v>2017</v>
      </c>
      <c r="L38" s="63">
        <v>0</v>
      </c>
      <c r="M38" s="63">
        <v>1</v>
      </c>
      <c r="N38" s="63" t="s">
        <v>353</v>
      </c>
      <c r="O38" s="67" t="s">
        <v>274</v>
      </c>
      <c r="P38" s="63">
        <v>0</v>
      </c>
      <c r="Q38" s="63">
        <v>0.25</v>
      </c>
      <c r="R38" s="63">
        <v>0.5</v>
      </c>
      <c r="S38" s="63">
        <v>0.75</v>
      </c>
      <c r="T38" s="63">
        <v>1</v>
      </c>
      <c r="U38" s="63" t="s">
        <v>222</v>
      </c>
      <c r="V38" s="63" t="s">
        <v>222</v>
      </c>
      <c r="W38" s="63" t="s">
        <v>222</v>
      </c>
      <c r="X38" s="66">
        <v>7.9000000000000001E-2</v>
      </c>
      <c r="Y38" s="66" t="s">
        <v>70</v>
      </c>
      <c r="Z38" s="66" t="s">
        <v>70</v>
      </c>
      <c r="AA38" s="66" t="s">
        <v>70</v>
      </c>
      <c r="AB38" s="66" t="s">
        <v>70</v>
      </c>
      <c r="AC38" s="66" t="s">
        <v>70</v>
      </c>
      <c r="AD38" s="66" t="s">
        <v>70</v>
      </c>
      <c r="AE38" s="66">
        <v>9.8000000000000004E-2</v>
      </c>
      <c r="AF38" s="66">
        <v>9.5000000000000001E-2</v>
      </c>
      <c r="AG38" s="66">
        <v>9.6000000000000002E-2</v>
      </c>
      <c r="AH38" s="66">
        <v>0.11</v>
      </c>
      <c r="AI38" s="66">
        <v>0.11600000000000001</v>
      </c>
      <c r="AJ38" s="66">
        <v>0.11899999999999999</v>
      </c>
      <c r="AK38" s="66">
        <v>0.114</v>
      </c>
      <c r="AL38" s="66">
        <v>0.112</v>
      </c>
      <c r="AM38" s="66">
        <v>0.115</v>
      </c>
      <c r="AN38" s="66">
        <v>0.10199999999999999</v>
      </c>
      <c r="AO38" s="66">
        <v>9.9000000000000005E-2</v>
      </c>
      <c r="AP38" s="66">
        <v>9.5000000000000001E-2</v>
      </c>
      <c r="AQ38" s="66" t="s">
        <v>70</v>
      </c>
      <c r="AR38" s="63">
        <v>39</v>
      </c>
    </row>
    <row r="39" spans="1:44" s="46" customFormat="1" x14ac:dyDescent="0.2">
      <c r="A39" s="78" t="s">
        <v>170</v>
      </c>
      <c r="B39" s="78" t="s">
        <v>330</v>
      </c>
      <c r="C39" s="78" t="s">
        <v>334</v>
      </c>
      <c r="D39" s="79" t="s">
        <v>355</v>
      </c>
      <c r="E39" s="79" t="s">
        <v>368</v>
      </c>
      <c r="F39" s="79" t="s">
        <v>668</v>
      </c>
      <c r="G39" s="79" t="s">
        <v>171</v>
      </c>
      <c r="H39" s="78" t="s">
        <v>281</v>
      </c>
      <c r="I39" s="63" t="s">
        <v>663</v>
      </c>
      <c r="J39" s="80">
        <v>-0.03</v>
      </c>
      <c r="K39" s="78">
        <v>2016</v>
      </c>
      <c r="L39" s="78">
        <v>0</v>
      </c>
      <c r="M39" s="81">
        <v>175000000</v>
      </c>
      <c r="N39" s="63" t="s">
        <v>352</v>
      </c>
      <c r="O39" s="67" t="s">
        <v>667</v>
      </c>
      <c r="P39" s="78">
        <v>0</v>
      </c>
      <c r="Q39" s="83">
        <v>50000000</v>
      </c>
      <c r="R39" s="81">
        <v>100000000</v>
      </c>
      <c r="S39" s="81">
        <v>150000000</v>
      </c>
      <c r="T39" s="81">
        <v>175000000</v>
      </c>
      <c r="U39" s="78" t="s">
        <v>222</v>
      </c>
      <c r="V39" s="78" t="s">
        <v>222</v>
      </c>
      <c r="W39" s="78" t="s">
        <v>222</v>
      </c>
      <c r="X39" s="7">
        <v>157306408</v>
      </c>
      <c r="Y39" s="7">
        <v>163795410</v>
      </c>
      <c r="Z39" s="7">
        <v>162639083</v>
      </c>
      <c r="AA39" s="7">
        <v>165067648</v>
      </c>
      <c r="AB39" s="7">
        <v>166124746</v>
      </c>
      <c r="AC39" s="7">
        <v>165148696</v>
      </c>
      <c r="AD39" s="7">
        <v>164751215</v>
      </c>
      <c r="AE39" s="7">
        <v>161968038</v>
      </c>
      <c r="AF39" s="7">
        <v>165579634</v>
      </c>
      <c r="AG39" s="7">
        <v>166824331</v>
      </c>
      <c r="AH39" s="7">
        <v>157992083</v>
      </c>
      <c r="AI39" s="7">
        <v>159875825</v>
      </c>
      <c r="AJ39" s="7">
        <v>158455919</v>
      </c>
      <c r="AK39" s="7">
        <v>152204356</v>
      </c>
      <c r="AL39" s="7">
        <v>158193368</v>
      </c>
      <c r="AM39" s="7">
        <v>158323838</v>
      </c>
      <c r="AN39" s="7">
        <v>165580497</v>
      </c>
      <c r="AO39" s="86">
        <v>154241714</v>
      </c>
      <c r="AP39" s="81" t="s">
        <v>70</v>
      </c>
      <c r="AQ39" s="81" t="s">
        <v>70</v>
      </c>
      <c r="AR39" s="78">
        <v>34</v>
      </c>
    </row>
    <row r="40" spans="1:44" s="46" customFormat="1" x14ac:dyDescent="0.2">
      <c r="A40" s="63" t="s">
        <v>283</v>
      </c>
      <c r="B40" s="63" t="s">
        <v>282</v>
      </c>
      <c r="C40" s="63" t="s">
        <v>397</v>
      </c>
      <c r="D40" s="64" t="s">
        <v>506</v>
      </c>
      <c r="E40" s="64" t="s">
        <v>597</v>
      </c>
      <c r="F40" s="64" t="s">
        <v>632</v>
      </c>
      <c r="G40" s="64" t="s">
        <v>38</v>
      </c>
      <c r="H40" s="63" t="s">
        <v>281</v>
      </c>
      <c r="I40" s="63" t="s">
        <v>665</v>
      </c>
      <c r="J40" s="65">
        <v>-0.03</v>
      </c>
      <c r="K40" s="63">
        <v>2016</v>
      </c>
      <c r="L40" s="63">
        <v>0</v>
      </c>
      <c r="M40" s="63">
        <v>1</v>
      </c>
      <c r="N40" s="63" t="s">
        <v>353</v>
      </c>
      <c r="O40" s="67" t="s">
        <v>274</v>
      </c>
      <c r="P40" s="63">
        <v>0</v>
      </c>
      <c r="Q40" s="63">
        <v>0.25</v>
      </c>
      <c r="R40" s="63">
        <v>0.5</v>
      </c>
      <c r="S40" s="63">
        <v>0.75</v>
      </c>
      <c r="T40" s="63">
        <v>1</v>
      </c>
      <c r="U40" s="63" t="s">
        <v>222</v>
      </c>
      <c r="V40" s="63" t="s">
        <v>222</v>
      </c>
      <c r="W40" s="63" t="s">
        <v>222</v>
      </c>
      <c r="X40" s="66" t="s">
        <v>70</v>
      </c>
      <c r="Y40" s="66" t="s">
        <v>70</v>
      </c>
      <c r="Z40" s="66" t="s">
        <v>70</v>
      </c>
      <c r="AA40" s="66" t="s">
        <v>70</v>
      </c>
      <c r="AB40" s="66" t="s">
        <v>70</v>
      </c>
      <c r="AC40" s="66" t="s">
        <v>70</v>
      </c>
      <c r="AD40" s="66" t="s">
        <v>70</v>
      </c>
      <c r="AE40" s="66" t="s">
        <v>70</v>
      </c>
      <c r="AF40" s="66" t="s">
        <v>70</v>
      </c>
      <c r="AG40" s="66">
        <v>0.32500000000000001</v>
      </c>
      <c r="AH40" s="66">
        <v>0.31900000000000001</v>
      </c>
      <c r="AI40" s="66">
        <v>0.318</v>
      </c>
      <c r="AJ40" s="66">
        <v>0.32</v>
      </c>
      <c r="AK40" s="66">
        <v>0.317</v>
      </c>
      <c r="AL40" s="66">
        <v>0.318</v>
      </c>
      <c r="AM40" s="66">
        <v>0.318</v>
      </c>
      <c r="AN40" s="66">
        <v>0.32</v>
      </c>
      <c r="AO40" s="66">
        <v>0.313</v>
      </c>
      <c r="AP40" s="66" t="s">
        <v>70</v>
      </c>
      <c r="AQ40" s="66" t="s">
        <v>70</v>
      </c>
      <c r="AR40" s="63">
        <v>40</v>
      </c>
    </row>
    <row r="41" spans="1:44" s="46" customFormat="1" x14ac:dyDescent="0.2">
      <c r="A41" s="63" t="s">
        <v>272</v>
      </c>
      <c r="B41" s="63" t="s">
        <v>278</v>
      </c>
      <c r="C41" s="63" t="s">
        <v>488</v>
      </c>
      <c r="D41" s="64" t="s">
        <v>489</v>
      </c>
      <c r="E41" s="64" t="s">
        <v>489</v>
      </c>
      <c r="F41" s="64" t="s">
        <v>644</v>
      </c>
      <c r="G41" s="64" t="s">
        <v>38</v>
      </c>
      <c r="H41" s="63" t="s">
        <v>281</v>
      </c>
      <c r="I41" s="63" t="s">
        <v>665</v>
      </c>
      <c r="J41" s="65">
        <v>-0.03</v>
      </c>
      <c r="K41" s="63">
        <v>2017</v>
      </c>
      <c r="L41" s="63">
        <v>0</v>
      </c>
      <c r="M41" s="63">
        <v>1</v>
      </c>
      <c r="N41" s="63" t="s">
        <v>353</v>
      </c>
      <c r="O41" s="67" t="s">
        <v>274</v>
      </c>
      <c r="P41" s="63">
        <v>0</v>
      </c>
      <c r="Q41" s="63">
        <v>0.25</v>
      </c>
      <c r="R41" s="63">
        <v>0.5</v>
      </c>
      <c r="S41" s="63">
        <v>0.75</v>
      </c>
      <c r="T41" s="63">
        <v>1</v>
      </c>
      <c r="U41" s="63" t="s">
        <v>222</v>
      </c>
      <c r="V41" s="63" t="s">
        <v>222</v>
      </c>
      <c r="W41" s="63" t="s">
        <v>222</v>
      </c>
      <c r="X41" s="66" t="s">
        <v>70</v>
      </c>
      <c r="Y41" s="66">
        <v>0.35</v>
      </c>
      <c r="Z41" s="66" t="s">
        <v>70</v>
      </c>
      <c r="AA41" s="66" t="s">
        <v>70</v>
      </c>
      <c r="AB41" s="66" t="s">
        <v>70</v>
      </c>
      <c r="AC41" s="66" t="s">
        <v>70</v>
      </c>
      <c r="AD41" s="66" t="s">
        <v>70</v>
      </c>
      <c r="AE41" s="66" t="s">
        <v>70</v>
      </c>
      <c r="AF41" s="66">
        <v>0.32500000000000001</v>
      </c>
      <c r="AG41" s="66">
        <v>0.315</v>
      </c>
      <c r="AH41" s="66">
        <v>0.34100000000000003</v>
      </c>
      <c r="AI41" s="66">
        <v>0.36299999999999999</v>
      </c>
      <c r="AJ41" s="66">
        <v>0.38700000000000001</v>
      </c>
      <c r="AK41" s="66">
        <v>0.376</v>
      </c>
      <c r="AL41" s="66">
        <v>0.35399999999999998</v>
      </c>
      <c r="AM41" s="66">
        <v>0.35299999999999998</v>
      </c>
      <c r="AN41" s="66">
        <v>0.36899999999999999</v>
      </c>
      <c r="AO41" s="66">
        <v>0.35</v>
      </c>
      <c r="AP41" s="66">
        <v>0.36199999999999999</v>
      </c>
      <c r="AQ41" s="66" t="s">
        <v>70</v>
      </c>
      <c r="AR41" s="63">
        <v>41</v>
      </c>
    </row>
    <row r="42" spans="1:44" s="53" customFormat="1" x14ac:dyDescent="0.2">
      <c r="A42" s="63" t="s">
        <v>127</v>
      </c>
      <c r="B42" s="63" t="s">
        <v>316</v>
      </c>
      <c r="C42" s="63" t="s">
        <v>400</v>
      </c>
      <c r="D42" s="64" t="s">
        <v>401</v>
      </c>
      <c r="E42" s="64" t="s">
        <v>595</v>
      </c>
      <c r="F42" s="64" t="s">
        <v>633</v>
      </c>
      <c r="G42" s="64" t="s">
        <v>402</v>
      </c>
      <c r="H42" s="63" t="s">
        <v>281</v>
      </c>
      <c r="I42" s="63" t="s">
        <v>665</v>
      </c>
      <c r="J42" s="65">
        <v>-0.03</v>
      </c>
      <c r="K42" s="63">
        <v>2015</v>
      </c>
      <c r="L42" s="63">
        <v>0</v>
      </c>
      <c r="M42" s="63">
        <v>1600</v>
      </c>
      <c r="N42" s="63" t="s">
        <v>352</v>
      </c>
      <c r="O42" s="67" t="s">
        <v>275</v>
      </c>
      <c r="P42" s="63">
        <v>0</v>
      </c>
      <c r="Q42" s="63">
        <v>400</v>
      </c>
      <c r="R42" s="63">
        <v>800</v>
      </c>
      <c r="S42" s="63">
        <v>1200</v>
      </c>
      <c r="T42" s="63">
        <v>1600</v>
      </c>
      <c r="U42" s="63" t="s">
        <v>222</v>
      </c>
      <c r="V42" s="63" t="s">
        <v>222</v>
      </c>
      <c r="W42" s="63" t="s">
        <v>222</v>
      </c>
      <c r="X42" s="66">
        <v>927</v>
      </c>
      <c r="Y42" s="66">
        <v>922</v>
      </c>
      <c r="Z42" s="66">
        <v>859</v>
      </c>
      <c r="AA42" s="66">
        <v>824</v>
      </c>
      <c r="AB42" s="66" t="s">
        <v>70</v>
      </c>
      <c r="AC42" s="66">
        <v>799</v>
      </c>
      <c r="AD42" s="66">
        <v>747</v>
      </c>
      <c r="AE42" s="66">
        <v>688</v>
      </c>
      <c r="AF42" s="66">
        <v>688</v>
      </c>
      <c r="AG42" s="66">
        <v>645</v>
      </c>
      <c r="AH42" s="66">
        <v>596</v>
      </c>
      <c r="AI42" s="66">
        <v>596</v>
      </c>
      <c r="AJ42" s="66">
        <v>573</v>
      </c>
      <c r="AK42" s="66">
        <v>552</v>
      </c>
      <c r="AL42" s="66">
        <v>573</v>
      </c>
      <c r="AM42" s="66">
        <v>546</v>
      </c>
      <c r="AN42" s="66">
        <v>554</v>
      </c>
      <c r="AO42" s="66" t="s">
        <v>70</v>
      </c>
      <c r="AP42" s="66" t="s">
        <v>70</v>
      </c>
      <c r="AQ42" s="66" t="s">
        <v>70</v>
      </c>
      <c r="AR42" s="63">
        <v>42</v>
      </c>
    </row>
    <row r="43" spans="1:44" s="46" customFormat="1" x14ac:dyDescent="0.2">
      <c r="A43" s="63" t="s">
        <v>308</v>
      </c>
      <c r="B43" s="63" t="s">
        <v>309</v>
      </c>
      <c r="C43" s="63" t="s">
        <v>586</v>
      </c>
      <c r="D43" s="64" t="s">
        <v>315</v>
      </c>
      <c r="E43" s="64" t="s">
        <v>593</v>
      </c>
      <c r="F43" s="64" t="s">
        <v>650</v>
      </c>
      <c r="G43" s="64" t="s">
        <v>94</v>
      </c>
      <c r="H43" s="63" t="s">
        <v>281</v>
      </c>
      <c r="I43" s="63" t="s">
        <v>665</v>
      </c>
      <c r="J43" s="65">
        <v>-0.03</v>
      </c>
      <c r="K43" s="63">
        <v>2016</v>
      </c>
      <c r="L43" s="63">
        <v>0</v>
      </c>
      <c r="M43" s="63">
        <v>0.1</v>
      </c>
      <c r="N43" s="63" t="s">
        <v>353</v>
      </c>
      <c r="O43" s="67" t="s">
        <v>274</v>
      </c>
      <c r="P43" s="63">
        <v>0</v>
      </c>
      <c r="Q43" s="63">
        <v>2.5000000000000001E-2</v>
      </c>
      <c r="R43" s="63">
        <v>0.05</v>
      </c>
      <c r="S43" s="63">
        <v>7.4999999999999997E-2</v>
      </c>
      <c r="T43" s="63">
        <v>0.1</v>
      </c>
      <c r="U43" s="63" t="s">
        <v>222</v>
      </c>
      <c r="V43" s="63" t="s">
        <v>222</v>
      </c>
      <c r="W43" s="63" t="s">
        <v>222</v>
      </c>
      <c r="X43" s="66" t="s">
        <v>70</v>
      </c>
      <c r="Y43" s="66">
        <v>0.1</v>
      </c>
      <c r="Z43" s="66">
        <v>7.6999999999999999E-2</v>
      </c>
      <c r="AA43" s="66">
        <v>0.08</v>
      </c>
      <c r="AB43" s="66">
        <v>0.08</v>
      </c>
      <c r="AC43" s="66">
        <v>7.0000000000000007E-2</v>
      </c>
      <c r="AD43" s="66">
        <v>7.0000000000000007E-2</v>
      </c>
      <c r="AE43" s="66">
        <v>6.7000000000000004E-2</v>
      </c>
      <c r="AF43" s="66">
        <v>5.6000000000000001E-2</v>
      </c>
      <c r="AG43" s="66">
        <v>5.2999999999999999E-2</v>
      </c>
      <c r="AH43" s="66">
        <v>5.8999999999999997E-2</v>
      </c>
      <c r="AI43" s="66">
        <v>4.5999999999999999E-2</v>
      </c>
      <c r="AJ43" s="66">
        <v>4.1000000000000002E-2</v>
      </c>
      <c r="AK43" s="66">
        <v>4.2999999999999997E-2</v>
      </c>
      <c r="AL43" s="66">
        <v>4.5999999999999999E-2</v>
      </c>
      <c r="AM43" s="66">
        <v>3.2000000000000001E-2</v>
      </c>
      <c r="AN43" s="66">
        <v>2.1999999999999999E-2</v>
      </c>
      <c r="AO43" s="66">
        <v>1.2E-2</v>
      </c>
      <c r="AP43" s="66" t="s">
        <v>70</v>
      </c>
      <c r="AQ43" s="66" t="s">
        <v>70</v>
      </c>
      <c r="AR43" s="63">
        <v>46</v>
      </c>
    </row>
    <row r="44" spans="1:44" s="46" customFormat="1" x14ac:dyDescent="0.2">
      <c r="A44" s="63" t="s">
        <v>272</v>
      </c>
      <c r="B44" s="63" t="s">
        <v>278</v>
      </c>
      <c r="C44" s="63" t="s">
        <v>16</v>
      </c>
      <c r="D44" s="64" t="s">
        <v>348</v>
      </c>
      <c r="E44" s="64" t="s">
        <v>594</v>
      </c>
      <c r="F44" s="64" t="s">
        <v>634</v>
      </c>
      <c r="G44" s="64" t="s">
        <v>36</v>
      </c>
      <c r="H44" s="63" t="s">
        <v>281</v>
      </c>
      <c r="I44" s="63" t="s">
        <v>665</v>
      </c>
      <c r="J44" s="65">
        <v>-0.03</v>
      </c>
      <c r="K44" s="63">
        <v>2017</v>
      </c>
      <c r="L44" s="63">
        <v>0</v>
      </c>
      <c r="M44" s="63">
        <v>0.1</v>
      </c>
      <c r="N44" s="63" t="s">
        <v>352</v>
      </c>
      <c r="O44" s="72" t="s">
        <v>508</v>
      </c>
      <c r="P44" s="63">
        <v>0</v>
      </c>
      <c r="Q44" s="63">
        <v>2.5000000000000001E-2</v>
      </c>
      <c r="R44" s="63">
        <v>0.05</v>
      </c>
      <c r="S44" s="63">
        <v>7.4999999999999997E-2</v>
      </c>
      <c r="T44" s="63">
        <v>0.1</v>
      </c>
      <c r="U44" s="63" t="s">
        <v>222</v>
      </c>
      <c r="V44" s="63" t="s">
        <v>222</v>
      </c>
      <c r="W44" s="63" t="s">
        <v>222</v>
      </c>
      <c r="X44" s="66">
        <v>2.8999999999999998E-2</v>
      </c>
      <c r="Y44" s="66">
        <v>3.4000000000000002E-2</v>
      </c>
      <c r="Z44" s="66">
        <v>4.4000000000000004E-2</v>
      </c>
      <c r="AA44" s="66">
        <v>4.4000000000000004E-2</v>
      </c>
      <c r="AB44" s="66">
        <v>4.9000000000000002E-2</v>
      </c>
      <c r="AC44" s="66">
        <v>4.2999999999999997E-2</v>
      </c>
      <c r="AD44" s="66">
        <v>4.0999999999999995E-2</v>
      </c>
      <c r="AE44" s="66">
        <v>4.2999999999999997E-2</v>
      </c>
      <c r="AF44" s="66">
        <v>4.7E-2</v>
      </c>
      <c r="AG44" s="66">
        <v>6.7000000000000004E-2</v>
      </c>
      <c r="AH44" s="66">
        <v>7.6999999999999999E-2</v>
      </c>
      <c r="AI44" s="66">
        <v>7.0999999999999994E-2</v>
      </c>
      <c r="AJ44" s="66">
        <v>5.9000000000000004E-2</v>
      </c>
      <c r="AK44" s="66">
        <v>5.4000000000000006E-2</v>
      </c>
      <c r="AL44" s="66">
        <v>4.7E-2</v>
      </c>
      <c r="AM44" s="66">
        <v>3.7999999999999999E-2</v>
      </c>
      <c r="AN44" s="66">
        <v>3.7000000000000005E-2</v>
      </c>
      <c r="AO44" s="66">
        <v>3.9E-2</v>
      </c>
      <c r="AP44" s="66">
        <v>3.3000000000000002E-2</v>
      </c>
      <c r="AQ44" s="66" t="s">
        <v>70</v>
      </c>
      <c r="AR44" s="63">
        <v>47</v>
      </c>
    </row>
    <row r="45" spans="1:44" s="53" customFormat="1" x14ac:dyDescent="0.2">
      <c r="A45" s="63" t="s">
        <v>308</v>
      </c>
      <c r="B45" s="63" t="s">
        <v>309</v>
      </c>
      <c r="C45" s="63" t="s">
        <v>391</v>
      </c>
      <c r="D45" s="64" t="s">
        <v>392</v>
      </c>
      <c r="E45" s="64" t="s">
        <v>495</v>
      </c>
      <c r="F45" s="64" t="s">
        <v>393</v>
      </c>
      <c r="G45" s="64" t="s">
        <v>31</v>
      </c>
      <c r="H45" s="63" t="s">
        <v>281</v>
      </c>
      <c r="I45" s="63" t="s">
        <v>665</v>
      </c>
      <c r="J45" s="65">
        <v>-0.04</v>
      </c>
      <c r="K45" s="63">
        <v>2017</v>
      </c>
      <c r="L45" s="63">
        <v>0</v>
      </c>
      <c r="M45" s="63">
        <v>1</v>
      </c>
      <c r="N45" s="63" t="s">
        <v>353</v>
      </c>
      <c r="O45" s="67" t="s">
        <v>274</v>
      </c>
      <c r="P45" s="63">
        <v>0</v>
      </c>
      <c r="Q45" s="63">
        <v>0.25</v>
      </c>
      <c r="R45" s="63">
        <v>0.5</v>
      </c>
      <c r="S45" s="63">
        <v>0.75</v>
      </c>
      <c r="T45" s="63">
        <v>1</v>
      </c>
      <c r="U45" s="63" t="s">
        <v>222</v>
      </c>
      <c r="V45" s="63" t="s">
        <v>222</v>
      </c>
      <c r="W45" s="63" t="s">
        <v>222</v>
      </c>
      <c r="X45" s="66" t="s">
        <v>70</v>
      </c>
      <c r="Y45" s="66" t="s">
        <v>70</v>
      </c>
      <c r="Z45" s="66" t="s">
        <v>70</v>
      </c>
      <c r="AA45" s="66" t="s">
        <v>70</v>
      </c>
      <c r="AB45" s="66" t="s">
        <v>70</v>
      </c>
      <c r="AC45" s="66">
        <v>3.6999999999999998E-2</v>
      </c>
      <c r="AD45" s="66">
        <v>3.6999999999999998E-2</v>
      </c>
      <c r="AE45" s="66">
        <v>3.6999999999999998E-2</v>
      </c>
      <c r="AF45" s="66">
        <v>4.3999999999999997E-2</v>
      </c>
      <c r="AG45" s="66">
        <v>4.5999999999999999E-2</v>
      </c>
      <c r="AH45" s="66">
        <v>6.8000000000000005E-2</v>
      </c>
      <c r="AI45" s="66">
        <v>5.0999999999999997E-2</v>
      </c>
      <c r="AJ45" s="66">
        <v>6.5000000000000002E-2</v>
      </c>
      <c r="AK45" s="66">
        <v>5.3999999999999999E-2</v>
      </c>
      <c r="AL45" s="66">
        <v>4.7E-2</v>
      </c>
      <c r="AM45" s="66">
        <v>3.5000000000000003E-2</v>
      </c>
      <c r="AN45" s="66">
        <v>0.04</v>
      </c>
      <c r="AO45" s="66" t="s">
        <v>70</v>
      </c>
      <c r="AP45" s="66">
        <v>2.9000000000000001E-2</v>
      </c>
      <c r="AQ45" s="66" t="s">
        <v>70</v>
      </c>
      <c r="AR45" s="63">
        <v>43</v>
      </c>
    </row>
    <row r="46" spans="1:44" s="46" customFormat="1" x14ac:dyDescent="0.2">
      <c r="A46" s="63" t="s">
        <v>272</v>
      </c>
      <c r="B46" s="63" t="s">
        <v>278</v>
      </c>
      <c r="C46" s="63" t="s">
        <v>425</v>
      </c>
      <c r="D46" s="64" t="s">
        <v>426</v>
      </c>
      <c r="E46" s="64" t="s">
        <v>428</v>
      </c>
      <c r="F46" s="64" t="s">
        <v>645</v>
      </c>
      <c r="G46" s="64" t="s">
        <v>427</v>
      </c>
      <c r="H46" s="63" t="s">
        <v>223</v>
      </c>
      <c r="I46" s="63" t="s">
        <v>665</v>
      </c>
      <c r="J46" s="65">
        <v>-0.04</v>
      </c>
      <c r="K46" s="63">
        <v>2015</v>
      </c>
      <c r="L46" s="63">
        <v>0</v>
      </c>
      <c r="M46" s="63">
        <v>16000</v>
      </c>
      <c r="N46" s="63" t="s">
        <v>352</v>
      </c>
      <c r="O46" s="63" t="s">
        <v>275</v>
      </c>
      <c r="P46" s="63">
        <v>0</v>
      </c>
      <c r="Q46" s="63">
        <v>4000</v>
      </c>
      <c r="R46" s="63">
        <v>8000</v>
      </c>
      <c r="S46" s="63">
        <v>12000</v>
      </c>
      <c r="T46" s="63">
        <v>16000</v>
      </c>
      <c r="U46" s="63" t="s">
        <v>222</v>
      </c>
      <c r="V46" s="63" t="s">
        <v>222</v>
      </c>
      <c r="W46" s="63" t="s">
        <v>222</v>
      </c>
      <c r="X46" s="66" t="s">
        <v>70</v>
      </c>
      <c r="Y46" s="66">
        <v>7696</v>
      </c>
      <c r="Z46" s="66" t="s">
        <v>70</v>
      </c>
      <c r="AA46" s="66" t="s">
        <v>70</v>
      </c>
      <c r="AB46" s="66">
        <v>7854</v>
      </c>
      <c r="AC46" s="66" t="s">
        <v>70</v>
      </c>
      <c r="AD46" s="66" t="s">
        <v>70</v>
      </c>
      <c r="AE46" s="66">
        <v>7751</v>
      </c>
      <c r="AF46" s="66" t="s">
        <v>70</v>
      </c>
      <c r="AG46" s="66" t="s">
        <v>70</v>
      </c>
      <c r="AH46" s="66">
        <v>9654</v>
      </c>
      <c r="AI46" s="66" t="s">
        <v>70</v>
      </c>
      <c r="AJ46" s="66" t="s">
        <v>70</v>
      </c>
      <c r="AK46" s="66">
        <v>10214</v>
      </c>
      <c r="AL46" s="66" t="s">
        <v>70</v>
      </c>
      <c r="AM46" s="66" t="s">
        <v>70</v>
      </c>
      <c r="AN46" s="66">
        <v>9312</v>
      </c>
      <c r="AO46" s="66" t="s">
        <v>70</v>
      </c>
      <c r="AP46" s="66" t="s">
        <v>70</v>
      </c>
      <c r="AQ46" s="66" t="s">
        <v>70</v>
      </c>
      <c r="AR46" s="63">
        <v>44</v>
      </c>
    </row>
    <row r="47" spans="1:44" s="46" customFormat="1" x14ac:dyDescent="0.2">
      <c r="A47" s="63" t="s">
        <v>308</v>
      </c>
      <c r="B47" s="63" t="s">
        <v>309</v>
      </c>
      <c r="C47" s="63" t="s">
        <v>92</v>
      </c>
      <c r="D47" s="63" t="s">
        <v>584</v>
      </c>
      <c r="E47" s="63" t="s">
        <v>585</v>
      </c>
      <c r="F47" s="63" t="s">
        <v>649</v>
      </c>
      <c r="G47" s="63" t="s">
        <v>94</v>
      </c>
      <c r="H47" s="63" t="s">
        <v>281</v>
      </c>
      <c r="I47" s="63" t="s">
        <v>665</v>
      </c>
      <c r="J47" s="65">
        <v>-0.04</v>
      </c>
      <c r="K47" s="63">
        <v>2016</v>
      </c>
      <c r="L47" s="63">
        <v>0</v>
      </c>
      <c r="M47" s="63">
        <v>0.1</v>
      </c>
      <c r="N47" s="63" t="s">
        <v>353</v>
      </c>
      <c r="O47" s="67" t="s">
        <v>274</v>
      </c>
      <c r="P47" s="63">
        <v>0</v>
      </c>
      <c r="Q47" s="63">
        <v>2.5000000000000001E-2</v>
      </c>
      <c r="R47" s="63">
        <v>0.05</v>
      </c>
      <c r="S47" s="63">
        <v>7.4999999999999997E-2</v>
      </c>
      <c r="T47" s="63">
        <v>0.1</v>
      </c>
      <c r="U47" s="63" t="s">
        <v>222</v>
      </c>
      <c r="V47" s="63" t="s">
        <v>222</v>
      </c>
      <c r="W47" s="63" t="s">
        <v>222</v>
      </c>
      <c r="X47" s="66" t="s">
        <v>70</v>
      </c>
      <c r="Y47" s="66">
        <v>0.10100000000000001</v>
      </c>
      <c r="Z47" s="66">
        <v>9.7000000000000003E-2</v>
      </c>
      <c r="AA47" s="71">
        <v>9.6000000000000002E-2</v>
      </c>
      <c r="AB47" s="66">
        <v>9.5000000000000001E-2</v>
      </c>
      <c r="AC47" s="66">
        <v>9.0999999999999998E-2</v>
      </c>
      <c r="AD47" s="66">
        <v>8.8999999999999996E-2</v>
      </c>
      <c r="AE47" s="66">
        <v>8.7999999999999995E-2</v>
      </c>
      <c r="AF47" s="66">
        <v>0.09</v>
      </c>
      <c r="AG47" s="66">
        <v>0.09</v>
      </c>
      <c r="AH47" s="66">
        <v>9.0999999999999998E-2</v>
      </c>
      <c r="AI47" s="66">
        <v>8.7999999999999995E-2</v>
      </c>
      <c r="AJ47" s="66">
        <v>8.2000000000000003E-2</v>
      </c>
      <c r="AK47" s="66">
        <v>0.09</v>
      </c>
      <c r="AL47" s="66">
        <v>8.3000000000000004E-2</v>
      </c>
      <c r="AM47" s="66">
        <v>6.3E-2</v>
      </c>
      <c r="AN47" s="66">
        <v>6.0999999999999999E-2</v>
      </c>
      <c r="AO47" s="66">
        <v>0.06</v>
      </c>
      <c r="AP47" s="66" t="s">
        <v>70</v>
      </c>
      <c r="AQ47" s="66" t="s">
        <v>70</v>
      </c>
      <c r="AR47" s="63">
        <v>45</v>
      </c>
    </row>
    <row r="48" spans="1:44" s="46" customFormat="1" x14ac:dyDescent="0.2">
      <c r="A48" s="63" t="s">
        <v>272</v>
      </c>
      <c r="B48" s="63" t="s">
        <v>278</v>
      </c>
      <c r="C48" s="63" t="s">
        <v>459</v>
      </c>
      <c r="D48" s="64" t="s">
        <v>462</v>
      </c>
      <c r="E48" s="64" t="s">
        <v>462</v>
      </c>
      <c r="F48" s="64" t="s">
        <v>469</v>
      </c>
      <c r="G48" s="64" t="s">
        <v>107</v>
      </c>
      <c r="H48" s="63" t="s">
        <v>281</v>
      </c>
      <c r="I48" s="63" t="s">
        <v>665</v>
      </c>
      <c r="J48" s="65">
        <v>-0.04</v>
      </c>
      <c r="K48" s="63">
        <v>2018</v>
      </c>
      <c r="L48" s="63">
        <v>0</v>
      </c>
      <c r="M48" s="63">
        <v>0.4</v>
      </c>
      <c r="N48" s="63" t="s">
        <v>352</v>
      </c>
      <c r="O48" s="72" t="s">
        <v>508</v>
      </c>
      <c r="P48" s="63">
        <v>0</v>
      </c>
      <c r="Q48" s="63">
        <v>0.1</v>
      </c>
      <c r="R48" s="63">
        <v>0.2</v>
      </c>
      <c r="S48" s="63">
        <v>0.3</v>
      </c>
      <c r="T48" s="63">
        <v>0.4</v>
      </c>
      <c r="U48" s="63" t="s">
        <v>222</v>
      </c>
      <c r="V48" s="63" t="s">
        <v>222</v>
      </c>
      <c r="W48" s="63" t="s">
        <v>222</v>
      </c>
      <c r="X48" s="66" t="s">
        <v>70</v>
      </c>
      <c r="Y48" s="66" t="s">
        <v>70</v>
      </c>
      <c r="Z48" s="66" t="s">
        <v>70</v>
      </c>
      <c r="AA48" s="66">
        <v>3.7249999999999998E-2</v>
      </c>
      <c r="AB48" s="66">
        <v>4.0833333333333333E-2</v>
      </c>
      <c r="AC48" s="66">
        <v>4.5166666666666667E-2</v>
      </c>
      <c r="AD48" s="66">
        <v>4.133333333333334E-2</v>
      </c>
      <c r="AE48" s="66">
        <v>3.541666666666668E-2</v>
      </c>
      <c r="AF48" s="66">
        <v>3.6333333333333336E-2</v>
      </c>
      <c r="AG48" s="66">
        <v>4.0333333333333325E-2</v>
      </c>
      <c r="AH48" s="66">
        <v>5.2750000000000005E-2</v>
      </c>
      <c r="AI48" s="66">
        <v>7.1250000000000008E-2</v>
      </c>
      <c r="AJ48" s="66">
        <v>6.3416666666666663E-2</v>
      </c>
      <c r="AK48" s="66">
        <v>5.4916666666666662E-2</v>
      </c>
      <c r="AL48" s="66">
        <v>5.1583333333333342E-2</v>
      </c>
      <c r="AM48" s="66">
        <v>4.2333333333333334E-2</v>
      </c>
      <c r="AN48" s="66">
        <v>3.2000000000000001E-2</v>
      </c>
      <c r="AO48" s="66">
        <v>0.03</v>
      </c>
      <c r="AP48" s="66">
        <v>0.03</v>
      </c>
      <c r="AQ48" s="66">
        <v>2.7999999999999997E-2</v>
      </c>
      <c r="AR48" s="63">
        <v>48</v>
      </c>
    </row>
    <row r="49" spans="1:44" s="53" customFormat="1" x14ac:dyDescent="0.2">
      <c r="A49" s="63" t="s">
        <v>283</v>
      </c>
      <c r="B49" s="63" t="s">
        <v>282</v>
      </c>
      <c r="C49" s="63" t="s">
        <v>286</v>
      </c>
      <c r="D49" s="64" t="s">
        <v>285</v>
      </c>
      <c r="E49" s="64" t="s">
        <v>285</v>
      </c>
      <c r="F49" s="64" t="s">
        <v>635</v>
      </c>
      <c r="G49" s="64" t="s">
        <v>38</v>
      </c>
      <c r="H49" s="63" t="s">
        <v>281</v>
      </c>
      <c r="I49" s="63" t="s">
        <v>665</v>
      </c>
      <c r="J49" s="65">
        <v>-0.05</v>
      </c>
      <c r="K49" s="63">
        <v>2017</v>
      </c>
      <c r="L49" s="63">
        <v>0</v>
      </c>
      <c r="M49" s="63">
        <v>0.12</v>
      </c>
      <c r="N49" s="63" t="s">
        <v>353</v>
      </c>
      <c r="O49" s="67" t="s">
        <v>274</v>
      </c>
      <c r="P49" s="63">
        <v>0</v>
      </c>
      <c r="Q49" s="63">
        <v>0.03</v>
      </c>
      <c r="R49" s="63">
        <v>0.06</v>
      </c>
      <c r="S49" s="63">
        <v>0.09</v>
      </c>
      <c r="T49" s="63">
        <v>0.12</v>
      </c>
      <c r="U49" s="63" t="s">
        <v>222</v>
      </c>
      <c r="V49" s="63" t="s">
        <v>222</v>
      </c>
      <c r="W49" s="63" t="s">
        <v>222</v>
      </c>
      <c r="X49" s="66">
        <v>0.08</v>
      </c>
      <c r="Y49" s="66" t="s">
        <v>70</v>
      </c>
      <c r="Z49" s="66">
        <v>0.06</v>
      </c>
      <c r="AA49" s="66" t="s">
        <v>70</v>
      </c>
      <c r="AB49" s="66" t="s">
        <v>70</v>
      </c>
      <c r="AC49" s="66">
        <v>0.08</v>
      </c>
      <c r="AD49" s="66" t="s">
        <v>70</v>
      </c>
      <c r="AE49" s="66" t="s">
        <v>70</v>
      </c>
      <c r="AF49" s="66">
        <v>7.0000000000000007E-2</v>
      </c>
      <c r="AG49" s="66">
        <v>9.8000000000000004E-2</v>
      </c>
      <c r="AH49" s="66">
        <v>0.10299999999999999</v>
      </c>
      <c r="AI49" s="66">
        <v>0.10299999999999999</v>
      </c>
      <c r="AJ49" s="66">
        <v>0.10100000000000001</v>
      </c>
      <c r="AK49" s="66">
        <v>9.0999999999999998E-2</v>
      </c>
      <c r="AL49" s="66">
        <v>9.4E-2</v>
      </c>
      <c r="AM49" s="66">
        <v>6.8000000000000005E-2</v>
      </c>
      <c r="AN49" s="66">
        <v>5.1999999999999998E-2</v>
      </c>
      <c r="AO49" s="66">
        <v>4.8000000000000001E-2</v>
      </c>
      <c r="AP49" s="66">
        <v>5.0999999999999997E-2</v>
      </c>
      <c r="AQ49" s="66" t="s">
        <v>70</v>
      </c>
      <c r="AR49" s="63">
        <v>49</v>
      </c>
    </row>
    <row r="50" spans="1:44" s="48" customFormat="1" x14ac:dyDescent="0.2">
      <c r="A50" s="63" t="s">
        <v>308</v>
      </c>
      <c r="B50" s="63" t="s">
        <v>309</v>
      </c>
      <c r="C50" s="63" t="s">
        <v>80</v>
      </c>
      <c r="D50" s="64" t="s">
        <v>387</v>
      </c>
      <c r="E50" s="64" t="s">
        <v>388</v>
      </c>
      <c r="F50" s="64" t="s">
        <v>496</v>
      </c>
      <c r="G50" s="64" t="s">
        <v>377</v>
      </c>
      <c r="H50" s="63" t="s">
        <v>281</v>
      </c>
      <c r="I50" s="63" t="s">
        <v>665</v>
      </c>
      <c r="J50" s="65">
        <f>(AM50-AJ50)</f>
        <v>-6.9999999999999951E-2</v>
      </c>
      <c r="K50" s="63">
        <v>2014</v>
      </c>
      <c r="L50" s="63">
        <v>0</v>
      </c>
      <c r="M50" s="63">
        <v>1</v>
      </c>
      <c r="N50" s="63" t="s">
        <v>353</v>
      </c>
      <c r="O50" s="67" t="s">
        <v>274</v>
      </c>
      <c r="P50" s="63">
        <v>0</v>
      </c>
      <c r="Q50" s="63">
        <v>0.25</v>
      </c>
      <c r="R50" s="63">
        <v>0.5</v>
      </c>
      <c r="S50" s="63">
        <v>0.75</v>
      </c>
      <c r="T50" s="63">
        <v>1</v>
      </c>
      <c r="U50" s="63" t="s">
        <v>222</v>
      </c>
      <c r="V50" s="63" t="s">
        <v>222</v>
      </c>
      <c r="W50" s="63" t="s">
        <v>222</v>
      </c>
      <c r="X50" s="66">
        <v>0.4</v>
      </c>
      <c r="Y50" s="66">
        <v>0.41</v>
      </c>
      <c r="Z50" s="66">
        <v>0.41</v>
      </c>
      <c r="AA50" s="66">
        <v>0.41</v>
      </c>
      <c r="AB50" s="66">
        <v>0.41</v>
      </c>
      <c r="AC50" s="66">
        <v>0.41</v>
      </c>
      <c r="AD50" s="66">
        <v>0.41</v>
      </c>
      <c r="AE50" s="66">
        <v>0.37</v>
      </c>
      <c r="AF50" s="66">
        <v>0.37</v>
      </c>
      <c r="AG50" s="66">
        <v>0.37</v>
      </c>
      <c r="AH50" s="66">
        <v>0.33</v>
      </c>
      <c r="AI50" s="66">
        <v>0.34</v>
      </c>
      <c r="AJ50" s="66">
        <v>0.35</v>
      </c>
      <c r="AK50" s="66" t="s">
        <v>70</v>
      </c>
      <c r="AL50" s="66" t="s">
        <v>70</v>
      </c>
      <c r="AM50" s="66">
        <v>0.28000000000000003</v>
      </c>
      <c r="AN50" s="66" t="s">
        <v>70</v>
      </c>
      <c r="AO50" s="66" t="s">
        <v>70</v>
      </c>
      <c r="AP50" s="66" t="s">
        <v>70</v>
      </c>
      <c r="AQ50" s="66" t="s">
        <v>70</v>
      </c>
      <c r="AR50" s="63">
        <v>50</v>
      </c>
    </row>
    <row r="51" spans="1:44" s="34" customFormat="1" x14ac:dyDescent="0.2">
      <c r="A51" s="78" t="s">
        <v>272</v>
      </c>
      <c r="B51" s="78" t="s">
        <v>492</v>
      </c>
      <c r="C51" s="78" t="s">
        <v>559</v>
      </c>
      <c r="D51" s="78" t="s">
        <v>575</v>
      </c>
      <c r="E51" s="78" t="s">
        <v>577</v>
      </c>
      <c r="F51" s="78" t="s">
        <v>641</v>
      </c>
      <c r="G51" s="78" t="s">
        <v>38</v>
      </c>
      <c r="H51" s="78" t="s">
        <v>223</v>
      </c>
      <c r="I51" s="63" t="s">
        <v>663</v>
      </c>
      <c r="J51" s="80">
        <v>-7.0000000000000007E-2</v>
      </c>
      <c r="K51" s="78">
        <v>2017</v>
      </c>
      <c r="L51" s="78">
        <v>0</v>
      </c>
      <c r="M51" s="84">
        <v>70000000000</v>
      </c>
      <c r="N51" s="78" t="s">
        <v>352</v>
      </c>
      <c r="O51" s="85" t="s">
        <v>291</v>
      </c>
      <c r="P51" s="78">
        <v>0</v>
      </c>
      <c r="Q51" s="78">
        <v>17500000000</v>
      </c>
      <c r="R51" s="78">
        <v>35000000000</v>
      </c>
      <c r="S51" s="78">
        <v>52500000000</v>
      </c>
      <c r="T51" s="84">
        <v>70000000000</v>
      </c>
      <c r="U51" s="78" t="s">
        <v>222</v>
      </c>
      <c r="V51" s="78" t="s">
        <v>222</v>
      </c>
      <c r="W51" s="78" t="s">
        <v>222</v>
      </c>
      <c r="X51" s="81">
        <v>53903743000</v>
      </c>
      <c r="Y51" s="81">
        <v>55209163000</v>
      </c>
      <c r="Z51" s="81" t="s">
        <v>70</v>
      </c>
      <c r="AA51" s="81" t="s">
        <v>70</v>
      </c>
      <c r="AB51" s="81" t="s">
        <v>70</v>
      </c>
      <c r="AC51" s="81">
        <v>55739177000</v>
      </c>
      <c r="AD51" s="81">
        <v>57062436000</v>
      </c>
      <c r="AE51" s="81">
        <v>59303354000</v>
      </c>
      <c r="AF51" s="81">
        <v>64238012000</v>
      </c>
      <c r="AG51" s="81">
        <v>51982288000</v>
      </c>
      <c r="AH51" s="81">
        <v>44576900000</v>
      </c>
      <c r="AI51" s="81">
        <v>64535700000</v>
      </c>
      <c r="AJ51" s="81">
        <v>69365051000</v>
      </c>
      <c r="AK51" s="81">
        <v>60014540000</v>
      </c>
      <c r="AL51" s="81">
        <v>67441126000</v>
      </c>
      <c r="AM51" s="81">
        <v>70371566000</v>
      </c>
      <c r="AN51" s="81">
        <v>68440446000</v>
      </c>
      <c r="AO51" s="81">
        <v>65078741000</v>
      </c>
      <c r="AP51" s="81">
        <v>64400000000</v>
      </c>
      <c r="AQ51" s="81" t="s">
        <v>70</v>
      </c>
      <c r="AR51" s="78">
        <v>32</v>
      </c>
    </row>
    <row r="52" spans="1:44" s="34" customFormat="1" x14ac:dyDescent="0.2">
      <c r="A52" s="63" t="s">
        <v>272</v>
      </c>
      <c r="B52" s="63" t="s">
        <v>278</v>
      </c>
      <c r="C52" s="63" t="s">
        <v>461</v>
      </c>
      <c r="D52" s="64" t="s">
        <v>464</v>
      </c>
      <c r="E52" s="64" t="s">
        <v>464</v>
      </c>
      <c r="F52" s="64" t="s">
        <v>470</v>
      </c>
      <c r="G52" s="64" t="s">
        <v>107</v>
      </c>
      <c r="H52" s="63" t="s">
        <v>281</v>
      </c>
      <c r="I52" s="63" t="s">
        <v>665</v>
      </c>
      <c r="J52" s="65">
        <v>-0.08</v>
      </c>
      <c r="K52" s="63">
        <v>2018</v>
      </c>
      <c r="L52" s="63">
        <v>0</v>
      </c>
      <c r="M52" s="63">
        <v>0.4</v>
      </c>
      <c r="N52" s="63" t="s">
        <v>352</v>
      </c>
      <c r="O52" s="72" t="s">
        <v>508</v>
      </c>
      <c r="P52" s="63">
        <v>0</v>
      </c>
      <c r="Q52" s="63">
        <v>0.1</v>
      </c>
      <c r="R52" s="63">
        <v>0.2</v>
      </c>
      <c r="S52" s="63">
        <v>0.3</v>
      </c>
      <c r="T52" s="63">
        <v>0.4</v>
      </c>
      <c r="U52" s="63" t="s">
        <v>222</v>
      </c>
      <c r="V52" s="63" t="s">
        <v>222</v>
      </c>
      <c r="W52" s="63" t="s">
        <v>222</v>
      </c>
      <c r="X52" s="66" t="s">
        <v>70</v>
      </c>
      <c r="Y52" s="66" t="s">
        <v>70</v>
      </c>
      <c r="Z52" s="66" t="s">
        <v>70</v>
      </c>
      <c r="AA52" s="66">
        <v>7.6222222222222233E-2</v>
      </c>
      <c r="AB52" s="66">
        <v>6.481818181818183E-2</v>
      </c>
      <c r="AC52" s="66">
        <v>4.4166666666666667E-2</v>
      </c>
      <c r="AD52" s="66">
        <v>5.5833333333333332E-2</v>
      </c>
      <c r="AE52" s="66">
        <v>5.0666666666666665E-2</v>
      </c>
      <c r="AF52" s="66">
        <v>4.7500000000000001E-2</v>
      </c>
      <c r="AG52" s="66">
        <v>6.6750000000000004E-2</v>
      </c>
      <c r="AH52" s="66">
        <v>8.3499999999999991E-2</v>
      </c>
      <c r="AI52" s="66">
        <v>0.15566666666666665</v>
      </c>
      <c r="AJ52" s="66">
        <v>0.11775000000000001</v>
      </c>
      <c r="AK52" s="66">
        <v>8.5750000000000007E-2</v>
      </c>
      <c r="AL52" s="66">
        <v>8.2083333333333328E-2</v>
      </c>
      <c r="AM52" s="66">
        <v>7.4583333333333335E-2</v>
      </c>
      <c r="AN52" s="66">
        <v>0.06</v>
      </c>
      <c r="AO52" s="66">
        <v>4.2999999999999997E-2</v>
      </c>
      <c r="AP52" s="66">
        <v>5.4000000000000006E-2</v>
      </c>
      <c r="AQ52" s="66">
        <v>0.04</v>
      </c>
      <c r="AR52" s="63">
        <v>51</v>
      </c>
    </row>
    <row r="53" spans="1:44" s="76" customFormat="1" x14ac:dyDescent="0.2">
      <c r="A53" s="73" t="s">
        <v>170</v>
      </c>
      <c r="B53" s="73" t="s">
        <v>330</v>
      </c>
      <c r="C53" s="73" t="s">
        <v>636</v>
      </c>
      <c r="D53" s="73" t="s">
        <v>583</v>
      </c>
      <c r="E53" s="73" t="s">
        <v>639</v>
      </c>
      <c r="F53" s="73" t="s">
        <v>659</v>
      </c>
      <c r="G53" s="73" t="s">
        <v>171</v>
      </c>
      <c r="H53" s="73" t="s">
        <v>281</v>
      </c>
      <c r="I53" s="63" t="s">
        <v>665</v>
      </c>
      <c r="J53" s="74">
        <v>-8.5000000000000006E-2</v>
      </c>
      <c r="K53" s="73">
        <v>2015</v>
      </c>
      <c r="L53" s="73">
        <v>0</v>
      </c>
      <c r="M53" s="73">
        <v>80000</v>
      </c>
      <c r="N53" s="73" t="s">
        <v>352</v>
      </c>
      <c r="O53" s="73" t="s">
        <v>275</v>
      </c>
      <c r="P53" s="73">
        <v>0</v>
      </c>
      <c r="Q53" s="73">
        <v>20000</v>
      </c>
      <c r="R53" s="73">
        <v>40000</v>
      </c>
      <c r="S53" s="73">
        <v>60000</v>
      </c>
      <c r="T53" s="73">
        <v>80000</v>
      </c>
      <c r="U53" s="73" t="s">
        <v>222</v>
      </c>
      <c r="V53" s="73" t="s">
        <v>222</v>
      </c>
      <c r="W53" s="73" t="s">
        <v>222</v>
      </c>
      <c r="X53" s="75" t="s">
        <v>70</v>
      </c>
      <c r="Y53" s="75" t="s">
        <v>70</v>
      </c>
      <c r="Z53" s="75">
        <v>48074</v>
      </c>
      <c r="AA53" s="75">
        <v>48643</v>
      </c>
      <c r="AB53" s="75">
        <v>46119</v>
      </c>
      <c r="AC53" s="75">
        <v>46477</v>
      </c>
      <c r="AD53" s="75">
        <v>56063</v>
      </c>
      <c r="AE53" s="75">
        <v>52542</v>
      </c>
      <c r="AF53" s="75">
        <v>54378</v>
      </c>
      <c r="AG53" s="75">
        <v>56553</v>
      </c>
      <c r="AH53" s="75">
        <v>50034</v>
      </c>
      <c r="AI53" s="75">
        <v>53048</v>
      </c>
      <c r="AJ53" s="75">
        <v>60765</v>
      </c>
      <c r="AK53" s="75">
        <v>57331</v>
      </c>
      <c r="AL53" s="75">
        <v>57831</v>
      </c>
      <c r="AM53" s="75">
        <v>64789</v>
      </c>
      <c r="AN53" s="75">
        <v>55548</v>
      </c>
      <c r="AO53" s="75" t="s">
        <v>70</v>
      </c>
      <c r="AP53" s="75" t="s">
        <v>70</v>
      </c>
      <c r="AQ53" s="75" t="s">
        <v>70</v>
      </c>
      <c r="AR53" s="73">
        <v>52</v>
      </c>
    </row>
    <row r="54" spans="1:44" x14ac:dyDescent="0.2">
      <c r="A54" s="63" t="s">
        <v>272</v>
      </c>
      <c r="B54" s="63" t="s">
        <v>278</v>
      </c>
      <c r="C54" s="63" t="s">
        <v>44</v>
      </c>
      <c r="D54" s="64" t="s">
        <v>280</v>
      </c>
      <c r="E54" s="64" t="s">
        <v>280</v>
      </c>
      <c r="F54" s="64" t="s">
        <v>591</v>
      </c>
      <c r="G54" s="64" t="s">
        <v>38</v>
      </c>
      <c r="H54" s="63" t="s">
        <v>281</v>
      </c>
      <c r="I54" s="63" t="s">
        <v>665</v>
      </c>
      <c r="J54" s="65">
        <v>-0.09</v>
      </c>
      <c r="K54" s="63">
        <v>2017</v>
      </c>
      <c r="L54" s="63">
        <v>0</v>
      </c>
      <c r="M54" s="63">
        <v>1</v>
      </c>
      <c r="N54" s="63" t="s">
        <v>353</v>
      </c>
      <c r="O54" s="67" t="s">
        <v>274</v>
      </c>
      <c r="P54" s="63">
        <v>0</v>
      </c>
      <c r="Q54" s="63">
        <v>0.25</v>
      </c>
      <c r="R54" s="63">
        <v>0.5</v>
      </c>
      <c r="S54" s="63">
        <v>0.75</v>
      </c>
      <c r="T54" s="63">
        <v>1</v>
      </c>
      <c r="U54" s="63" t="s">
        <v>222</v>
      </c>
      <c r="V54" s="63" t="s">
        <v>222</v>
      </c>
      <c r="W54" s="63" t="s">
        <v>222</v>
      </c>
      <c r="X54" s="66">
        <v>0.22</v>
      </c>
      <c r="Y54" s="66">
        <v>0.22</v>
      </c>
      <c r="Z54" s="66">
        <v>0.26</v>
      </c>
      <c r="AA54" s="66">
        <v>0.26</v>
      </c>
      <c r="AB54" s="66">
        <v>0.27</v>
      </c>
      <c r="AC54" s="66">
        <v>0.28999999999999998</v>
      </c>
      <c r="AD54" s="66">
        <v>0.31</v>
      </c>
      <c r="AE54" s="66">
        <v>0.33</v>
      </c>
      <c r="AF54" s="66">
        <v>0.33</v>
      </c>
      <c r="AG54" s="66">
        <v>0.34</v>
      </c>
      <c r="AH54" s="66">
        <v>0.33</v>
      </c>
      <c r="AI54" s="66">
        <v>0.33</v>
      </c>
      <c r="AJ54" s="66">
        <v>0.33</v>
      </c>
      <c r="AK54" s="66">
        <v>0.3</v>
      </c>
      <c r="AL54" s="66">
        <v>0.28000000000000003</v>
      </c>
      <c r="AM54" s="66">
        <v>0.28000000000000003</v>
      </c>
      <c r="AN54" s="66">
        <v>0.27</v>
      </c>
      <c r="AO54" s="66">
        <v>0.26</v>
      </c>
      <c r="AP54" s="66">
        <v>0.24</v>
      </c>
      <c r="AQ54" s="66" t="s">
        <v>70</v>
      </c>
      <c r="AR54" s="63">
        <v>53</v>
      </c>
    </row>
    <row r="55" spans="1:44" s="34" customFormat="1" x14ac:dyDescent="0.2">
      <c r="A55" s="63" t="s">
        <v>283</v>
      </c>
      <c r="B55" s="63" t="s">
        <v>282</v>
      </c>
      <c r="C55" s="63" t="s">
        <v>156</v>
      </c>
      <c r="D55" s="64" t="s">
        <v>324</v>
      </c>
      <c r="E55" s="64" t="s">
        <v>324</v>
      </c>
      <c r="F55" s="64" t="s">
        <v>592</v>
      </c>
      <c r="G55" s="64" t="s">
        <v>381</v>
      </c>
      <c r="H55" s="63" t="s">
        <v>223</v>
      </c>
      <c r="I55" s="63" t="s">
        <v>665</v>
      </c>
      <c r="J55" s="65">
        <f>(AN55/AJ55)-1</f>
        <v>-9.0909090909090939E-2</v>
      </c>
      <c r="K55" s="63">
        <v>2015</v>
      </c>
      <c r="L55" s="63">
        <v>0</v>
      </c>
      <c r="M55" s="63">
        <v>20</v>
      </c>
      <c r="N55" s="63" t="s">
        <v>352</v>
      </c>
      <c r="O55" s="67" t="s">
        <v>277</v>
      </c>
      <c r="P55" s="63">
        <v>0</v>
      </c>
      <c r="Q55" s="63">
        <v>5</v>
      </c>
      <c r="R55" s="63">
        <v>10</v>
      </c>
      <c r="S55" s="63">
        <v>15</v>
      </c>
      <c r="T55" s="63">
        <v>20</v>
      </c>
      <c r="U55" s="63" t="s">
        <v>222</v>
      </c>
      <c r="V55" s="63" t="s">
        <v>222</v>
      </c>
      <c r="W55" s="63" t="s">
        <v>222</v>
      </c>
      <c r="X55" s="66" t="s">
        <v>70</v>
      </c>
      <c r="Y55" s="66">
        <v>6.1</v>
      </c>
      <c r="Z55" s="66">
        <v>6.7</v>
      </c>
      <c r="AA55" s="66">
        <v>7</v>
      </c>
      <c r="AB55" s="66">
        <v>7.1</v>
      </c>
      <c r="AC55" s="66">
        <v>7.4</v>
      </c>
      <c r="AD55" s="66">
        <v>7.4</v>
      </c>
      <c r="AE55" s="66">
        <v>7.5</v>
      </c>
      <c r="AF55" s="66">
        <v>7.3</v>
      </c>
      <c r="AG55" s="66">
        <v>7.7</v>
      </c>
      <c r="AH55" s="66">
        <v>8</v>
      </c>
      <c r="AI55" s="66">
        <v>7.9</v>
      </c>
      <c r="AJ55" s="66">
        <v>7.7</v>
      </c>
      <c r="AK55" s="66">
        <v>7.9</v>
      </c>
      <c r="AL55" s="66">
        <v>7.7</v>
      </c>
      <c r="AM55" s="66">
        <v>7.6</v>
      </c>
      <c r="AN55" s="66">
        <v>7</v>
      </c>
      <c r="AO55" s="66" t="s">
        <v>70</v>
      </c>
      <c r="AP55" s="66" t="s">
        <v>70</v>
      </c>
      <c r="AQ55" s="66" t="s">
        <v>70</v>
      </c>
      <c r="AR55" s="63">
        <v>54</v>
      </c>
    </row>
    <row r="56" spans="1:44" s="34" customFormat="1" x14ac:dyDescent="0.2">
      <c r="A56" s="63" t="s">
        <v>127</v>
      </c>
      <c r="B56" s="63" t="s">
        <v>316</v>
      </c>
      <c r="C56" s="63" t="s">
        <v>317</v>
      </c>
      <c r="D56" s="64" t="s">
        <v>318</v>
      </c>
      <c r="E56" s="64" t="s">
        <v>318</v>
      </c>
      <c r="F56" s="64" t="s">
        <v>590</v>
      </c>
      <c r="G56" s="64" t="s">
        <v>369</v>
      </c>
      <c r="H56" s="63" t="s">
        <v>281</v>
      </c>
      <c r="I56" s="63" t="s">
        <v>665</v>
      </c>
      <c r="J56" s="65">
        <f>(AO56/AJ56)-1</f>
        <v>-0.13973308188873579</v>
      </c>
      <c r="K56" s="63">
        <v>2016</v>
      </c>
      <c r="L56" s="63">
        <v>0</v>
      </c>
      <c r="M56" s="63">
        <v>4000</v>
      </c>
      <c r="N56" s="63" t="s">
        <v>352</v>
      </c>
      <c r="O56" s="67" t="s">
        <v>275</v>
      </c>
      <c r="P56" s="63">
        <v>0</v>
      </c>
      <c r="Q56" s="63">
        <v>1000</v>
      </c>
      <c r="R56" s="63">
        <v>2000</v>
      </c>
      <c r="S56" s="63">
        <v>3000</v>
      </c>
      <c r="T56" s="63">
        <v>4000</v>
      </c>
      <c r="U56" s="63" t="s">
        <v>222</v>
      </c>
      <c r="V56" s="63" t="s">
        <v>222</v>
      </c>
      <c r="W56" s="63" t="s">
        <v>222</v>
      </c>
      <c r="X56" s="66">
        <v>3627.0050000000001</v>
      </c>
      <c r="Y56" s="66">
        <v>3632.7</v>
      </c>
      <c r="Z56" s="66">
        <v>3584.058</v>
      </c>
      <c r="AA56" s="66">
        <v>3570.6460000000002</v>
      </c>
      <c r="AB56" s="66">
        <v>3439.7539999999999</v>
      </c>
      <c r="AC56" s="66">
        <v>3351.6990000000001</v>
      </c>
      <c r="AD56" s="66">
        <v>3410.34</v>
      </c>
      <c r="AE56" s="66">
        <v>3366.4479999999999</v>
      </c>
      <c r="AF56" s="66">
        <v>3256.5839999999998</v>
      </c>
      <c r="AG56" s="66">
        <v>3104.8</v>
      </c>
      <c r="AH56" s="66">
        <v>2894</v>
      </c>
      <c r="AI56" s="66">
        <v>2797</v>
      </c>
      <c r="AJ56" s="66">
        <v>2757.4</v>
      </c>
      <c r="AK56" s="66">
        <v>2775.1</v>
      </c>
      <c r="AL56" s="66">
        <v>2668.9</v>
      </c>
      <c r="AM56" s="66">
        <v>2531.4</v>
      </c>
      <c r="AN56" s="66">
        <v>2466.1999999999998</v>
      </c>
      <c r="AO56" s="66">
        <v>2372.1</v>
      </c>
      <c r="AP56" s="66" t="s">
        <v>70</v>
      </c>
      <c r="AQ56" s="66" t="s">
        <v>70</v>
      </c>
      <c r="AR56" s="63">
        <v>55</v>
      </c>
    </row>
    <row r="57" spans="1:44" s="76" customFormat="1" x14ac:dyDescent="0.2">
      <c r="A57" s="73" t="s">
        <v>170</v>
      </c>
      <c r="B57" s="73" t="s">
        <v>330</v>
      </c>
      <c r="C57" s="73" t="s">
        <v>429</v>
      </c>
      <c r="D57" s="77" t="s">
        <v>637</v>
      </c>
      <c r="E57" s="77" t="s">
        <v>638</v>
      </c>
      <c r="F57" s="77" t="s">
        <v>589</v>
      </c>
      <c r="G57" s="77" t="s">
        <v>171</v>
      </c>
      <c r="H57" s="73" t="s">
        <v>281</v>
      </c>
      <c r="I57" s="63" t="s">
        <v>665</v>
      </c>
      <c r="J57" s="74">
        <v>-0.14000000000000001</v>
      </c>
      <c r="K57" s="73">
        <v>2015</v>
      </c>
      <c r="L57" s="73">
        <v>0</v>
      </c>
      <c r="M57" s="73">
        <v>4000</v>
      </c>
      <c r="N57" s="73" t="s">
        <v>352</v>
      </c>
      <c r="O57" s="73" t="s">
        <v>275</v>
      </c>
      <c r="P57" s="73">
        <v>0</v>
      </c>
      <c r="Q57" s="73">
        <v>1000</v>
      </c>
      <c r="R57" s="73">
        <v>2000</v>
      </c>
      <c r="S57" s="73">
        <v>3000</v>
      </c>
      <c r="T57" s="73">
        <v>4000</v>
      </c>
      <c r="U57" s="73" t="s">
        <v>222</v>
      </c>
      <c r="V57" s="73" t="s">
        <v>222</v>
      </c>
      <c r="W57" s="73" t="s">
        <v>222</v>
      </c>
      <c r="X57" s="75" t="s">
        <v>70</v>
      </c>
      <c r="Y57" s="75" t="s">
        <v>70</v>
      </c>
      <c r="Z57" s="75">
        <v>3152</v>
      </c>
      <c r="AA57" s="75">
        <v>3322</v>
      </c>
      <c r="AB57" s="75">
        <v>3189</v>
      </c>
      <c r="AC57" s="75">
        <v>3082</v>
      </c>
      <c r="AD57" s="75">
        <v>3155</v>
      </c>
      <c r="AE57" s="75">
        <v>2652</v>
      </c>
      <c r="AF57" s="75">
        <v>2383</v>
      </c>
      <c r="AG57" s="75">
        <v>2279</v>
      </c>
      <c r="AH57" s="75">
        <v>2110</v>
      </c>
      <c r="AI57" s="75">
        <v>2431</v>
      </c>
      <c r="AJ57" s="75">
        <v>2982</v>
      </c>
      <c r="AK57" s="75">
        <v>2879</v>
      </c>
      <c r="AL57" s="75">
        <v>3051</v>
      </c>
      <c r="AM57" s="75">
        <v>3463</v>
      </c>
      <c r="AN57" s="75">
        <v>2973</v>
      </c>
      <c r="AO57" s="75" t="s">
        <v>70</v>
      </c>
      <c r="AP57" s="75" t="s">
        <v>70</v>
      </c>
      <c r="AQ57" s="75" t="s">
        <v>70</v>
      </c>
      <c r="AR57" s="73">
        <v>56</v>
      </c>
    </row>
    <row r="58" spans="1:44" s="46" customFormat="1" x14ac:dyDescent="0.2">
      <c r="A58" s="63" t="s">
        <v>272</v>
      </c>
      <c r="B58" s="63" t="s">
        <v>278</v>
      </c>
      <c r="C58" s="63" t="s">
        <v>460</v>
      </c>
      <c r="D58" s="64" t="s">
        <v>463</v>
      </c>
      <c r="E58" s="64" t="s">
        <v>463</v>
      </c>
      <c r="F58" s="64" t="s">
        <v>588</v>
      </c>
      <c r="G58" s="64" t="s">
        <v>107</v>
      </c>
      <c r="H58" s="63" t="s">
        <v>281</v>
      </c>
      <c r="I58" s="63" t="s">
        <v>665</v>
      </c>
      <c r="J58" s="65">
        <v>-0.14000000000000001</v>
      </c>
      <c r="K58" s="63">
        <v>2018</v>
      </c>
      <c r="L58" s="63">
        <v>0</v>
      </c>
      <c r="M58" s="63">
        <v>0.4</v>
      </c>
      <c r="N58" s="63" t="s">
        <v>352</v>
      </c>
      <c r="O58" s="72" t="s">
        <v>508</v>
      </c>
      <c r="P58" s="63">
        <v>0</v>
      </c>
      <c r="Q58" s="63">
        <v>0.1</v>
      </c>
      <c r="R58" s="63">
        <v>0.2</v>
      </c>
      <c r="S58" s="63">
        <v>0.3</v>
      </c>
      <c r="T58" s="63">
        <v>0.4</v>
      </c>
      <c r="U58" s="63" t="s">
        <v>222</v>
      </c>
      <c r="V58" s="63" t="s">
        <v>222</v>
      </c>
      <c r="W58" s="63" t="s">
        <v>222</v>
      </c>
      <c r="X58" s="66" t="s">
        <v>70</v>
      </c>
      <c r="Y58" s="66" t="s">
        <v>70</v>
      </c>
      <c r="Z58" s="66" t="s">
        <v>70</v>
      </c>
      <c r="AA58" s="66">
        <v>9.0249999999999997E-2</v>
      </c>
      <c r="AB58" s="66">
        <v>0.11954545454545455</v>
      </c>
      <c r="AC58" s="66">
        <v>0.10400000000000001</v>
      </c>
      <c r="AD58" s="66">
        <v>0.13225000000000001</v>
      </c>
      <c r="AE58" s="66">
        <v>0.12508333333333332</v>
      </c>
      <c r="AF58" s="66">
        <v>0.10641666666666667</v>
      </c>
      <c r="AG58" s="66">
        <v>0.15800000000000003</v>
      </c>
      <c r="AH58" s="66">
        <v>0.17766666666666667</v>
      </c>
      <c r="AI58" s="66">
        <v>0.22700000000000004</v>
      </c>
      <c r="AJ58" s="66">
        <v>0.21741666666666665</v>
      </c>
      <c r="AK58" s="66">
        <v>0.20133333333333328</v>
      </c>
      <c r="AL58" s="66">
        <v>0.15533333333333332</v>
      </c>
      <c r="AM58" s="66">
        <v>0.13616666666666666</v>
      </c>
      <c r="AN58" s="66">
        <v>0.114</v>
      </c>
      <c r="AO58" s="66">
        <v>0.13600000000000001</v>
      </c>
      <c r="AP58" s="66">
        <v>8.8000000000000009E-2</v>
      </c>
      <c r="AQ58" s="66">
        <v>7.400000000000001E-2</v>
      </c>
      <c r="AR58" s="63">
        <v>57</v>
      </c>
    </row>
    <row r="59" spans="1:44" x14ac:dyDescent="0.2">
      <c r="A59" s="63" t="s">
        <v>170</v>
      </c>
      <c r="B59" s="63" t="s">
        <v>330</v>
      </c>
      <c r="C59" s="63" t="s">
        <v>175</v>
      </c>
      <c r="D59" s="64" t="s">
        <v>331</v>
      </c>
      <c r="E59" s="64" t="s">
        <v>331</v>
      </c>
      <c r="F59" s="64" t="s">
        <v>660</v>
      </c>
      <c r="G59" s="64" t="s">
        <v>587</v>
      </c>
      <c r="H59" s="63" t="s">
        <v>281</v>
      </c>
      <c r="I59" s="63" t="s">
        <v>665</v>
      </c>
      <c r="J59" s="65">
        <f>(AQ59/AJ59)-1</f>
        <v>-0.38163265306122451</v>
      </c>
      <c r="K59" s="63">
        <v>2018</v>
      </c>
      <c r="L59" s="63">
        <v>0</v>
      </c>
      <c r="M59" s="63">
        <v>10000</v>
      </c>
      <c r="N59" s="63" t="s">
        <v>352</v>
      </c>
      <c r="O59" s="63" t="s">
        <v>275</v>
      </c>
      <c r="P59" s="63">
        <v>0</v>
      </c>
      <c r="Q59" s="63">
        <v>2000</v>
      </c>
      <c r="R59" s="63">
        <v>4000</v>
      </c>
      <c r="S59" s="63">
        <v>8000</v>
      </c>
      <c r="T59" s="63">
        <v>10000</v>
      </c>
      <c r="U59" s="63" t="s">
        <v>222</v>
      </c>
      <c r="V59" s="63" t="s">
        <v>222</v>
      </c>
      <c r="W59" s="63" t="s">
        <v>222</v>
      </c>
      <c r="X59" s="66" t="s">
        <v>70</v>
      </c>
      <c r="Y59" s="66" t="s">
        <v>70</v>
      </c>
      <c r="Z59" s="66" t="s">
        <v>70</v>
      </c>
      <c r="AA59" s="66" t="s">
        <v>70</v>
      </c>
      <c r="AB59" s="66" t="s">
        <v>70</v>
      </c>
      <c r="AC59" s="66" t="s">
        <v>70</v>
      </c>
      <c r="AD59" s="66">
        <v>8160</v>
      </c>
      <c r="AE59" s="66">
        <v>8840</v>
      </c>
      <c r="AF59" s="66">
        <v>6860</v>
      </c>
      <c r="AG59" s="66">
        <v>7890</v>
      </c>
      <c r="AH59" s="66">
        <v>7840</v>
      </c>
      <c r="AI59" s="66">
        <v>5700</v>
      </c>
      <c r="AJ59" s="66">
        <v>4900</v>
      </c>
      <c r="AK59" s="66">
        <v>4230</v>
      </c>
      <c r="AL59" s="66">
        <v>2760</v>
      </c>
      <c r="AM59" s="66">
        <v>4350</v>
      </c>
      <c r="AN59" s="66">
        <v>3450</v>
      </c>
      <c r="AO59" s="66">
        <v>4020</v>
      </c>
      <c r="AP59" s="66">
        <v>3710</v>
      </c>
      <c r="AQ59" s="66">
        <v>3030</v>
      </c>
      <c r="AR59" s="63">
        <v>58</v>
      </c>
    </row>
    <row r="61" spans="1:44" x14ac:dyDescent="0.2">
      <c r="D61" s="63"/>
    </row>
    <row r="65" spans="8:9" x14ac:dyDescent="0.2">
      <c r="H65"/>
      <c r="I65"/>
    </row>
    <row r="66" spans="8:9" x14ac:dyDescent="0.2">
      <c r="H66"/>
      <c r="I66"/>
    </row>
    <row r="67" spans="8:9" x14ac:dyDescent="0.2">
      <c r="H67"/>
      <c r="I67"/>
    </row>
    <row r="68" spans="8:9" x14ac:dyDescent="0.2">
      <c r="H68"/>
      <c r="I68"/>
    </row>
    <row r="69" spans="8:9" x14ac:dyDescent="0.2">
      <c r="H69"/>
      <c r="I69"/>
    </row>
    <row r="70" spans="8:9" x14ac:dyDescent="0.2">
      <c r="H70"/>
      <c r="I70"/>
    </row>
    <row r="71" spans="8:9" x14ac:dyDescent="0.2">
      <c r="H71"/>
      <c r="I71"/>
    </row>
    <row r="72" spans="8:9" x14ac:dyDescent="0.2">
      <c r="H72"/>
      <c r="I72"/>
    </row>
    <row r="73" spans="8:9" x14ac:dyDescent="0.2">
      <c r="H73"/>
      <c r="I73"/>
    </row>
    <row r="74" spans="8:9" x14ac:dyDescent="0.2">
      <c r="H74"/>
      <c r="I74"/>
    </row>
    <row r="75" spans="8:9" x14ac:dyDescent="0.2">
      <c r="H75"/>
      <c r="I75"/>
    </row>
    <row r="76" spans="8:9" x14ac:dyDescent="0.2">
      <c r="H76"/>
      <c r="I76"/>
    </row>
    <row r="77" spans="8:9" x14ac:dyDescent="0.2">
      <c r="H77"/>
      <c r="I77"/>
    </row>
    <row r="78" spans="8:9" x14ac:dyDescent="0.2">
      <c r="H78"/>
      <c r="I78"/>
    </row>
    <row r="79" spans="8:9" x14ac:dyDescent="0.2">
      <c r="H79"/>
      <c r="I79"/>
    </row>
    <row r="80" spans="8:9" x14ac:dyDescent="0.2">
      <c r="H80"/>
      <c r="I80"/>
    </row>
    <row r="81" spans="8:9" x14ac:dyDescent="0.2">
      <c r="H81"/>
      <c r="I81"/>
    </row>
    <row r="82" spans="8:9" x14ac:dyDescent="0.2">
      <c r="H82"/>
      <c r="I82"/>
    </row>
    <row r="83" spans="8:9" x14ac:dyDescent="0.2">
      <c r="H83"/>
      <c r="I83"/>
    </row>
    <row r="84" spans="8:9" x14ac:dyDescent="0.2">
      <c r="H84"/>
      <c r="I84"/>
    </row>
    <row r="85" spans="8:9" x14ac:dyDescent="0.2">
      <c r="H85"/>
    </row>
    <row r="86" spans="8:9" x14ac:dyDescent="0.2">
      <c r="H86"/>
    </row>
  </sheetData>
  <sortState ref="A2:AR59">
    <sortCondition descending="1"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1"/>
  <sheetViews>
    <sheetView workbookViewId="0">
      <selection activeCell="K14" sqref="K14"/>
    </sheetView>
  </sheetViews>
  <sheetFormatPr baseColWidth="10" defaultRowHeight="16" x14ac:dyDescent="0.2"/>
  <cols>
    <col min="4" max="4" width="11.6640625" bestFit="1" customWidth="1"/>
    <col min="5" max="5" width="12.6640625" bestFit="1" customWidth="1"/>
    <col min="8" max="8" width="15.83203125" bestFit="1" customWidth="1"/>
    <col min="9" max="9" width="17" bestFit="1" customWidth="1"/>
    <col min="10" max="10" width="17.33203125" bestFit="1" customWidth="1"/>
    <col min="11" max="11" width="12.83203125" bestFit="1" customWidth="1"/>
    <col min="12" max="12" width="12.6640625" bestFit="1" customWidth="1"/>
  </cols>
  <sheetData>
    <row r="1" spans="1:13" x14ac:dyDescent="0.2">
      <c r="A1" s="25" t="s">
        <v>349</v>
      </c>
      <c r="B1" s="25" t="s">
        <v>5</v>
      </c>
      <c r="C1" s="25" t="s">
        <v>4</v>
      </c>
      <c r="D1" s="25" t="s">
        <v>13</v>
      </c>
      <c r="E1" s="58" t="s">
        <v>559</v>
      </c>
      <c r="F1" s="58" t="s">
        <v>565</v>
      </c>
      <c r="G1" s="58" t="s">
        <v>563</v>
      </c>
      <c r="H1" s="58" t="s">
        <v>561</v>
      </c>
      <c r="I1" s="58" t="s">
        <v>562</v>
      </c>
      <c r="J1" s="58" t="s">
        <v>564</v>
      </c>
      <c r="K1" s="58" t="s">
        <v>582</v>
      </c>
    </row>
    <row r="2" spans="1:13" x14ac:dyDescent="0.2">
      <c r="A2" s="42">
        <v>36192</v>
      </c>
      <c r="B2" s="43">
        <f t="shared" ref="B2:B41" si="0">MONTH(A2)</f>
        <v>2</v>
      </c>
      <c r="C2" s="43">
        <f t="shared" ref="C2:C41" si="1">YEAR(A2)</f>
        <v>1999</v>
      </c>
      <c r="D2" s="40"/>
      <c r="E2" s="7">
        <v>36636601</v>
      </c>
      <c r="F2" s="7">
        <v>31874026</v>
      </c>
      <c r="G2" s="59">
        <v>6835668</v>
      </c>
      <c r="H2" s="7">
        <v>53903743000</v>
      </c>
      <c r="I2" s="7">
        <v>46896526000</v>
      </c>
      <c r="J2" s="7">
        <v>10057376000</v>
      </c>
      <c r="K2" s="7">
        <f>H2-I2</f>
        <v>7007217000</v>
      </c>
    </row>
    <row r="3" spans="1:13" x14ac:dyDescent="0.2">
      <c r="A3" s="42">
        <v>36557</v>
      </c>
      <c r="B3" s="43">
        <f t="shared" si="0"/>
        <v>2</v>
      </c>
      <c r="C3" s="43">
        <f t="shared" si="1"/>
        <v>2000</v>
      </c>
      <c r="D3" s="40">
        <v>799782000</v>
      </c>
      <c r="E3" s="7">
        <v>38785158</v>
      </c>
      <c r="F3" s="7">
        <v>35423651</v>
      </c>
      <c r="G3" s="7">
        <v>7163686</v>
      </c>
      <c r="H3" s="7">
        <v>55209163000</v>
      </c>
      <c r="I3" s="7">
        <v>50424188000</v>
      </c>
      <c r="J3" s="7">
        <v>10197228000</v>
      </c>
      <c r="K3" s="7">
        <f t="shared" ref="K3:K20" si="2">H3-I3</f>
        <v>4784975000</v>
      </c>
    </row>
    <row r="4" spans="1:13" x14ac:dyDescent="0.2">
      <c r="A4" s="42">
        <v>36923</v>
      </c>
      <c r="B4" s="43">
        <f t="shared" si="0"/>
        <v>2</v>
      </c>
      <c r="C4" s="43">
        <f t="shared" si="1"/>
        <v>2001</v>
      </c>
      <c r="D4" s="40"/>
      <c r="E4" s="36" t="s">
        <v>70</v>
      </c>
      <c r="F4" s="36" t="s">
        <v>70</v>
      </c>
      <c r="G4" s="36" t="s">
        <v>70</v>
      </c>
      <c r="H4" s="36" t="s">
        <v>70</v>
      </c>
      <c r="I4" s="36" t="s">
        <v>70</v>
      </c>
      <c r="J4" s="36" t="s">
        <v>70</v>
      </c>
      <c r="K4" s="7" t="e">
        <f t="shared" si="2"/>
        <v>#VALUE!</v>
      </c>
    </row>
    <row r="5" spans="1:13" x14ac:dyDescent="0.2">
      <c r="A5" s="42">
        <v>37288</v>
      </c>
      <c r="B5" s="43">
        <f t="shared" si="0"/>
        <v>2</v>
      </c>
      <c r="C5" s="43">
        <f t="shared" si="1"/>
        <v>2002</v>
      </c>
      <c r="D5" s="40">
        <v>-2289655000</v>
      </c>
      <c r="E5" s="36" t="s">
        <v>70</v>
      </c>
      <c r="F5" s="36" t="s">
        <v>70</v>
      </c>
      <c r="G5" s="36" t="s">
        <v>70</v>
      </c>
      <c r="H5" s="36" t="s">
        <v>70</v>
      </c>
      <c r="I5" s="36" t="s">
        <v>70</v>
      </c>
      <c r="J5" s="36" t="s">
        <v>70</v>
      </c>
      <c r="K5" s="7" t="e">
        <f t="shared" si="2"/>
        <v>#VALUE!</v>
      </c>
    </row>
    <row r="6" spans="1:13" x14ac:dyDescent="0.2">
      <c r="A6" s="42">
        <v>37653</v>
      </c>
      <c r="B6" s="43">
        <f t="shared" si="0"/>
        <v>2</v>
      </c>
      <c r="C6" s="43">
        <f t="shared" si="1"/>
        <v>2003</v>
      </c>
      <c r="D6" s="40">
        <v>-4228610000</v>
      </c>
      <c r="E6" s="36" t="s">
        <v>70</v>
      </c>
      <c r="F6" s="36" t="s">
        <v>70</v>
      </c>
      <c r="G6" s="36" t="s">
        <v>70</v>
      </c>
      <c r="H6" s="36" t="s">
        <v>70</v>
      </c>
      <c r="I6" s="36" t="s">
        <v>70</v>
      </c>
      <c r="J6" s="36" t="s">
        <v>70</v>
      </c>
      <c r="K6" s="7" t="e">
        <f t="shared" si="2"/>
        <v>#VALUE!</v>
      </c>
    </row>
    <row r="7" spans="1:13" x14ac:dyDescent="0.2">
      <c r="A7" s="42">
        <v>38018</v>
      </c>
      <c r="B7" s="43">
        <f t="shared" si="0"/>
        <v>2</v>
      </c>
      <c r="C7" s="43">
        <f t="shared" si="1"/>
        <v>2004</v>
      </c>
      <c r="D7" s="40">
        <v>-159530000</v>
      </c>
      <c r="E7" s="7">
        <v>42955004</v>
      </c>
      <c r="F7" s="7">
        <v>41538241</v>
      </c>
      <c r="G7" s="7">
        <v>8258774</v>
      </c>
      <c r="H7" s="7">
        <v>55739177000</v>
      </c>
      <c r="I7" s="7">
        <v>53900760000</v>
      </c>
      <c r="J7" s="7">
        <v>10716732000</v>
      </c>
      <c r="K7" s="7">
        <f t="shared" si="2"/>
        <v>1838417000</v>
      </c>
    </row>
    <row r="8" spans="1:13" x14ac:dyDescent="0.2">
      <c r="A8" s="42">
        <v>38384</v>
      </c>
      <c r="B8" s="43">
        <f t="shared" si="0"/>
        <v>2</v>
      </c>
      <c r="C8" s="43">
        <f t="shared" si="1"/>
        <v>2005</v>
      </c>
      <c r="D8" s="40">
        <v>-466081000</v>
      </c>
      <c r="E8" s="7">
        <v>45464645</v>
      </c>
      <c r="F8" s="60">
        <v>42935605</v>
      </c>
      <c r="G8" s="7">
        <v>8381483</v>
      </c>
      <c r="H8" s="7">
        <v>57062436000</v>
      </c>
      <c r="I8" s="7">
        <v>53888251000</v>
      </c>
      <c r="J8" s="7">
        <v>10519555000</v>
      </c>
      <c r="K8" s="7">
        <f t="shared" si="2"/>
        <v>3174185000</v>
      </c>
    </row>
    <row r="9" spans="1:13" x14ac:dyDescent="0.2">
      <c r="A9" s="42">
        <v>38749</v>
      </c>
      <c r="B9" s="43">
        <f t="shared" si="0"/>
        <v>2</v>
      </c>
      <c r="C9" s="43">
        <f t="shared" si="1"/>
        <v>2006</v>
      </c>
      <c r="D9" s="40">
        <v>0</v>
      </c>
      <c r="E9" s="7">
        <v>48774299</v>
      </c>
      <c r="F9" s="7">
        <v>44581441</v>
      </c>
      <c r="G9" s="7">
        <v>8898683</v>
      </c>
      <c r="H9" s="7">
        <v>59303354000</v>
      </c>
      <c r="I9" s="7">
        <v>54205371000</v>
      </c>
      <c r="J9" s="7">
        <v>10819668000</v>
      </c>
      <c r="K9" s="7">
        <f t="shared" si="2"/>
        <v>5097983000</v>
      </c>
    </row>
    <row r="10" spans="1:13" x14ac:dyDescent="0.2">
      <c r="A10" s="42">
        <v>39114</v>
      </c>
      <c r="B10" s="43">
        <f t="shared" si="0"/>
        <v>2</v>
      </c>
      <c r="C10" s="43">
        <f t="shared" si="1"/>
        <v>2007</v>
      </c>
      <c r="D10" s="40">
        <v>2163013000</v>
      </c>
      <c r="E10" s="7">
        <v>54337622</v>
      </c>
      <c r="F10" s="7">
        <v>45867144</v>
      </c>
      <c r="G10" s="7">
        <v>9260415</v>
      </c>
      <c r="H10" s="7">
        <v>64238012000</v>
      </c>
      <c r="I10" s="7">
        <v>54224201000</v>
      </c>
      <c r="J10" s="7">
        <v>10947675000</v>
      </c>
      <c r="K10" s="7">
        <f t="shared" si="2"/>
        <v>10013811000</v>
      </c>
    </row>
    <row r="11" spans="1:13" x14ac:dyDescent="0.2">
      <c r="A11" s="42">
        <v>39479</v>
      </c>
      <c r="B11" s="43">
        <f t="shared" si="0"/>
        <v>2</v>
      </c>
      <c r="C11" s="43">
        <f t="shared" si="1"/>
        <v>2008</v>
      </c>
      <c r="D11" s="40">
        <v>-934564000</v>
      </c>
      <c r="E11" s="7">
        <v>45659035</v>
      </c>
      <c r="F11" s="7">
        <v>50900512</v>
      </c>
      <c r="G11" s="7">
        <v>9714168</v>
      </c>
      <c r="H11" s="7">
        <v>51982288000</v>
      </c>
      <c r="I11" s="7">
        <v>57949650000</v>
      </c>
      <c r="J11" s="7">
        <v>11059469000</v>
      </c>
      <c r="K11" s="7">
        <f t="shared" si="2"/>
        <v>-5967362000</v>
      </c>
    </row>
    <row r="12" spans="1:13" x14ac:dyDescent="0.2">
      <c r="A12" s="42">
        <v>39845</v>
      </c>
      <c r="B12" s="43">
        <f t="shared" si="0"/>
        <v>2</v>
      </c>
      <c r="C12" s="43">
        <f t="shared" si="1"/>
        <v>2009</v>
      </c>
      <c r="D12" s="40">
        <v>-4569656000</v>
      </c>
      <c r="E12" s="7">
        <v>39015154</v>
      </c>
      <c r="F12" s="7">
        <v>54373893</v>
      </c>
      <c r="G12" s="7">
        <v>10520515</v>
      </c>
      <c r="H12" s="7">
        <v>44576900000</v>
      </c>
      <c r="I12" s="7">
        <v>62125081000</v>
      </c>
      <c r="J12" s="7">
        <v>12020251000</v>
      </c>
      <c r="K12" s="7">
        <f t="shared" si="2"/>
        <v>-17548181000</v>
      </c>
    </row>
    <row r="13" spans="1:13" x14ac:dyDescent="0.2">
      <c r="A13" s="42">
        <v>40210</v>
      </c>
      <c r="B13" s="43">
        <f t="shared" si="0"/>
        <v>2</v>
      </c>
      <c r="C13" s="43">
        <f t="shared" si="1"/>
        <v>2010</v>
      </c>
      <c r="D13" s="40">
        <v>-994404000</v>
      </c>
      <c r="E13" s="7">
        <v>57410235</v>
      </c>
      <c r="F13" s="7">
        <v>55975246</v>
      </c>
      <c r="G13" s="7">
        <v>9919560</v>
      </c>
      <c r="H13" s="7">
        <v>64535700000</v>
      </c>
      <c r="I13" s="7">
        <v>62922608000</v>
      </c>
      <c r="J13" s="7">
        <v>11150725000</v>
      </c>
      <c r="K13" s="7">
        <f t="shared" si="2"/>
        <v>1613092000</v>
      </c>
    </row>
    <row r="14" spans="1:13" x14ac:dyDescent="0.2">
      <c r="A14" s="42">
        <v>40575</v>
      </c>
      <c r="B14" s="43">
        <f t="shared" si="0"/>
        <v>2</v>
      </c>
      <c r="C14" s="43">
        <f t="shared" si="1"/>
        <v>2011</v>
      </c>
      <c r="D14" s="40">
        <v>-5020001000</v>
      </c>
      <c r="E14" s="7">
        <v>63654150</v>
      </c>
      <c r="F14" s="7">
        <v>55668773</v>
      </c>
      <c r="G14" s="7">
        <v>9987091</v>
      </c>
      <c r="H14" s="7">
        <v>69365051000</v>
      </c>
      <c r="I14" s="7">
        <v>60663244000</v>
      </c>
      <c r="J14" s="7">
        <v>10883109000</v>
      </c>
      <c r="K14" s="7">
        <f t="shared" si="2"/>
        <v>8701807000</v>
      </c>
      <c r="L14" s="15"/>
      <c r="M14" s="4"/>
    </row>
    <row r="15" spans="1:13" x14ac:dyDescent="0.2">
      <c r="A15" s="42">
        <v>40940</v>
      </c>
      <c r="B15" s="43">
        <f t="shared" si="0"/>
        <v>2</v>
      </c>
      <c r="C15" s="43">
        <f t="shared" si="1"/>
        <v>2012</v>
      </c>
      <c r="D15" s="40">
        <v>0</v>
      </c>
      <c r="E15" s="7">
        <v>56213195</v>
      </c>
      <c r="F15" s="7">
        <v>56386592</v>
      </c>
      <c r="G15" s="7">
        <v>10088935</v>
      </c>
      <c r="H15" s="7">
        <v>60014540000</v>
      </c>
      <c r="I15" s="7">
        <v>64765519000</v>
      </c>
      <c r="J15" s="7">
        <v>11619065000</v>
      </c>
      <c r="K15" s="7">
        <f t="shared" si="2"/>
        <v>-4750979000</v>
      </c>
    </row>
    <row r="16" spans="1:13" x14ac:dyDescent="0.2">
      <c r="A16" s="42">
        <v>41306</v>
      </c>
      <c r="B16" s="43">
        <f t="shared" si="0"/>
        <v>2</v>
      </c>
      <c r="C16" s="43">
        <f t="shared" si="1"/>
        <v>2013</v>
      </c>
      <c r="D16" s="40">
        <v>-626779000</v>
      </c>
      <c r="E16" s="7">
        <v>64094658</v>
      </c>
      <c r="F16" s="7">
        <v>55648871</v>
      </c>
      <c r="G16" s="7">
        <v>10346467</v>
      </c>
      <c r="H16" s="7">
        <v>67441126000</v>
      </c>
      <c r="I16" s="7">
        <v>58554373000</v>
      </c>
      <c r="J16" s="7">
        <v>10886670000</v>
      </c>
      <c r="K16" s="7">
        <f t="shared" si="2"/>
        <v>8886753000</v>
      </c>
    </row>
    <row r="17" spans="1:13" x14ac:dyDescent="0.2">
      <c r="A17" s="42">
        <v>41671</v>
      </c>
      <c r="B17" s="43">
        <f t="shared" si="0"/>
        <v>2</v>
      </c>
      <c r="C17" s="43">
        <f t="shared" si="1"/>
        <v>2014</v>
      </c>
      <c r="D17" s="40">
        <v>1233160000</v>
      </c>
      <c r="E17" s="7">
        <v>67964602</v>
      </c>
      <c r="F17" s="7">
        <v>59088483</v>
      </c>
      <c r="G17" s="7">
        <v>10740370</v>
      </c>
      <c r="H17" s="7">
        <v>70371566000</v>
      </c>
      <c r="I17" s="7">
        <v>61181100000</v>
      </c>
      <c r="J17" s="7">
        <v>11120739000</v>
      </c>
      <c r="K17" s="7">
        <f t="shared" si="2"/>
        <v>9190466000</v>
      </c>
    </row>
    <row r="18" spans="1:13" x14ac:dyDescent="0.2">
      <c r="A18" s="42">
        <v>42036</v>
      </c>
      <c r="B18" s="43">
        <f t="shared" si="0"/>
        <v>2</v>
      </c>
      <c r="C18" s="43">
        <f t="shared" si="1"/>
        <v>2015</v>
      </c>
      <c r="D18" s="40">
        <v>1869098000</v>
      </c>
      <c r="E18" s="7">
        <v>66177992</v>
      </c>
      <c r="F18" s="7">
        <v>60727117</v>
      </c>
      <c r="G18" s="7">
        <v>11414003</v>
      </c>
      <c r="H18" s="7">
        <v>68440446000</v>
      </c>
      <c r="I18" s="7">
        <v>62803220000</v>
      </c>
      <c r="J18" s="7">
        <v>11804218000</v>
      </c>
      <c r="K18" s="7">
        <f t="shared" si="2"/>
        <v>5637226000</v>
      </c>
    </row>
    <row r="19" spans="1:13" x14ac:dyDescent="0.2">
      <c r="A19" s="42">
        <v>42401</v>
      </c>
      <c r="B19" s="43">
        <f t="shared" si="0"/>
        <v>2</v>
      </c>
      <c r="C19" s="43">
        <f t="shared" si="1"/>
        <v>2016</v>
      </c>
      <c r="D19" s="40">
        <v>900252000</v>
      </c>
      <c r="E19" s="7">
        <v>63721253</v>
      </c>
      <c r="F19" s="7">
        <v>65611257</v>
      </c>
      <c r="G19" s="7">
        <v>12229969</v>
      </c>
      <c r="H19" s="7">
        <v>65078741000</v>
      </c>
      <c r="I19" s="7">
        <v>67009009000</v>
      </c>
      <c r="J19" s="7">
        <v>12490510000</v>
      </c>
      <c r="K19" s="7">
        <f t="shared" si="2"/>
        <v>-1930268000</v>
      </c>
    </row>
    <row r="20" spans="1:13" x14ac:dyDescent="0.2">
      <c r="A20" s="42">
        <v>42767</v>
      </c>
      <c r="B20" s="43">
        <f t="shared" si="0"/>
        <v>2</v>
      </c>
      <c r="C20" s="43">
        <f t="shared" si="1"/>
        <v>2017</v>
      </c>
      <c r="D20" s="40">
        <v>1649775000</v>
      </c>
      <c r="E20" s="36">
        <v>64400000</v>
      </c>
      <c r="F20" s="36">
        <v>69400000</v>
      </c>
      <c r="G20" s="7">
        <v>12900000</v>
      </c>
      <c r="H20" s="36">
        <v>64400000000</v>
      </c>
      <c r="I20" s="36">
        <v>69400000000</v>
      </c>
      <c r="J20" s="7">
        <v>12900000000</v>
      </c>
      <c r="K20" s="7">
        <f t="shared" si="2"/>
        <v>-5000000000</v>
      </c>
      <c r="L20" s="25"/>
      <c r="M20" s="25"/>
    </row>
    <row r="21" spans="1:13" x14ac:dyDescent="0.2">
      <c r="A21" s="42">
        <v>43132</v>
      </c>
      <c r="B21" s="43">
        <f t="shared" si="0"/>
        <v>2</v>
      </c>
      <c r="C21" s="43">
        <f t="shared" si="1"/>
        <v>2018</v>
      </c>
      <c r="D21" s="40">
        <v>329280000</v>
      </c>
      <c r="E21" s="36" t="s">
        <v>70</v>
      </c>
      <c r="F21" s="36" t="s">
        <v>70</v>
      </c>
      <c r="G21" s="36" t="s">
        <v>70</v>
      </c>
      <c r="H21" s="36" t="s">
        <v>70</v>
      </c>
      <c r="I21" s="36" t="s">
        <v>70</v>
      </c>
      <c r="J21" s="36" t="s">
        <v>70</v>
      </c>
      <c r="K21" s="43"/>
      <c r="L21" s="43"/>
      <c r="M21" s="40"/>
    </row>
    <row r="22" spans="1:13" x14ac:dyDescent="0.2">
      <c r="A22" s="42">
        <v>36465</v>
      </c>
      <c r="B22" s="43">
        <f t="shared" si="0"/>
        <v>11</v>
      </c>
      <c r="C22" s="43">
        <f t="shared" si="1"/>
        <v>1999</v>
      </c>
      <c r="D22" s="40">
        <v>571026000</v>
      </c>
      <c r="E22" s="36" t="s">
        <v>70</v>
      </c>
      <c r="F22" s="36" t="s">
        <v>70</v>
      </c>
      <c r="G22" s="36" t="s">
        <v>70</v>
      </c>
      <c r="H22" s="36" t="s">
        <v>70</v>
      </c>
      <c r="I22" s="36" t="s">
        <v>70</v>
      </c>
      <c r="J22" s="36" t="s">
        <v>70</v>
      </c>
      <c r="K22" s="43"/>
      <c r="L22" s="43"/>
      <c r="M22" s="40"/>
    </row>
    <row r="23" spans="1:13" x14ac:dyDescent="0.2">
      <c r="A23" s="42">
        <v>36831</v>
      </c>
      <c r="B23" s="43">
        <f t="shared" si="0"/>
        <v>11</v>
      </c>
      <c r="C23" s="43">
        <f t="shared" si="1"/>
        <v>2000</v>
      </c>
      <c r="D23" s="40" t="s">
        <v>70</v>
      </c>
      <c r="E23" s="36" t="s">
        <v>70</v>
      </c>
      <c r="F23" s="36" t="s">
        <v>70</v>
      </c>
      <c r="G23" s="36" t="s">
        <v>70</v>
      </c>
      <c r="H23" s="36" t="s">
        <v>70</v>
      </c>
      <c r="I23" s="36" t="s">
        <v>70</v>
      </c>
      <c r="J23" s="36" t="s">
        <v>70</v>
      </c>
      <c r="K23" s="43"/>
      <c r="L23" s="43"/>
      <c r="M23" s="40"/>
    </row>
    <row r="24" spans="1:13" x14ac:dyDescent="0.2">
      <c r="A24" s="42">
        <v>37196</v>
      </c>
      <c r="B24" s="43">
        <f t="shared" si="0"/>
        <v>11</v>
      </c>
      <c r="C24" s="43">
        <f t="shared" si="1"/>
        <v>2001</v>
      </c>
      <c r="D24" s="40" t="s">
        <v>70</v>
      </c>
      <c r="E24" s="36" t="s">
        <v>70</v>
      </c>
      <c r="F24" s="36" t="s">
        <v>70</v>
      </c>
      <c r="G24" s="36" t="s">
        <v>70</v>
      </c>
      <c r="H24" s="36" t="s">
        <v>70</v>
      </c>
      <c r="I24" s="36" t="s">
        <v>70</v>
      </c>
      <c r="J24" s="36" t="s">
        <v>70</v>
      </c>
      <c r="K24" s="43"/>
      <c r="L24" s="43"/>
      <c r="M24" s="40"/>
    </row>
    <row r="25" spans="1:13" x14ac:dyDescent="0.2">
      <c r="A25" s="42">
        <v>37561</v>
      </c>
      <c r="B25" s="43">
        <f t="shared" si="0"/>
        <v>11</v>
      </c>
      <c r="C25" s="43">
        <f t="shared" si="1"/>
        <v>2002</v>
      </c>
      <c r="D25" s="40">
        <v>-4560013000</v>
      </c>
      <c r="E25" s="36" t="s">
        <v>70</v>
      </c>
      <c r="F25" s="36" t="s">
        <v>70</v>
      </c>
      <c r="G25" s="36" t="s">
        <v>70</v>
      </c>
      <c r="H25" s="36" t="s">
        <v>70</v>
      </c>
      <c r="I25" s="36" t="s">
        <v>70</v>
      </c>
      <c r="J25" s="36" t="s">
        <v>70</v>
      </c>
      <c r="K25" s="43"/>
      <c r="L25" s="43"/>
      <c r="M25" s="40"/>
    </row>
    <row r="26" spans="1:13" x14ac:dyDescent="0.2">
      <c r="A26" s="42">
        <v>37926</v>
      </c>
      <c r="B26" s="43">
        <f t="shared" si="0"/>
        <v>11</v>
      </c>
      <c r="C26" s="43">
        <f t="shared" si="1"/>
        <v>2003</v>
      </c>
      <c r="D26" s="40">
        <v>-184535000</v>
      </c>
      <c r="E26" s="36" t="s">
        <v>70</v>
      </c>
      <c r="F26" s="36" t="s">
        <v>70</v>
      </c>
      <c r="G26" s="36" t="s">
        <v>70</v>
      </c>
      <c r="H26" s="36" t="s">
        <v>70</v>
      </c>
      <c r="I26" s="36" t="s">
        <v>70</v>
      </c>
      <c r="J26" s="36" t="s">
        <v>70</v>
      </c>
      <c r="K26" s="43"/>
      <c r="L26" s="43"/>
      <c r="M26" s="40"/>
    </row>
    <row r="27" spans="1:13" x14ac:dyDescent="0.2">
      <c r="A27" s="42">
        <v>38292</v>
      </c>
      <c r="B27" s="43">
        <f t="shared" si="0"/>
        <v>11</v>
      </c>
      <c r="C27" s="43">
        <f t="shared" si="1"/>
        <v>2004</v>
      </c>
      <c r="D27" s="40">
        <v>-699844000</v>
      </c>
      <c r="E27" s="36" t="s">
        <v>70</v>
      </c>
      <c r="F27" s="36" t="s">
        <v>70</v>
      </c>
      <c r="G27" s="36" t="s">
        <v>70</v>
      </c>
      <c r="H27" s="36" t="s">
        <v>70</v>
      </c>
      <c r="I27" s="36" t="s">
        <v>70</v>
      </c>
      <c r="J27" s="36" t="s">
        <v>70</v>
      </c>
      <c r="K27" s="43"/>
      <c r="L27" s="43"/>
      <c r="M27" s="40"/>
    </row>
    <row r="28" spans="1:13" x14ac:dyDescent="0.2">
      <c r="A28" s="42">
        <v>38657</v>
      </c>
      <c r="B28" s="43">
        <f t="shared" si="0"/>
        <v>11</v>
      </c>
      <c r="C28" s="43">
        <f t="shared" si="1"/>
        <v>2005</v>
      </c>
      <c r="D28" s="40" t="s">
        <v>70</v>
      </c>
      <c r="E28" s="36" t="s">
        <v>70</v>
      </c>
      <c r="F28" s="36" t="s">
        <v>70</v>
      </c>
      <c r="G28" s="36" t="s">
        <v>70</v>
      </c>
      <c r="H28" s="36" t="s">
        <v>70</v>
      </c>
      <c r="I28" s="36" t="s">
        <v>70</v>
      </c>
      <c r="J28" s="36" t="s">
        <v>70</v>
      </c>
      <c r="K28" s="43"/>
      <c r="L28" s="43"/>
      <c r="M28" s="40"/>
    </row>
    <row r="29" spans="1:13" x14ac:dyDescent="0.2">
      <c r="A29" s="42">
        <v>39022</v>
      </c>
      <c r="B29" s="43">
        <f t="shared" si="0"/>
        <v>11</v>
      </c>
      <c r="C29" s="43">
        <f t="shared" si="1"/>
        <v>2006</v>
      </c>
      <c r="D29" s="40">
        <v>2169952000</v>
      </c>
      <c r="E29" s="36" t="s">
        <v>70</v>
      </c>
      <c r="F29" s="36" t="s">
        <v>70</v>
      </c>
      <c r="G29" s="36" t="s">
        <v>70</v>
      </c>
      <c r="H29" s="36" t="s">
        <v>70</v>
      </c>
      <c r="I29" s="36" t="s">
        <v>70</v>
      </c>
      <c r="J29" s="36" t="s">
        <v>70</v>
      </c>
      <c r="K29" s="43"/>
      <c r="L29" s="43"/>
      <c r="M29" s="40"/>
    </row>
    <row r="30" spans="1:13" x14ac:dyDescent="0.2">
      <c r="A30" s="42">
        <v>39387</v>
      </c>
      <c r="B30" s="43">
        <f t="shared" si="0"/>
        <v>11</v>
      </c>
      <c r="C30" s="43">
        <f t="shared" si="1"/>
        <v>2007</v>
      </c>
      <c r="D30" s="40">
        <v>-372917000</v>
      </c>
      <c r="E30" s="36" t="s">
        <v>70</v>
      </c>
      <c r="F30" s="36" t="s">
        <v>70</v>
      </c>
      <c r="G30" s="36" t="s">
        <v>70</v>
      </c>
      <c r="H30" s="36" t="s">
        <v>70</v>
      </c>
      <c r="I30" s="36" t="s">
        <v>70</v>
      </c>
      <c r="J30" s="36" t="s">
        <v>70</v>
      </c>
      <c r="K30" s="43"/>
      <c r="L30" s="43"/>
      <c r="M30" s="40"/>
    </row>
    <row r="31" spans="1:13" x14ac:dyDescent="0.2">
      <c r="A31" s="42">
        <v>39753</v>
      </c>
      <c r="B31" s="43">
        <f t="shared" si="0"/>
        <v>11</v>
      </c>
      <c r="C31" s="43">
        <f t="shared" si="1"/>
        <v>2008</v>
      </c>
      <c r="D31" s="40">
        <v>-5273556000</v>
      </c>
      <c r="E31" s="36" t="s">
        <v>70</v>
      </c>
      <c r="F31" s="36" t="s">
        <v>70</v>
      </c>
      <c r="G31" s="36" t="s">
        <v>70</v>
      </c>
      <c r="H31" s="36" t="s">
        <v>70</v>
      </c>
      <c r="I31" s="36" t="s">
        <v>70</v>
      </c>
      <c r="J31" s="36" t="s">
        <v>70</v>
      </c>
      <c r="K31" s="43"/>
      <c r="L31" s="43"/>
      <c r="M31" s="40"/>
    </row>
    <row r="32" spans="1:13" x14ac:dyDescent="0.2">
      <c r="A32" s="42">
        <v>40118</v>
      </c>
      <c r="B32" s="43">
        <f t="shared" si="0"/>
        <v>11</v>
      </c>
      <c r="C32" s="43">
        <f t="shared" si="1"/>
        <v>2009</v>
      </c>
      <c r="D32" s="40">
        <v>-1202668000</v>
      </c>
      <c r="E32" s="36" t="s">
        <v>70</v>
      </c>
      <c r="F32" s="36" t="s">
        <v>70</v>
      </c>
      <c r="G32" s="36" t="s">
        <v>70</v>
      </c>
      <c r="H32" s="36" t="s">
        <v>70</v>
      </c>
      <c r="I32" s="36" t="s">
        <v>70</v>
      </c>
      <c r="J32" s="36" t="s">
        <v>70</v>
      </c>
      <c r="K32" s="43"/>
      <c r="L32" s="43"/>
      <c r="M32" s="40"/>
    </row>
    <row r="33" spans="1:13" x14ac:dyDescent="0.2">
      <c r="A33" s="42">
        <v>40483</v>
      </c>
      <c r="B33" s="43">
        <f t="shared" si="0"/>
        <v>11</v>
      </c>
      <c r="C33" s="43">
        <f t="shared" si="1"/>
        <v>2010</v>
      </c>
      <c r="D33" s="40">
        <v>-6188362000</v>
      </c>
      <c r="E33" s="36" t="s">
        <v>70</v>
      </c>
      <c r="F33" s="36" t="s">
        <v>70</v>
      </c>
      <c r="G33" s="36" t="s">
        <v>70</v>
      </c>
      <c r="H33" s="36" t="s">
        <v>70</v>
      </c>
      <c r="I33" s="36" t="s">
        <v>70</v>
      </c>
      <c r="J33" s="36" t="s">
        <v>70</v>
      </c>
      <c r="K33" s="43"/>
      <c r="L33" s="43"/>
      <c r="M33" s="40"/>
    </row>
    <row r="34" spans="1:13" x14ac:dyDescent="0.2">
      <c r="A34" s="42">
        <v>40848</v>
      </c>
      <c r="B34" s="43">
        <f t="shared" si="0"/>
        <v>11</v>
      </c>
      <c r="C34" s="43">
        <f t="shared" si="1"/>
        <v>2011</v>
      </c>
      <c r="D34" s="40" t="s">
        <v>70</v>
      </c>
      <c r="E34" s="36" t="s">
        <v>70</v>
      </c>
      <c r="F34" s="36" t="s">
        <v>70</v>
      </c>
      <c r="G34" s="36" t="s">
        <v>70</v>
      </c>
      <c r="H34" s="36" t="s">
        <v>70</v>
      </c>
      <c r="I34" s="36" t="s">
        <v>70</v>
      </c>
      <c r="J34" s="36" t="s">
        <v>70</v>
      </c>
      <c r="K34" s="43"/>
      <c r="L34" s="43"/>
      <c r="M34" s="40"/>
    </row>
    <row r="35" spans="1:13" x14ac:dyDescent="0.2">
      <c r="A35" s="42">
        <v>41214</v>
      </c>
      <c r="B35" s="43">
        <f t="shared" si="0"/>
        <v>11</v>
      </c>
      <c r="C35" s="43">
        <f t="shared" si="1"/>
        <v>2012</v>
      </c>
      <c r="D35" s="40">
        <v>-1095582000</v>
      </c>
      <c r="E35" s="36" t="s">
        <v>70</v>
      </c>
      <c r="F35" s="36" t="s">
        <v>70</v>
      </c>
      <c r="G35" s="36" t="s">
        <v>70</v>
      </c>
      <c r="H35" s="36" t="s">
        <v>70</v>
      </c>
      <c r="I35" s="36" t="s">
        <v>70</v>
      </c>
      <c r="J35" s="36" t="s">
        <v>70</v>
      </c>
      <c r="K35" s="43"/>
      <c r="L35" s="43"/>
      <c r="M35" s="40"/>
    </row>
    <row r="36" spans="1:13" x14ac:dyDescent="0.2">
      <c r="A36" s="42">
        <v>41579</v>
      </c>
      <c r="B36" s="43">
        <f t="shared" si="0"/>
        <v>11</v>
      </c>
      <c r="C36" s="43">
        <f t="shared" si="1"/>
        <v>2013</v>
      </c>
      <c r="D36" s="40">
        <v>1085576000</v>
      </c>
      <c r="E36" s="36" t="s">
        <v>70</v>
      </c>
      <c r="F36" s="36" t="s">
        <v>70</v>
      </c>
      <c r="G36" s="36" t="s">
        <v>70</v>
      </c>
      <c r="H36" s="36" t="s">
        <v>70</v>
      </c>
      <c r="I36" s="36" t="s">
        <v>70</v>
      </c>
      <c r="J36" s="36" t="s">
        <v>70</v>
      </c>
      <c r="K36" s="43"/>
      <c r="L36" s="43"/>
      <c r="M36" s="40"/>
    </row>
    <row r="37" spans="1:13" x14ac:dyDescent="0.2">
      <c r="A37" s="42">
        <v>41944</v>
      </c>
      <c r="B37" s="43">
        <f t="shared" si="0"/>
        <v>11</v>
      </c>
      <c r="C37" s="43">
        <f t="shared" si="1"/>
        <v>2014</v>
      </c>
      <c r="D37" s="40">
        <v>1036889000</v>
      </c>
      <c r="E37" s="36" t="s">
        <v>70</v>
      </c>
      <c r="F37" s="36" t="s">
        <v>70</v>
      </c>
      <c r="G37" s="36" t="s">
        <v>70</v>
      </c>
      <c r="H37" s="36" t="s">
        <v>70</v>
      </c>
      <c r="I37" s="36" t="s">
        <v>70</v>
      </c>
      <c r="J37" s="36" t="s">
        <v>70</v>
      </c>
      <c r="K37" s="43"/>
      <c r="L37" s="43"/>
      <c r="M37" s="40"/>
    </row>
    <row r="38" spans="1:13" x14ac:dyDescent="0.2">
      <c r="A38" s="42">
        <v>42309</v>
      </c>
      <c r="B38" s="43">
        <f t="shared" si="0"/>
        <v>11</v>
      </c>
      <c r="C38" s="43">
        <f t="shared" si="1"/>
        <v>2015</v>
      </c>
      <c r="D38" s="40">
        <v>1206143000</v>
      </c>
      <c r="E38" s="36" t="s">
        <v>70</v>
      </c>
      <c r="F38" s="36" t="s">
        <v>70</v>
      </c>
      <c r="G38" s="36" t="s">
        <v>70</v>
      </c>
      <c r="H38" s="36" t="s">
        <v>70</v>
      </c>
      <c r="I38" s="36" t="s">
        <v>70</v>
      </c>
      <c r="J38" s="36" t="s">
        <v>70</v>
      </c>
      <c r="K38" s="43"/>
      <c r="L38" s="43"/>
      <c r="M38" s="40"/>
    </row>
    <row r="39" spans="1:13" x14ac:dyDescent="0.2">
      <c r="A39" s="42">
        <v>42675</v>
      </c>
      <c r="B39" s="43">
        <f t="shared" si="0"/>
        <v>11</v>
      </c>
      <c r="C39" s="43">
        <f t="shared" si="1"/>
        <v>2016</v>
      </c>
      <c r="D39" s="40">
        <v>1400368000</v>
      </c>
      <c r="E39" s="36" t="s">
        <v>70</v>
      </c>
      <c r="F39" s="36" t="s">
        <v>70</v>
      </c>
      <c r="G39" s="36" t="s">
        <v>70</v>
      </c>
      <c r="H39" s="36" t="s">
        <v>70</v>
      </c>
      <c r="I39" s="36" t="s">
        <v>70</v>
      </c>
      <c r="J39" s="36" t="s">
        <v>70</v>
      </c>
      <c r="K39" s="43"/>
      <c r="L39" s="43"/>
      <c r="M39" s="40"/>
    </row>
    <row r="40" spans="1:13" x14ac:dyDescent="0.2">
      <c r="A40" s="42">
        <v>43040</v>
      </c>
      <c r="B40" s="43">
        <f t="shared" si="0"/>
        <v>11</v>
      </c>
      <c r="C40" s="43">
        <f t="shared" si="1"/>
        <v>2017</v>
      </c>
      <c r="D40" s="40">
        <v>-188303000</v>
      </c>
      <c r="E40" s="36" t="s">
        <v>70</v>
      </c>
      <c r="F40" s="36" t="s">
        <v>70</v>
      </c>
      <c r="G40" s="36" t="s">
        <v>70</v>
      </c>
      <c r="H40" s="36" t="s">
        <v>70</v>
      </c>
      <c r="I40" s="36" t="s">
        <v>70</v>
      </c>
      <c r="J40" s="36" t="s">
        <v>70</v>
      </c>
      <c r="K40" s="43"/>
      <c r="L40" s="43"/>
      <c r="M40" s="40"/>
    </row>
    <row r="41" spans="1:13" x14ac:dyDescent="0.2">
      <c r="A41" s="42">
        <v>43405</v>
      </c>
      <c r="B41" s="43">
        <f t="shared" si="0"/>
        <v>11</v>
      </c>
      <c r="C41" s="43">
        <f t="shared" si="1"/>
        <v>2018</v>
      </c>
      <c r="D41" s="40">
        <v>1543855000</v>
      </c>
      <c r="E41" s="36" t="s">
        <v>70</v>
      </c>
      <c r="F41" s="36" t="s">
        <v>70</v>
      </c>
      <c r="G41" s="36" t="s">
        <v>70</v>
      </c>
      <c r="H41" s="36" t="s">
        <v>70</v>
      </c>
      <c r="I41" s="36" t="s">
        <v>70</v>
      </c>
      <c r="J41" s="36" t="s">
        <v>70</v>
      </c>
    </row>
  </sheetData>
  <sortState ref="J21:M40">
    <sortCondition descending="1" ref="M20"/>
  </sortState>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
  <sheetViews>
    <sheetView workbookViewId="0">
      <selection activeCell="C1" sqref="C1"/>
    </sheetView>
  </sheetViews>
  <sheetFormatPr baseColWidth="10" defaultRowHeight="16" x14ac:dyDescent="0.2"/>
  <sheetData>
    <row r="1" spans="1:10" s="3" customFormat="1" x14ac:dyDescent="0.2">
      <c r="A1" s="3" t="s">
        <v>4</v>
      </c>
      <c r="B1" s="3" t="s">
        <v>60</v>
      </c>
      <c r="C1" s="10"/>
      <c r="H1" s="10"/>
      <c r="I1" s="10"/>
      <c r="J1" s="10"/>
    </row>
    <row r="2" spans="1:10" s="3" customFormat="1" x14ac:dyDescent="0.2">
      <c r="A2">
        <v>1999</v>
      </c>
      <c r="B2" s="8">
        <v>0.08</v>
      </c>
      <c r="C2" s="10"/>
      <c r="H2" s="10"/>
      <c r="I2" s="10"/>
      <c r="J2" s="10"/>
    </row>
    <row r="3" spans="1:10" x14ac:dyDescent="0.2">
      <c r="A3">
        <v>2000</v>
      </c>
      <c r="B3" s="33" t="s">
        <v>70</v>
      </c>
    </row>
    <row r="4" spans="1:10" x14ac:dyDescent="0.2">
      <c r="A4">
        <v>2001</v>
      </c>
      <c r="B4" s="8">
        <v>0.06</v>
      </c>
    </row>
    <row r="5" spans="1:10" x14ac:dyDescent="0.2">
      <c r="A5">
        <v>2002</v>
      </c>
      <c r="B5" s="33" t="s">
        <v>70</v>
      </c>
    </row>
    <row r="6" spans="1:10" x14ac:dyDescent="0.2">
      <c r="A6">
        <v>2003</v>
      </c>
      <c r="B6" s="33" t="s">
        <v>70</v>
      </c>
    </row>
    <row r="7" spans="1:10" x14ac:dyDescent="0.2">
      <c r="A7">
        <v>2004</v>
      </c>
      <c r="B7" s="8">
        <v>0.08</v>
      </c>
    </row>
    <row r="8" spans="1:10" x14ac:dyDescent="0.2">
      <c r="A8">
        <v>2005</v>
      </c>
      <c r="B8" s="33" t="s">
        <v>70</v>
      </c>
    </row>
    <row r="9" spans="1:10" x14ac:dyDescent="0.2">
      <c r="A9">
        <v>2006</v>
      </c>
      <c r="B9" s="33" t="s">
        <v>70</v>
      </c>
    </row>
    <row r="10" spans="1:10" x14ac:dyDescent="0.2">
      <c r="A10">
        <v>2007</v>
      </c>
      <c r="B10" s="8">
        <v>7.0000000000000007E-2</v>
      </c>
    </row>
    <row r="11" spans="1:10" x14ac:dyDescent="0.2">
      <c r="A11">
        <v>2008</v>
      </c>
      <c r="B11" s="33">
        <v>9.8000000000000004E-2</v>
      </c>
    </row>
    <row r="12" spans="1:10" x14ac:dyDescent="0.2">
      <c r="A12">
        <v>2009</v>
      </c>
      <c r="B12" s="33">
        <v>0.10299999999999999</v>
      </c>
    </row>
    <row r="13" spans="1:10" x14ac:dyDescent="0.2">
      <c r="A13">
        <v>2010</v>
      </c>
      <c r="B13" s="33">
        <v>0.10299999999999999</v>
      </c>
    </row>
    <row r="14" spans="1:10" x14ac:dyDescent="0.2">
      <c r="A14">
        <v>2011</v>
      </c>
      <c r="B14" s="33">
        <v>0.10100000000000001</v>
      </c>
    </row>
    <row r="15" spans="1:10" x14ac:dyDescent="0.2">
      <c r="A15">
        <v>2012</v>
      </c>
      <c r="B15" s="33">
        <v>9.0999999999999998E-2</v>
      </c>
    </row>
    <row r="16" spans="1:10" x14ac:dyDescent="0.2">
      <c r="A16">
        <v>2013</v>
      </c>
      <c r="B16" s="8">
        <v>9.4E-2</v>
      </c>
    </row>
    <row r="17" spans="1:13" x14ac:dyDescent="0.2">
      <c r="A17">
        <v>2014</v>
      </c>
      <c r="B17" s="8">
        <v>6.8000000000000005E-2</v>
      </c>
    </row>
    <row r="18" spans="1:13" x14ac:dyDescent="0.2">
      <c r="A18">
        <v>2015</v>
      </c>
      <c r="B18" s="8">
        <v>5.1999999999999998E-2</v>
      </c>
    </row>
    <row r="19" spans="1:13" x14ac:dyDescent="0.2">
      <c r="A19">
        <v>2016</v>
      </c>
      <c r="B19" s="8">
        <v>4.8000000000000001E-2</v>
      </c>
    </row>
    <row r="20" spans="1:13" x14ac:dyDescent="0.2">
      <c r="A20">
        <v>2017</v>
      </c>
      <c r="B20" s="8">
        <v>5.0999999999999997E-2</v>
      </c>
      <c r="H20" s="28"/>
      <c r="I20" s="28"/>
      <c r="J20" s="28"/>
      <c r="K20" s="28"/>
      <c r="L20" s="28"/>
      <c r="M20" s="28"/>
    </row>
    <row r="21" spans="1:13" x14ac:dyDescent="0.2">
      <c r="H21" s="28"/>
      <c r="I21" s="28"/>
      <c r="J21" s="28"/>
      <c r="K21" s="28"/>
      <c r="L21" s="28"/>
      <c r="M21" s="28"/>
    </row>
    <row r="22" spans="1:13" x14ac:dyDescent="0.2">
      <c r="H22" s="28"/>
      <c r="I22" s="28"/>
      <c r="J22" s="28"/>
      <c r="K22" s="28"/>
      <c r="L22" s="28"/>
      <c r="M22" s="28"/>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activeCell="F5" sqref="F5"/>
    </sheetView>
  </sheetViews>
  <sheetFormatPr baseColWidth="10" defaultRowHeight="16" x14ac:dyDescent="0.2"/>
  <sheetData>
    <row r="1" spans="1:4" x14ac:dyDescent="0.2">
      <c r="A1" s="10" t="s">
        <v>4</v>
      </c>
      <c r="B1" s="10" t="s">
        <v>111</v>
      </c>
      <c r="C1" s="10" t="s">
        <v>112</v>
      </c>
      <c r="D1" s="10" t="s">
        <v>113</v>
      </c>
    </row>
    <row r="2" spans="1:4" x14ac:dyDescent="0.2">
      <c r="A2" s="33">
        <v>1999</v>
      </c>
      <c r="B2" s="37">
        <v>0.21099999999999999</v>
      </c>
      <c r="C2" s="37">
        <v>4.8000000000000001E-2</v>
      </c>
      <c r="D2" s="37">
        <v>0.68100000000000005</v>
      </c>
    </row>
    <row r="3" spans="1:4" x14ac:dyDescent="0.2">
      <c r="A3" s="33">
        <v>2001</v>
      </c>
      <c r="B3" s="37">
        <v>0.251</v>
      </c>
      <c r="C3" s="37">
        <v>4.5999999999999999E-2</v>
      </c>
      <c r="D3" s="37">
        <v>0.626</v>
      </c>
    </row>
    <row r="4" spans="1:4" x14ac:dyDescent="0.2">
      <c r="A4" s="33">
        <v>2002</v>
      </c>
      <c r="B4" s="37" t="s">
        <v>70</v>
      </c>
      <c r="C4" s="37" t="s">
        <v>70</v>
      </c>
      <c r="D4" s="37" t="s">
        <v>70</v>
      </c>
    </row>
    <row r="5" spans="1:4" x14ac:dyDescent="0.2">
      <c r="A5" s="33">
        <v>2003</v>
      </c>
      <c r="B5" s="37" t="s">
        <v>70</v>
      </c>
      <c r="C5" s="37" t="s">
        <v>70</v>
      </c>
      <c r="D5" s="37" t="s">
        <v>70</v>
      </c>
    </row>
    <row r="6" spans="1:4" x14ac:dyDescent="0.2">
      <c r="A6" s="33">
        <v>2004</v>
      </c>
      <c r="B6" s="37">
        <v>0.252</v>
      </c>
      <c r="C6" s="37">
        <v>5.0999999999999997E-2</v>
      </c>
      <c r="D6" s="37">
        <v>0.625</v>
      </c>
    </row>
    <row r="7" spans="1:4" x14ac:dyDescent="0.2">
      <c r="A7" s="33">
        <v>2005</v>
      </c>
      <c r="B7" s="37" t="s">
        <v>70</v>
      </c>
      <c r="C7" s="37" t="s">
        <v>70</v>
      </c>
      <c r="D7" s="37" t="s">
        <v>70</v>
      </c>
    </row>
    <row r="8" spans="1:4" x14ac:dyDescent="0.2">
      <c r="A8" s="33">
        <v>2006</v>
      </c>
      <c r="B8" s="37" t="s">
        <v>70</v>
      </c>
      <c r="C8" s="37" t="s">
        <v>70</v>
      </c>
      <c r="D8" s="37" t="s">
        <v>70</v>
      </c>
    </row>
    <row r="9" spans="1:4" x14ac:dyDescent="0.2">
      <c r="A9" s="33">
        <v>2007</v>
      </c>
      <c r="B9" s="37">
        <v>0.28299999999999997</v>
      </c>
      <c r="C9" s="37">
        <v>5.0999999999999997E-2</v>
      </c>
      <c r="D9" s="37">
        <v>0.57599999999999996</v>
      </c>
    </row>
    <row r="10" spans="1:4" x14ac:dyDescent="0.2">
      <c r="A10" s="33">
        <v>2008</v>
      </c>
      <c r="B10" s="37" t="s">
        <v>70</v>
      </c>
      <c r="C10" s="37" t="s">
        <v>70</v>
      </c>
      <c r="D10" s="37" t="s">
        <v>70</v>
      </c>
    </row>
    <row r="11" spans="1:4" x14ac:dyDescent="0.2">
      <c r="A11" s="33">
        <v>2009</v>
      </c>
      <c r="B11" s="37" t="s">
        <v>70</v>
      </c>
      <c r="C11" s="37" t="s">
        <v>70</v>
      </c>
      <c r="D11" s="37" t="s">
        <v>70</v>
      </c>
    </row>
    <row r="12" spans="1:4" x14ac:dyDescent="0.2">
      <c r="A12" s="33">
        <v>2010</v>
      </c>
      <c r="B12" s="37">
        <v>0.29199999999999998</v>
      </c>
      <c r="C12" s="37">
        <v>5.1999999999999998E-2</v>
      </c>
      <c r="D12" s="37">
        <v>0.56599999999999995</v>
      </c>
    </row>
    <row r="13" spans="1:4" x14ac:dyDescent="0.2">
      <c r="A13" s="33">
        <v>2011</v>
      </c>
      <c r="B13" s="37" t="s">
        <v>70</v>
      </c>
      <c r="C13" s="37" t="s">
        <v>70</v>
      </c>
      <c r="D13" s="37" t="s">
        <v>70</v>
      </c>
    </row>
    <row r="14" spans="1:4" x14ac:dyDescent="0.2">
      <c r="A14" s="33">
        <v>2012</v>
      </c>
      <c r="B14" s="37" t="s">
        <v>70</v>
      </c>
      <c r="C14" s="37" t="s">
        <v>70</v>
      </c>
      <c r="D14" s="37" t="s">
        <v>70</v>
      </c>
    </row>
    <row r="15" spans="1:4" x14ac:dyDescent="0.2">
      <c r="A15" s="33">
        <v>2013</v>
      </c>
      <c r="B15" s="37">
        <v>0.311</v>
      </c>
      <c r="C15" s="37">
        <v>5.3999999999999999E-2</v>
      </c>
      <c r="D15" s="37">
        <v>0.55200000000000005</v>
      </c>
    </row>
    <row r="16" spans="1:4" x14ac:dyDescent="0.2">
      <c r="A16" s="33">
        <v>2014</v>
      </c>
      <c r="B16" s="37" t="s">
        <v>70</v>
      </c>
      <c r="C16" s="37" t="s">
        <v>70</v>
      </c>
      <c r="D16" s="37" t="s">
        <v>70</v>
      </c>
    </row>
    <row r="17" spans="1:4" x14ac:dyDescent="0.2">
      <c r="A17" s="33">
        <v>2015</v>
      </c>
      <c r="B17" s="37">
        <v>0.33600000000000002</v>
      </c>
      <c r="C17" s="37">
        <v>6.2E-2</v>
      </c>
      <c r="D17" s="37">
        <v>0.55900000000000005</v>
      </c>
    </row>
    <row r="18" spans="1:4" x14ac:dyDescent="0.2">
      <c r="A18" s="33">
        <v>2016</v>
      </c>
      <c r="B18" s="37" t="s">
        <v>70</v>
      </c>
      <c r="C18" s="37" t="s">
        <v>70</v>
      </c>
      <c r="D18" s="37" t="s">
        <v>70</v>
      </c>
    </row>
    <row r="19" spans="1:4" x14ac:dyDescent="0.2">
      <c r="A19" s="33">
        <v>2017</v>
      </c>
      <c r="B19" s="37">
        <v>0.36499999999999999</v>
      </c>
      <c r="C19" s="37">
        <v>4.3999999999999997E-2</v>
      </c>
      <c r="D19" s="37">
        <v>0.52900000000000003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F6" sqref="F6:F25"/>
    </sheetView>
  </sheetViews>
  <sheetFormatPr baseColWidth="10" defaultRowHeight="16" x14ac:dyDescent="0.2"/>
  <sheetData>
    <row r="1" spans="1:27" x14ac:dyDescent="0.2">
      <c r="A1" s="25" t="s">
        <v>4</v>
      </c>
      <c r="B1" s="25" t="s">
        <v>154</v>
      </c>
      <c r="C1" s="25" t="s">
        <v>155</v>
      </c>
      <c r="D1" s="25" t="s">
        <v>156</v>
      </c>
      <c r="E1" s="25" t="s">
        <v>397</v>
      </c>
      <c r="F1" s="25" t="s">
        <v>403</v>
      </c>
    </row>
    <row r="2" spans="1:27" x14ac:dyDescent="0.2">
      <c r="A2" s="33">
        <v>1995</v>
      </c>
      <c r="B2" s="33">
        <v>4.3999999999999997E-2</v>
      </c>
      <c r="C2" s="33">
        <v>0.159</v>
      </c>
      <c r="D2" s="33" t="s">
        <v>70</v>
      </c>
      <c r="E2" s="35" t="s">
        <v>70</v>
      </c>
      <c r="F2" s="35" t="s">
        <v>70</v>
      </c>
    </row>
    <row r="3" spans="1:27" x14ac:dyDescent="0.2">
      <c r="A3" s="33">
        <v>1996</v>
      </c>
      <c r="B3" s="33">
        <v>4.4999999999999998E-2</v>
      </c>
      <c r="C3" s="33">
        <v>0.16800000000000001</v>
      </c>
      <c r="D3" s="33" t="s">
        <v>70</v>
      </c>
      <c r="E3" s="35" t="s">
        <v>70</v>
      </c>
      <c r="F3" s="35" t="s">
        <v>70</v>
      </c>
    </row>
    <row r="4" spans="1:27" x14ac:dyDescent="0.2">
      <c r="A4" s="33">
        <v>1997</v>
      </c>
      <c r="B4" s="33">
        <v>4.8000000000000001E-2</v>
      </c>
      <c r="C4" s="33">
        <v>0.16500000000000001</v>
      </c>
      <c r="D4" s="33" t="s">
        <v>70</v>
      </c>
      <c r="E4" s="35" t="s">
        <v>70</v>
      </c>
      <c r="F4" s="35" t="s">
        <v>70</v>
      </c>
    </row>
    <row r="5" spans="1:27" x14ac:dyDescent="0.2">
      <c r="A5" s="33">
        <v>1998</v>
      </c>
      <c r="B5" s="33">
        <v>5.3999999999999999E-2</v>
      </c>
      <c r="C5" s="33">
        <v>0.183</v>
      </c>
      <c r="D5" s="33" t="s">
        <v>70</v>
      </c>
      <c r="E5" s="35" t="s">
        <v>70</v>
      </c>
      <c r="F5" s="35" t="s">
        <v>70</v>
      </c>
    </row>
    <row r="6" spans="1:27" x14ac:dyDescent="0.2">
      <c r="A6" s="33">
        <v>1999</v>
      </c>
      <c r="B6" s="33">
        <v>5.6000000000000001E-2</v>
      </c>
      <c r="C6" s="33">
        <v>0.19600000000000001</v>
      </c>
      <c r="D6" s="33" t="s">
        <v>70</v>
      </c>
      <c r="E6" s="35" t="s">
        <v>70</v>
      </c>
      <c r="F6">
        <v>927</v>
      </c>
    </row>
    <row r="7" spans="1:27" x14ac:dyDescent="0.2">
      <c r="A7" s="33">
        <v>2000</v>
      </c>
      <c r="B7" s="33">
        <v>6.0999999999999999E-2</v>
      </c>
      <c r="C7" s="33">
        <v>0.2</v>
      </c>
      <c r="D7" s="33">
        <v>6.1</v>
      </c>
      <c r="E7" s="35" t="s">
        <v>70</v>
      </c>
      <c r="F7">
        <v>922</v>
      </c>
    </row>
    <row r="8" spans="1:27" x14ac:dyDescent="0.2">
      <c r="A8" s="33">
        <v>2001</v>
      </c>
      <c r="B8" s="33">
        <v>6.5000000000000002E-2</v>
      </c>
      <c r="C8" s="33">
        <v>0.20899999999999999</v>
      </c>
      <c r="D8" s="33">
        <v>6.7</v>
      </c>
      <c r="E8" s="35" t="s">
        <v>70</v>
      </c>
      <c r="F8">
        <v>859</v>
      </c>
    </row>
    <row r="9" spans="1:27" x14ac:dyDescent="0.2">
      <c r="A9" s="33">
        <v>2002</v>
      </c>
      <c r="B9" s="33">
        <v>6.5000000000000002E-2</v>
      </c>
      <c r="C9" s="33">
        <v>0.219</v>
      </c>
      <c r="D9" s="33">
        <v>7</v>
      </c>
      <c r="E9" s="35" t="s">
        <v>70</v>
      </c>
      <c r="F9">
        <v>824</v>
      </c>
    </row>
    <row r="10" spans="1:27" x14ac:dyDescent="0.2">
      <c r="A10" s="33">
        <v>2003</v>
      </c>
      <c r="B10" s="33">
        <v>7.0999999999999994E-2</v>
      </c>
      <c r="C10" s="33">
        <v>0.22900000000000001</v>
      </c>
      <c r="D10" s="33">
        <v>7.1</v>
      </c>
      <c r="E10" s="35" t="s">
        <v>70</v>
      </c>
      <c r="F10" s="35" t="s">
        <v>70</v>
      </c>
    </row>
    <row r="11" spans="1:27" x14ac:dyDescent="0.2">
      <c r="A11" s="33">
        <v>2004</v>
      </c>
      <c r="B11" s="33">
        <v>7.0000000000000007E-2</v>
      </c>
      <c r="C11" s="33">
        <v>0.23200000000000001</v>
      </c>
      <c r="D11" s="33">
        <v>7.4</v>
      </c>
      <c r="E11" s="35" t="s">
        <v>70</v>
      </c>
      <c r="F11">
        <v>799</v>
      </c>
    </row>
    <row r="12" spans="1:27" x14ac:dyDescent="0.2">
      <c r="A12" s="33">
        <v>2005</v>
      </c>
      <c r="B12" s="33">
        <v>7.2999999999999995E-2</v>
      </c>
      <c r="C12" s="33">
        <v>0.24399999999999999</v>
      </c>
      <c r="D12" s="33">
        <v>7.4</v>
      </c>
      <c r="E12" s="35" t="s">
        <v>70</v>
      </c>
      <c r="F12">
        <v>747</v>
      </c>
    </row>
    <row r="13" spans="1:27" x14ac:dyDescent="0.2">
      <c r="A13" s="33">
        <v>2006</v>
      </c>
      <c r="B13" s="33">
        <v>7.4999999999999997E-2</v>
      </c>
      <c r="C13" s="33">
        <v>0.251</v>
      </c>
      <c r="D13" s="33">
        <v>7.5</v>
      </c>
      <c r="E13" s="35" t="s">
        <v>70</v>
      </c>
      <c r="F13">
        <v>688</v>
      </c>
      <c r="I13" s="33"/>
      <c r="K13" s="33"/>
      <c r="L13" s="33"/>
      <c r="M13" s="33"/>
      <c r="N13" s="33"/>
      <c r="O13" s="33"/>
      <c r="P13" s="33"/>
      <c r="Q13" s="33"/>
      <c r="R13" s="33"/>
      <c r="S13" s="33"/>
      <c r="T13" s="33"/>
      <c r="U13" s="33"/>
      <c r="V13" s="33"/>
      <c r="W13" s="33"/>
      <c r="X13" s="33"/>
      <c r="Y13" s="33"/>
      <c r="Z13" s="35"/>
      <c r="AA13" s="35"/>
    </row>
    <row r="14" spans="1:27" x14ac:dyDescent="0.2">
      <c r="A14" s="33">
        <v>2007</v>
      </c>
      <c r="B14" s="33">
        <v>0.08</v>
      </c>
      <c r="C14" s="33">
        <v>0.26300000000000001</v>
      </c>
      <c r="D14" s="33">
        <v>7.3</v>
      </c>
      <c r="E14" s="35" t="s">
        <v>70</v>
      </c>
      <c r="F14">
        <v>688</v>
      </c>
      <c r="G14" s="33"/>
      <c r="H14" s="33"/>
      <c r="I14" s="33"/>
      <c r="J14" s="33"/>
      <c r="K14" s="33"/>
      <c r="L14" s="33"/>
      <c r="M14" s="33"/>
      <c r="N14" s="33"/>
      <c r="O14" s="33"/>
      <c r="P14" s="33"/>
      <c r="Q14" s="33"/>
      <c r="R14" s="33"/>
      <c r="S14" s="33"/>
      <c r="T14" s="33"/>
      <c r="U14" s="33"/>
      <c r="V14" s="33"/>
      <c r="W14" s="33"/>
      <c r="X14" s="35"/>
      <c r="Y14" s="35"/>
    </row>
    <row r="15" spans="1:27" x14ac:dyDescent="0.2">
      <c r="A15" s="33">
        <v>2008</v>
      </c>
      <c r="B15" s="33">
        <v>8.3000000000000004E-2</v>
      </c>
      <c r="C15" s="33">
        <v>0.26700000000000002</v>
      </c>
      <c r="D15" s="33">
        <v>7.7</v>
      </c>
      <c r="E15">
        <v>0.32500000000000001</v>
      </c>
      <c r="F15">
        <v>645</v>
      </c>
      <c r="G15" s="33"/>
      <c r="H15" s="33"/>
      <c r="I15" s="33"/>
      <c r="J15" s="33"/>
      <c r="K15" s="33"/>
      <c r="L15" s="33"/>
      <c r="M15" s="33"/>
      <c r="N15" s="33"/>
      <c r="O15" s="33"/>
      <c r="P15" s="33"/>
      <c r="Q15" s="33"/>
      <c r="R15" s="33"/>
      <c r="S15" s="33"/>
      <c r="T15" s="33"/>
      <c r="U15" s="33"/>
      <c r="V15" s="33"/>
      <c r="W15" s="33"/>
      <c r="X15" s="35"/>
      <c r="Y15" s="35"/>
    </row>
    <row r="16" spans="1:27" x14ac:dyDescent="0.2">
      <c r="A16" s="33">
        <v>2009</v>
      </c>
      <c r="B16" s="33">
        <v>8.3000000000000004E-2</v>
      </c>
      <c r="C16" s="33">
        <v>0.26900000000000002</v>
      </c>
      <c r="D16" s="33">
        <v>8</v>
      </c>
      <c r="E16">
        <v>0.31900000000000001</v>
      </c>
      <c r="F16">
        <v>596</v>
      </c>
    </row>
    <row r="17" spans="1:6" x14ac:dyDescent="0.2">
      <c r="A17" s="33">
        <v>2010</v>
      </c>
      <c r="B17" s="33">
        <v>8.6999999999999994E-2</v>
      </c>
      <c r="C17" s="33">
        <v>0.27500000000000002</v>
      </c>
      <c r="D17" s="33">
        <v>7.9</v>
      </c>
      <c r="E17">
        <v>0.318</v>
      </c>
      <c r="F17">
        <v>596</v>
      </c>
    </row>
    <row r="18" spans="1:6" x14ac:dyDescent="0.2">
      <c r="A18" s="33">
        <v>2011</v>
      </c>
      <c r="B18" s="33">
        <v>9.5000000000000001E-2</v>
      </c>
      <c r="C18" s="33">
        <v>0.27800000000000002</v>
      </c>
      <c r="D18" s="33">
        <v>7.7</v>
      </c>
      <c r="E18">
        <v>0.32</v>
      </c>
      <c r="F18">
        <v>573</v>
      </c>
    </row>
    <row r="19" spans="1:6" x14ac:dyDescent="0.2">
      <c r="A19" s="33">
        <v>2012</v>
      </c>
      <c r="B19" s="33">
        <v>9.7000000000000003E-2</v>
      </c>
      <c r="C19" s="33">
        <v>0.27600000000000002</v>
      </c>
      <c r="D19" s="33">
        <v>7.9</v>
      </c>
      <c r="E19">
        <v>0.317</v>
      </c>
      <c r="F19">
        <v>552</v>
      </c>
    </row>
    <row r="20" spans="1:6" x14ac:dyDescent="0.2">
      <c r="A20" s="33">
        <v>2013</v>
      </c>
      <c r="B20" s="33">
        <v>9.7000000000000003E-2</v>
      </c>
      <c r="C20" s="33">
        <v>0.29399999999999998</v>
      </c>
      <c r="D20" s="33">
        <v>7.7</v>
      </c>
      <c r="E20">
        <v>0.318</v>
      </c>
      <c r="F20">
        <v>573</v>
      </c>
    </row>
    <row r="21" spans="1:6" x14ac:dyDescent="0.2">
      <c r="A21" s="33">
        <v>2014</v>
      </c>
      <c r="B21" s="33">
        <v>0.1</v>
      </c>
      <c r="C21" s="33">
        <v>0.29599999999999999</v>
      </c>
      <c r="D21" s="33">
        <v>7.6</v>
      </c>
      <c r="E21">
        <v>0.318</v>
      </c>
      <c r="F21">
        <v>546</v>
      </c>
    </row>
    <row r="22" spans="1:6" x14ac:dyDescent="0.2">
      <c r="A22" s="33">
        <v>2015</v>
      </c>
      <c r="B22" s="33">
        <v>9.9000000000000005E-2</v>
      </c>
      <c r="C22" s="33">
        <v>0.29799999999999999</v>
      </c>
      <c r="D22" s="33">
        <v>7</v>
      </c>
      <c r="E22">
        <v>0.32</v>
      </c>
      <c r="F22">
        <v>554</v>
      </c>
    </row>
    <row r="23" spans="1:6" x14ac:dyDescent="0.2">
      <c r="A23" s="33">
        <v>2016</v>
      </c>
      <c r="B23" s="33">
        <v>0.105</v>
      </c>
      <c r="C23" s="33">
        <v>0.30099999999999999</v>
      </c>
      <c r="D23" s="33" t="s">
        <v>70</v>
      </c>
      <c r="E23" s="33">
        <v>0.313</v>
      </c>
      <c r="F23" s="35" t="s">
        <v>70</v>
      </c>
    </row>
    <row r="24" spans="1:6" x14ac:dyDescent="0.2">
      <c r="A24" s="33">
        <v>2017</v>
      </c>
      <c r="B24" s="35" t="s">
        <v>70</v>
      </c>
      <c r="C24" s="35" t="s">
        <v>70</v>
      </c>
      <c r="D24" s="35" t="s">
        <v>70</v>
      </c>
      <c r="E24" s="35" t="s">
        <v>70</v>
      </c>
      <c r="F24" s="35" t="s">
        <v>70</v>
      </c>
    </row>
    <row r="25" spans="1:6" x14ac:dyDescent="0.2">
      <c r="A25" s="33">
        <v>2018</v>
      </c>
      <c r="B25" s="35" t="s">
        <v>70</v>
      </c>
      <c r="C25" s="35" t="s">
        <v>70</v>
      </c>
      <c r="D25" s="35" t="s">
        <v>70</v>
      </c>
      <c r="E25" s="35" t="s">
        <v>70</v>
      </c>
      <c r="F25" s="35" t="s">
        <v>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activeCell="F11" sqref="F11"/>
    </sheetView>
  </sheetViews>
  <sheetFormatPr baseColWidth="10" defaultRowHeight="16" x14ac:dyDescent="0.2"/>
  <sheetData>
    <row r="1" spans="1:21" x14ac:dyDescent="0.2">
      <c r="A1" s="25" t="s">
        <v>4</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row>
    <row r="2" spans="1:21" s="33" customFormat="1" x14ac:dyDescent="0.2">
      <c r="A2" s="38" t="s">
        <v>72</v>
      </c>
      <c r="B2" s="33" t="s">
        <v>70</v>
      </c>
      <c r="C2" s="33">
        <v>0.35</v>
      </c>
      <c r="D2" s="33" t="s">
        <v>70</v>
      </c>
      <c r="E2" s="33" t="s">
        <v>70</v>
      </c>
      <c r="F2" s="33">
        <v>0.19</v>
      </c>
      <c r="G2" s="33" t="s">
        <v>70</v>
      </c>
      <c r="H2" s="33" t="s">
        <v>70</v>
      </c>
      <c r="I2" s="33" t="s">
        <v>70</v>
      </c>
      <c r="J2" s="33" t="s">
        <v>70</v>
      </c>
      <c r="K2" s="33" t="s">
        <v>70</v>
      </c>
      <c r="L2" s="33">
        <v>0.28000000000000003</v>
      </c>
      <c r="M2" s="33" t="s">
        <v>70</v>
      </c>
      <c r="N2" s="33" t="s">
        <v>70</v>
      </c>
      <c r="O2" s="33" t="s">
        <v>70</v>
      </c>
      <c r="P2" s="33" t="s">
        <v>70</v>
      </c>
      <c r="Q2" s="33" t="s">
        <v>70</v>
      </c>
      <c r="R2" s="33">
        <v>0.26</v>
      </c>
      <c r="S2" s="33" t="s">
        <v>70</v>
      </c>
      <c r="T2" s="33" t="s">
        <v>70</v>
      </c>
      <c r="U2" s="33">
        <v>0.27</v>
      </c>
    </row>
    <row r="3" spans="1:21" s="33" customFormat="1" x14ac:dyDescent="0.2">
      <c r="A3" s="38" t="s">
        <v>7</v>
      </c>
      <c r="B3" s="33" t="s">
        <v>70</v>
      </c>
      <c r="C3" s="33">
        <v>0.6</v>
      </c>
      <c r="D3" s="33" t="s">
        <v>70</v>
      </c>
      <c r="E3" s="33" t="s">
        <v>70</v>
      </c>
      <c r="F3" s="33">
        <v>0.75</v>
      </c>
      <c r="G3" s="33" t="s">
        <v>70</v>
      </c>
      <c r="H3" s="33" t="s">
        <v>70</v>
      </c>
      <c r="I3" s="33" t="s">
        <v>70</v>
      </c>
      <c r="J3" s="33" t="s">
        <v>70</v>
      </c>
      <c r="K3" s="33" t="s">
        <v>70</v>
      </c>
      <c r="L3" s="33">
        <v>0.67</v>
      </c>
      <c r="M3" s="33" t="s">
        <v>70</v>
      </c>
      <c r="N3" s="33" t="s">
        <v>70</v>
      </c>
      <c r="O3" s="33" t="s">
        <v>70</v>
      </c>
      <c r="P3" s="33" t="s">
        <v>70</v>
      </c>
      <c r="Q3" s="33" t="s">
        <v>70</v>
      </c>
      <c r="R3" s="33">
        <v>0.68</v>
      </c>
      <c r="S3" s="33" t="s">
        <v>70</v>
      </c>
      <c r="T3" s="33" t="s">
        <v>70</v>
      </c>
      <c r="U3" s="33">
        <v>0.67</v>
      </c>
    </row>
    <row r="4" spans="1:21" s="33" customFormat="1" x14ac:dyDescent="0.2">
      <c r="A4" s="38" t="s">
        <v>8</v>
      </c>
      <c r="B4" s="33" t="s">
        <v>70</v>
      </c>
      <c r="C4" s="33">
        <v>0.05</v>
      </c>
      <c r="D4" s="33" t="s">
        <v>70</v>
      </c>
      <c r="E4" s="33" t="s">
        <v>70</v>
      </c>
      <c r="F4" s="33">
        <v>0.06</v>
      </c>
      <c r="G4" s="33" t="s">
        <v>70</v>
      </c>
      <c r="H4" s="33" t="s">
        <v>70</v>
      </c>
      <c r="I4" s="33" t="s">
        <v>70</v>
      </c>
      <c r="J4" s="33" t="s">
        <v>70</v>
      </c>
      <c r="K4" s="33" t="s">
        <v>70</v>
      </c>
      <c r="L4" s="33">
        <v>0.06</v>
      </c>
      <c r="M4" s="33" t="s">
        <v>70</v>
      </c>
      <c r="N4" s="33" t="s">
        <v>70</v>
      </c>
      <c r="O4" s="33" t="s">
        <v>70</v>
      </c>
      <c r="P4" s="33" t="s">
        <v>70</v>
      </c>
      <c r="Q4" s="33" t="s">
        <v>70</v>
      </c>
      <c r="R4" s="33">
        <v>0.06</v>
      </c>
      <c r="S4" s="33" t="s">
        <v>70</v>
      </c>
      <c r="T4" s="33" t="s">
        <v>70</v>
      </c>
      <c r="U4" s="33">
        <v>0.06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32"/>
  <sheetViews>
    <sheetView workbookViewId="0">
      <selection activeCell="D17" sqref="D17"/>
    </sheetView>
  </sheetViews>
  <sheetFormatPr baseColWidth="10" defaultRowHeight="16" x14ac:dyDescent="0.2"/>
  <sheetData>
    <row r="1" spans="1:26" x14ac:dyDescent="0.2">
      <c r="A1" s="25" t="s">
        <v>4</v>
      </c>
      <c r="B1" s="25" t="s">
        <v>298</v>
      </c>
      <c r="C1" s="25" t="s">
        <v>299</v>
      </c>
      <c r="E1" s="25"/>
      <c r="G1" s="25"/>
      <c r="H1" s="25"/>
      <c r="K1" s="11"/>
      <c r="L1" s="12"/>
      <c r="M1" s="12"/>
      <c r="N1" s="12"/>
      <c r="O1" s="12"/>
      <c r="P1" s="12"/>
      <c r="Q1" s="12"/>
      <c r="R1" s="13"/>
      <c r="S1" s="7"/>
      <c r="T1" s="8"/>
      <c r="U1" s="8"/>
      <c r="V1" s="8"/>
      <c r="W1" s="8"/>
      <c r="X1" s="8"/>
      <c r="Y1" s="8"/>
      <c r="Z1" s="8"/>
    </row>
    <row r="2" spans="1:26" x14ac:dyDescent="0.2">
      <c r="A2">
        <v>2006</v>
      </c>
      <c r="B2" s="8">
        <v>0.56699999999999995</v>
      </c>
      <c r="C2" s="8">
        <v>0.81599999999999995</v>
      </c>
      <c r="G2" s="4"/>
      <c r="H2" s="4"/>
      <c r="K2" s="11"/>
      <c r="L2" s="12"/>
      <c r="M2" s="12"/>
      <c r="N2" s="12"/>
      <c r="O2" s="12"/>
      <c r="P2" s="12"/>
      <c r="Q2" s="12"/>
      <c r="R2" s="13"/>
      <c r="S2" s="7"/>
      <c r="T2" s="4"/>
      <c r="U2" s="4"/>
      <c r="V2" s="4"/>
      <c r="W2" s="4"/>
      <c r="X2" s="4"/>
      <c r="Y2" s="4"/>
      <c r="Z2" s="4"/>
    </row>
    <row r="3" spans="1:26" x14ac:dyDescent="0.2">
      <c r="A3">
        <v>2007</v>
      </c>
      <c r="B3" s="8">
        <v>0.58699999999999997</v>
      </c>
      <c r="C3" s="8">
        <v>0.79600000000000004</v>
      </c>
      <c r="G3" s="4"/>
      <c r="H3" s="4"/>
      <c r="K3" s="11"/>
      <c r="L3" s="12"/>
      <c r="M3" s="12"/>
      <c r="N3" s="12"/>
      <c r="O3" s="12"/>
      <c r="P3" s="12"/>
      <c r="Q3" s="12"/>
      <c r="R3" s="13"/>
      <c r="S3" s="7"/>
      <c r="T3" s="4"/>
      <c r="U3" s="4"/>
      <c r="V3" s="4"/>
      <c r="W3" s="4"/>
      <c r="X3" s="4"/>
      <c r="Y3" s="4"/>
      <c r="Z3" s="4"/>
    </row>
    <row r="4" spans="1:26" x14ac:dyDescent="0.2">
      <c r="A4">
        <v>2008</v>
      </c>
      <c r="B4" s="8">
        <v>0.58199999999999996</v>
      </c>
      <c r="C4" s="8">
        <v>0.79</v>
      </c>
      <c r="G4" s="4"/>
      <c r="H4" s="4"/>
      <c r="K4" s="11"/>
      <c r="L4" s="12"/>
      <c r="M4" s="12"/>
      <c r="N4" s="12"/>
      <c r="O4" s="12"/>
      <c r="P4" s="12"/>
      <c r="Q4" s="12"/>
      <c r="R4" s="13"/>
      <c r="S4" s="14"/>
    </row>
    <row r="5" spans="1:26" x14ac:dyDescent="0.2">
      <c r="A5">
        <v>2009</v>
      </c>
      <c r="B5" s="8">
        <v>0.59699999999999998</v>
      </c>
      <c r="C5" s="8">
        <v>0.78300000000000003</v>
      </c>
      <c r="G5" s="4"/>
      <c r="H5" s="4"/>
      <c r="K5" s="11"/>
      <c r="L5" s="12"/>
      <c r="M5" s="12"/>
      <c r="N5" s="12"/>
      <c r="O5" s="12"/>
      <c r="P5" s="12"/>
      <c r="Q5" s="12"/>
      <c r="R5" s="13"/>
      <c r="S5" s="14"/>
    </row>
    <row r="6" spans="1:26" x14ac:dyDescent="0.2">
      <c r="A6">
        <v>2010</v>
      </c>
      <c r="B6" s="8">
        <v>0.58599999999999997</v>
      </c>
      <c r="C6" s="8">
        <v>0.76300000000000001</v>
      </c>
      <c r="G6" s="4"/>
      <c r="H6" s="4"/>
      <c r="K6" s="11"/>
      <c r="L6" s="12"/>
      <c r="M6" s="12"/>
      <c r="N6" s="12"/>
      <c r="O6" s="12"/>
      <c r="P6" s="12"/>
      <c r="Q6" s="12"/>
      <c r="R6" s="13"/>
      <c r="S6" s="7"/>
    </row>
    <row r="7" spans="1:26" x14ac:dyDescent="0.2">
      <c r="A7">
        <v>2011</v>
      </c>
      <c r="B7" s="8">
        <v>0.53300000000000003</v>
      </c>
      <c r="C7" s="8">
        <v>0.78500000000000003</v>
      </c>
      <c r="G7" s="4"/>
      <c r="H7" s="4"/>
      <c r="K7" s="11"/>
      <c r="L7" s="12"/>
      <c r="M7" s="12"/>
      <c r="N7" s="12"/>
      <c r="O7" s="12"/>
      <c r="P7" s="12"/>
      <c r="Q7" s="12"/>
      <c r="R7" s="13"/>
      <c r="S7" s="7"/>
    </row>
    <row r="8" spans="1:26" x14ac:dyDescent="0.2">
      <c r="A8">
        <v>2012</v>
      </c>
      <c r="B8" s="8">
        <v>0.62</v>
      </c>
      <c r="C8" s="8">
        <v>0.80400000000000005</v>
      </c>
      <c r="G8" s="4"/>
      <c r="H8" s="4"/>
      <c r="K8" s="11"/>
      <c r="L8" s="12"/>
      <c r="M8" s="12"/>
      <c r="N8" s="12"/>
      <c r="O8" s="12"/>
      <c r="P8" s="12"/>
      <c r="Q8" s="12"/>
      <c r="R8" s="13"/>
      <c r="S8" s="7"/>
    </row>
    <row r="9" spans="1:26" x14ac:dyDescent="0.2">
      <c r="A9">
        <v>2013</v>
      </c>
      <c r="B9" s="8">
        <v>0.58899999999999997</v>
      </c>
      <c r="C9" s="8">
        <v>0.57199999999999995</v>
      </c>
      <c r="G9" s="4"/>
      <c r="H9" s="4"/>
      <c r="K9" s="11"/>
      <c r="L9" s="12"/>
      <c r="M9" s="12"/>
      <c r="N9" s="12"/>
      <c r="O9" s="12"/>
      <c r="P9" s="12"/>
      <c r="Q9" s="12"/>
      <c r="R9" s="13"/>
      <c r="S9" s="14"/>
    </row>
    <row r="10" spans="1:26" x14ac:dyDescent="0.2">
      <c r="A10">
        <v>2014</v>
      </c>
      <c r="B10" s="8">
        <v>0.59699999999999998</v>
      </c>
      <c r="C10" s="8">
        <v>0.58099999999999996</v>
      </c>
      <c r="G10" s="4"/>
      <c r="H10" s="4"/>
      <c r="K10" s="11"/>
      <c r="L10" s="12"/>
      <c r="M10" s="12"/>
      <c r="N10" s="12"/>
      <c r="O10" s="12"/>
      <c r="P10" s="12"/>
      <c r="Q10" s="12"/>
      <c r="R10" s="13"/>
      <c r="S10" s="14"/>
    </row>
    <row r="11" spans="1:26" x14ac:dyDescent="0.2">
      <c r="A11">
        <v>2015</v>
      </c>
      <c r="B11" s="8">
        <v>0.57799999999999996</v>
      </c>
      <c r="C11" s="8">
        <v>0.58699999999999997</v>
      </c>
      <c r="G11" s="4"/>
      <c r="H11" s="4"/>
      <c r="K11" s="11"/>
      <c r="L11" s="12"/>
      <c r="M11" s="12"/>
      <c r="N11" s="12"/>
      <c r="O11" s="12"/>
      <c r="P11" s="12"/>
      <c r="Q11" s="12"/>
      <c r="R11" s="13"/>
      <c r="S11" s="7"/>
    </row>
    <row r="12" spans="1:26" x14ac:dyDescent="0.2">
      <c r="A12">
        <v>2016</v>
      </c>
      <c r="B12" s="8">
        <v>0.57999999999999996</v>
      </c>
      <c r="C12" s="8">
        <v>0.57299999999999995</v>
      </c>
      <c r="G12" s="4"/>
      <c r="H12" s="4"/>
      <c r="K12" s="11"/>
      <c r="L12" s="12"/>
      <c r="M12" s="12"/>
      <c r="N12" s="12"/>
      <c r="O12" s="12"/>
      <c r="P12" s="12"/>
      <c r="Q12" s="12"/>
      <c r="R12" s="13"/>
      <c r="S12" s="7"/>
    </row>
    <row r="13" spans="1:26" x14ac:dyDescent="0.2">
      <c r="A13">
        <v>2017</v>
      </c>
      <c r="B13" s="8">
        <v>0.57999999999999996</v>
      </c>
      <c r="C13" s="8">
        <v>0.56499999999999995</v>
      </c>
      <c r="G13" s="4"/>
      <c r="H13" s="4"/>
      <c r="K13" s="11"/>
      <c r="L13" s="12"/>
      <c r="M13" s="12"/>
      <c r="N13" s="12"/>
      <c r="O13" s="12"/>
      <c r="P13" s="12"/>
      <c r="Q13" s="12"/>
      <c r="R13" s="13"/>
      <c r="S13" s="7"/>
    </row>
    <row r="14" spans="1:26" x14ac:dyDescent="0.2">
      <c r="A14" s="2">
        <v>2018</v>
      </c>
      <c r="B14">
        <v>0.56999999999999995</v>
      </c>
      <c r="C14">
        <v>0.55700000000000005</v>
      </c>
      <c r="K14" s="11"/>
      <c r="L14" s="12"/>
      <c r="M14" s="12"/>
      <c r="N14" s="12"/>
      <c r="O14" s="12"/>
      <c r="P14" s="12"/>
      <c r="Q14" s="12"/>
      <c r="R14" s="13"/>
      <c r="S14" s="14"/>
    </row>
    <row r="15" spans="1:26" x14ac:dyDescent="0.2">
      <c r="A15" s="2"/>
      <c r="K15" s="11"/>
      <c r="L15" s="12"/>
      <c r="M15" s="12"/>
      <c r="N15" s="12"/>
      <c r="O15" s="12"/>
      <c r="P15" s="12"/>
      <c r="Q15" s="12"/>
      <c r="R15" s="13"/>
      <c r="S15" s="14"/>
    </row>
    <row r="16" spans="1:26" x14ac:dyDescent="0.2">
      <c r="K16" s="11"/>
      <c r="L16" s="12"/>
      <c r="M16" s="12"/>
      <c r="N16" s="12"/>
      <c r="O16" s="12"/>
      <c r="P16" s="12"/>
      <c r="Q16" s="12"/>
      <c r="R16" s="13"/>
      <c r="S16" s="14"/>
    </row>
    <row r="17" spans="1:19" x14ac:dyDescent="0.2">
      <c r="K17" s="11"/>
      <c r="L17" s="12"/>
      <c r="M17" s="12"/>
      <c r="N17" s="12"/>
      <c r="O17" s="12"/>
      <c r="P17" s="12"/>
      <c r="Q17" s="12"/>
      <c r="R17" s="13"/>
      <c r="S17" s="14"/>
    </row>
    <row r="18" spans="1:19" x14ac:dyDescent="0.2">
      <c r="K18" s="11"/>
      <c r="L18" s="12"/>
      <c r="M18" s="12"/>
      <c r="N18" s="12"/>
      <c r="O18" s="12"/>
      <c r="P18" s="12"/>
      <c r="Q18" s="12"/>
      <c r="R18" s="13"/>
      <c r="S18" s="7"/>
    </row>
    <row r="19" spans="1:19" x14ac:dyDescent="0.2">
      <c r="A19" s="2"/>
      <c r="K19" s="11"/>
      <c r="L19" s="12"/>
      <c r="M19" s="12"/>
      <c r="N19" s="12"/>
      <c r="O19" s="12"/>
      <c r="P19" s="12"/>
      <c r="Q19" s="12"/>
      <c r="R19" s="13"/>
      <c r="S19" s="7"/>
    </row>
    <row r="20" spans="1:19" x14ac:dyDescent="0.2">
      <c r="A20" s="2"/>
      <c r="K20" s="11"/>
      <c r="L20" s="12"/>
      <c r="M20" s="12"/>
      <c r="N20" s="12"/>
      <c r="O20" s="12"/>
      <c r="P20" s="12"/>
      <c r="Q20" s="12"/>
      <c r="R20" s="13"/>
      <c r="S20" s="7"/>
    </row>
    <row r="21" spans="1:19" x14ac:dyDescent="0.2">
      <c r="K21" s="11"/>
      <c r="L21" s="12"/>
      <c r="M21" s="12"/>
      <c r="N21" s="12"/>
      <c r="O21" s="12"/>
      <c r="P21" s="12"/>
      <c r="Q21" s="12"/>
      <c r="R21" s="13"/>
      <c r="S21" s="14"/>
    </row>
    <row r="22" spans="1:19" x14ac:dyDescent="0.2">
      <c r="K22" s="11"/>
      <c r="L22" s="12"/>
      <c r="M22" s="12"/>
      <c r="N22" s="12"/>
      <c r="O22" s="12"/>
      <c r="P22" s="12"/>
      <c r="Q22" s="12"/>
      <c r="R22" s="13"/>
      <c r="S22" s="14"/>
    </row>
    <row r="23" spans="1:19" x14ac:dyDescent="0.2">
      <c r="K23" s="11"/>
      <c r="L23" s="12"/>
      <c r="M23" s="12"/>
      <c r="N23" s="12"/>
      <c r="O23" s="12"/>
      <c r="P23" s="12"/>
      <c r="Q23" s="12"/>
      <c r="R23" s="13"/>
      <c r="S23" s="7"/>
    </row>
    <row r="24" spans="1:19" x14ac:dyDescent="0.2">
      <c r="A24" s="2"/>
      <c r="K24" s="11"/>
      <c r="L24" s="12"/>
      <c r="M24" s="12"/>
      <c r="N24" s="12"/>
      <c r="O24" s="12"/>
      <c r="P24" s="12"/>
      <c r="Q24" s="12"/>
      <c r="R24" s="13"/>
      <c r="S24" s="7"/>
    </row>
    <row r="25" spans="1:19" x14ac:dyDescent="0.2">
      <c r="A25" s="2"/>
      <c r="K25" s="11"/>
      <c r="L25" s="12"/>
      <c r="M25" s="12"/>
      <c r="N25" s="12"/>
      <c r="O25" s="12"/>
      <c r="P25" s="12"/>
      <c r="Q25" s="12"/>
      <c r="R25" s="13"/>
      <c r="S25" s="7"/>
    </row>
    <row r="26" spans="1:19" x14ac:dyDescent="0.2">
      <c r="K26" s="11"/>
      <c r="L26" s="12"/>
      <c r="M26" s="12"/>
      <c r="N26" s="12"/>
      <c r="O26" s="12"/>
      <c r="P26" s="12"/>
      <c r="Q26" s="12"/>
      <c r="R26" s="13"/>
      <c r="S26" s="14"/>
    </row>
    <row r="27" spans="1:19" x14ac:dyDescent="0.2">
      <c r="K27" s="11"/>
      <c r="L27" s="12"/>
      <c r="M27" s="12"/>
      <c r="N27" s="12"/>
      <c r="O27" s="12"/>
      <c r="P27" s="12"/>
      <c r="Q27" s="12"/>
      <c r="R27" s="13"/>
      <c r="S27" s="14"/>
    </row>
    <row r="28" spans="1:19" x14ac:dyDescent="0.2">
      <c r="K28" s="11"/>
      <c r="L28" s="12"/>
      <c r="M28" s="12"/>
      <c r="N28" s="12"/>
      <c r="O28" s="12"/>
      <c r="P28" s="12"/>
      <c r="Q28" s="12"/>
      <c r="R28" s="13"/>
      <c r="S28" s="7"/>
    </row>
    <row r="29" spans="1:19" x14ac:dyDescent="0.2">
      <c r="K29" s="11"/>
      <c r="L29" s="12"/>
      <c r="M29" s="12"/>
      <c r="N29" s="12"/>
      <c r="O29" s="12"/>
      <c r="P29" s="12"/>
      <c r="Q29" s="12"/>
      <c r="R29" s="13"/>
      <c r="S29" s="7"/>
    </row>
    <row r="30" spans="1:19" x14ac:dyDescent="0.2">
      <c r="K30" s="11"/>
      <c r="L30" s="12"/>
      <c r="M30" s="12"/>
      <c r="N30" s="12"/>
      <c r="O30" s="12"/>
      <c r="P30" s="12"/>
      <c r="Q30" s="12"/>
      <c r="R30" s="13"/>
      <c r="S30" s="7"/>
    </row>
    <row r="31" spans="1:19" x14ac:dyDescent="0.2">
      <c r="A31" s="2"/>
      <c r="K31" s="11"/>
      <c r="L31" s="12"/>
      <c r="M31" s="12"/>
      <c r="N31" s="12"/>
      <c r="O31" s="12"/>
      <c r="P31" s="12"/>
      <c r="Q31" s="12"/>
      <c r="R31" s="13"/>
      <c r="S31" s="14"/>
    </row>
    <row r="32" spans="1:19" x14ac:dyDescent="0.2">
      <c r="A32" s="2"/>
      <c r="K32" s="11"/>
      <c r="L32" s="12"/>
      <c r="M32" s="12"/>
      <c r="N32" s="12"/>
      <c r="O32" s="12"/>
      <c r="P32" s="12"/>
      <c r="Q32" s="12"/>
      <c r="R32" s="13"/>
      <c r="S32" s="1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5" customFormat="1" x14ac:dyDescent="0.2">
      <c r="A1" s="25" t="s">
        <v>4</v>
      </c>
      <c r="B1" s="25" t="s">
        <v>146</v>
      </c>
      <c r="C1" s="25" t="s">
        <v>145</v>
      </c>
      <c r="D1" s="25" t="s">
        <v>139</v>
      </c>
    </row>
    <row r="2" spans="1:4" x14ac:dyDescent="0.2">
      <c r="A2">
        <v>1999</v>
      </c>
      <c r="B2" s="33" t="s">
        <v>70</v>
      </c>
      <c r="C2" s="33" t="s">
        <v>70</v>
      </c>
      <c r="D2" s="33" t="s">
        <v>70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3" t="s">
        <v>70</v>
      </c>
      <c r="C21" s="33" t="s">
        <v>70</v>
      </c>
      <c r="D21" s="33" t="s">
        <v>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5" customFormat="1" x14ac:dyDescent="0.2">
      <c r="A1" s="25" t="s">
        <v>4</v>
      </c>
      <c r="B1" s="25" t="s">
        <v>139</v>
      </c>
    </row>
    <row r="2" spans="1:2" x14ac:dyDescent="0.2">
      <c r="A2">
        <v>1999</v>
      </c>
      <c r="B2" s="33">
        <v>0.79500000000000004</v>
      </c>
    </row>
    <row r="3" spans="1:2" x14ac:dyDescent="0.2">
      <c r="A3">
        <v>2000</v>
      </c>
      <c r="B3">
        <v>0.78700000000000003</v>
      </c>
    </row>
    <row r="4" spans="1:2" x14ac:dyDescent="0.2">
      <c r="A4">
        <v>2001</v>
      </c>
      <c r="B4" s="33">
        <v>0.78900000000000003</v>
      </c>
    </row>
    <row r="5" spans="1:2" x14ac:dyDescent="0.2">
      <c r="A5">
        <v>2002</v>
      </c>
      <c r="B5" s="33">
        <v>0.78600000000000003</v>
      </c>
    </row>
    <row r="6" spans="1:2" x14ac:dyDescent="0.2">
      <c r="A6">
        <v>2003</v>
      </c>
      <c r="B6" s="33">
        <v>0.78700000000000003</v>
      </c>
    </row>
    <row r="7" spans="1:2" x14ac:dyDescent="0.2">
      <c r="A7">
        <v>2004</v>
      </c>
      <c r="B7" s="33">
        <v>0.73519999999999996</v>
      </c>
    </row>
    <row r="8" spans="1:2" x14ac:dyDescent="0.2">
      <c r="A8">
        <v>2005</v>
      </c>
      <c r="B8" s="33">
        <v>0.74780000000000002</v>
      </c>
    </row>
    <row r="9" spans="1:2" x14ac:dyDescent="0.2">
      <c r="A9">
        <v>2006</v>
      </c>
      <c r="B9" s="33">
        <v>0.75170000000000003</v>
      </c>
    </row>
    <row r="10" spans="1:2" x14ac:dyDescent="0.2">
      <c r="A10">
        <v>2007</v>
      </c>
      <c r="B10" s="33">
        <v>0.74829999999999997</v>
      </c>
    </row>
    <row r="11" spans="1:2" x14ac:dyDescent="0.2">
      <c r="A11">
        <v>2008</v>
      </c>
      <c r="B11" s="33">
        <v>0.7429</v>
      </c>
    </row>
    <row r="12" spans="1:2" x14ac:dyDescent="0.2">
      <c r="A12">
        <v>2009</v>
      </c>
      <c r="B12" s="33">
        <v>0.74299999999999999</v>
      </c>
    </row>
    <row r="13" spans="1:2" x14ac:dyDescent="0.2">
      <c r="A13">
        <v>2010</v>
      </c>
      <c r="B13" s="33">
        <v>0.75490000000000002</v>
      </c>
    </row>
    <row r="14" spans="1:2" x14ac:dyDescent="0.2">
      <c r="A14">
        <v>2011</v>
      </c>
      <c r="B14" s="33">
        <v>0.77210000000000001</v>
      </c>
    </row>
    <row r="15" spans="1:2" x14ac:dyDescent="0.2">
      <c r="A15">
        <v>2012</v>
      </c>
      <c r="B15" s="33">
        <v>0.77869999999999995</v>
      </c>
    </row>
    <row r="16" spans="1:2" x14ac:dyDescent="0.2">
      <c r="A16">
        <v>2013</v>
      </c>
      <c r="B16" s="33">
        <v>0.7984</v>
      </c>
    </row>
    <row r="17" spans="1:2" x14ac:dyDescent="0.2">
      <c r="A17">
        <v>2014</v>
      </c>
      <c r="B17" s="33">
        <v>0.81169999999999998</v>
      </c>
    </row>
    <row r="18" spans="1:2" x14ac:dyDescent="0.2">
      <c r="A18">
        <v>2015</v>
      </c>
      <c r="B18" s="33">
        <v>0.82099999999999995</v>
      </c>
    </row>
    <row r="19" spans="1:2" x14ac:dyDescent="0.2">
      <c r="A19">
        <v>2016</v>
      </c>
      <c r="B19" s="33">
        <v>0.82499999999999996</v>
      </c>
    </row>
    <row r="20" spans="1:2" x14ac:dyDescent="0.2">
      <c r="A20">
        <v>2017</v>
      </c>
      <c r="B20" s="33">
        <v>0.82699999999999996</v>
      </c>
    </row>
    <row r="21" spans="1:2" x14ac:dyDescent="0.2">
      <c r="A21">
        <v>2018</v>
      </c>
      <c r="B21" s="33" t="s">
        <v>70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G21" sqref="G2:G21"/>
    </sheetView>
  </sheetViews>
  <sheetFormatPr baseColWidth="10" defaultRowHeight="16" x14ac:dyDescent="0.2"/>
  <cols>
    <col min="2" max="2" width="17.33203125" bestFit="1" customWidth="1"/>
  </cols>
  <sheetData>
    <row r="1" spans="1:7" s="3" customFormat="1" x14ac:dyDescent="0.2">
      <c r="A1" s="3" t="s">
        <v>4</v>
      </c>
      <c r="B1" s="3" t="s">
        <v>6</v>
      </c>
      <c r="C1" s="3" t="s">
        <v>68</v>
      </c>
      <c r="D1" s="3" t="s">
        <v>164</v>
      </c>
      <c r="E1" s="3" t="s">
        <v>166</v>
      </c>
      <c r="F1" s="3" t="s">
        <v>477</v>
      </c>
      <c r="G1" s="3" t="s">
        <v>481</v>
      </c>
    </row>
    <row r="2" spans="1:7" x14ac:dyDescent="0.2">
      <c r="A2">
        <v>1999</v>
      </c>
      <c r="B2">
        <v>4160</v>
      </c>
      <c r="C2">
        <v>5992</v>
      </c>
      <c r="D2" s="33" t="s">
        <v>70</v>
      </c>
      <c r="E2">
        <v>0.32100000000000001</v>
      </c>
      <c r="F2" s="33" t="s">
        <v>70</v>
      </c>
      <c r="G2" s="33" t="s">
        <v>70</v>
      </c>
    </row>
    <row r="3" spans="1:7" x14ac:dyDescent="0.2">
      <c r="A3">
        <v>2000</v>
      </c>
      <c r="B3">
        <v>4401</v>
      </c>
      <c r="C3">
        <v>6133</v>
      </c>
      <c r="D3" s="33" t="s">
        <v>70</v>
      </c>
      <c r="E3">
        <v>0.32300000000000001</v>
      </c>
      <c r="F3">
        <v>0.27400000000000002</v>
      </c>
      <c r="G3" s="33" t="s">
        <v>70</v>
      </c>
    </row>
    <row r="4" spans="1:7" x14ac:dyDescent="0.2">
      <c r="A4">
        <v>2001</v>
      </c>
      <c r="B4">
        <v>5002</v>
      </c>
      <c r="C4">
        <v>6778</v>
      </c>
      <c r="D4">
        <v>46597</v>
      </c>
      <c r="E4" s="33" t="s">
        <v>70</v>
      </c>
      <c r="F4" s="33" t="s">
        <v>70</v>
      </c>
      <c r="G4" s="33" t="s">
        <v>70</v>
      </c>
    </row>
    <row r="5" spans="1:7" x14ac:dyDescent="0.2">
      <c r="A5">
        <v>2002</v>
      </c>
      <c r="B5">
        <v>5720</v>
      </c>
      <c r="C5">
        <v>7631</v>
      </c>
      <c r="D5">
        <v>48677</v>
      </c>
      <c r="E5" s="33" t="s">
        <v>70</v>
      </c>
      <c r="F5" s="33" t="s">
        <v>70</v>
      </c>
      <c r="G5">
        <v>0.55800000000000005</v>
      </c>
    </row>
    <row r="6" spans="1:7" x14ac:dyDescent="0.2">
      <c r="A6">
        <v>2003</v>
      </c>
      <c r="B6">
        <v>6562</v>
      </c>
      <c r="C6">
        <v>8559</v>
      </c>
      <c r="D6">
        <v>49474</v>
      </c>
      <c r="E6" s="33" t="s">
        <v>70</v>
      </c>
      <c r="F6" s="33" t="s">
        <v>70</v>
      </c>
      <c r="G6">
        <v>0.57299999999999995</v>
      </c>
    </row>
    <row r="7" spans="1:7" x14ac:dyDescent="0.2">
      <c r="A7">
        <v>2004</v>
      </c>
      <c r="B7">
        <v>7477</v>
      </c>
      <c r="C7">
        <v>9449</v>
      </c>
      <c r="D7">
        <v>50954</v>
      </c>
      <c r="E7" s="33" t="s">
        <v>70</v>
      </c>
      <c r="F7" s="33" t="s">
        <v>70</v>
      </c>
      <c r="G7">
        <v>0.57099999999999995</v>
      </c>
    </row>
    <row r="8" spans="1:7" x14ac:dyDescent="0.2">
      <c r="A8">
        <v>2005</v>
      </c>
      <c r="B8">
        <v>8040</v>
      </c>
      <c r="C8">
        <v>9880</v>
      </c>
      <c r="D8">
        <v>51175</v>
      </c>
      <c r="E8">
        <v>0.28999999999999998</v>
      </c>
      <c r="F8" s="33" t="s">
        <v>70</v>
      </c>
      <c r="G8">
        <v>0.57999999999999996</v>
      </c>
    </row>
    <row r="9" spans="1:7" x14ac:dyDescent="0.2">
      <c r="A9">
        <v>2006</v>
      </c>
      <c r="B9">
        <v>8563</v>
      </c>
      <c r="C9">
        <v>10194</v>
      </c>
      <c r="D9">
        <v>50402</v>
      </c>
      <c r="E9">
        <v>0.3</v>
      </c>
      <c r="F9">
        <v>0.30399999999999999</v>
      </c>
      <c r="G9">
        <v>0.57499999999999996</v>
      </c>
    </row>
    <row r="10" spans="1:7" x14ac:dyDescent="0.2">
      <c r="A10">
        <v>2007</v>
      </c>
      <c r="B10">
        <v>8950</v>
      </c>
      <c r="C10">
        <v>10360</v>
      </c>
      <c r="D10">
        <v>50883</v>
      </c>
      <c r="E10">
        <v>0.33</v>
      </c>
      <c r="F10">
        <v>0.31</v>
      </c>
      <c r="G10">
        <v>0.59699999999999998</v>
      </c>
    </row>
    <row r="11" spans="1:7" x14ac:dyDescent="0.2">
      <c r="A11">
        <v>2008</v>
      </c>
      <c r="B11">
        <v>9600</v>
      </c>
      <c r="C11">
        <v>10701</v>
      </c>
      <c r="D11">
        <v>51140</v>
      </c>
      <c r="E11">
        <v>0.36</v>
      </c>
      <c r="F11">
        <v>0.315</v>
      </c>
      <c r="G11">
        <v>0.60599999999999998</v>
      </c>
    </row>
    <row r="12" spans="1:7" x14ac:dyDescent="0.2">
      <c r="A12">
        <v>2009</v>
      </c>
      <c r="B12">
        <v>10320</v>
      </c>
      <c r="C12">
        <v>11545</v>
      </c>
      <c r="D12">
        <v>51659</v>
      </c>
      <c r="E12">
        <v>0.39</v>
      </c>
      <c r="F12">
        <v>0.315</v>
      </c>
      <c r="G12">
        <v>0.60599999999999998</v>
      </c>
    </row>
    <row r="13" spans="1:7" x14ac:dyDescent="0.2">
      <c r="A13">
        <v>2010</v>
      </c>
      <c r="B13">
        <v>11094</v>
      </c>
      <c r="C13">
        <v>12211</v>
      </c>
      <c r="D13">
        <v>51721</v>
      </c>
      <c r="E13">
        <v>0.4</v>
      </c>
      <c r="F13">
        <v>0.318</v>
      </c>
      <c r="G13">
        <v>0.61399999999999999</v>
      </c>
    </row>
    <row r="14" spans="1:7" x14ac:dyDescent="0.2">
      <c r="A14">
        <v>2011</v>
      </c>
      <c r="B14">
        <v>11650</v>
      </c>
      <c r="C14">
        <v>12430</v>
      </c>
      <c r="D14">
        <v>52557</v>
      </c>
      <c r="E14">
        <v>0.41</v>
      </c>
      <c r="F14">
        <v>0.32400000000000001</v>
      </c>
      <c r="G14">
        <v>0.62</v>
      </c>
    </row>
    <row r="15" spans="1:7" x14ac:dyDescent="0.2">
      <c r="A15">
        <v>2012</v>
      </c>
      <c r="B15">
        <v>12060</v>
      </c>
      <c r="C15">
        <v>12606</v>
      </c>
      <c r="D15">
        <v>51853</v>
      </c>
      <c r="E15">
        <v>0.44</v>
      </c>
      <c r="F15">
        <v>0.33200000000000002</v>
      </c>
      <c r="G15">
        <v>0.626</v>
      </c>
    </row>
    <row r="16" spans="1:7" x14ac:dyDescent="0.2">
      <c r="A16">
        <v>2013</v>
      </c>
      <c r="B16">
        <v>12060</v>
      </c>
      <c r="C16">
        <v>12424</v>
      </c>
      <c r="D16">
        <v>51526</v>
      </c>
      <c r="E16">
        <v>0.47</v>
      </c>
      <c r="F16">
        <v>0.33500000000000002</v>
      </c>
      <c r="G16">
        <v>0.63200000000000001</v>
      </c>
    </row>
    <row r="17" spans="1:21" x14ac:dyDescent="0.2">
      <c r="A17">
        <v>2014</v>
      </c>
      <c r="B17">
        <v>12060</v>
      </c>
      <c r="C17">
        <v>12226</v>
      </c>
      <c r="D17">
        <v>51147</v>
      </c>
      <c r="E17">
        <v>0.51</v>
      </c>
      <c r="F17">
        <v>0.34300000000000003</v>
      </c>
      <c r="G17">
        <v>0.63200000000000001</v>
      </c>
    </row>
    <row r="18" spans="1:21" x14ac:dyDescent="0.2">
      <c r="A18">
        <v>2015</v>
      </c>
      <c r="B18">
        <v>12546</v>
      </c>
      <c r="C18">
        <v>12704</v>
      </c>
      <c r="D18">
        <v>50678</v>
      </c>
      <c r="E18">
        <v>0.52</v>
      </c>
      <c r="F18">
        <v>0.34699999999999998</v>
      </c>
      <c r="G18">
        <v>0.628</v>
      </c>
    </row>
    <row r="19" spans="1:21" x14ac:dyDescent="0.2">
      <c r="A19">
        <v>2016</v>
      </c>
      <c r="B19">
        <v>12800</v>
      </c>
      <c r="C19">
        <v>12800</v>
      </c>
      <c r="D19">
        <v>51580</v>
      </c>
      <c r="E19">
        <v>0.51</v>
      </c>
      <c r="F19">
        <v>0.34799999999999998</v>
      </c>
      <c r="G19" s="33" t="s">
        <v>70</v>
      </c>
    </row>
    <row r="20" spans="1:21" x14ac:dyDescent="0.2">
      <c r="A20">
        <v>2017</v>
      </c>
      <c r="B20" s="33" t="s">
        <v>70</v>
      </c>
      <c r="C20" s="33" t="s">
        <v>70</v>
      </c>
      <c r="D20">
        <v>51848</v>
      </c>
      <c r="E20" s="33" t="s">
        <v>70</v>
      </c>
      <c r="F20">
        <v>0.36099999999999999</v>
      </c>
      <c r="G20" s="33" t="s">
        <v>70</v>
      </c>
    </row>
    <row r="21" spans="1:21" x14ac:dyDescent="0.2">
      <c r="A21">
        <v>2018</v>
      </c>
      <c r="B21" s="33" t="s">
        <v>70</v>
      </c>
      <c r="C21" s="33" t="s">
        <v>70</v>
      </c>
      <c r="D21" s="33" t="s">
        <v>70</v>
      </c>
      <c r="E21" s="33" t="s">
        <v>70</v>
      </c>
      <c r="F21" s="33" t="s">
        <v>70</v>
      </c>
      <c r="G21" s="33" t="s">
        <v>70</v>
      </c>
    </row>
    <row r="25" spans="1:21" x14ac:dyDescent="0.2">
      <c r="B25" s="33"/>
      <c r="C25" s="33"/>
    </row>
    <row r="29" spans="1:21" x14ac:dyDescent="0.2">
      <c r="E29" s="33"/>
      <c r="F29" s="33"/>
      <c r="G29" s="33"/>
      <c r="H29" s="33"/>
      <c r="U29" s="3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12" sqref="D12"/>
    </sheetView>
  </sheetViews>
  <sheetFormatPr baseColWidth="10" defaultRowHeight="16" x14ac:dyDescent="0.2"/>
  <sheetData>
    <row r="1" spans="1:6" s="25" customFormat="1" x14ac:dyDescent="0.2">
      <c r="A1" s="25" t="s">
        <v>4</v>
      </c>
      <c r="B1" s="25" t="s">
        <v>7</v>
      </c>
      <c r="C1" s="25" t="s">
        <v>8</v>
      </c>
      <c r="D1" s="25" t="s">
        <v>9</v>
      </c>
      <c r="E1" s="25" t="s">
        <v>10</v>
      </c>
      <c r="F1" s="25" t="s">
        <v>11</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8BB4-C4CF-FC4F-8636-A6A2C1DA029E}">
  <dimension ref="A1:AR18"/>
  <sheetViews>
    <sheetView workbookViewId="0">
      <selection activeCell="B12" sqref="B12:C18"/>
    </sheetView>
  </sheetViews>
  <sheetFormatPr baseColWidth="10" defaultRowHeight="16" x14ac:dyDescent="0.2"/>
  <cols>
    <col min="13" max="13" width="13.6640625" bestFit="1" customWidth="1"/>
    <col min="17" max="18" width="11.1640625" bestFit="1" customWidth="1"/>
    <col min="19" max="20" width="12.1640625" bestFit="1" customWidth="1"/>
  </cols>
  <sheetData>
    <row r="1" spans="1:44" s="46" customFormat="1" x14ac:dyDescent="0.2">
      <c r="A1" s="47" t="s">
        <v>308</v>
      </c>
      <c r="B1" s="48" t="s">
        <v>309</v>
      </c>
      <c r="C1" s="48" t="s">
        <v>314</v>
      </c>
      <c r="D1" s="48" t="s">
        <v>311</v>
      </c>
      <c r="E1" s="48" t="s">
        <v>376</v>
      </c>
      <c r="F1" s="48" t="s">
        <v>501</v>
      </c>
      <c r="G1" s="48" t="s">
        <v>375</v>
      </c>
      <c r="H1" s="48" t="s">
        <v>223</v>
      </c>
      <c r="I1" s="48" t="s">
        <v>228</v>
      </c>
      <c r="J1" s="49">
        <f>(AP1-AJ1)</f>
        <v>8.766666600000006E-2</v>
      </c>
      <c r="K1" s="48">
        <v>2017</v>
      </c>
      <c r="L1" s="48">
        <v>0</v>
      </c>
      <c r="M1" s="48">
        <v>1</v>
      </c>
      <c r="N1" s="48" t="s">
        <v>353</v>
      </c>
      <c r="O1" s="50" t="s">
        <v>274</v>
      </c>
      <c r="P1" s="48">
        <v>0</v>
      </c>
      <c r="Q1" s="48">
        <v>0.25</v>
      </c>
      <c r="R1" s="48">
        <v>0.5</v>
      </c>
      <c r="S1" s="48">
        <v>0.75</v>
      </c>
      <c r="T1" s="48">
        <v>1</v>
      </c>
      <c r="U1" s="48" t="s">
        <v>222</v>
      </c>
      <c r="V1" s="48" t="s">
        <v>222</v>
      </c>
      <c r="W1" s="48" t="s">
        <v>222</v>
      </c>
      <c r="X1" s="51" t="s">
        <v>70</v>
      </c>
      <c r="Y1" s="51" t="s">
        <v>70</v>
      </c>
      <c r="Z1" s="51" t="s">
        <v>70</v>
      </c>
      <c r="AA1" s="51">
        <v>0.68</v>
      </c>
      <c r="AB1" s="51">
        <v>0.60166666700000004</v>
      </c>
      <c r="AC1" s="51">
        <v>0.59733333300000002</v>
      </c>
      <c r="AD1" s="51">
        <v>0.62966666699999996</v>
      </c>
      <c r="AE1" s="51">
        <v>0.65366666699999998</v>
      </c>
      <c r="AF1" s="51">
        <v>0.63400000000000001</v>
      </c>
      <c r="AG1" s="51">
        <v>0.63600000000000001</v>
      </c>
      <c r="AH1" s="51">
        <v>0.60499999999999998</v>
      </c>
      <c r="AI1" s="51">
        <v>0.67400000000000004</v>
      </c>
      <c r="AJ1" s="51">
        <v>0.64966666699999998</v>
      </c>
      <c r="AK1" s="51">
        <v>0.675666667</v>
      </c>
      <c r="AL1" s="51">
        <v>0.69566666700000002</v>
      </c>
      <c r="AM1" s="51">
        <v>0.71333333300000001</v>
      </c>
      <c r="AN1" s="51">
        <v>0.70733333300000001</v>
      </c>
      <c r="AO1" s="51">
        <v>0.72766666700000004</v>
      </c>
      <c r="AP1" s="51">
        <v>0.73733333300000004</v>
      </c>
      <c r="AQ1" s="51" t="s">
        <v>70</v>
      </c>
      <c r="AR1" s="48">
        <v>11</v>
      </c>
    </row>
    <row r="2" spans="1:44" s="53" customFormat="1" x14ac:dyDescent="0.2">
      <c r="A2" s="52" t="s">
        <v>296</v>
      </c>
      <c r="B2" s="53" t="s">
        <v>297</v>
      </c>
      <c r="C2" s="53" t="s">
        <v>300</v>
      </c>
      <c r="D2" s="53" t="s">
        <v>304</v>
      </c>
      <c r="E2" s="53" t="s">
        <v>382</v>
      </c>
      <c r="F2" s="53" t="s">
        <v>494</v>
      </c>
      <c r="G2" s="53" t="s">
        <v>32</v>
      </c>
      <c r="H2" s="53" t="s">
        <v>307</v>
      </c>
      <c r="I2" s="53" t="s">
        <v>287</v>
      </c>
      <c r="J2" s="54">
        <f>(AQ2-AH2)</f>
        <v>0</v>
      </c>
      <c r="K2" s="53">
        <v>2018</v>
      </c>
      <c r="L2" s="53">
        <v>0</v>
      </c>
      <c r="M2" s="53">
        <v>1</v>
      </c>
      <c r="N2" s="53" t="s">
        <v>353</v>
      </c>
      <c r="O2" s="55" t="s">
        <v>274</v>
      </c>
      <c r="P2" s="53">
        <v>0</v>
      </c>
      <c r="Q2" s="53">
        <v>0.25</v>
      </c>
      <c r="R2" s="53">
        <v>0.5</v>
      </c>
      <c r="S2" s="53">
        <v>0.75</v>
      </c>
      <c r="T2" s="53">
        <v>1</v>
      </c>
      <c r="U2" s="53" t="s">
        <v>222</v>
      </c>
      <c r="V2" s="53" t="s">
        <v>222</v>
      </c>
      <c r="W2" s="53" t="s">
        <v>222</v>
      </c>
      <c r="X2" s="56" t="s">
        <v>70</v>
      </c>
      <c r="Y2" s="56">
        <v>0.6</v>
      </c>
      <c r="Z2" s="56" t="s">
        <v>70</v>
      </c>
      <c r="AA2" s="56" t="s">
        <v>70</v>
      </c>
      <c r="AB2" s="56">
        <v>0.75</v>
      </c>
      <c r="AC2" s="56" t="s">
        <v>70</v>
      </c>
      <c r="AD2" s="56" t="s">
        <v>70</v>
      </c>
      <c r="AE2" s="56" t="s">
        <v>70</v>
      </c>
      <c r="AF2" s="56" t="s">
        <v>70</v>
      </c>
      <c r="AG2" s="56" t="s">
        <v>70</v>
      </c>
      <c r="AH2" s="56">
        <v>0.67</v>
      </c>
      <c r="AI2" s="56" t="s">
        <v>70</v>
      </c>
      <c r="AJ2" s="56" t="s">
        <v>70</v>
      </c>
      <c r="AK2" s="56" t="s">
        <v>70</v>
      </c>
      <c r="AL2" s="56" t="s">
        <v>70</v>
      </c>
      <c r="AM2" s="56" t="s">
        <v>70</v>
      </c>
      <c r="AN2" s="56">
        <v>0.68</v>
      </c>
      <c r="AO2" s="56" t="s">
        <v>70</v>
      </c>
      <c r="AP2" s="56" t="s">
        <v>70</v>
      </c>
      <c r="AQ2" s="56">
        <v>0.67</v>
      </c>
      <c r="AR2" s="53">
        <v>27</v>
      </c>
    </row>
    <row r="3" spans="1:44" s="53" customFormat="1" x14ac:dyDescent="0.2">
      <c r="A3" s="52" t="s">
        <v>272</v>
      </c>
      <c r="B3" s="53" t="s">
        <v>492</v>
      </c>
      <c r="C3" s="53" t="s">
        <v>279</v>
      </c>
      <c r="D3" s="53" t="s">
        <v>366</v>
      </c>
      <c r="E3" s="53" t="s">
        <v>383</v>
      </c>
      <c r="F3" s="53" t="s">
        <v>509</v>
      </c>
      <c r="G3" s="53" t="s">
        <v>507</v>
      </c>
      <c r="H3" s="53" t="s">
        <v>223</v>
      </c>
      <c r="J3" s="54"/>
      <c r="K3" s="53">
        <v>2018</v>
      </c>
      <c r="L3" s="53">
        <v>-7000000000</v>
      </c>
      <c r="M3" s="53">
        <v>7000000000</v>
      </c>
      <c r="N3" s="53" t="s">
        <v>354</v>
      </c>
      <c r="O3" s="55" t="s">
        <v>291</v>
      </c>
      <c r="P3" s="53">
        <v>-7000000000</v>
      </c>
      <c r="Q3" s="53">
        <v>-3500000000</v>
      </c>
      <c r="R3" s="53">
        <v>0</v>
      </c>
      <c r="S3" s="53">
        <v>3500000000</v>
      </c>
      <c r="T3" s="53">
        <v>7000000000</v>
      </c>
      <c r="U3" s="53" t="s">
        <v>222</v>
      </c>
      <c r="V3" s="53" t="s">
        <v>222</v>
      </c>
      <c r="W3" s="53" t="s">
        <v>222</v>
      </c>
      <c r="X3" s="56">
        <v>571026000</v>
      </c>
      <c r="Y3" s="56" t="s">
        <v>70</v>
      </c>
      <c r="Z3" s="56" t="s">
        <v>70</v>
      </c>
      <c r="AA3" s="56">
        <v>-4560013000</v>
      </c>
      <c r="AB3" s="56">
        <v>-184535000</v>
      </c>
      <c r="AC3" s="56">
        <v>-699844000</v>
      </c>
      <c r="AD3" s="56" t="s">
        <v>70</v>
      </c>
      <c r="AE3" s="56">
        <v>2169952000</v>
      </c>
      <c r="AF3" s="56">
        <v>-372917000</v>
      </c>
      <c r="AG3" s="56">
        <v>-5273556000</v>
      </c>
      <c r="AH3" s="56">
        <v>-1202668000</v>
      </c>
      <c r="AI3" s="56">
        <v>-6188362000</v>
      </c>
      <c r="AJ3" s="56" t="s">
        <v>70</v>
      </c>
      <c r="AK3" s="56">
        <v>-1095582000</v>
      </c>
      <c r="AL3" s="56">
        <v>1085576000</v>
      </c>
      <c r="AM3" s="56">
        <v>1036889000</v>
      </c>
      <c r="AN3" s="56">
        <v>1206143000</v>
      </c>
      <c r="AO3" s="56">
        <v>1400368000</v>
      </c>
      <c r="AP3" s="56">
        <v>-188303000</v>
      </c>
      <c r="AQ3" s="56">
        <v>1543855000</v>
      </c>
      <c r="AR3" s="53">
        <v>52</v>
      </c>
    </row>
    <row r="4" spans="1:44" x14ac:dyDescent="0.2">
      <c r="X4" s="33"/>
      <c r="Y4" s="33"/>
      <c r="Z4" s="33"/>
      <c r="AA4" s="33"/>
      <c r="AB4" s="33"/>
      <c r="AC4" s="33"/>
      <c r="AD4" s="33"/>
      <c r="AE4" s="33"/>
      <c r="AF4" s="33"/>
      <c r="AG4" s="33"/>
      <c r="AH4" s="33"/>
      <c r="AI4" s="33"/>
      <c r="AJ4" s="33"/>
      <c r="AK4" s="33"/>
      <c r="AL4" s="33"/>
      <c r="AM4" s="33"/>
      <c r="AN4" s="33"/>
      <c r="AO4" s="33"/>
      <c r="AP4" s="33"/>
      <c r="AQ4" s="33"/>
    </row>
    <row r="5" spans="1:44" x14ac:dyDescent="0.2">
      <c r="X5" s="33"/>
      <c r="Y5" s="33"/>
      <c r="Z5" s="33"/>
      <c r="AA5" s="33"/>
      <c r="AB5" s="33"/>
      <c r="AC5" s="33"/>
      <c r="AD5" s="33"/>
      <c r="AE5" s="33"/>
      <c r="AF5" s="33"/>
      <c r="AG5" s="33"/>
      <c r="AH5" s="33"/>
      <c r="AI5" s="33"/>
      <c r="AJ5" s="33"/>
      <c r="AK5" s="33"/>
      <c r="AL5" s="33"/>
      <c r="AM5" s="33"/>
      <c r="AN5" s="33"/>
      <c r="AO5" s="33"/>
      <c r="AP5" s="33"/>
      <c r="AQ5" s="33"/>
    </row>
    <row r="6" spans="1:44" x14ac:dyDescent="0.2">
      <c r="X6" s="33"/>
      <c r="Y6" s="33"/>
      <c r="Z6" s="33"/>
      <c r="AA6" s="33"/>
      <c r="AB6" s="33"/>
      <c r="AC6" s="33"/>
      <c r="AD6" s="33"/>
      <c r="AE6" s="33"/>
      <c r="AF6" s="33"/>
      <c r="AG6" s="33"/>
      <c r="AH6" s="33"/>
      <c r="AI6" s="33"/>
      <c r="AJ6" s="33"/>
      <c r="AK6" s="33"/>
      <c r="AL6" s="33"/>
      <c r="AM6" s="33"/>
      <c r="AN6" s="33"/>
      <c r="AO6" s="33"/>
      <c r="AP6" s="33"/>
      <c r="AQ6" s="33"/>
    </row>
    <row r="12" spans="1:44" x14ac:dyDescent="0.2">
      <c r="B12" s="34" t="s">
        <v>533</v>
      </c>
      <c r="C12" s="34" t="s">
        <v>390</v>
      </c>
      <c r="D12" s="34" t="s">
        <v>534</v>
      </c>
      <c r="E12" s="34" t="s">
        <v>541</v>
      </c>
    </row>
    <row r="13" spans="1:44" x14ac:dyDescent="0.2">
      <c r="B13" s="34" t="s">
        <v>544</v>
      </c>
      <c r="C13" s="34" t="s">
        <v>543</v>
      </c>
      <c r="D13" s="34" t="s">
        <v>542</v>
      </c>
      <c r="E13" s="34" t="s">
        <v>538</v>
      </c>
    </row>
    <row r="14" spans="1:44" x14ac:dyDescent="0.2">
      <c r="B14" s="34" t="s">
        <v>546</v>
      </c>
      <c r="C14" s="34" t="s">
        <v>546</v>
      </c>
      <c r="D14" s="34" t="s">
        <v>552</v>
      </c>
      <c r="E14" s="34" t="s">
        <v>31</v>
      </c>
    </row>
    <row r="15" spans="1:44" x14ac:dyDescent="0.2">
      <c r="B15" s="34" t="s">
        <v>553</v>
      </c>
      <c r="C15" s="34" t="s">
        <v>556</v>
      </c>
      <c r="D15" s="34" t="s">
        <v>557</v>
      </c>
      <c r="E15" s="34" t="s">
        <v>31</v>
      </c>
    </row>
    <row r="16" spans="1:44" x14ac:dyDescent="0.2">
      <c r="B16" s="34" t="s">
        <v>575</v>
      </c>
      <c r="C16" s="34" t="s">
        <v>577</v>
      </c>
      <c r="D16" s="34" t="s">
        <v>579</v>
      </c>
      <c r="E16" s="34" t="s">
        <v>38</v>
      </c>
    </row>
    <row r="17" spans="2:5" x14ac:dyDescent="0.2">
      <c r="B17" s="34" t="s">
        <v>576</v>
      </c>
      <c r="C17" s="34" t="s">
        <v>578</v>
      </c>
      <c r="D17" s="34" t="s">
        <v>580</v>
      </c>
      <c r="E17" s="34" t="s">
        <v>38</v>
      </c>
    </row>
    <row r="18" spans="2:5" x14ac:dyDescent="0.2">
      <c r="B18" s="34" t="s">
        <v>573</v>
      </c>
      <c r="C18" s="34" t="s">
        <v>574</v>
      </c>
      <c r="D18" s="34" t="s">
        <v>581</v>
      </c>
      <c r="E18" s="34" t="s">
        <v>38</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38"/>
  <sheetViews>
    <sheetView topLeftCell="A7" workbookViewId="0">
      <selection activeCell="E38" sqref="E19:E38"/>
    </sheetView>
  </sheetViews>
  <sheetFormatPr baseColWidth="10" defaultRowHeight="16" x14ac:dyDescent="0.2"/>
  <cols>
    <col min="2" max="2" width="17.6640625" bestFit="1" customWidth="1"/>
    <col min="3" max="3" width="15.5" bestFit="1" customWidth="1"/>
    <col min="4" max="4" width="10.83203125" style="33"/>
  </cols>
  <sheetData>
    <row r="1" spans="1:51" x14ac:dyDescent="0.2">
      <c r="A1" s="25" t="s">
        <v>4</v>
      </c>
      <c r="B1" s="26" t="s">
        <v>71</v>
      </c>
      <c r="C1" s="26" t="s">
        <v>386</v>
      </c>
      <c r="D1" s="44" t="s">
        <v>547</v>
      </c>
      <c r="E1" s="25" t="s">
        <v>548</v>
      </c>
    </row>
    <row r="2" spans="1:51" x14ac:dyDescent="0.2">
      <c r="A2" s="7">
        <v>1982</v>
      </c>
      <c r="B2" s="18">
        <v>0.19</v>
      </c>
      <c r="C2" s="18">
        <v>12</v>
      </c>
      <c r="D2" s="33" t="s">
        <v>70</v>
      </c>
      <c r="E2" s="33" t="s">
        <v>70</v>
      </c>
    </row>
    <row r="3" spans="1:51" x14ac:dyDescent="0.2">
      <c r="A3" s="7">
        <v>1983</v>
      </c>
      <c r="B3" s="18">
        <v>0.24</v>
      </c>
      <c r="C3" s="18">
        <v>14</v>
      </c>
      <c r="D3" s="33" t="s">
        <v>70</v>
      </c>
      <c r="E3" s="33" t="s">
        <v>70</v>
      </c>
    </row>
    <row r="4" spans="1:51" x14ac:dyDescent="0.2">
      <c r="A4" s="7">
        <v>1984</v>
      </c>
      <c r="B4" s="18">
        <v>0.24</v>
      </c>
      <c r="C4" s="18">
        <v>16</v>
      </c>
      <c r="D4" s="33" t="s">
        <v>70</v>
      </c>
      <c r="E4" s="33" t="s">
        <v>70</v>
      </c>
    </row>
    <row r="5" spans="1:51" x14ac:dyDescent="0.2">
      <c r="A5" s="7">
        <v>1985</v>
      </c>
      <c r="B5" s="18">
        <v>0.24</v>
      </c>
      <c r="C5" s="18">
        <v>17</v>
      </c>
      <c r="D5" s="33" t="s">
        <v>70</v>
      </c>
      <c r="E5" s="33" t="s">
        <v>70</v>
      </c>
      <c r="U5" s="16"/>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row>
    <row r="6" spans="1:51" x14ac:dyDescent="0.2">
      <c r="A6" s="7">
        <v>1986</v>
      </c>
      <c r="B6" s="18">
        <v>0.28999999999999998</v>
      </c>
      <c r="C6" s="18">
        <v>18</v>
      </c>
      <c r="D6" s="33" t="s">
        <v>70</v>
      </c>
      <c r="E6" s="33" t="s">
        <v>70</v>
      </c>
    </row>
    <row r="7" spans="1:51" s="8" customFormat="1" x14ac:dyDescent="0.2">
      <c r="A7" s="7">
        <v>1987</v>
      </c>
      <c r="B7" s="18">
        <v>0.34</v>
      </c>
      <c r="C7" s="18">
        <v>20</v>
      </c>
      <c r="D7" s="33" t="s">
        <v>70</v>
      </c>
      <c r="E7" s="33" t="s">
        <v>70</v>
      </c>
    </row>
    <row r="8" spans="1:51" x14ac:dyDescent="0.2">
      <c r="A8" s="7">
        <v>1988</v>
      </c>
      <c r="B8" s="18">
        <v>0.34</v>
      </c>
      <c r="C8" s="18">
        <v>22</v>
      </c>
      <c r="D8" s="33" t="s">
        <v>70</v>
      </c>
      <c r="E8" s="33" t="s">
        <v>70</v>
      </c>
    </row>
    <row r="9" spans="1:51" x14ac:dyDescent="0.2">
      <c r="A9" s="7">
        <v>1989</v>
      </c>
      <c r="B9" s="18">
        <v>0.34</v>
      </c>
      <c r="C9" s="18">
        <v>23</v>
      </c>
      <c r="D9" s="33" t="s">
        <v>70</v>
      </c>
      <c r="E9" s="33" t="s">
        <v>70</v>
      </c>
    </row>
    <row r="10" spans="1:51" x14ac:dyDescent="0.2">
      <c r="A10" s="7">
        <v>1990</v>
      </c>
      <c r="B10" s="18">
        <v>0.34</v>
      </c>
      <c r="C10" s="18">
        <v>24</v>
      </c>
      <c r="D10" s="33" t="s">
        <v>70</v>
      </c>
      <c r="E10" s="33" t="s">
        <v>70</v>
      </c>
    </row>
    <row r="11" spans="1:51" x14ac:dyDescent="0.2">
      <c r="A11" s="7">
        <v>1991</v>
      </c>
      <c r="B11" s="18">
        <v>0.3</v>
      </c>
      <c r="C11" s="18">
        <v>27</v>
      </c>
      <c r="D11" s="33" t="s">
        <v>70</v>
      </c>
      <c r="E11" s="33" t="s">
        <v>70</v>
      </c>
    </row>
    <row r="12" spans="1:51" x14ac:dyDescent="0.2">
      <c r="A12" s="7">
        <v>1992</v>
      </c>
      <c r="B12" s="18">
        <v>0.31</v>
      </c>
      <c r="C12" s="18">
        <v>30</v>
      </c>
      <c r="D12" s="33" t="s">
        <v>70</v>
      </c>
      <c r="E12" s="33" t="s">
        <v>70</v>
      </c>
    </row>
    <row r="13" spans="1:51" x14ac:dyDescent="0.2">
      <c r="A13" s="7">
        <v>1993</v>
      </c>
      <c r="B13" s="18">
        <v>0.33</v>
      </c>
      <c r="C13" s="18">
        <v>33</v>
      </c>
      <c r="D13" s="33" t="s">
        <v>70</v>
      </c>
      <c r="E13" s="33" t="s">
        <v>70</v>
      </c>
    </row>
    <row r="14" spans="1:51" x14ac:dyDescent="0.2">
      <c r="A14" s="7">
        <v>1994</v>
      </c>
      <c r="B14" s="18">
        <v>0.33</v>
      </c>
      <c r="C14" s="18">
        <v>36</v>
      </c>
      <c r="D14" s="33" t="s">
        <v>70</v>
      </c>
      <c r="E14" s="33" t="s">
        <v>70</v>
      </c>
    </row>
    <row r="15" spans="1:51" x14ac:dyDescent="0.2">
      <c r="A15" s="7">
        <v>1995</v>
      </c>
      <c r="B15" s="18">
        <v>0.34</v>
      </c>
      <c r="C15" s="18">
        <v>38</v>
      </c>
      <c r="D15" s="33" t="s">
        <v>70</v>
      </c>
      <c r="E15" s="33" t="s">
        <v>70</v>
      </c>
    </row>
    <row r="16" spans="1:51" x14ac:dyDescent="0.2">
      <c r="A16" s="7">
        <v>1996</v>
      </c>
      <c r="B16" s="18">
        <v>0.37</v>
      </c>
      <c r="C16" s="18">
        <v>41</v>
      </c>
      <c r="D16" s="33" t="s">
        <v>70</v>
      </c>
      <c r="E16" s="33" t="s">
        <v>70</v>
      </c>
    </row>
    <row r="17" spans="1:5" x14ac:dyDescent="0.2">
      <c r="A17" s="7">
        <v>1997</v>
      </c>
      <c r="B17" s="18">
        <v>0.39</v>
      </c>
      <c r="C17" s="18">
        <v>43</v>
      </c>
      <c r="D17" s="33" t="s">
        <v>70</v>
      </c>
      <c r="E17" s="33" t="s">
        <v>70</v>
      </c>
    </row>
    <row r="18" spans="1:5" x14ac:dyDescent="0.2">
      <c r="A18" s="7">
        <v>1998</v>
      </c>
      <c r="B18" s="18">
        <v>0.4</v>
      </c>
      <c r="C18" s="18">
        <v>45</v>
      </c>
      <c r="D18" s="33" t="s">
        <v>70</v>
      </c>
      <c r="E18" s="33" t="s">
        <v>70</v>
      </c>
    </row>
    <row r="19" spans="1:5" x14ac:dyDescent="0.2">
      <c r="A19" s="7">
        <v>1999</v>
      </c>
      <c r="B19" s="18">
        <v>0.4</v>
      </c>
      <c r="C19">
        <v>46</v>
      </c>
      <c r="D19" s="33" t="s">
        <v>70</v>
      </c>
      <c r="E19" s="33" t="s">
        <v>70</v>
      </c>
    </row>
    <row r="20" spans="1:5" x14ac:dyDescent="0.2">
      <c r="A20" s="7">
        <v>2000</v>
      </c>
      <c r="B20" s="18">
        <v>0.41</v>
      </c>
      <c r="C20">
        <v>48</v>
      </c>
      <c r="D20" s="33" t="s">
        <v>70</v>
      </c>
      <c r="E20" s="33" t="s">
        <v>70</v>
      </c>
    </row>
    <row r="21" spans="1:5" x14ac:dyDescent="0.2">
      <c r="A21" s="7">
        <v>2001</v>
      </c>
      <c r="B21" s="18">
        <v>0.41</v>
      </c>
      <c r="C21">
        <v>48</v>
      </c>
      <c r="D21" s="33" t="s">
        <v>70</v>
      </c>
      <c r="E21" s="33" t="s">
        <v>70</v>
      </c>
    </row>
    <row r="22" spans="1:5" x14ac:dyDescent="0.2">
      <c r="A22" s="7">
        <v>2002</v>
      </c>
      <c r="B22" s="18">
        <v>0.41</v>
      </c>
      <c r="C22">
        <v>49</v>
      </c>
      <c r="D22" s="33" t="s">
        <v>70</v>
      </c>
      <c r="E22" s="33" t="s">
        <v>70</v>
      </c>
    </row>
    <row r="23" spans="1:5" x14ac:dyDescent="0.2">
      <c r="A23" s="7">
        <v>2003</v>
      </c>
      <c r="B23" s="18">
        <v>0.41</v>
      </c>
      <c r="C23" s="8">
        <v>49</v>
      </c>
      <c r="D23" s="33" t="s">
        <v>70</v>
      </c>
      <c r="E23" s="33" t="s">
        <v>70</v>
      </c>
    </row>
    <row r="24" spans="1:5" x14ac:dyDescent="0.2">
      <c r="A24" s="7">
        <v>2004</v>
      </c>
      <c r="B24" s="18">
        <v>0.41</v>
      </c>
      <c r="C24">
        <v>50</v>
      </c>
      <c r="D24" s="33">
        <v>0.2</v>
      </c>
      <c r="E24" s="33" t="s">
        <v>70</v>
      </c>
    </row>
    <row r="25" spans="1:5" x14ac:dyDescent="0.2">
      <c r="A25" s="7">
        <v>2005</v>
      </c>
      <c r="B25" s="18">
        <v>0.41</v>
      </c>
      <c r="C25">
        <v>50</v>
      </c>
      <c r="D25" s="33">
        <v>0.19</v>
      </c>
      <c r="E25">
        <v>0.76</v>
      </c>
    </row>
    <row r="26" spans="1:5" x14ac:dyDescent="0.2">
      <c r="A26" s="7">
        <v>2006</v>
      </c>
      <c r="B26" s="18">
        <v>0.37</v>
      </c>
      <c r="C26">
        <v>49</v>
      </c>
      <c r="D26" s="33">
        <v>0.18</v>
      </c>
      <c r="E26">
        <v>0.78</v>
      </c>
    </row>
    <row r="27" spans="1:5" x14ac:dyDescent="0.2">
      <c r="A27" s="7">
        <v>2007</v>
      </c>
      <c r="B27" s="18">
        <v>0.37</v>
      </c>
      <c r="C27">
        <v>49</v>
      </c>
      <c r="D27" s="33">
        <v>0.21</v>
      </c>
      <c r="E27">
        <v>0.79</v>
      </c>
    </row>
    <row r="28" spans="1:5" x14ac:dyDescent="0.2">
      <c r="A28" s="7">
        <v>2008</v>
      </c>
      <c r="B28" s="18">
        <v>0.37</v>
      </c>
      <c r="C28">
        <v>48</v>
      </c>
      <c r="D28" s="33">
        <v>0.17</v>
      </c>
      <c r="E28">
        <v>0.75</v>
      </c>
    </row>
    <row r="29" spans="1:5" x14ac:dyDescent="0.2">
      <c r="A29" s="7">
        <v>2009</v>
      </c>
      <c r="B29" s="18">
        <v>0.33</v>
      </c>
      <c r="C29">
        <v>44</v>
      </c>
      <c r="D29" s="33">
        <v>0.18</v>
      </c>
      <c r="E29">
        <v>0.68</v>
      </c>
    </row>
    <row r="30" spans="1:5" x14ac:dyDescent="0.2">
      <c r="A30" s="7">
        <v>2010</v>
      </c>
      <c r="B30" s="18">
        <v>0.34</v>
      </c>
      <c r="C30">
        <v>45</v>
      </c>
      <c r="D30" s="33">
        <v>0.22</v>
      </c>
      <c r="E30">
        <v>0.79</v>
      </c>
    </row>
    <row r="31" spans="1:5" x14ac:dyDescent="0.2">
      <c r="A31" s="7">
        <v>2011</v>
      </c>
      <c r="B31" s="18">
        <v>0.35</v>
      </c>
      <c r="C31">
        <v>46</v>
      </c>
      <c r="D31" s="33">
        <v>0.21</v>
      </c>
      <c r="E31">
        <v>0.79</v>
      </c>
    </row>
    <row r="32" spans="1:5" x14ac:dyDescent="0.2">
      <c r="A32" s="7">
        <v>2012</v>
      </c>
      <c r="B32" s="23" t="s">
        <v>70</v>
      </c>
      <c r="C32">
        <v>46</v>
      </c>
      <c r="D32" s="33">
        <v>0.21</v>
      </c>
      <c r="E32">
        <v>0.88</v>
      </c>
    </row>
    <row r="33" spans="1:5" x14ac:dyDescent="0.2">
      <c r="A33" s="7">
        <v>2013</v>
      </c>
      <c r="B33" s="23" t="s">
        <v>70</v>
      </c>
      <c r="C33">
        <v>46</v>
      </c>
      <c r="D33" s="33">
        <v>0.2</v>
      </c>
      <c r="E33">
        <v>0.82</v>
      </c>
    </row>
    <row r="34" spans="1:5" x14ac:dyDescent="0.2">
      <c r="A34" s="7">
        <v>2014</v>
      </c>
      <c r="B34" s="23">
        <v>0.28000000000000003</v>
      </c>
      <c r="C34">
        <v>47</v>
      </c>
      <c r="D34" s="33">
        <v>0.21</v>
      </c>
      <c r="E34">
        <v>0.79</v>
      </c>
    </row>
    <row r="35" spans="1:5" x14ac:dyDescent="0.2">
      <c r="A35" s="7">
        <v>2015</v>
      </c>
      <c r="B35" s="23" t="s">
        <v>70</v>
      </c>
      <c r="C35" s="23" t="s">
        <v>70</v>
      </c>
      <c r="D35" s="33">
        <v>0.23</v>
      </c>
      <c r="E35">
        <v>0.87</v>
      </c>
    </row>
    <row r="36" spans="1:5" x14ac:dyDescent="0.2">
      <c r="A36" s="7">
        <v>2016</v>
      </c>
      <c r="B36" s="23" t="s">
        <v>70</v>
      </c>
      <c r="C36" s="23" t="s">
        <v>70</v>
      </c>
      <c r="D36" s="33">
        <v>0.24</v>
      </c>
      <c r="E36">
        <v>0.89</v>
      </c>
    </row>
    <row r="37" spans="1:5" x14ac:dyDescent="0.2">
      <c r="A37" s="7">
        <v>2017</v>
      </c>
      <c r="B37" s="23" t="s">
        <v>70</v>
      </c>
      <c r="C37" s="23" t="s">
        <v>70</v>
      </c>
      <c r="D37" s="23" t="s">
        <v>70</v>
      </c>
      <c r="E37">
        <v>0.87</v>
      </c>
    </row>
    <row r="38" spans="1:5" x14ac:dyDescent="0.2">
      <c r="A38" s="7">
        <v>2018</v>
      </c>
      <c r="B38" s="23" t="s">
        <v>70</v>
      </c>
      <c r="C38" s="23" t="s">
        <v>70</v>
      </c>
      <c r="D38" s="23" t="s">
        <v>70</v>
      </c>
      <c r="E38" s="33" t="s">
        <v>70</v>
      </c>
    </row>
  </sheetData>
  <sortState ref="B2:D1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5EB83-9303-504A-80C8-48CD1F2E137F}">
  <dimension ref="A1:F44"/>
  <sheetViews>
    <sheetView topLeftCell="A18" workbookViewId="0">
      <selection activeCell="C25" sqref="C25:C44"/>
    </sheetView>
  </sheetViews>
  <sheetFormatPr baseColWidth="10" defaultRowHeight="16" x14ac:dyDescent="0.2"/>
  <sheetData>
    <row r="1" spans="1:6" x14ac:dyDescent="0.2">
      <c r="A1" t="s">
        <v>510</v>
      </c>
      <c r="B1" t="s">
        <v>511</v>
      </c>
      <c r="C1" t="s">
        <v>512</v>
      </c>
      <c r="D1" t="s">
        <v>513</v>
      </c>
      <c r="E1" t="s">
        <v>514</v>
      </c>
      <c r="F1" t="s">
        <v>515</v>
      </c>
    </row>
    <row r="2" spans="1:6" x14ac:dyDescent="0.2">
      <c r="A2" t="s">
        <v>516</v>
      </c>
      <c r="B2" t="s">
        <v>517</v>
      </c>
      <c r="C2">
        <v>106</v>
      </c>
      <c r="D2" s="57" t="s">
        <v>518</v>
      </c>
      <c r="E2">
        <v>2013</v>
      </c>
      <c r="F2" t="s">
        <v>519</v>
      </c>
    </row>
    <row r="3" spans="1:6" x14ac:dyDescent="0.2">
      <c r="A3" t="s">
        <v>516</v>
      </c>
      <c r="B3" t="s">
        <v>517</v>
      </c>
      <c r="C3">
        <v>67.2</v>
      </c>
      <c r="D3" s="57" t="s">
        <v>518</v>
      </c>
      <c r="E3">
        <v>2004</v>
      </c>
      <c r="F3" t="s">
        <v>520</v>
      </c>
    </row>
    <row r="4" spans="1:6" x14ac:dyDescent="0.2">
      <c r="A4" t="s">
        <v>516</v>
      </c>
      <c r="B4" t="s">
        <v>517</v>
      </c>
      <c r="C4">
        <v>80.8</v>
      </c>
      <c r="D4" s="57" t="s">
        <v>518</v>
      </c>
      <c r="E4">
        <v>2005</v>
      </c>
      <c r="F4" t="s">
        <v>520</v>
      </c>
    </row>
    <row r="5" spans="1:6" x14ac:dyDescent="0.2">
      <c r="A5" t="s">
        <v>516</v>
      </c>
      <c r="B5" t="s">
        <v>517</v>
      </c>
      <c r="C5">
        <v>85.3</v>
      </c>
      <c r="D5" s="57" t="s">
        <v>518</v>
      </c>
      <c r="E5">
        <v>2006</v>
      </c>
      <c r="F5" t="s">
        <v>520</v>
      </c>
    </row>
    <row r="6" spans="1:6" x14ac:dyDescent="0.2">
      <c r="A6" t="s">
        <v>516</v>
      </c>
      <c r="B6" t="s">
        <v>517</v>
      </c>
      <c r="C6">
        <v>88.9</v>
      </c>
      <c r="D6" s="57" t="s">
        <v>518</v>
      </c>
      <c r="E6">
        <v>2007</v>
      </c>
      <c r="F6" t="s">
        <v>520</v>
      </c>
    </row>
    <row r="7" spans="1:6" x14ac:dyDescent="0.2">
      <c r="A7" t="s">
        <v>516</v>
      </c>
      <c r="B7" t="s">
        <v>517</v>
      </c>
      <c r="C7">
        <v>94.8</v>
      </c>
      <c r="D7" s="57" t="s">
        <v>518</v>
      </c>
      <c r="E7">
        <v>2008</v>
      </c>
      <c r="F7" t="s">
        <v>520</v>
      </c>
    </row>
    <row r="8" spans="1:6" x14ac:dyDescent="0.2">
      <c r="A8" t="s">
        <v>516</v>
      </c>
      <c r="B8" t="s">
        <v>517</v>
      </c>
      <c r="C8">
        <v>88.9</v>
      </c>
      <c r="D8" s="57" t="s">
        <v>518</v>
      </c>
      <c r="E8">
        <v>2009</v>
      </c>
      <c r="F8" t="s">
        <v>520</v>
      </c>
    </row>
    <row r="9" spans="1:6" x14ac:dyDescent="0.2">
      <c r="A9" t="s">
        <v>516</v>
      </c>
      <c r="B9" t="s">
        <v>517</v>
      </c>
      <c r="C9">
        <v>91.1</v>
      </c>
      <c r="D9" s="57" t="s">
        <v>518</v>
      </c>
      <c r="E9">
        <v>2010</v>
      </c>
      <c r="F9" t="s">
        <v>520</v>
      </c>
    </row>
    <row r="10" spans="1:6" x14ac:dyDescent="0.2">
      <c r="A10" t="s">
        <v>516</v>
      </c>
      <c r="B10" t="s">
        <v>517</v>
      </c>
      <c r="C10">
        <v>93.9</v>
      </c>
      <c r="D10" s="57" t="s">
        <v>518</v>
      </c>
      <c r="E10">
        <v>2011</v>
      </c>
      <c r="F10" t="s">
        <v>520</v>
      </c>
    </row>
    <row r="11" spans="1:6" x14ac:dyDescent="0.2">
      <c r="A11" t="s">
        <v>516</v>
      </c>
      <c r="B11" t="s">
        <v>517</v>
      </c>
      <c r="C11">
        <v>93.9</v>
      </c>
      <c r="D11" s="57" t="s">
        <v>518</v>
      </c>
      <c r="E11">
        <v>2012</v>
      </c>
      <c r="F11" t="s">
        <v>520</v>
      </c>
    </row>
    <row r="12" spans="1:6" x14ac:dyDescent="0.2">
      <c r="A12" t="s">
        <v>516</v>
      </c>
      <c r="B12" t="s">
        <v>517</v>
      </c>
      <c r="C12">
        <v>94.3</v>
      </c>
      <c r="D12" s="57" t="s">
        <v>518</v>
      </c>
      <c r="E12">
        <v>2013</v>
      </c>
      <c r="F12" t="s">
        <v>520</v>
      </c>
    </row>
    <row r="13" spans="1:6" x14ac:dyDescent="0.2">
      <c r="A13" t="s">
        <v>516</v>
      </c>
      <c r="B13" t="s">
        <v>517</v>
      </c>
      <c r="C13">
        <v>95.3</v>
      </c>
      <c r="D13" s="57" t="s">
        <v>518</v>
      </c>
      <c r="E13">
        <v>2014</v>
      </c>
      <c r="F13" t="s">
        <v>520</v>
      </c>
    </row>
    <row r="14" spans="1:6" x14ac:dyDescent="0.2">
      <c r="A14" t="s">
        <v>516</v>
      </c>
      <c r="B14" t="s">
        <v>517</v>
      </c>
      <c r="C14">
        <v>9.1</v>
      </c>
      <c r="D14" s="57" t="s">
        <v>518</v>
      </c>
      <c r="E14">
        <v>2004</v>
      </c>
      <c r="F14" t="s">
        <v>521</v>
      </c>
    </row>
    <row r="15" spans="1:6" x14ac:dyDescent="0.2">
      <c r="A15" t="s">
        <v>516</v>
      </c>
      <c r="B15" t="s">
        <v>517</v>
      </c>
      <c r="C15">
        <v>9.5</v>
      </c>
      <c r="D15" s="57" t="s">
        <v>518</v>
      </c>
      <c r="E15">
        <v>2005</v>
      </c>
      <c r="F15" t="s">
        <v>521</v>
      </c>
    </row>
    <row r="16" spans="1:6" x14ac:dyDescent="0.2">
      <c r="A16" t="s">
        <v>516</v>
      </c>
      <c r="B16" t="s">
        <v>517</v>
      </c>
      <c r="C16">
        <v>9.6</v>
      </c>
      <c r="D16" s="57" t="s">
        <v>518</v>
      </c>
      <c r="E16">
        <v>2006</v>
      </c>
      <c r="F16" t="s">
        <v>521</v>
      </c>
    </row>
    <row r="17" spans="1:6" x14ac:dyDescent="0.2">
      <c r="A17" t="s">
        <v>516</v>
      </c>
      <c r="B17" t="s">
        <v>517</v>
      </c>
      <c r="C17">
        <v>10.4</v>
      </c>
      <c r="D17" s="57" t="s">
        <v>518</v>
      </c>
      <c r="E17">
        <v>2007</v>
      </c>
      <c r="F17" t="s">
        <v>521</v>
      </c>
    </row>
    <row r="18" spans="1:6" x14ac:dyDescent="0.2">
      <c r="A18" t="s">
        <v>516</v>
      </c>
      <c r="B18" t="s">
        <v>517</v>
      </c>
      <c r="C18">
        <v>11.3</v>
      </c>
      <c r="D18" s="57" t="s">
        <v>518</v>
      </c>
      <c r="E18">
        <v>2008</v>
      </c>
      <c r="F18" t="s">
        <v>521</v>
      </c>
    </row>
    <row r="19" spans="1:6" x14ac:dyDescent="0.2">
      <c r="A19" t="s">
        <v>516</v>
      </c>
      <c r="B19" t="s">
        <v>517</v>
      </c>
      <c r="C19">
        <v>11</v>
      </c>
      <c r="D19" s="57" t="s">
        <v>518</v>
      </c>
      <c r="E19">
        <v>2009</v>
      </c>
      <c r="F19" t="s">
        <v>521</v>
      </c>
    </row>
    <row r="20" spans="1:6" x14ac:dyDescent="0.2">
      <c r="A20" t="s">
        <v>516</v>
      </c>
      <c r="B20" t="s">
        <v>517</v>
      </c>
      <c r="C20">
        <v>11.2</v>
      </c>
      <c r="D20" s="57" t="s">
        <v>518</v>
      </c>
      <c r="E20">
        <v>2010</v>
      </c>
      <c r="F20" t="s">
        <v>521</v>
      </c>
    </row>
    <row r="21" spans="1:6" x14ac:dyDescent="0.2">
      <c r="A21" t="s">
        <v>516</v>
      </c>
      <c r="B21" t="s">
        <v>517</v>
      </c>
      <c r="C21">
        <v>11.5</v>
      </c>
      <c r="D21" s="57" t="s">
        <v>518</v>
      </c>
      <c r="E21">
        <v>2011</v>
      </c>
      <c r="F21" t="s">
        <v>521</v>
      </c>
    </row>
    <row r="22" spans="1:6" x14ac:dyDescent="0.2">
      <c r="A22" t="s">
        <v>516</v>
      </c>
      <c r="B22" t="s">
        <v>517</v>
      </c>
      <c r="C22">
        <v>11.6</v>
      </c>
      <c r="D22" s="57" t="s">
        <v>518</v>
      </c>
      <c r="E22">
        <v>2012</v>
      </c>
      <c r="F22" t="s">
        <v>521</v>
      </c>
    </row>
    <row r="23" spans="1:6" x14ac:dyDescent="0.2">
      <c r="A23" t="s">
        <v>516</v>
      </c>
      <c r="B23" t="s">
        <v>517</v>
      </c>
      <c r="C23">
        <v>12</v>
      </c>
      <c r="D23" s="57" t="s">
        <v>518</v>
      </c>
      <c r="E23">
        <v>2013</v>
      </c>
      <c r="F23" t="s">
        <v>521</v>
      </c>
    </row>
    <row r="24" spans="1:6" x14ac:dyDescent="0.2">
      <c r="A24" t="s">
        <v>516</v>
      </c>
      <c r="B24" t="s">
        <v>517</v>
      </c>
      <c r="C24">
        <v>12.1</v>
      </c>
      <c r="D24" s="57" t="s">
        <v>518</v>
      </c>
      <c r="E24">
        <v>2014</v>
      </c>
      <c r="F24" t="s">
        <v>521</v>
      </c>
    </row>
    <row r="25" spans="1:6" x14ac:dyDescent="0.2">
      <c r="A25" t="s">
        <v>516</v>
      </c>
      <c r="B25" t="s">
        <v>517</v>
      </c>
      <c r="C25" s="33" t="s">
        <v>70</v>
      </c>
      <c r="D25" s="57" t="s">
        <v>518</v>
      </c>
      <c r="E25">
        <v>1999</v>
      </c>
      <c r="F25" t="s">
        <v>519</v>
      </c>
    </row>
    <row r="26" spans="1:6" x14ac:dyDescent="0.2">
      <c r="A26" t="s">
        <v>516</v>
      </c>
      <c r="B26" t="s">
        <v>517</v>
      </c>
      <c r="C26" s="33" t="s">
        <v>70</v>
      </c>
      <c r="D26" s="57" t="s">
        <v>518</v>
      </c>
      <c r="E26">
        <v>2000</v>
      </c>
      <c r="F26" t="s">
        <v>519</v>
      </c>
    </row>
    <row r="27" spans="1:6" x14ac:dyDescent="0.2">
      <c r="A27" t="s">
        <v>516</v>
      </c>
      <c r="B27" t="s">
        <v>517</v>
      </c>
      <c r="C27" s="33" t="s">
        <v>70</v>
      </c>
      <c r="D27" s="57" t="s">
        <v>518</v>
      </c>
      <c r="E27">
        <v>2001</v>
      </c>
      <c r="F27" t="s">
        <v>519</v>
      </c>
    </row>
    <row r="28" spans="1:6" x14ac:dyDescent="0.2">
      <c r="A28" t="s">
        <v>516</v>
      </c>
      <c r="B28" t="s">
        <v>517</v>
      </c>
      <c r="C28" s="33" t="s">
        <v>70</v>
      </c>
      <c r="D28" s="57" t="s">
        <v>518</v>
      </c>
      <c r="E28">
        <v>2002</v>
      </c>
      <c r="F28" t="s">
        <v>519</v>
      </c>
    </row>
    <row r="29" spans="1:6" x14ac:dyDescent="0.2">
      <c r="A29" t="s">
        <v>516</v>
      </c>
      <c r="B29" t="s">
        <v>517</v>
      </c>
      <c r="C29" s="33" t="s">
        <v>70</v>
      </c>
      <c r="D29" s="57" t="s">
        <v>518</v>
      </c>
      <c r="E29">
        <v>2003</v>
      </c>
      <c r="F29" t="s">
        <v>519</v>
      </c>
    </row>
    <row r="30" spans="1:6" x14ac:dyDescent="0.2">
      <c r="A30" t="s">
        <v>516</v>
      </c>
      <c r="B30" t="s">
        <v>517</v>
      </c>
      <c r="C30">
        <v>76.3</v>
      </c>
      <c r="D30" s="57" t="s">
        <v>518</v>
      </c>
      <c r="E30">
        <v>2004</v>
      </c>
      <c r="F30" t="s">
        <v>519</v>
      </c>
    </row>
    <row r="31" spans="1:6" x14ac:dyDescent="0.2">
      <c r="A31" t="s">
        <v>516</v>
      </c>
      <c r="B31" t="s">
        <v>517</v>
      </c>
      <c r="C31">
        <v>90.3</v>
      </c>
      <c r="D31" s="57" t="s">
        <v>518</v>
      </c>
      <c r="E31">
        <v>2005</v>
      </c>
      <c r="F31" t="s">
        <v>519</v>
      </c>
    </row>
    <row r="32" spans="1:6" x14ac:dyDescent="0.2">
      <c r="A32" t="s">
        <v>516</v>
      </c>
      <c r="B32" t="s">
        <v>517</v>
      </c>
      <c r="C32">
        <v>94.899999999999991</v>
      </c>
      <c r="D32" s="57" t="s">
        <v>518</v>
      </c>
      <c r="E32">
        <v>2006</v>
      </c>
      <c r="F32" t="s">
        <v>519</v>
      </c>
    </row>
    <row r="33" spans="1:6" x14ac:dyDescent="0.2">
      <c r="A33" t="s">
        <v>516</v>
      </c>
      <c r="B33" t="s">
        <v>517</v>
      </c>
      <c r="C33">
        <v>99.300000000000011</v>
      </c>
      <c r="D33" s="57" t="s">
        <v>518</v>
      </c>
      <c r="E33">
        <v>2007</v>
      </c>
      <c r="F33" t="s">
        <v>519</v>
      </c>
    </row>
    <row r="34" spans="1:6" x14ac:dyDescent="0.2">
      <c r="A34" t="s">
        <v>516</v>
      </c>
      <c r="B34" t="s">
        <v>517</v>
      </c>
      <c r="C34">
        <v>106.1</v>
      </c>
      <c r="D34" s="57" t="s">
        <v>518</v>
      </c>
      <c r="E34">
        <v>2008</v>
      </c>
      <c r="F34" t="s">
        <v>519</v>
      </c>
    </row>
    <row r="35" spans="1:6" x14ac:dyDescent="0.2">
      <c r="A35" t="s">
        <v>516</v>
      </c>
      <c r="B35" t="s">
        <v>517</v>
      </c>
      <c r="C35">
        <v>99.9</v>
      </c>
      <c r="D35" s="57" t="s">
        <v>518</v>
      </c>
      <c r="E35">
        <v>2009</v>
      </c>
      <c r="F35" t="s">
        <v>519</v>
      </c>
    </row>
    <row r="36" spans="1:6" x14ac:dyDescent="0.2">
      <c r="A36" t="s">
        <v>516</v>
      </c>
      <c r="B36" t="s">
        <v>517</v>
      </c>
      <c r="C36">
        <v>102.3</v>
      </c>
      <c r="D36" s="57" t="s">
        <v>518</v>
      </c>
      <c r="E36">
        <v>2010</v>
      </c>
      <c r="F36" t="s">
        <v>519</v>
      </c>
    </row>
    <row r="37" spans="1:6" x14ac:dyDescent="0.2">
      <c r="A37" t="s">
        <v>516</v>
      </c>
      <c r="B37" t="s">
        <v>517</v>
      </c>
      <c r="C37">
        <v>105.4</v>
      </c>
      <c r="D37" s="57" t="s">
        <v>518</v>
      </c>
      <c r="E37">
        <v>2011</v>
      </c>
      <c r="F37" t="s">
        <v>519</v>
      </c>
    </row>
    <row r="38" spans="1:6" x14ac:dyDescent="0.2">
      <c r="A38" t="s">
        <v>516</v>
      </c>
      <c r="B38" t="s">
        <v>517</v>
      </c>
      <c r="C38">
        <v>105.5</v>
      </c>
      <c r="D38" s="57" t="s">
        <v>518</v>
      </c>
      <c r="E38">
        <v>2012</v>
      </c>
      <c r="F38" t="s">
        <v>519</v>
      </c>
    </row>
    <row r="39" spans="1:6" x14ac:dyDescent="0.2">
      <c r="A39" t="s">
        <v>516</v>
      </c>
      <c r="B39" t="s">
        <v>517</v>
      </c>
      <c r="C39">
        <v>106.3</v>
      </c>
      <c r="D39" s="57" t="s">
        <v>518</v>
      </c>
      <c r="E39">
        <v>2013</v>
      </c>
      <c r="F39" t="s">
        <v>519</v>
      </c>
    </row>
    <row r="40" spans="1:6" x14ac:dyDescent="0.2">
      <c r="A40" t="s">
        <v>516</v>
      </c>
      <c r="B40" t="s">
        <v>517</v>
      </c>
      <c r="C40">
        <v>109.7</v>
      </c>
      <c r="D40" s="57" t="s">
        <v>518</v>
      </c>
      <c r="E40">
        <v>2014</v>
      </c>
      <c r="F40" t="s">
        <v>519</v>
      </c>
    </row>
    <row r="41" spans="1:6" x14ac:dyDescent="0.2">
      <c r="A41" t="s">
        <v>516</v>
      </c>
      <c r="B41" t="s">
        <v>517</v>
      </c>
      <c r="C41">
        <v>111</v>
      </c>
      <c r="D41" s="57" t="s">
        <v>518</v>
      </c>
      <c r="E41">
        <v>2015</v>
      </c>
      <c r="F41" t="s">
        <v>519</v>
      </c>
    </row>
    <row r="42" spans="1:6" x14ac:dyDescent="0.2">
      <c r="A42" t="s">
        <v>516</v>
      </c>
      <c r="B42" t="s">
        <v>517</v>
      </c>
      <c r="C42">
        <v>107.9</v>
      </c>
      <c r="D42" s="57" t="s">
        <v>518</v>
      </c>
      <c r="E42">
        <v>2016</v>
      </c>
      <c r="F42" t="s">
        <v>519</v>
      </c>
    </row>
    <row r="43" spans="1:6" x14ac:dyDescent="0.2">
      <c r="A43" t="s">
        <v>516</v>
      </c>
      <c r="B43" t="s">
        <v>517</v>
      </c>
      <c r="C43" s="33" t="s">
        <v>70</v>
      </c>
      <c r="D43" s="57" t="s">
        <v>518</v>
      </c>
      <c r="E43">
        <v>2017</v>
      </c>
      <c r="F43" t="s">
        <v>519</v>
      </c>
    </row>
    <row r="44" spans="1:6" x14ac:dyDescent="0.2">
      <c r="A44" t="s">
        <v>516</v>
      </c>
      <c r="B44" t="s">
        <v>517</v>
      </c>
      <c r="C44" s="33" t="s">
        <v>70</v>
      </c>
      <c r="D44" s="57" t="s">
        <v>518</v>
      </c>
      <c r="E44">
        <v>2018</v>
      </c>
      <c r="F44" t="s">
        <v>519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H21" sqref="H2:H21"/>
    </sheetView>
  </sheetViews>
  <sheetFormatPr baseColWidth="10" defaultRowHeight="16" x14ac:dyDescent="0.2"/>
  <cols>
    <col min="2" max="2" width="10.83203125" style="24"/>
    <col min="3" max="3" width="12.1640625" style="24" bestFit="1" customWidth="1"/>
    <col min="7" max="7" width="12.1640625" bestFit="1" customWidth="1"/>
  </cols>
  <sheetData>
    <row r="1" spans="1:19" s="3" customFormat="1" x14ac:dyDescent="0.2">
      <c r="A1" s="25" t="s">
        <v>4</v>
      </c>
      <c r="B1" s="25" t="s">
        <v>83</v>
      </c>
      <c r="C1" s="25" t="s">
        <v>86</v>
      </c>
      <c r="D1" s="25" t="s">
        <v>87</v>
      </c>
      <c r="E1" s="25" t="s">
        <v>90</v>
      </c>
      <c r="F1" s="25" t="s">
        <v>88</v>
      </c>
      <c r="G1" s="25" t="s">
        <v>89</v>
      </c>
      <c r="H1" s="3" t="s">
        <v>394</v>
      </c>
    </row>
    <row r="2" spans="1:19" x14ac:dyDescent="0.2">
      <c r="A2">
        <v>1999</v>
      </c>
      <c r="B2" s="33" t="s">
        <v>70</v>
      </c>
      <c r="C2" s="33" t="s">
        <v>70</v>
      </c>
      <c r="D2" s="33" t="s">
        <v>70</v>
      </c>
      <c r="E2" s="33" t="s">
        <v>70</v>
      </c>
      <c r="F2" s="33" t="s">
        <v>70</v>
      </c>
      <c r="G2" s="33" t="s">
        <v>70</v>
      </c>
      <c r="H2" s="33" t="s">
        <v>70</v>
      </c>
    </row>
    <row r="3" spans="1:19" x14ac:dyDescent="0.2">
      <c r="A3">
        <v>2000</v>
      </c>
      <c r="B3" s="33" t="s">
        <v>70</v>
      </c>
      <c r="C3" s="33" t="s">
        <v>70</v>
      </c>
      <c r="D3" s="33" t="s">
        <v>70</v>
      </c>
      <c r="E3" s="33" t="s">
        <v>70</v>
      </c>
      <c r="F3" s="33" t="s">
        <v>70</v>
      </c>
      <c r="G3" s="33" t="s">
        <v>70</v>
      </c>
      <c r="H3" s="33" t="s">
        <v>70</v>
      </c>
    </row>
    <row r="4" spans="1:19" x14ac:dyDescent="0.2">
      <c r="A4">
        <v>2001</v>
      </c>
      <c r="B4" s="33" t="s">
        <v>70</v>
      </c>
      <c r="C4" s="33" t="s">
        <v>70</v>
      </c>
      <c r="D4" s="33" t="s">
        <v>70</v>
      </c>
      <c r="E4" s="33" t="s">
        <v>70</v>
      </c>
      <c r="F4" s="33" t="s">
        <v>70</v>
      </c>
      <c r="G4" s="33" t="s">
        <v>70</v>
      </c>
      <c r="H4" s="33" t="s">
        <v>70</v>
      </c>
      <c r="I4" s="5"/>
      <c r="J4" s="5"/>
      <c r="K4" s="5"/>
      <c r="L4" s="5"/>
      <c r="M4" s="5"/>
      <c r="N4" s="5"/>
      <c r="O4" s="5"/>
      <c r="P4" s="5"/>
      <c r="Q4" s="5"/>
      <c r="R4" s="5"/>
      <c r="S4" s="5"/>
    </row>
    <row r="5" spans="1:19" x14ac:dyDescent="0.2">
      <c r="A5">
        <v>2002</v>
      </c>
      <c r="B5" s="33" t="s">
        <v>70</v>
      </c>
      <c r="C5" s="33" t="s">
        <v>70</v>
      </c>
      <c r="D5" s="33" t="s">
        <v>70</v>
      </c>
      <c r="E5" s="23">
        <v>0.68</v>
      </c>
      <c r="F5" s="23">
        <v>0.72</v>
      </c>
      <c r="G5" s="23">
        <v>0.64800000000000002</v>
      </c>
      <c r="H5" s="33" t="s">
        <v>70</v>
      </c>
    </row>
    <row r="6" spans="1:19" x14ac:dyDescent="0.2">
      <c r="A6">
        <v>2003</v>
      </c>
      <c r="B6" s="23">
        <v>0.60699999999999998</v>
      </c>
      <c r="C6" s="23">
        <v>0.64500000000000002</v>
      </c>
      <c r="D6" s="23">
        <v>0.55300000000000005</v>
      </c>
      <c r="E6" s="23">
        <f>AVERAGE(B6:D6)</f>
        <v>0.60166666666666668</v>
      </c>
      <c r="F6" s="23">
        <v>0.63600000000000001</v>
      </c>
      <c r="G6" s="23">
        <v>0.55300000000000005</v>
      </c>
      <c r="H6" s="33" t="s">
        <v>70</v>
      </c>
      <c r="I6" s="15"/>
      <c r="J6" s="15"/>
      <c r="K6" s="15"/>
      <c r="L6" s="15"/>
      <c r="M6" s="15"/>
      <c r="N6" s="15"/>
      <c r="O6" s="15"/>
      <c r="P6" s="15"/>
      <c r="Q6" s="15"/>
      <c r="R6" s="15"/>
      <c r="S6" s="15"/>
    </row>
    <row r="7" spans="1:19" x14ac:dyDescent="0.2">
      <c r="A7">
        <v>2004</v>
      </c>
      <c r="B7" s="23">
        <v>0.58299999999999996</v>
      </c>
      <c r="C7" s="23">
        <v>0.65</v>
      </c>
      <c r="D7" s="23">
        <v>0.55900000000000005</v>
      </c>
      <c r="E7" s="23">
        <f t="shared" ref="E7:E23" si="0">AVERAGE(B7:D7)</f>
        <v>0.59733333333333338</v>
      </c>
      <c r="F7" s="23">
        <v>0.63400000000000001</v>
      </c>
      <c r="G7" s="23">
        <v>0.55900000000000005</v>
      </c>
      <c r="H7" s="33">
        <v>3.6999999999999998E-2</v>
      </c>
    </row>
    <row r="8" spans="1:19" x14ac:dyDescent="0.2">
      <c r="A8">
        <v>2005</v>
      </c>
      <c r="B8" s="23">
        <v>0.59599999999999997</v>
      </c>
      <c r="C8" s="23">
        <v>0.69199999999999995</v>
      </c>
      <c r="D8" s="23">
        <v>0.60099999999999998</v>
      </c>
      <c r="E8" s="23">
        <f t="shared" si="0"/>
        <v>0.6296666666666666</v>
      </c>
      <c r="F8" s="23">
        <v>0.66800000000000004</v>
      </c>
      <c r="G8" s="23">
        <v>0.60099999999999998</v>
      </c>
      <c r="H8" s="33">
        <v>3.6999999999999998E-2</v>
      </c>
    </row>
    <row r="9" spans="1:19" x14ac:dyDescent="0.2">
      <c r="A9">
        <v>2006</v>
      </c>
      <c r="B9" s="23">
        <v>0.64700000000000002</v>
      </c>
      <c r="C9" s="23">
        <v>0.70299999999999996</v>
      </c>
      <c r="D9" s="23">
        <v>0.61099999999999999</v>
      </c>
      <c r="E9" s="23">
        <f t="shared" si="0"/>
        <v>0.65366666666666673</v>
      </c>
      <c r="F9" s="23">
        <v>0.68899999999999995</v>
      </c>
      <c r="G9" s="23">
        <v>0.61099999999999999</v>
      </c>
      <c r="H9" s="33">
        <v>3.6999999999999998E-2</v>
      </c>
    </row>
    <row r="10" spans="1:19" x14ac:dyDescent="0.2">
      <c r="A10">
        <v>2007</v>
      </c>
      <c r="B10" s="23">
        <v>0.64100000000000001</v>
      </c>
      <c r="C10" s="23">
        <v>0.67</v>
      </c>
      <c r="D10" s="23">
        <v>0.59099999999999997</v>
      </c>
      <c r="E10" s="23">
        <f t="shared" si="0"/>
        <v>0.63400000000000001</v>
      </c>
      <c r="F10" s="23">
        <v>0.66300000000000003</v>
      </c>
      <c r="G10" s="23">
        <v>0.59099999999999997</v>
      </c>
      <c r="H10" s="33">
        <v>4.3999999999999997E-2</v>
      </c>
    </row>
    <row r="11" spans="1:19" x14ac:dyDescent="0.2">
      <c r="A11">
        <v>2008</v>
      </c>
      <c r="B11" s="23">
        <v>0.61899999999999999</v>
      </c>
      <c r="C11" s="23">
        <v>0.68700000000000006</v>
      </c>
      <c r="D11" s="23">
        <v>0.60199999999999998</v>
      </c>
      <c r="E11" s="23">
        <f t="shared" si="0"/>
        <v>0.63600000000000001</v>
      </c>
      <c r="F11" s="23">
        <v>0.67</v>
      </c>
      <c r="G11" s="23">
        <v>0.60199999999999998</v>
      </c>
      <c r="H11" s="33">
        <v>4.5999999999999999E-2</v>
      </c>
    </row>
    <row r="12" spans="1:19" x14ac:dyDescent="0.2">
      <c r="A12">
        <v>2009</v>
      </c>
      <c r="B12" s="23">
        <v>0.62</v>
      </c>
      <c r="C12" s="23">
        <v>0.64200000000000002</v>
      </c>
      <c r="D12" s="23">
        <v>0.55300000000000005</v>
      </c>
      <c r="E12" s="23">
        <f t="shared" si="0"/>
        <v>0.60499999999999998</v>
      </c>
      <c r="F12" s="23">
        <v>0.63700000000000001</v>
      </c>
      <c r="G12" s="23">
        <v>0.55299999999999994</v>
      </c>
      <c r="H12" s="33">
        <v>6.8000000000000005E-2</v>
      </c>
    </row>
    <row r="13" spans="1:19" x14ac:dyDescent="0.2">
      <c r="A13">
        <v>2010</v>
      </c>
      <c r="B13" s="23">
        <v>0.73099999999999998</v>
      </c>
      <c r="C13" s="23">
        <v>0.69299999999999995</v>
      </c>
      <c r="D13" s="23">
        <v>0.59799999999999998</v>
      </c>
      <c r="E13" s="23">
        <f t="shared" si="0"/>
        <v>0.67399999999999993</v>
      </c>
      <c r="F13" s="23">
        <v>0.70199999999999996</v>
      </c>
      <c r="G13" s="23">
        <v>0.59799999999999998</v>
      </c>
      <c r="H13" s="33">
        <v>5.0999999999999997E-2</v>
      </c>
    </row>
    <row r="14" spans="1:19" x14ac:dyDescent="0.2">
      <c r="A14">
        <v>2011</v>
      </c>
      <c r="B14" s="23">
        <v>0.69799999999999995</v>
      </c>
      <c r="C14" s="23">
        <v>0.66500000000000004</v>
      </c>
      <c r="D14" s="23">
        <v>0.58599999999999997</v>
      </c>
      <c r="E14" s="23">
        <f t="shared" si="0"/>
        <v>0.64966666666666661</v>
      </c>
      <c r="F14" s="23">
        <v>0.67299999999999993</v>
      </c>
      <c r="G14" s="23">
        <v>0.58599999999999997</v>
      </c>
      <c r="H14" s="33">
        <v>6.5000000000000002E-2</v>
      </c>
    </row>
    <row r="15" spans="1:19" x14ac:dyDescent="0.2">
      <c r="A15">
        <v>2012</v>
      </c>
      <c r="B15" s="23">
        <v>0.72899999999999998</v>
      </c>
      <c r="C15" s="23">
        <v>0.68100000000000005</v>
      </c>
      <c r="D15" s="23">
        <v>0.61699999999999999</v>
      </c>
      <c r="E15" s="23">
        <f t="shared" si="0"/>
        <v>0.67566666666666675</v>
      </c>
      <c r="F15" s="23">
        <v>0.66600000000000004</v>
      </c>
      <c r="G15" s="23">
        <v>0.56799999999999995</v>
      </c>
      <c r="H15" s="33">
        <v>5.3999999999999999E-2</v>
      </c>
    </row>
    <row r="16" spans="1:19" x14ac:dyDescent="0.2">
      <c r="A16">
        <v>2013</v>
      </c>
      <c r="B16" s="23">
        <v>0.752</v>
      </c>
      <c r="C16" s="23">
        <v>0.71</v>
      </c>
      <c r="D16" s="23">
        <v>0.625</v>
      </c>
      <c r="E16" s="23">
        <f t="shared" si="0"/>
        <v>0.69566666666666654</v>
      </c>
      <c r="F16" s="23">
        <v>0.68300000000000005</v>
      </c>
      <c r="G16" s="23">
        <v>0.58799999999999997</v>
      </c>
      <c r="H16" s="33">
        <v>4.7E-2</v>
      </c>
    </row>
    <row r="17" spans="1:8" x14ac:dyDescent="0.2">
      <c r="A17">
        <v>2014</v>
      </c>
      <c r="B17" s="23">
        <v>0.75900000000000001</v>
      </c>
      <c r="C17" s="23">
        <v>0.70899999999999996</v>
      </c>
      <c r="D17" s="23">
        <v>0.67200000000000004</v>
      </c>
      <c r="E17" s="23">
        <f t="shared" si="0"/>
        <v>0.71333333333333337</v>
      </c>
      <c r="F17" s="23">
        <v>0.67800000000000005</v>
      </c>
      <c r="G17" s="23">
        <v>0.60499999999999998</v>
      </c>
      <c r="H17" s="33">
        <v>3.5000000000000003E-2</v>
      </c>
    </row>
    <row r="18" spans="1:8" x14ac:dyDescent="0.2">
      <c r="A18">
        <v>2015</v>
      </c>
      <c r="B18" s="23">
        <v>0.745</v>
      </c>
      <c r="C18" s="23">
        <v>0.71499999999999997</v>
      </c>
      <c r="D18" s="23">
        <v>0.66200000000000003</v>
      </c>
      <c r="E18" s="23">
        <f t="shared" si="0"/>
        <v>0.70733333333333326</v>
      </c>
      <c r="F18" s="23">
        <v>0.68700000000000006</v>
      </c>
      <c r="G18" s="23">
        <v>0.60499999999999998</v>
      </c>
      <c r="H18" s="33" t="s">
        <v>70</v>
      </c>
    </row>
    <row r="19" spans="1:8" x14ac:dyDescent="0.2">
      <c r="A19">
        <v>2016</v>
      </c>
      <c r="B19" s="23">
        <v>0.81</v>
      </c>
      <c r="C19" s="23">
        <v>0.71499999999999997</v>
      </c>
      <c r="D19" s="23">
        <v>0.65800000000000003</v>
      </c>
      <c r="E19" s="23">
        <f t="shared" si="0"/>
        <v>0.72766666666666657</v>
      </c>
      <c r="F19" s="33" t="s">
        <v>70</v>
      </c>
      <c r="G19" s="33" t="s">
        <v>70</v>
      </c>
      <c r="H19" s="33" t="s">
        <v>70</v>
      </c>
    </row>
    <row r="20" spans="1:8" x14ac:dyDescent="0.2">
      <c r="A20">
        <v>2017</v>
      </c>
      <c r="B20" s="23">
        <v>0.82499999999999996</v>
      </c>
      <c r="C20" s="23">
        <v>0.72399999999999998</v>
      </c>
      <c r="D20" s="23">
        <v>0.66300000000000003</v>
      </c>
      <c r="E20" s="23">
        <f t="shared" si="0"/>
        <v>0.73733333333333329</v>
      </c>
      <c r="F20" s="33" t="s">
        <v>70</v>
      </c>
      <c r="G20" s="33" t="s">
        <v>70</v>
      </c>
      <c r="H20" s="33">
        <v>2.9000000000000001E-2</v>
      </c>
    </row>
    <row r="21" spans="1:8" x14ac:dyDescent="0.2">
      <c r="A21">
        <v>2018</v>
      </c>
      <c r="B21" s="23">
        <v>0.79300000000000004</v>
      </c>
      <c r="C21" s="23">
        <v>0.69899999999999995</v>
      </c>
      <c r="D21" s="23">
        <v>0.66200000000000003</v>
      </c>
      <c r="E21" s="23">
        <f t="shared" si="0"/>
        <v>0.71799999999999997</v>
      </c>
      <c r="F21" s="33" t="s">
        <v>70</v>
      </c>
      <c r="G21" s="33" t="s">
        <v>70</v>
      </c>
      <c r="H21" s="33" t="s">
        <v>70</v>
      </c>
    </row>
    <row r="22" spans="1:8" x14ac:dyDescent="0.2">
      <c r="A22">
        <v>2019</v>
      </c>
      <c r="B22" s="23">
        <v>0.78100000000000003</v>
      </c>
      <c r="C22" s="23">
        <v>0.69899999999999995</v>
      </c>
      <c r="D22" s="23">
        <v>0.66</v>
      </c>
      <c r="E22" s="23">
        <f t="shared" si="0"/>
        <v>0.71333333333333337</v>
      </c>
      <c r="F22" s="33" t="s">
        <v>70</v>
      </c>
      <c r="G22" s="33" t="s">
        <v>70</v>
      </c>
      <c r="H22" s="33" t="s">
        <v>70</v>
      </c>
    </row>
    <row r="23" spans="1:8" x14ac:dyDescent="0.2">
      <c r="A23">
        <v>2020</v>
      </c>
      <c r="B23" s="23">
        <v>0.76700000000000002</v>
      </c>
      <c r="C23" s="23">
        <v>0.68300000000000005</v>
      </c>
      <c r="D23" s="23">
        <v>0.65600000000000003</v>
      </c>
      <c r="E23" s="23">
        <f t="shared" si="0"/>
        <v>0.70200000000000007</v>
      </c>
      <c r="F23" s="33" t="s">
        <v>70</v>
      </c>
      <c r="G23" s="33" t="s">
        <v>70</v>
      </c>
      <c r="H23" s="33" t="s">
        <v>70</v>
      </c>
    </row>
    <row r="25" spans="1:8" x14ac:dyDescent="0.2">
      <c r="G25" t="s">
        <v>84</v>
      </c>
    </row>
    <row r="26" spans="1:8" x14ac:dyDescent="0.2">
      <c r="G26" t="s">
        <v>85</v>
      </c>
    </row>
    <row r="42" spans="7:7" x14ac:dyDescent="0.2">
      <c r="G42" t="s">
        <v>84</v>
      </c>
    </row>
    <row r="43" spans="7:7" x14ac:dyDescent="0.2">
      <c r="G43" t="s">
        <v>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C21"/>
  <sheetViews>
    <sheetView workbookViewId="0">
      <selection activeCell="C21" sqref="C2:C21"/>
    </sheetView>
  </sheetViews>
  <sheetFormatPr baseColWidth="10" defaultRowHeight="16" x14ac:dyDescent="0.2"/>
  <sheetData>
    <row r="1" spans="1:3" s="25" customFormat="1" x14ac:dyDescent="0.2">
      <c r="A1" s="25" t="s">
        <v>4</v>
      </c>
      <c r="B1" s="25" t="s">
        <v>95</v>
      </c>
      <c r="C1" s="25" t="s">
        <v>49</v>
      </c>
    </row>
    <row r="2" spans="1:3" x14ac:dyDescent="0.2">
      <c r="A2">
        <v>1999</v>
      </c>
      <c r="B2" s="33" t="s">
        <v>70</v>
      </c>
      <c r="C2" s="33" t="s">
        <v>70</v>
      </c>
    </row>
    <row r="3" spans="1:3" x14ac:dyDescent="0.2">
      <c r="A3">
        <v>2000</v>
      </c>
      <c r="B3">
        <v>0.1</v>
      </c>
      <c r="C3">
        <v>0.10100000000000001</v>
      </c>
    </row>
    <row r="4" spans="1:3" x14ac:dyDescent="0.2">
      <c r="A4">
        <v>2001</v>
      </c>
      <c r="B4">
        <v>7.6999999999999999E-2</v>
      </c>
      <c r="C4">
        <v>9.7000000000000003E-2</v>
      </c>
    </row>
    <row r="5" spans="1:3" x14ac:dyDescent="0.2">
      <c r="A5">
        <v>2002</v>
      </c>
      <c r="B5">
        <v>0.08</v>
      </c>
      <c r="C5">
        <v>9.6000000000000002E-2</v>
      </c>
    </row>
    <row r="6" spans="1:3" x14ac:dyDescent="0.2">
      <c r="A6">
        <v>2003</v>
      </c>
      <c r="B6">
        <v>0.08</v>
      </c>
      <c r="C6">
        <v>9.5000000000000001E-2</v>
      </c>
    </row>
    <row r="7" spans="1:3" x14ac:dyDescent="0.2">
      <c r="A7">
        <v>2004</v>
      </c>
      <c r="B7">
        <v>7.0000000000000007E-2</v>
      </c>
      <c r="C7">
        <v>9.0999999999999998E-2</v>
      </c>
    </row>
    <row r="8" spans="1:3" x14ac:dyDescent="0.2">
      <c r="A8">
        <v>2005</v>
      </c>
      <c r="B8">
        <v>7.0000000000000007E-2</v>
      </c>
      <c r="C8">
        <v>8.8999999999999996E-2</v>
      </c>
    </row>
    <row r="9" spans="1:3" x14ac:dyDescent="0.2">
      <c r="A9">
        <v>2006</v>
      </c>
      <c r="B9">
        <v>6.7000000000000004E-2</v>
      </c>
      <c r="C9">
        <v>8.7999999999999995E-2</v>
      </c>
    </row>
    <row r="10" spans="1:3" x14ac:dyDescent="0.2">
      <c r="A10">
        <v>2007</v>
      </c>
      <c r="B10">
        <v>5.6000000000000001E-2</v>
      </c>
      <c r="C10">
        <v>0.09</v>
      </c>
    </row>
    <row r="11" spans="1:3" x14ac:dyDescent="0.2">
      <c r="A11">
        <v>2008</v>
      </c>
      <c r="B11">
        <v>5.2999999999999999E-2</v>
      </c>
      <c r="C11">
        <v>0.09</v>
      </c>
    </row>
    <row r="12" spans="1:3" x14ac:dyDescent="0.2">
      <c r="A12">
        <v>2009</v>
      </c>
      <c r="B12">
        <v>5.8999999999999997E-2</v>
      </c>
      <c r="C12">
        <v>9.0999999999999998E-2</v>
      </c>
    </row>
    <row r="13" spans="1:3" x14ac:dyDescent="0.2">
      <c r="A13">
        <v>2010</v>
      </c>
      <c r="B13">
        <v>4.5999999999999999E-2</v>
      </c>
      <c r="C13">
        <v>8.7999999999999995E-2</v>
      </c>
    </row>
    <row r="14" spans="1:3" x14ac:dyDescent="0.2">
      <c r="A14">
        <v>2011</v>
      </c>
      <c r="B14">
        <v>4.1000000000000002E-2</v>
      </c>
      <c r="C14">
        <v>8.2000000000000003E-2</v>
      </c>
    </row>
    <row r="15" spans="1:3" x14ac:dyDescent="0.2">
      <c r="A15">
        <v>2012</v>
      </c>
      <c r="B15">
        <v>4.2999999999999997E-2</v>
      </c>
      <c r="C15">
        <v>0.09</v>
      </c>
    </row>
    <row r="16" spans="1:3" x14ac:dyDescent="0.2">
      <c r="A16">
        <v>2013</v>
      </c>
      <c r="B16">
        <v>4.5999999999999999E-2</v>
      </c>
      <c r="C16">
        <v>8.3000000000000004E-2</v>
      </c>
    </row>
    <row r="17" spans="1:3" x14ac:dyDescent="0.2">
      <c r="A17">
        <v>2014</v>
      </c>
      <c r="B17">
        <v>3.2000000000000001E-2</v>
      </c>
      <c r="C17">
        <v>6.3E-2</v>
      </c>
    </row>
    <row r="18" spans="1:3" x14ac:dyDescent="0.2">
      <c r="A18">
        <v>2015</v>
      </c>
      <c r="B18">
        <v>2.1999999999999999E-2</v>
      </c>
      <c r="C18">
        <v>6.0999999999999999E-2</v>
      </c>
    </row>
    <row r="19" spans="1:3" x14ac:dyDescent="0.2">
      <c r="A19">
        <v>2016</v>
      </c>
      <c r="B19">
        <v>1.2E-2</v>
      </c>
      <c r="C19">
        <v>0.06</v>
      </c>
    </row>
    <row r="20" spans="1:3" x14ac:dyDescent="0.2">
      <c r="A20">
        <v>2017</v>
      </c>
      <c r="B20" s="33" t="s">
        <v>70</v>
      </c>
      <c r="C20" s="33" t="s">
        <v>70</v>
      </c>
    </row>
    <row r="21" spans="1:3" x14ac:dyDescent="0.2">
      <c r="A21">
        <v>2018</v>
      </c>
      <c r="B21" s="33" t="s">
        <v>70</v>
      </c>
      <c r="C21" s="33" t="s">
        <v>70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C21"/>
  <sheetViews>
    <sheetView workbookViewId="0">
      <selection activeCell="E19" sqref="E19"/>
    </sheetView>
  </sheetViews>
  <sheetFormatPr baseColWidth="10" defaultRowHeight="16" x14ac:dyDescent="0.2"/>
  <sheetData>
    <row r="1" spans="1:3" s="25" customFormat="1" x14ac:dyDescent="0.2">
      <c r="A1" s="25" t="s">
        <v>4</v>
      </c>
      <c r="B1" s="25" t="s">
        <v>95</v>
      </c>
      <c r="C1" s="25" t="s">
        <v>545</v>
      </c>
    </row>
    <row r="2" spans="1:3" x14ac:dyDescent="0.2">
      <c r="A2">
        <v>1999</v>
      </c>
      <c r="B2" s="33" t="s">
        <v>70</v>
      </c>
      <c r="C2" s="33" t="s">
        <v>70</v>
      </c>
    </row>
    <row r="3" spans="1:3" x14ac:dyDescent="0.2">
      <c r="A3">
        <v>2000</v>
      </c>
      <c r="B3" s="33" t="s">
        <v>70</v>
      </c>
      <c r="C3" s="33" t="s">
        <v>70</v>
      </c>
    </row>
    <row r="4" spans="1:3" x14ac:dyDescent="0.2">
      <c r="A4">
        <v>2001</v>
      </c>
      <c r="B4" s="33" t="s">
        <v>70</v>
      </c>
      <c r="C4" s="33" t="s">
        <v>70</v>
      </c>
    </row>
    <row r="5" spans="1:3" x14ac:dyDescent="0.2">
      <c r="A5">
        <v>2002</v>
      </c>
      <c r="B5" s="33" t="s">
        <v>70</v>
      </c>
      <c r="C5" s="33" t="s">
        <v>70</v>
      </c>
    </row>
    <row r="6" spans="1:3" x14ac:dyDescent="0.2">
      <c r="A6">
        <v>2003</v>
      </c>
      <c r="B6" s="33" t="s">
        <v>70</v>
      </c>
      <c r="C6" s="33" t="s">
        <v>70</v>
      </c>
    </row>
    <row r="7" spans="1:3" x14ac:dyDescent="0.2">
      <c r="A7">
        <v>2004</v>
      </c>
      <c r="B7" s="33" t="s">
        <v>70</v>
      </c>
      <c r="C7" s="33" t="s">
        <v>70</v>
      </c>
    </row>
    <row r="8" spans="1:3" x14ac:dyDescent="0.2">
      <c r="A8">
        <v>2005</v>
      </c>
      <c r="B8" s="33" t="s">
        <v>70</v>
      </c>
      <c r="C8" s="33" t="s">
        <v>70</v>
      </c>
    </row>
    <row r="9" spans="1:3" x14ac:dyDescent="0.2">
      <c r="A9">
        <v>2006</v>
      </c>
      <c r="B9" s="33" t="s">
        <v>70</v>
      </c>
      <c r="C9" s="33" t="s">
        <v>70</v>
      </c>
    </row>
    <row r="10" spans="1:3" x14ac:dyDescent="0.2">
      <c r="A10">
        <v>2007</v>
      </c>
      <c r="B10" s="33" t="s">
        <v>70</v>
      </c>
      <c r="C10" s="33" t="s">
        <v>70</v>
      </c>
    </row>
    <row r="11" spans="1:3" x14ac:dyDescent="0.2">
      <c r="A11">
        <v>2008</v>
      </c>
      <c r="B11" s="33" t="s">
        <v>70</v>
      </c>
      <c r="C11" s="33" t="s">
        <v>70</v>
      </c>
    </row>
    <row r="12" spans="1:3" x14ac:dyDescent="0.2">
      <c r="A12">
        <v>2009</v>
      </c>
      <c r="B12" s="33" t="s">
        <v>70</v>
      </c>
      <c r="C12" s="33" t="s">
        <v>70</v>
      </c>
    </row>
    <row r="13" spans="1:3" x14ac:dyDescent="0.2">
      <c r="A13">
        <v>2010</v>
      </c>
      <c r="B13" s="33" t="s">
        <v>70</v>
      </c>
      <c r="C13" s="33" t="s">
        <v>70</v>
      </c>
    </row>
    <row r="14" spans="1:3" x14ac:dyDescent="0.2">
      <c r="A14">
        <v>2011</v>
      </c>
      <c r="B14" s="33">
        <v>0.69640000000000002</v>
      </c>
      <c r="C14" s="33">
        <v>0.56000000000000005</v>
      </c>
    </row>
    <row r="15" spans="1:3" x14ac:dyDescent="0.2">
      <c r="A15">
        <v>2012</v>
      </c>
      <c r="B15" s="33">
        <v>0.7056</v>
      </c>
      <c r="C15" s="33">
        <v>0.6</v>
      </c>
    </row>
    <row r="16" spans="1:3" x14ac:dyDescent="0.2">
      <c r="A16">
        <v>2013</v>
      </c>
      <c r="B16" s="33">
        <v>0.82030000000000003</v>
      </c>
      <c r="C16" s="33">
        <v>0.69</v>
      </c>
    </row>
    <row r="17" spans="1:3" x14ac:dyDescent="0.2">
      <c r="A17">
        <v>2014</v>
      </c>
      <c r="B17" s="33">
        <v>0.84099999999999997</v>
      </c>
      <c r="C17" s="33">
        <v>0.75</v>
      </c>
    </row>
    <row r="18" spans="1:3" x14ac:dyDescent="0.2">
      <c r="A18">
        <v>2015</v>
      </c>
      <c r="B18" s="33">
        <v>0.85829999999999995</v>
      </c>
      <c r="C18" s="33">
        <v>0.79</v>
      </c>
    </row>
    <row r="19" spans="1:3" x14ac:dyDescent="0.2">
      <c r="A19">
        <v>2016</v>
      </c>
      <c r="B19" s="33">
        <v>0.87719999999999998</v>
      </c>
      <c r="C19" s="33" t="s">
        <v>70</v>
      </c>
    </row>
    <row r="20" spans="1:3" x14ac:dyDescent="0.2">
      <c r="A20">
        <v>2017</v>
      </c>
      <c r="B20" s="33">
        <v>0.87939999999999996</v>
      </c>
      <c r="C20" s="33" t="s">
        <v>70</v>
      </c>
    </row>
    <row r="21" spans="1:3" x14ac:dyDescent="0.2">
      <c r="A21">
        <v>2018</v>
      </c>
      <c r="B21" s="33">
        <v>0.90769999999999995</v>
      </c>
      <c r="C21" s="33" t="s">
        <v>70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H50"/>
  <sheetViews>
    <sheetView topLeftCell="A23" workbookViewId="0">
      <selection activeCell="E39" sqref="E39"/>
    </sheetView>
  </sheetViews>
  <sheetFormatPr baseColWidth="10" defaultRowHeight="16" x14ac:dyDescent="0.2"/>
  <sheetData>
    <row r="1" spans="1:6" s="25" customFormat="1" x14ac:dyDescent="0.2">
      <c r="A1" s="25" t="s">
        <v>4</v>
      </c>
      <c r="B1" s="25" t="s">
        <v>169</v>
      </c>
      <c r="C1" s="25" t="s">
        <v>174</v>
      </c>
      <c r="D1" s="25" t="s">
        <v>175</v>
      </c>
      <c r="E1" s="25" t="s">
        <v>180</v>
      </c>
      <c r="F1" s="25" t="s">
        <v>445</v>
      </c>
    </row>
    <row r="2" spans="1:6" x14ac:dyDescent="0.2">
      <c r="A2">
        <v>1970</v>
      </c>
      <c r="B2" s="7">
        <v>105819722</v>
      </c>
      <c r="C2" s="33" t="s">
        <v>70</v>
      </c>
      <c r="D2" s="33" t="s">
        <v>70</v>
      </c>
      <c r="E2" s="33" t="s">
        <v>70</v>
      </c>
      <c r="F2" s="33" t="s">
        <v>70</v>
      </c>
    </row>
    <row r="3" spans="1:6" x14ac:dyDescent="0.2">
      <c r="A3">
        <v>1971</v>
      </c>
      <c r="B3" s="7">
        <v>108704534</v>
      </c>
      <c r="C3" s="33" t="s">
        <v>70</v>
      </c>
      <c r="D3" s="33" t="s">
        <v>70</v>
      </c>
      <c r="E3" s="33" t="s">
        <v>70</v>
      </c>
      <c r="F3" s="33" t="s">
        <v>70</v>
      </c>
    </row>
    <row r="4" spans="1:6" x14ac:dyDescent="0.2">
      <c r="A4">
        <v>1972</v>
      </c>
      <c r="B4" s="7">
        <v>111412988</v>
      </c>
      <c r="C4" s="33" t="s">
        <v>70</v>
      </c>
      <c r="D4" s="33" t="s">
        <v>70</v>
      </c>
      <c r="E4" s="33" t="s">
        <v>70</v>
      </c>
      <c r="F4" s="33" t="s">
        <v>70</v>
      </c>
    </row>
    <row r="5" spans="1:6" x14ac:dyDescent="0.2">
      <c r="A5">
        <v>1973</v>
      </c>
      <c r="B5" s="7">
        <v>117480449</v>
      </c>
      <c r="C5" s="33" t="s">
        <v>70</v>
      </c>
      <c r="D5" s="33" t="s">
        <v>70</v>
      </c>
      <c r="E5" s="33" t="s">
        <v>70</v>
      </c>
      <c r="F5" s="33" t="s">
        <v>70</v>
      </c>
    </row>
    <row r="6" spans="1:6" x14ac:dyDescent="0.2">
      <c r="A6">
        <v>1974</v>
      </c>
      <c r="B6" s="7">
        <v>113479358</v>
      </c>
      <c r="C6" s="33" t="s">
        <v>70</v>
      </c>
      <c r="D6" s="33" t="s">
        <v>70</v>
      </c>
      <c r="E6" s="33" t="s">
        <v>70</v>
      </c>
      <c r="F6" s="33" t="s">
        <v>70</v>
      </c>
    </row>
    <row r="7" spans="1:6" x14ac:dyDescent="0.2">
      <c r="A7">
        <v>1975</v>
      </c>
      <c r="B7" s="7">
        <v>111217883</v>
      </c>
      <c r="C7" s="33" t="s">
        <v>70</v>
      </c>
      <c r="D7" s="33" t="s">
        <v>70</v>
      </c>
      <c r="E7" s="33" t="s">
        <v>70</v>
      </c>
      <c r="F7" s="33" t="s">
        <v>70</v>
      </c>
    </row>
    <row r="8" spans="1:6" x14ac:dyDescent="0.2">
      <c r="A8">
        <v>1976</v>
      </c>
      <c r="B8" s="7">
        <v>116718493</v>
      </c>
      <c r="C8" s="33" t="s">
        <v>70</v>
      </c>
      <c r="D8" s="33" t="s">
        <v>70</v>
      </c>
      <c r="E8" s="33" t="s">
        <v>70</v>
      </c>
      <c r="F8" s="33" t="s">
        <v>70</v>
      </c>
    </row>
    <row r="9" spans="1:6" x14ac:dyDescent="0.2">
      <c r="A9">
        <v>1977</v>
      </c>
      <c r="B9" s="7">
        <v>115235030</v>
      </c>
      <c r="C9" s="33" t="s">
        <v>70</v>
      </c>
      <c r="D9" s="33" t="s">
        <v>70</v>
      </c>
      <c r="E9" s="33" t="s">
        <v>70</v>
      </c>
      <c r="F9" s="33" t="s">
        <v>70</v>
      </c>
    </row>
    <row r="10" spans="1:6" x14ac:dyDescent="0.2">
      <c r="A10">
        <v>1978</v>
      </c>
      <c r="B10" s="7">
        <v>117186405</v>
      </c>
      <c r="C10" s="33" t="s">
        <v>70</v>
      </c>
      <c r="D10" s="33" t="s">
        <v>70</v>
      </c>
      <c r="E10" s="33" t="s">
        <v>70</v>
      </c>
      <c r="F10" s="33" t="s">
        <v>70</v>
      </c>
    </row>
    <row r="11" spans="1:6" x14ac:dyDescent="0.2">
      <c r="A11">
        <v>1979</v>
      </c>
      <c r="B11" s="7">
        <v>117261735</v>
      </c>
      <c r="C11" s="33" t="s">
        <v>70</v>
      </c>
      <c r="D11" s="33" t="s">
        <v>70</v>
      </c>
      <c r="E11" s="33" t="s">
        <v>70</v>
      </c>
      <c r="F11" s="33" t="s">
        <v>70</v>
      </c>
    </row>
    <row r="12" spans="1:6" x14ac:dyDescent="0.2">
      <c r="A12">
        <v>1980</v>
      </c>
      <c r="B12" s="7">
        <v>115965090</v>
      </c>
      <c r="C12" s="33" t="s">
        <v>70</v>
      </c>
      <c r="D12" s="33" t="s">
        <v>70</v>
      </c>
      <c r="E12" s="33" t="s">
        <v>70</v>
      </c>
      <c r="F12" s="33" t="s">
        <v>70</v>
      </c>
    </row>
    <row r="13" spans="1:6" x14ac:dyDescent="0.2">
      <c r="A13">
        <v>1981</v>
      </c>
      <c r="B13" s="7">
        <v>109310648</v>
      </c>
      <c r="C13" s="33" t="s">
        <v>70</v>
      </c>
      <c r="D13" s="33" t="s">
        <v>70</v>
      </c>
      <c r="E13" s="33" t="s">
        <v>70</v>
      </c>
      <c r="F13" s="33" t="s">
        <v>70</v>
      </c>
    </row>
    <row r="14" spans="1:6" x14ac:dyDescent="0.2">
      <c r="A14">
        <v>1982</v>
      </c>
      <c r="B14" s="7">
        <v>108869111</v>
      </c>
      <c r="C14" s="33" t="s">
        <v>70</v>
      </c>
      <c r="D14" s="33" t="s">
        <v>70</v>
      </c>
      <c r="E14" s="33" t="s">
        <v>70</v>
      </c>
      <c r="F14" s="33" t="s">
        <v>70</v>
      </c>
    </row>
    <row r="15" spans="1:6" x14ac:dyDescent="0.2">
      <c r="A15">
        <v>1983</v>
      </c>
      <c r="B15" s="7">
        <v>109650151</v>
      </c>
      <c r="C15" s="33" t="s">
        <v>70</v>
      </c>
      <c r="D15" s="33" t="s">
        <v>70</v>
      </c>
      <c r="E15" s="33" t="s">
        <v>70</v>
      </c>
      <c r="F15" s="33" t="s">
        <v>70</v>
      </c>
    </row>
    <row r="16" spans="1:6" x14ac:dyDescent="0.2">
      <c r="A16">
        <v>1984</v>
      </c>
      <c r="B16" s="7">
        <v>121020108</v>
      </c>
      <c r="C16" s="33" t="s">
        <v>70</v>
      </c>
      <c r="D16" s="33" t="s">
        <v>70</v>
      </c>
      <c r="E16" s="33" t="s">
        <v>70</v>
      </c>
      <c r="F16" s="33" t="s">
        <v>70</v>
      </c>
    </row>
    <row r="17" spans="1:6" x14ac:dyDescent="0.2">
      <c r="A17">
        <v>1985</v>
      </c>
      <c r="B17" s="7">
        <v>116453956</v>
      </c>
      <c r="C17" s="33" t="s">
        <v>70</v>
      </c>
      <c r="D17" s="33" t="s">
        <v>70</v>
      </c>
      <c r="E17" s="33" t="s">
        <v>70</v>
      </c>
      <c r="F17" s="33" t="s">
        <v>70</v>
      </c>
    </row>
    <row r="18" spans="1:6" x14ac:dyDescent="0.2">
      <c r="A18">
        <v>1986</v>
      </c>
      <c r="B18" s="7">
        <v>117575372</v>
      </c>
      <c r="C18" s="33" t="s">
        <v>70</v>
      </c>
      <c r="D18" s="33" t="s">
        <v>70</v>
      </c>
      <c r="E18" s="33" t="s">
        <v>70</v>
      </c>
      <c r="F18" s="33" t="s">
        <v>70</v>
      </c>
    </row>
    <row r="19" spans="1:6" x14ac:dyDescent="0.2">
      <c r="A19">
        <v>1987</v>
      </c>
      <c r="B19" s="7">
        <v>119902012</v>
      </c>
      <c r="C19" s="33" t="s">
        <v>70</v>
      </c>
      <c r="D19" s="33" t="s">
        <v>70</v>
      </c>
      <c r="E19" s="33" t="s">
        <v>70</v>
      </c>
      <c r="F19" s="33" t="s">
        <v>70</v>
      </c>
    </row>
    <row r="20" spans="1:6" x14ac:dyDescent="0.2">
      <c r="A20">
        <v>1988</v>
      </c>
      <c r="B20" s="7">
        <v>127716850</v>
      </c>
      <c r="C20" s="33" t="s">
        <v>70</v>
      </c>
      <c r="D20" s="33" t="s">
        <v>70</v>
      </c>
      <c r="E20" s="33" t="s">
        <v>70</v>
      </c>
      <c r="F20" s="33" t="s">
        <v>70</v>
      </c>
    </row>
    <row r="21" spans="1:6" x14ac:dyDescent="0.2">
      <c r="A21">
        <v>1989</v>
      </c>
      <c r="B21" s="7">
        <v>134856562</v>
      </c>
      <c r="C21">
        <v>1521</v>
      </c>
      <c r="D21" s="33" t="s">
        <v>70</v>
      </c>
      <c r="E21" s="33" t="s">
        <v>70</v>
      </c>
      <c r="F21" s="33" t="s">
        <v>70</v>
      </c>
    </row>
    <row r="22" spans="1:6" x14ac:dyDescent="0.2">
      <c r="A22">
        <v>1990</v>
      </c>
      <c r="B22" s="7">
        <v>135650340</v>
      </c>
      <c r="C22" s="33" t="s">
        <v>70</v>
      </c>
      <c r="D22" s="33" t="s">
        <v>70</v>
      </c>
      <c r="E22" s="33" t="s">
        <v>70</v>
      </c>
      <c r="F22" s="33" t="s">
        <v>70</v>
      </c>
    </row>
    <row r="23" spans="1:6" x14ac:dyDescent="0.2">
      <c r="A23">
        <v>1991</v>
      </c>
      <c r="B23" s="7">
        <v>139653237</v>
      </c>
      <c r="C23" s="33" t="s">
        <v>70</v>
      </c>
      <c r="D23" s="33" t="s">
        <v>70</v>
      </c>
      <c r="E23" s="33" t="s">
        <v>70</v>
      </c>
      <c r="F23" s="33" t="s">
        <v>70</v>
      </c>
    </row>
    <row r="24" spans="1:6" x14ac:dyDescent="0.2">
      <c r="A24">
        <v>1992</v>
      </c>
      <c r="B24" s="7">
        <v>141719060</v>
      </c>
      <c r="C24" s="33" t="s">
        <v>70</v>
      </c>
      <c r="D24" s="33" t="s">
        <v>70</v>
      </c>
      <c r="E24" s="33" t="s">
        <v>70</v>
      </c>
      <c r="F24" s="33" t="s">
        <v>70</v>
      </c>
    </row>
    <row r="25" spans="1:6" x14ac:dyDescent="0.2">
      <c r="A25">
        <v>1993</v>
      </c>
      <c r="B25" s="7">
        <v>145200349</v>
      </c>
      <c r="C25" s="33" t="s">
        <v>70</v>
      </c>
      <c r="D25" s="33" t="s">
        <v>70</v>
      </c>
      <c r="E25" s="33" t="s">
        <v>70</v>
      </c>
      <c r="F25" s="33" t="s">
        <v>70</v>
      </c>
    </row>
    <row r="26" spans="1:6" x14ac:dyDescent="0.2">
      <c r="A26">
        <v>1994</v>
      </c>
      <c r="B26" s="7">
        <v>149260864</v>
      </c>
      <c r="C26" s="33" t="s">
        <v>70</v>
      </c>
      <c r="D26" s="33" t="s">
        <v>70</v>
      </c>
      <c r="E26" s="33" t="s">
        <v>70</v>
      </c>
      <c r="F26" s="33" t="s">
        <v>70</v>
      </c>
    </row>
    <row r="27" spans="1:6" x14ac:dyDescent="0.2">
      <c r="A27">
        <v>1995</v>
      </c>
      <c r="B27" s="7">
        <v>152591976</v>
      </c>
      <c r="C27" s="33" t="s">
        <v>70</v>
      </c>
      <c r="D27" s="33" t="s">
        <v>70</v>
      </c>
      <c r="E27" s="33" t="s">
        <v>70</v>
      </c>
      <c r="F27" s="33" t="s">
        <v>70</v>
      </c>
    </row>
    <row r="28" spans="1:6" x14ac:dyDescent="0.2">
      <c r="A28">
        <v>1996</v>
      </c>
      <c r="B28" s="7">
        <v>158388024</v>
      </c>
      <c r="C28" s="33" t="s">
        <v>70</v>
      </c>
      <c r="D28" s="33" t="s">
        <v>70</v>
      </c>
      <c r="E28" s="33" t="s">
        <v>70</v>
      </c>
      <c r="F28" s="33" t="s">
        <v>70</v>
      </c>
    </row>
    <row r="29" spans="1:6" x14ac:dyDescent="0.2">
      <c r="A29">
        <v>1997</v>
      </c>
      <c r="B29" s="7">
        <v>158083258</v>
      </c>
      <c r="C29" s="33" t="s">
        <v>70</v>
      </c>
      <c r="D29" s="33" t="s">
        <v>70</v>
      </c>
      <c r="E29" s="33" t="s">
        <v>70</v>
      </c>
      <c r="F29" s="33" t="s">
        <v>70</v>
      </c>
    </row>
    <row r="30" spans="1:6" x14ac:dyDescent="0.2">
      <c r="A30">
        <v>1998</v>
      </c>
      <c r="B30" s="7">
        <v>157117702</v>
      </c>
      <c r="C30">
        <v>2445</v>
      </c>
      <c r="D30" s="33" t="s">
        <v>70</v>
      </c>
      <c r="E30" s="33" t="s">
        <v>70</v>
      </c>
      <c r="F30" s="33" t="s">
        <v>70</v>
      </c>
    </row>
    <row r="31" spans="1:6" x14ac:dyDescent="0.2">
      <c r="A31">
        <v>1999</v>
      </c>
      <c r="B31" s="7">
        <v>157306408</v>
      </c>
      <c r="C31" s="33" t="s">
        <v>70</v>
      </c>
      <c r="D31" s="33" t="s">
        <v>70</v>
      </c>
      <c r="E31" s="33" t="s">
        <v>70</v>
      </c>
      <c r="F31" s="33" t="s">
        <v>70</v>
      </c>
    </row>
    <row r="32" spans="1:6" x14ac:dyDescent="0.2">
      <c r="A32">
        <v>2000</v>
      </c>
      <c r="B32" s="7">
        <v>163795410</v>
      </c>
      <c r="C32" s="33" t="s">
        <v>70</v>
      </c>
      <c r="D32" s="33" t="s">
        <v>70</v>
      </c>
      <c r="E32" s="33" t="s">
        <v>70</v>
      </c>
      <c r="F32" s="33" t="s">
        <v>70</v>
      </c>
    </row>
    <row r="33" spans="1:8" x14ac:dyDescent="0.2">
      <c r="A33">
        <v>2001</v>
      </c>
      <c r="B33" s="7">
        <v>162639083</v>
      </c>
      <c r="C33" s="33" t="s">
        <v>70</v>
      </c>
      <c r="D33" s="33" t="s">
        <v>70</v>
      </c>
      <c r="E33" s="33" t="s">
        <v>70</v>
      </c>
      <c r="F33" s="32">
        <v>3152</v>
      </c>
      <c r="H33" s="32" t="s">
        <v>430</v>
      </c>
    </row>
    <row r="34" spans="1:8" x14ac:dyDescent="0.2">
      <c r="A34">
        <v>2002</v>
      </c>
      <c r="B34" s="7">
        <v>165067648</v>
      </c>
      <c r="C34" s="33" t="s">
        <v>70</v>
      </c>
      <c r="D34" s="33" t="s">
        <v>70</v>
      </c>
      <c r="E34">
        <v>709962</v>
      </c>
      <c r="F34" s="32">
        <v>3322</v>
      </c>
      <c r="H34" s="32" t="s">
        <v>431</v>
      </c>
    </row>
    <row r="35" spans="1:8" x14ac:dyDescent="0.2">
      <c r="A35">
        <v>2003</v>
      </c>
      <c r="B35" s="7">
        <v>166124746</v>
      </c>
      <c r="C35" s="33" t="s">
        <v>70</v>
      </c>
      <c r="D35" s="33" t="s">
        <v>70</v>
      </c>
      <c r="E35">
        <v>648528</v>
      </c>
      <c r="F35" s="32">
        <v>3189</v>
      </c>
      <c r="H35" s="32" t="s">
        <v>432</v>
      </c>
    </row>
    <row r="36" spans="1:8" x14ac:dyDescent="0.2">
      <c r="A36">
        <v>2004</v>
      </c>
      <c r="B36" s="7">
        <v>165148696</v>
      </c>
      <c r="C36">
        <v>3020</v>
      </c>
      <c r="D36" s="33" t="s">
        <v>70</v>
      </c>
      <c r="E36">
        <v>553446</v>
      </c>
      <c r="F36" s="32">
        <v>3082</v>
      </c>
      <c r="H36" s="32" t="s">
        <v>433</v>
      </c>
    </row>
    <row r="37" spans="1:8" x14ac:dyDescent="0.2">
      <c r="A37">
        <v>2005</v>
      </c>
      <c r="B37" s="7">
        <v>164751215</v>
      </c>
      <c r="C37" s="33" t="s">
        <v>70</v>
      </c>
      <c r="D37">
        <v>8160</v>
      </c>
      <c r="E37">
        <v>461513</v>
      </c>
      <c r="F37" s="32">
        <v>3155</v>
      </c>
      <c r="H37" s="32" t="s">
        <v>434</v>
      </c>
    </row>
    <row r="38" spans="1:8" x14ac:dyDescent="0.2">
      <c r="A38">
        <v>2006</v>
      </c>
      <c r="B38" s="7">
        <v>161968038</v>
      </c>
      <c r="C38" s="33" t="s">
        <v>70</v>
      </c>
      <c r="D38">
        <v>8840</v>
      </c>
      <c r="E38">
        <v>929871</v>
      </c>
      <c r="F38" s="32">
        <v>2652</v>
      </c>
      <c r="H38" s="32" t="s">
        <v>435</v>
      </c>
    </row>
    <row r="39" spans="1:8" x14ac:dyDescent="0.2">
      <c r="A39">
        <v>2007</v>
      </c>
      <c r="B39" s="7">
        <v>165579634</v>
      </c>
      <c r="C39" s="33" t="s">
        <v>70</v>
      </c>
      <c r="D39">
        <v>6860</v>
      </c>
      <c r="E39">
        <v>804679</v>
      </c>
      <c r="F39" s="32">
        <v>2383</v>
      </c>
      <c r="H39" s="32" t="s">
        <v>436</v>
      </c>
    </row>
    <row r="40" spans="1:8" x14ac:dyDescent="0.2">
      <c r="A40">
        <v>2008</v>
      </c>
      <c r="B40" s="7">
        <v>166824331</v>
      </c>
      <c r="C40">
        <v>2921</v>
      </c>
      <c r="D40">
        <v>7890</v>
      </c>
      <c r="E40">
        <v>575350</v>
      </c>
      <c r="F40" s="32">
        <v>2279</v>
      </c>
      <c r="H40" s="32" t="s">
        <v>437</v>
      </c>
    </row>
    <row r="41" spans="1:8" x14ac:dyDescent="0.2">
      <c r="A41">
        <v>2009</v>
      </c>
      <c r="B41" s="7">
        <v>157992083</v>
      </c>
      <c r="C41" s="33" t="s">
        <v>70</v>
      </c>
      <c r="D41">
        <v>7840</v>
      </c>
      <c r="E41">
        <v>798125</v>
      </c>
      <c r="F41" s="32">
        <v>2110</v>
      </c>
      <c r="H41" s="32" t="s">
        <v>438</v>
      </c>
    </row>
    <row r="42" spans="1:8" x14ac:dyDescent="0.2">
      <c r="A42">
        <v>2010</v>
      </c>
      <c r="B42" s="7">
        <v>159875825</v>
      </c>
      <c r="C42" s="33" t="s">
        <v>70</v>
      </c>
      <c r="D42">
        <v>5700</v>
      </c>
      <c r="E42">
        <v>682863</v>
      </c>
      <c r="F42" s="32">
        <v>2431</v>
      </c>
      <c r="H42" s="32" t="s">
        <v>439</v>
      </c>
    </row>
    <row r="43" spans="1:8" x14ac:dyDescent="0.2">
      <c r="A43">
        <v>2011</v>
      </c>
      <c r="B43" s="7">
        <v>158455919</v>
      </c>
      <c r="C43" s="33" t="s">
        <v>70</v>
      </c>
      <c r="D43">
        <v>4900</v>
      </c>
      <c r="E43">
        <v>578481</v>
      </c>
      <c r="F43" s="32">
        <v>2982</v>
      </c>
      <c r="H43" s="32" t="s">
        <v>440</v>
      </c>
    </row>
    <row r="44" spans="1:8" x14ac:dyDescent="0.2">
      <c r="A44">
        <v>2012</v>
      </c>
      <c r="B44" s="36">
        <v>152204356</v>
      </c>
      <c r="C44" s="33" t="s">
        <v>70</v>
      </c>
      <c r="D44">
        <v>4230</v>
      </c>
      <c r="E44">
        <v>561355</v>
      </c>
      <c r="F44" s="32">
        <v>2879</v>
      </c>
      <c r="H44" s="32" t="s">
        <v>441</v>
      </c>
    </row>
    <row r="45" spans="1:8" x14ac:dyDescent="0.2">
      <c r="A45">
        <v>2013</v>
      </c>
      <c r="B45" s="36">
        <v>158193368</v>
      </c>
      <c r="C45">
        <v>2211</v>
      </c>
      <c r="D45">
        <v>2760</v>
      </c>
      <c r="E45">
        <v>285119</v>
      </c>
      <c r="F45" s="32">
        <v>3051</v>
      </c>
      <c r="H45" s="32" t="s">
        <v>442</v>
      </c>
    </row>
    <row r="46" spans="1:8" x14ac:dyDescent="0.2">
      <c r="A46">
        <v>2014</v>
      </c>
      <c r="B46" s="36">
        <v>158323838</v>
      </c>
      <c r="C46">
        <v>2423</v>
      </c>
      <c r="D46">
        <v>4350</v>
      </c>
      <c r="E46">
        <v>311944</v>
      </c>
      <c r="F46" s="32">
        <v>3463</v>
      </c>
      <c r="H46" s="32" t="s">
        <v>443</v>
      </c>
    </row>
    <row r="47" spans="1:8" x14ac:dyDescent="0.2">
      <c r="A47">
        <v>2015</v>
      </c>
      <c r="B47" s="36">
        <v>165580497</v>
      </c>
      <c r="C47">
        <v>2221</v>
      </c>
      <c r="D47">
        <v>3450</v>
      </c>
      <c r="E47">
        <v>310235</v>
      </c>
      <c r="F47" s="32">
        <v>2973</v>
      </c>
      <c r="H47" s="32" t="s">
        <v>444</v>
      </c>
    </row>
    <row r="48" spans="1:8" x14ac:dyDescent="0.2">
      <c r="A48">
        <v>2016</v>
      </c>
      <c r="B48" s="36">
        <v>154241714</v>
      </c>
      <c r="C48">
        <v>2278</v>
      </c>
      <c r="D48">
        <v>4020</v>
      </c>
      <c r="E48">
        <v>503449</v>
      </c>
      <c r="F48" s="33" t="s">
        <v>70</v>
      </c>
    </row>
    <row r="49" spans="1:6" x14ac:dyDescent="0.2">
      <c r="A49">
        <v>2017</v>
      </c>
      <c r="B49" s="36" t="s">
        <v>70</v>
      </c>
      <c r="C49">
        <v>2856</v>
      </c>
      <c r="D49">
        <v>3710</v>
      </c>
      <c r="E49">
        <v>724992</v>
      </c>
      <c r="F49" s="33" t="s">
        <v>70</v>
      </c>
    </row>
    <row r="50" spans="1:6" x14ac:dyDescent="0.2">
      <c r="A50">
        <v>2018</v>
      </c>
      <c r="B50" s="33" t="s">
        <v>70</v>
      </c>
      <c r="C50">
        <v>2655</v>
      </c>
      <c r="D50">
        <v>3030</v>
      </c>
      <c r="E50">
        <v>634702</v>
      </c>
      <c r="F50" s="33" t="s">
        <v>70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9954-86C8-5148-9383-701AB2D120A2}">
  <dimension ref="A1:B21"/>
  <sheetViews>
    <sheetView workbookViewId="0">
      <selection activeCell="B21" sqref="B2:B21"/>
    </sheetView>
  </sheetViews>
  <sheetFormatPr baseColWidth="10" defaultRowHeight="16" x14ac:dyDescent="0.2"/>
  <sheetData>
    <row r="1" spans="1:2" s="25" customFormat="1" x14ac:dyDescent="0.2">
      <c r="A1" s="25" t="s">
        <v>4</v>
      </c>
      <c r="B1" s="25" t="s">
        <v>95</v>
      </c>
    </row>
    <row r="2" spans="1:2" x14ac:dyDescent="0.2">
      <c r="A2">
        <v>1999</v>
      </c>
      <c r="B2">
        <v>0.04</v>
      </c>
    </row>
    <row r="3" spans="1:2" x14ac:dyDescent="0.2">
      <c r="A3">
        <v>2000</v>
      </c>
      <c r="B3">
        <v>0.04</v>
      </c>
    </row>
    <row r="4" spans="1:2" x14ac:dyDescent="0.2">
      <c r="A4">
        <v>2001</v>
      </c>
      <c r="B4">
        <v>0.05</v>
      </c>
    </row>
    <row r="5" spans="1:2" x14ac:dyDescent="0.2">
      <c r="A5">
        <v>2002</v>
      </c>
      <c r="B5">
        <v>0.04</v>
      </c>
    </row>
    <row r="6" spans="1:2" x14ac:dyDescent="0.2">
      <c r="A6">
        <v>2003</v>
      </c>
      <c r="B6">
        <v>0.04</v>
      </c>
    </row>
    <row r="7" spans="1:2" x14ac:dyDescent="0.2">
      <c r="A7">
        <v>2004</v>
      </c>
      <c r="B7">
        <v>0.04</v>
      </c>
    </row>
    <row r="8" spans="1:2" x14ac:dyDescent="0.2">
      <c r="A8">
        <v>2005</v>
      </c>
      <c r="B8">
        <v>0.06</v>
      </c>
    </row>
    <row r="9" spans="1:2" x14ac:dyDescent="0.2">
      <c r="A9">
        <v>2006</v>
      </c>
      <c r="B9">
        <v>0.06</v>
      </c>
    </row>
    <row r="10" spans="1:2" x14ac:dyDescent="0.2">
      <c r="A10">
        <v>2007</v>
      </c>
      <c r="B10">
        <v>0.08</v>
      </c>
    </row>
    <row r="11" spans="1:2" x14ac:dyDescent="0.2">
      <c r="A11">
        <v>2008</v>
      </c>
      <c r="B11">
        <v>0.11</v>
      </c>
    </row>
    <row r="12" spans="1:2" x14ac:dyDescent="0.2">
      <c r="A12">
        <v>2009</v>
      </c>
      <c r="B12">
        <v>0.13</v>
      </c>
    </row>
    <row r="13" spans="1:2" x14ac:dyDescent="0.2">
      <c r="A13">
        <v>2010</v>
      </c>
      <c r="B13">
        <v>0.13</v>
      </c>
    </row>
    <row r="14" spans="1:2" x14ac:dyDescent="0.2">
      <c r="A14">
        <v>2011</v>
      </c>
      <c r="B14">
        <v>0.16</v>
      </c>
    </row>
    <row r="15" spans="1:2" x14ac:dyDescent="0.2">
      <c r="A15">
        <v>2012</v>
      </c>
      <c r="B15">
        <v>0.18</v>
      </c>
    </row>
    <row r="16" spans="1:2" x14ac:dyDescent="0.2">
      <c r="A16">
        <v>2013</v>
      </c>
      <c r="B16">
        <v>0.19</v>
      </c>
    </row>
    <row r="17" spans="1:2" x14ac:dyDescent="0.2">
      <c r="A17">
        <v>2014</v>
      </c>
      <c r="B17">
        <v>0.19</v>
      </c>
    </row>
    <row r="18" spans="1:2" x14ac:dyDescent="0.2">
      <c r="A18">
        <v>2015</v>
      </c>
      <c r="B18">
        <v>0.2</v>
      </c>
    </row>
    <row r="19" spans="1:2" x14ac:dyDescent="0.2">
      <c r="A19">
        <v>2016</v>
      </c>
      <c r="B19">
        <v>0.21</v>
      </c>
    </row>
    <row r="20" spans="1:2" x14ac:dyDescent="0.2">
      <c r="A20">
        <v>2017</v>
      </c>
      <c r="B20" s="33" t="s">
        <v>70</v>
      </c>
    </row>
    <row r="21" spans="1:2" x14ac:dyDescent="0.2">
      <c r="A21">
        <v>2018</v>
      </c>
      <c r="B21" s="33" t="s">
        <v>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E3" sqref="E3"/>
    </sheetView>
  </sheetViews>
  <sheetFormatPr baseColWidth="10" defaultRowHeight="16" x14ac:dyDescent="0.2"/>
  <sheetData>
    <row r="1" spans="1:4" x14ac:dyDescent="0.2">
      <c r="A1" s="30" t="s">
        <v>4</v>
      </c>
      <c r="B1" s="30" t="s">
        <v>120</v>
      </c>
      <c r="C1" s="25" t="s">
        <v>121</v>
      </c>
      <c r="D1" s="25" t="s">
        <v>123</v>
      </c>
    </row>
    <row r="2" spans="1:4" x14ac:dyDescent="0.2">
      <c r="A2">
        <v>1966</v>
      </c>
      <c r="B2">
        <v>2301.5</v>
      </c>
      <c r="C2" t="s">
        <v>125</v>
      </c>
      <c r="D2" t="s">
        <v>126</v>
      </c>
    </row>
    <row r="3" spans="1:4" x14ac:dyDescent="0.2">
      <c r="A3">
        <v>1967</v>
      </c>
      <c r="B3">
        <v>2654</v>
      </c>
      <c r="C3" t="s">
        <v>125</v>
      </c>
      <c r="D3" t="s">
        <v>126</v>
      </c>
    </row>
    <row r="4" spans="1:4" x14ac:dyDescent="0.2">
      <c r="A4">
        <v>1968</v>
      </c>
      <c r="B4">
        <v>3001</v>
      </c>
      <c r="C4" t="s">
        <v>125</v>
      </c>
      <c r="D4" t="s">
        <v>126</v>
      </c>
    </row>
    <row r="5" spans="1:4" x14ac:dyDescent="0.2">
      <c r="A5">
        <v>1969</v>
      </c>
      <c r="B5">
        <v>3178.4</v>
      </c>
      <c r="C5" t="s">
        <v>125</v>
      </c>
      <c r="D5" t="s">
        <v>126</v>
      </c>
    </row>
    <row r="6" spans="1:4" x14ac:dyDescent="0.2">
      <c r="A6">
        <v>1970</v>
      </c>
      <c r="B6">
        <v>3319.6</v>
      </c>
      <c r="C6" t="s">
        <v>125</v>
      </c>
      <c r="D6" t="s">
        <v>126</v>
      </c>
    </row>
    <row r="7" spans="1:4" x14ac:dyDescent="0.2">
      <c r="A7">
        <v>1971</v>
      </c>
      <c r="B7">
        <v>3596.4</v>
      </c>
      <c r="C7" t="s">
        <v>125</v>
      </c>
      <c r="D7" t="s">
        <v>126</v>
      </c>
    </row>
    <row r="8" spans="1:4" x14ac:dyDescent="0.2">
      <c r="A8">
        <v>1972</v>
      </c>
      <c r="B8">
        <v>3440</v>
      </c>
      <c r="C8" t="s">
        <v>125</v>
      </c>
      <c r="D8" t="s">
        <v>126</v>
      </c>
    </row>
    <row r="9" spans="1:4" x14ac:dyDescent="0.2">
      <c r="A9">
        <v>1973</v>
      </c>
      <c r="B9">
        <v>3576.4</v>
      </c>
      <c r="C9" t="s">
        <v>125</v>
      </c>
      <c r="D9" t="s">
        <v>126</v>
      </c>
    </row>
    <row r="10" spans="1:4" x14ac:dyDescent="0.2">
      <c r="A10">
        <v>1974</v>
      </c>
      <c r="B10">
        <v>3921.7</v>
      </c>
      <c r="C10" t="s">
        <v>125</v>
      </c>
      <c r="D10" t="s">
        <v>126</v>
      </c>
    </row>
    <row r="11" spans="1:4" x14ac:dyDescent="0.2">
      <c r="A11">
        <v>1975</v>
      </c>
      <c r="B11">
        <v>4328</v>
      </c>
      <c r="C11" t="s">
        <v>125</v>
      </c>
      <c r="D11" t="s">
        <v>126</v>
      </c>
    </row>
    <row r="12" spans="1:4" x14ac:dyDescent="0.2">
      <c r="A12">
        <v>1976</v>
      </c>
      <c r="B12">
        <v>4358.5</v>
      </c>
      <c r="C12" t="s">
        <v>125</v>
      </c>
      <c r="D12" t="s">
        <v>126</v>
      </c>
    </row>
    <row r="13" spans="1:4" x14ac:dyDescent="0.2">
      <c r="A13">
        <v>1977</v>
      </c>
      <c r="B13">
        <v>4213.2</v>
      </c>
      <c r="C13" t="s">
        <v>125</v>
      </c>
      <c r="D13" t="s">
        <v>126</v>
      </c>
    </row>
    <row r="14" spans="1:4" x14ac:dyDescent="0.2">
      <c r="A14">
        <v>1978</v>
      </c>
      <c r="B14">
        <v>4157.3999999999996</v>
      </c>
      <c r="C14" t="s">
        <v>125</v>
      </c>
      <c r="D14" t="s">
        <v>126</v>
      </c>
    </row>
    <row r="15" spans="1:4" x14ac:dyDescent="0.2">
      <c r="A15">
        <v>1979</v>
      </c>
      <c r="B15">
        <v>4444.8999999999996</v>
      </c>
      <c r="C15" t="s">
        <v>125</v>
      </c>
      <c r="D15" t="s">
        <v>126</v>
      </c>
    </row>
    <row r="16" spans="1:4" x14ac:dyDescent="0.2">
      <c r="A16">
        <v>1980</v>
      </c>
      <c r="B16">
        <v>4803.2</v>
      </c>
      <c r="C16" t="s">
        <v>125</v>
      </c>
      <c r="D16" t="s">
        <v>126</v>
      </c>
    </row>
    <row r="17" spans="1:4" x14ac:dyDescent="0.2">
      <c r="A17">
        <v>1981</v>
      </c>
      <c r="B17">
        <v>4781.1000000000004</v>
      </c>
      <c r="C17" t="s">
        <v>125</v>
      </c>
      <c r="D17" t="s">
        <v>126</v>
      </c>
    </row>
    <row r="18" spans="1:4" x14ac:dyDescent="0.2">
      <c r="A18">
        <v>1982</v>
      </c>
      <c r="B18">
        <v>4535.2</v>
      </c>
      <c r="C18" t="s">
        <v>125</v>
      </c>
      <c r="D18" t="s">
        <v>126</v>
      </c>
    </row>
    <row r="19" spans="1:4" x14ac:dyDescent="0.2">
      <c r="A19">
        <v>1983</v>
      </c>
      <c r="B19">
        <v>4073.6</v>
      </c>
      <c r="C19" t="s">
        <v>125</v>
      </c>
      <c r="D19" t="s">
        <v>126</v>
      </c>
    </row>
    <row r="20" spans="1:4" x14ac:dyDescent="0.2">
      <c r="A20">
        <v>1984</v>
      </c>
      <c r="B20">
        <v>3883.6</v>
      </c>
      <c r="C20" t="s">
        <v>125</v>
      </c>
      <c r="D20" t="s">
        <v>126</v>
      </c>
    </row>
    <row r="21" spans="1:4" x14ac:dyDescent="0.2">
      <c r="A21">
        <v>1985</v>
      </c>
      <c r="B21">
        <v>4202.8999999999996</v>
      </c>
      <c r="C21" t="s">
        <v>125</v>
      </c>
      <c r="D21" t="s">
        <v>126</v>
      </c>
    </row>
    <row r="22" spans="1:4" x14ac:dyDescent="0.2">
      <c r="A22">
        <v>1986</v>
      </c>
      <c r="B22">
        <v>4429.2</v>
      </c>
      <c r="C22" t="s">
        <v>125</v>
      </c>
      <c r="D22" t="s">
        <v>126</v>
      </c>
    </row>
    <row r="23" spans="1:4" x14ac:dyDescent="0.2">
      <c r="A23">
        <v>1987</v>
      </c>
      <c r="B23">
        <v>4701</v>
      </c>
      <c r="C23" t="s">
        <v>125</v>
      </c>
      <c r="D23" t="s">
        <v>126</v>
      </c>
    </row>
    <row r="24" spans="1:4" x14ac:dyDescent="0.2">
      <c r="A24">
        <v>1988</v>
      </c>
      <c r="B24">
        <v>4404</v>
      </c>
      <c r="C24" t="s">
        <v>125</v>
      </c>
      <c r="D24" t="s">
        <v>126</v>
      </c>
    </row>
    <row r="25" spans="1:4" x14ac:dyDescent="0.2">
      <c r="A25">
        <v>1989</v>
      </c>
      <c r="B25">
        <v>4458.6000000000004</v>
      </c>
      <c r="C25" t="s">
        <v>125</v>
      </c>
      <c r="D25" t="s">
        <v>126</v>
      </c>
    </row>
    <row r="26" spans="1:4" x14ac:dyDescent="0.2">
      <c r="A26">
        <v>1990</v>
      </c>
      <c r="B26">
        <v>4579.3999999999996</v>
      </c>
      <c r="C26" t="s">
        <v>125</v>
      </c>
      <c r="D26" t="s">
        <v>126</v>
      </c>
    </row>
    <row r="27" spans="1:4" x14ac:dyDescent="0.2">
      <c r="A27">
        <v>1991</v>
      </c>
      <c r="B27">
        <v>4642.3</v>
      </c>
      <c r="C27" t="s">
        <v>125</v>
      </c>
      <c r="D27" t="s">
        <v>126</v>
      </c>
    </row>
    <row r="28" spans="1:4" x14ac:dyDescent="0.2">
      <c r="A28">
        <v>1992</v>
      </c>
      <c r="B28">
        <v>4671</v>
      </c>
      <c r="C28" t="s">
        <v>125</v>
      </c>
      <c r="D28" t="s">
        <v>126</v>
      </c>
    </row>
    <row r="29" spans="1:4" x14ac:dyDescent="0.2">
      <c r="A29">
        <v>1993</v>
      </c>
      <c r="B29">
        <v>4457.3</v>
      </c>
      <c r="C29" t="s">
        <v>125</v>
      </c>
      <c r="D29" t="s">
        <v>126</v>
      </c>
    </row>
    <row r="30" spans="1:4" x14ac:dyDescent="0.2">
      <c r="A30">
        <v>1994</v>
      </c>
      <c r="B30">
        <v>4365.3999999999996</v>
      </c>
      <c r="C30" t="s">
        <v>125</v>
      </c>
      <c r="D30" t="s">
        <v>126</v>
      </c>
    </row>
    <row r="31" spans="1:4" x14ac:dyDescent="0.2">
      <c r="A31">
        <v>1995</v>
      </c>
      <c r="B31">
        <v>4526.2</v>
      </c>
      <c r="C31" t="s">
        <v>125</v>
      </c>
      <c r="D31" t="s">
        <v>126</v>
      </c>
    </row>
    <row r="32" spans="1:4" x14ac:dyDescent="0.2">
      <c r="A32">
        <v>1996</v>
      </c>
      <c r="B32">
        <v>4560.5</v>
      </c>
      <c r="C32" t="s">
        <v>125</v>
      </c>
      <c r="D32" t="s">
        <v>126</v>
      </c>
    </row>
    <row r="33" spans="1:4" x14ac:dyDescent="0.2">
      <c r="A33">
        <v>1997</v>
      </c>
      <c r="B33">
        <v>4464.7</v>
      </c>
      <c r="C33" t="s">
        <v>125</v>
      </c>
      <c r="D33" t="s">
        <v>126</v>
      </c>
    </row>
    <row r="34" spans="1:4" x14ac:dyDescent="0.2">
      <c r="A34">
        <v>1998</v>
      </c>
      <c r="B34">
        <v>4117</v>
      </c>
      <c r="C34" t="s">
        <v>125</v>
      </c>
      <c r="D34" t="s">
        <v>126</v>
      </c>
    </row>
    <row r="35" spans="1:4" x14ac:dyDescent="0.2">
      <c r="A35">
        <v>1999</v>
      </c>
      <c r="B35">
        <v>3627.0050000000001</v>
      </c>
      <c r="C35" t="s">
        <v>125</v>
      </c>
      <c r="D35" t="s">
        <v>126</v>
      </c>
    </row>
    <row r="36" spans="1:4" x14ac:dyDescent="0.2">
      <c r="A36">
        <v>2000</v>
      </c>
      <c r="B36" s="31">
        <v>1173.7555473082814</v>
      </c>
      <c r="C36" t="s">
        <v>122</v>
      </c>
      <c r="D36" t="s">
        <v>124</v>
      </c>
    </row>
    <row r="37" spans="1:4" x14ac:dyDescent="0.2">
      <c r="A37">
        <v>2000</v>
      </c>
      <c r="B37">
        <v>3632.7</v>
      </c>
      <c r="C37" t="s">
        <v>125</v>
      </c>
      <c r="D37" t="s">
        <v>126</v>
      </c>
    </row>
    <row r="38" spans="1:4" x14ac:dyDescent="0.2">
      <c r="A38">
        <v>2000</v>
      </c>
      <c r="B38" s="32">
        <v>7</v>
      </c>
      <c r="C38" t="s">
        <v>125</v>
      </c>
      <c r="D38" t="s">
        <v>134</v>
      </c>
    </row>
    <row r="39" spans="1:4" x14ac:dyDescent="0.2">
      <c r="A39">
        <v>2001</v>
      </c>
      <c r="B39">
        <v>1082.2442906972487</v>
      </c>
      <c r="C39" t="s">
        <v>122</v>
      </c>
      <c r="D39" t="s">
        <v>124</v>
      </c>
    </row>
    <row r="40" spans="1:4" x14ac:dyDescent="0.2">
      <c r="A40">
        <v>2001</v>
      </c>
      <c r="B40">
        <v>3584.058</v>
      </c>
      <c r="C40" t="s">
        <v>125</v>
      </c>
      <c r="D40" t="s">
        <v>126</v>
      </c>
    </row>
    <row r="41" spans="1:4" x14ac:dyDescent="0.2">
      <c r="A41">
        <v>2001</v>
      </c>
      <c r="B41" s="32">
        <v>9</v>
      </c>
      <c r="C41" t="s">
        <v>125</v>
      </c>
      <c r="D41" t="s">
        <v>134</v>
      </c>
    </row>
    <row r="42" spans="1:4" x14ac:dyDescent="0.2">
      <c r="A42">
        <v>2002</v>
      </c>
      <c r="B42">
        <v>1097.9879801411028</v>
      </c>
      <c r="C42" t="s">
        <v>122</v>
      </c>
      <c r="D42" t="s">
        <v>124</v>
      </c>
    </row>
    <row r="43" spans="1:4" x14ac:dyDescent="0.2">
      <c r="A43">
        <v>2002</v>
      </c>
      <c r="B43">
        <v>3570.6460000000002</v>
      </c>
      <c r="C43" t="s">
        <v>125</v>
      </c>
      <c r="D43" t="s">
        <v>126</v>
      </c>
    </row>
    <row r="44" spans="1:4" x14ac:dyDescent="0.2">
      <c r="A44">
        <v>2002</v>
      </c>
      <c r="B44" s="32">
        <v>8</v>
      </c>
      <c r="C44" t="s">
        <v>125</v>
      </c>
      <c r="D44" t="s">
        <v>134</v>
      </c>
    </row>
    <row r="45" spans="1:4" x14ac:dyDescent="0.2">
      <c r="A45">
        <v>2003</v>
      </c>
      <c r="B45">
        <v>1201.689794530402</v>
      </c>
      <c r="C45" t="s">
        <v>122</v>
      </c>
      <c r="D45" t="s">
        <v>124</v>
      </c>
    </row>
    <row r="46" spans="1:4" x14ac:dyDescent="0.2">
      <c r="A46">
        <v>2003</v>
      </c>
      <c r="B46">
        <v>3439.7539999999999</v>
      </c>
      <c r="C46" t="s">
        <v>125</v>
      </c>
      <c r="D46" t="s">
        <v>126</v>
      </c>
    </row>
    <row r="47" spans="1:4" x14ac:dyDescent="0.2">
      <c r="A47">
        <v>2003</v>
      </c>
      <c r="B47" s="32">
        <v>7</v>
      </c>
      <c r="C47" t="s">
        <v>125</v>
      </c>
      <c r="D47" t="s">
        <v>134</v>
      </c>
    </row>
    <row r="48" spans="1:4" x14ac:dyDescent="0.2">
      <c r="A48">
        <v>2004</v>
      </c>
      <c r="B48">
        <v>1261.7677824267782</v>
      </c>
      <c r="C48" t="s">
        <v>122</v>
      </c>
      <c r="D48" t="s">
        <v>124</v>
      </c>
    </row>
    <row r="49" spans="1:4" x14ac:dyDescent="0.2">
      <c r="A49">
        <v>2004</v>
      </c>
      <c r="B49">
        <v>3351.6990000000001</v>
      </c>
      <c r="C49" t="s">
        <v>125</v>
      </c>
      <c r="D49" t="s">
        <v>126</v>
      </c>
    </row>
    <row r="50" spans="1:4" x14ac:dyDescent="0.2">
      <c r="A50">
        <v>2004</v>
      </c>
      <c r="B50" s="32">
        <v>9</v>
      </c>
      <c r="C50" t="s">
        <v>125</v>
      </c>
      <c r="D50" t="s">
        <v>134</v>
      </c>
    </row>
    <row r="51" spans="1:4" x14ac:dyDescent="0.2">
      <c r="A51">
        <v>2005</v>
      </c>
      <c r="B51">
        <v>1437.1529309201956</v>
      </c>
      <c r="C51" t="s">
        <v>122</v>
      </c>
      <c r="D51" t="s">
        <v>124</v>
      </c>
    </row>
    <row r="52" spans="1:4" x14ac:dyDescent="0.2">
      <c r="A52">
        <v>2005</v>
      </c>
      <c r="B52">
        <v>3410.34</v>
      </c>
      <c r="C52" t="s">
        <v>125</v>
      </c>
      <c r="D52" t="s">
        <v>126</v>
      </c>
    </row>
    <row r="53" spans="1:4" x14ac:dyDescent="0.2">
      <c r="A53">
        <v>2005</v>
      </c>
      <c r="B53" s="32">
        <v>5</v>
      </c>
      <c r="C53" t="s">
        <v>125</v>
      </c>
      <c r="D53" t="s">
        <v>134</v>
      </c>
    </row>
    <row r="54" spans="1:4" x14ac:dyDescent="0.2">
      <c r="A54">
        <v>2006</v>
      </c>
      <c r="B54">
        <v>1671.5209938912803</v>
      </c>
      <c r="C54" t="s">
        <v>122</v>
      </c>
      <c r="D54" t="s">
        <v>124</v>
      </c>
    </row>
    <row r="55" spans="1:4" x14ac:dyDescent="0.2">
      <c r="A55">
        <v>2006</v>
      </c>
      <c r="B55">
        <v>3366.4479999999999</v>
      </c>
      <c r="C55" t="s">
        <v>125</v>
      </c>
      <c r="D55" t="s">
        <v>126</v>
      </c>
    </row>
    <row r="56" spans="1:4" x14ac:dyDescent="0.2">
      <c r="A56">
        <v>2006</v>
      </c>
      <c r="B56" s="32">
        <v>6</v>
      </c>
      <c r="C56" t="s">
        <v>125</v>
      </c>
      <c r="D56" t="s">
        <v>134</v>
      </c>
    </row>
    <row r="57" spans="1:4" x14ac:dyDescent="0.2">
      <c r="A57">
        <v>2007</v>
      </c>
      <c r="B57">
        <v>1458.9454151847842</v>
      </c>
      <c r="C57" t="s">
        <v>122</v>
      </c>
      <c r="D57" t="s">
        <v>124</v>
      </c>
    </row>
    <row r="58" spans="1:4" x14ac:dyDescent="0.2">
      <c r="A58">
        <v>2007</v>
      </c>
      <c r="B58">
        <v>3256.5839999999998</v>
      </c>
      <c r="C58" t="s">
        <v>125</v>
      </c>
      <c r="D58" t="s">
        <v>126</v>
      </c>
    </row>
    <row r="59" spans="1:4" x14ac:dyDescent="0.2">
      <c r="A59">
        <v>2007</v>
      </c>
      <c r="B59" s="32">
        <v>7</v>
      </c>
      <c r="C59" t="s">
        <v>125</v>
      </c>
      <c r="D59" t="s">
        <v>134</v>
      </c>
    </row>
    <row r="60" spans="1:4" x14ac:dyDescent="0.2">
      <c r="A60">
        <v>2008</v>
      </c>
      <c r="B60">
        <v>1253.1688074005913</v>
      </c>
      <c r="C60" t="s">
        <v>122</v>
      </c>
      <c r="D60" t="s">
        <v>124</v>
      </c>
    </row>
    <row r="61" spans="1:4" x14ac:dyDescent="0.2">
      <c r="A61">
        <v>2008</v>
      </c>
      <c r="B61">
        <v>3104.8</v>
      </c>
      <c r="C61" t="s">
        <v>125</v>
      </c>
      <c r="D61" t="s">
        <v>126</v>
      </c>
    </row>
    <row r="62" spans="1:4" x14ac:dyDescent="0.2">
      <c r="A62">
        <v>2008</v>
      </c>
      <c r="B62" s="32">
        <v>8</v>
      </c>
      <c r="C62" t="s">
        <v>125</v>
      </c>
      <c r="D62" t="s">
        <v>134</v>
      </c>
    </row>
    <row r="63" spans="1:4" x14ac:dyDescent="0.2">
      <c r="A63">
        <v>2009</v>
      </c>
      <c r="B63">
        <v>1116.653865748104</v>
      </c>
      <c r="C63" t="s">
        <v>122</v>
      </c>
      <c r="D63" t="s">
        <v>124</v>
      </c>
    </row>
    <row r="64" spans="1:4" x14ac:dyDescent="0.2">
      <c r="A64">
        <v>2009</v>
      </c>
      <c r="B64">
        <v>2894</v>
      </c>
      <c r="C64" t="s">
        <v>125</v>
      </c>
      <c r="D64" t="s">
        <v>126</v>
      </c>
    </row>
    <row r="65" spans="1:4" x14ac:dyDescent="0.2">
      <c r="A65">
        <v>2009</v>
      </c>
      <c r="B65" s="32">
        <v>11</v>
      </c>
      <c r="C65" t="s">
        <v>125</v>
      </c>
      <c r="D65" t="s">
        <v>134</v>
      </c>
    </row>
    <row r="66" spans="1:4" x14ac:dyDescent="0.2">
      <c r="A66">
        <v>2010</v>
      </c>
      <c r="B66">
        <v>1063.0511947890366</v>
      </c>
      <c r="C66" t="s">
        <v>122</v>
      </c>
      <c r="D66" t="s">
        <v>124</v>
      </c>
    </row>
    <row r="67" spans="1:4" x14ac:dyDescent="0.2">
      <c r="A67">
        <v>2010</v>
      </c>
      <c r="B67">
        <v>2797</v>
      </c>
      <c r="C67" t="s">
        <v>125</v>
      </c>
      <c r="D67" t="s">
        <v>126</v>
      </c>
    </row>
    <row r="68" spans="1:4" x14ac:dyDescent="0.2">
      <c r="A68">
        <v>2010</v>
      </c>
      <c r="B68" s="32">
        <v>12</v>
      </c>
      <c r="C68" t="s">
        <v>125</v>
      </c>
      <c r="D68" t="s">
        <v>134</v>
      </c>
    </row>
    <row r="69" spans="1:4" x14ac:dyDescent="0.2">
      <c r="A69">
        <v>2011</v>
      </c>
      <c r="B69">
        <v>945.67036117492069</v>
      </c>
      <c r="C69" t="s">
        <v>122</v>
      </c>
      <c r="D69" t="s">
        <v>124</v>
      </c>
    </row>
    <row r="70" spans="1:4" x14ac:dyDescent="0.2">
      <c r="A70">
        <v>2011</v>
      </c>
      <c r="B70">
        <v>2757.4</v>
      </c>
      <c r="C70" t="s">
        <v>125</v>
      </c>
      <c r="D70" t="s">
        <v>126</v>
      </c>
    </row>
    <row r="71" spans="1:4" x14ac:dyDescent="0.2">
      <c r="A71">
        <v>2011</v>
      </c>
      <c r="B71" s="32">
        <v>8</v>
      </c>
      <c r="C71" t="s">
        <v>125</v>
      </c>
      <c r="D71" t="s">
        <v>134</v>
      </c>
    </row>
    <row r="72" spans="1:4" x14ac:dyDescent="0.2">
      <c r="A72">
        <v>2012</v>
      </c>
      <c r="B72">
        <v>1036.3657305606166</v>
      </c>
      <c r="C72" t="s">
        <v>122</v>
      </c>
      <c r="D72" t="s">
        <v>124</v>
      </c>
    </row>
    <row r="73" spans="1:4" x14ac:dyDescent="0.2">
      <c r="A73">
        <v>2012</v>
      </c>
      <c r="B73">
        <v>2775.1</v>
      </c>
      <c r="C73" t="s">
        <v>125</v>
      </c>
      <c r="D73" t="s">
        <v>126</v>
      </c>
    </row>
    <row r="74" spans="1:4" x14ac:dyDescent="0.2">
      <c r="A74">
        <v>2012</v>
      </c>
      <c r="B74" s="32">
        <v>11</v>
      </c>
      <c r="C74" t="s">
        <v>125</v>
      </c>
      <c r="D74" t="s">
        <v>134</v>
      </c>
    </row>
    <row r="75" spans="1:4" x14ac:dyDescent="0.2">
      <c r="A75">
        <v>2013</v>
      </c>
      <c r="B75">
        <v>1021.1055075847138</v>
      </c>
      <c r="C75" t="s">
        <v>122</v>
      </c>
      <c r="D75" t="s">
        <v>124</v>
      </c>
    </row>
    <row r="76" spans="1:4" x14ac:dyDescent="0.2">
      <c r="A76">
        <v>2013</v>
      </c>
      <c r="B76">
        <v>2668.9</v>
      </c>
      <c r="C76" t="s">
        <v>125</v>
      </c>
      <c r="D76" t="s">
        <v>126</v>
      </c>
    </row>
    <row r="77" spans="1:4" x14ac:dyDescent="0.2">
      <c r="A77">
        <v>2013</v>
      </c>
      <c r="B77" s="32">
        <v>11</v>
      </c>
      <c r="C77" t="s">
        <v>125</v>
      </c>
      <c r="D77" t="s">
        <v>134</v>
      </c>
    </row>
    <row r="78" spans="1:4" x14ac:dyDescent="0.2">
      <c r="A78">
        <v>2014</v>
      </c>
      <c r="B78">
        <v>1008.818959669125</v>
      </c>
      <c r="C78" t="s">
        <v>122</v>
      </c>
      <c r="D78" t="s">
        <v>124</v>
      </c>
    </row>
    <row r="79" spans="1:4" x14ac:dyDescent="0.2">
      <c r="A79">
        <v>2014</v>
      </c>
      <c r="B79">
        <v>2531.4</v>
      </c>
      <c r="C79" t="s">
        <v>125</v>
      </c>
      <c r="D79" t="s">
        <v>126</v>
      </c>
    </row>
    <row r="80" spans="1:4" x14ac:dyDescent="0.2">
      <c r="A80">
        <v>2014</v>
      </c>
      <c r="B80" s="32">
        <v>9</v>
      </c>
      <c r="C80" t="s">
        <v>125</v>
      </c>
      <c r="D80" t="s">
        <v>134</v>
      </c>
    </row>
    <row r="81" spans="1:4" x14ac:dyDescent="0.2">
      <c r="A81">
        <v>2015</v>
      </c>
      <c r="B81">
        <v>1084.8037777837035</v>
      </c>
      <c r="C81" t="s">
        <v>122</v>
      </c>
      <c r="D81" t="s">
        <v>124</v>
      </c>
    </row>
    <row r="82" spans="1:4" x14ac:dyDescent="0.2">
      <c r="A82">
        <v>2015</v>
      </c>
      <c r="B82">
        <v>2466.1999999999998</v>
      </c>
      <c r="C82" t="s">
        <v>125</v>
      </c>
      <c r="D82" t="s">
        <v>126</v>
      </c>
    </row>
    <row r="83" spans="1:4" x14ac:dyDescent="0.2">
      <c r="A83">
        <v>2015</v>
      </c>
      <c r="B83" s="32">
        <v>13</v>
      </c>
      <c r="C83" t="s">
        <v>125</v>
      </c>
      <c r="D83" t="s">
        <v>134</v>
      </c>
    </row>
    <row r="84" spans="1:4" x14ac:dyDescent="0.2">
      <c r="A84">
        <v>2016</v>
      </c>
      <c r="B84">
        <v>1104.650055244409</v>
      </c>
      <c r="C84" t="s">
        <v>122</v>
      </c>
      <c r="D84" t="s">
        <v>124</v>
      </c>
    </row>
    <row r="85" spans="1:4" x14ac:dyDescent="0.2">
      <c r="A85">
        <v>2016</v>
      </c>
      <c r="B85">
        <v>2372.1</v>
      </c>
      <c r="C85" t="s">
        <v>125</v>
      </c>
      <c r="D85" t="s">
        <v>126</v>
      </c>
    </row>
    <row r="86" spans="1:4" x14ac:dyDescent="0.2">
      <c r="A86">
        <v>2016</v>
      </c>
      <c r="B86" s="32">
        <v>13</v>
      </c>
      <c r="C86" t="s">
        <v>125</v>
      </c>
      <c r="D86" t="s">
        <v>134</v>
      </c>
    </row>
    <row r="87" spans="1:4" x14ac:dyDescent="0.2">
      <c r="A87">
        <v>2017</v>
      </c>
      <c r="B87">
        <v>1077.504095706176</v>
      </c>
      <c r="C87" t="s">
        <v>122</v>
      </c>
      <c r="D87" t="s">
        <v>124</v>
      </c>
    </row>
    <row r="88" spans="1:4" x14ac:dyDescent="0.2">
      <c r="A88">
        <v>2017</v>
      </c>
      <c r="B88" t="s">
        <v>70</v>
      </c>
      <c r="C88" t="s">
        <v>125</v>
      </c>
      <c r="D88" t="s">
        <v>126</v>
      </c>
    </row>
    <row r="89" spans="1:4" x14ac:dyDescent="0.2">
      <c r="A89">
        <v>2017</v>
      </c>
      <c r="B89" s="32">
        <v>10</v>
      </c>
      <c r="C89" t="s">
        <v>125</v>
      </c>
      <c r="D89" t="s">
        <v>134</v>
      </c>
    </row>
    <row r="90" spans="1:4" x14ac:dyDescent="0.2">
      <c r="A90">
        <v>2018</v>
      </c>
      <c r="B90" t="s">
        <v>70</v>
      </c>
      <c r="C90" t="s">
        <v>125</v>
      </c>
      <c r="D90" t="s">
        <v>126</v>
      </c>
    </row>
    <row r="91" spans="1:4" x14ac:dyDescent="0.2">
      <c r="A91">
        <v>2018</v>
      </c>
      <c r="B91" s="32">
        <v>11</v>
      </c>
      <c r="C91" t="s">
        <v>125</v>
      </c>
      <c r="D91" t="s">
        <v>134</v>
      </c>
    </row>
  </sheetData>
  <sortState ref="A2:D91">
    <sortCondition ref="A1"/>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workbookViewId="0">
      <selection activeCell="G22" sqref="G22"/>
    </sheetView>
  </sheetViews>
  <sheetFormatPr baseColWidth="10" defaultRowHeight="16" x14ac:dyDescent="0.2"/>
  <sheetData>
    <row r="1" spans="1:2" x14ac:dyDescent="0.2">
      <c r="A1" t="s">
        <v>4</v>
      </c>
      <c r="B1" t="s">
        <v>139</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s="33" t="s">
        <v>70</v>
      </c>
    </row>
    <row r="39" spans="1:2" x14ac:dyDescent="0.2">
      <c r="A39">
        <v>2018</v>
      </c>
      <c r="B39" s="33" t="s">
        <v>70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229CE-0D2C-F74A-A02B-07E4A7D15160}">
  <dimension ref="A1:I33"/>
  <sheetViews>
    <sheetView workbookViewId="0">
      <selection activeCell="I7" sqref="I7:I26"/>
    </sheetView>
  </sheetViews>
  <sheetFormatPr baseColWidth="10" defaultRowHeight="16" x14ac:dyDescent="0.2"/>
  <cols>
    <col min="6" max="6" width="11.5" bestFit="1" customWidth="1"/>
  </cols>
  <sheetData>
    <row r="1" spans="1:9" x14ac:dyDescent="0.2">
      <c r="A1" t="s">
        <v>4</v>
      </c>
      <c r="B1" t="s">
        <v>186</v>
      </c>
      <c r="C1" t="s">
        <v>185</v>
      </c>
      <c r="D1" t="s">
        <v>187</v>
      </c>
      <c r="E1" t="s">
        <v>193</v>
      </c>
      <c r="F1" t="s">
        <v>194</v>
      </c>
      <c r="G1" t="s">
        <v>191</v>
      </c>
      <c r="H1" t="s">
        <v>448</v>
      </c>
      <c r="I1" t="s">
        <v>455</v>
      </c>
    </row>
    <row r="2" spans="1:9" x14ac:dyDescent="0.2">
      <c r="A2">
        <v>1950</v>
      </c>
      <c r="B2" s="7">
        <v>1185694</v>
      </c>
      <c r="C2">
        <v>1796789</v>
      </c>
      <c r="D2">
        <v>2982483</v>
      </c>
      <c r="E2">
        <f>B2/D2</f>
        <v>0.39755264321707784</v>
      </c>
      <c r="F2">
        <f>C2/D2</f>
        <v>0.60244735678292216</v>
      </c>
      <c r="G2" s="33" t="s">
        <v>70</v>
      </c>
      <c r="H2" s="33" t="s">
        <v>70</v>
      </c>
      <c r="I2" s="33" t="s">
        <v>70</v>
      </c>
    </row>
    <row r="3" spans="1:9" x14ac:dyDescent="0.2">
      <c r="A3">
        <v>1960</v>
      </c>
      <c r="B3" s="7">
        <v>1525297</v>
      </c>
      <c r="C3">
        <v>1888567</v>
      </c>
      <c r="D3">
        <v>3413864</v>
      </c>
      <c r="E3">
        <f t="shared" ref="E3:E33" si="0">B3/D3</f>
        <v>0.44679489282525608</v>
      </c>
      <c r="F3">
        <f t="shared" ref="F3:F33" si="1">C3/D3</f>
        <v>0.55320510717474392</v>
      </c>
      <c r="G3">
        <v>1.2E-2</v>
      </c>
      <c r="H3" s="33" t="s">
        <v>70</v>
      </c>
      <c r="I3" s="33" t="s">
        <v>70</v>
      </c>
    </row>
    <row r="4" spans="1:9" x14ac:dyDescent="0.2">
      <c r="A4">
        <v>1970</v>
      </c>
      <c r="B4" s="7">
        <v>1874380</v>
      </c>
      <c r="C4">
        <v>1930591</v>
      </c>
      <c r="D4">
        <v>3804971</v>
      </c>
      <c r="E4">
        <f t="shared" si="0"/>
        <v>0.49261347852585474</v>
      </c>
      <c r="F4">
        <f t="shared" si="1"/>
        <v>0.50738652147414531</v>
      </c>
      <c r="G4">
        <v>1.7999999999999999E-2</v>
      </c>
      <c r="H4" s="33" t="s">
        <v>70</v>
      </c>
      <c r="I4" s="4">
        <v>98056</v>
      </c>
    </row>
    <row r="5" spans="1:9" x14ac:dyDescent="0.2">
      <c r="A5">
        <v>1980</v>
      </c>
      <c r="B5" s="7">
        <v>1985873</v>
      </c>
      <c r="C5">
        <v>2090097</v>
      </c>
      <c r="D5">
        <v>4075970</v>
      </c>
      <c r="E5">
        <f t="shared" si="0"/>
        <v>0.48721482248397313</v>
      </c>
      <c r="F5">
        <f t="shared" si="1"/>
        <v>0.51278517751602681</v>
      </c>
      <c r="G5">
        <v>3.7999999999999999E-2</v>
      </c>
      <c r="H5" s="33" t="s">
        <v>70</v>
      </c>
      <c r="I5" s="4">
        <v>107474</v>
      </c>
    </row>
    <row r="6" spans="1:9" x14ac:dyDescent="0.2">
      <c r="A6">
        <v>1990</v>
      </c>
      <c r="B6" s="7">
        <v>2288721</v>
      </c>
      <c r="C6">
        <v>2086378</v>
      </c>
      <c r="D6">
        <v>4375099</v>
      </c>
      <c r="E6">
        <f t="shared" si="0"/>
        <v>0.5231243910137805</v>
      </c>
      <c r="F6">
        <f t="shared" si="1"/>
        <v>0.4768756089862195</v>
      </c>
      <c r="G6">
        <v>6.3E-2</v>
      </c>
      <c r="H6" s="33" t="s">
        <v>70</v>
      </c>
      <c r="I6" s="4">
        <v>113039</v>
      </c>
    </row>
    <row r="7" spans="1:9" x14ac:dyDescent="0.2">
      <c r="A7">
        <v>1999</v>
      </c>
      <c r="B7" s="33" t="s">
        <v>70</v>
      </c>
      <c r="C7" s="33" t="s">
        <v>70</v>
      </c>
      <c r="D7" s="33" t="s">
        <v>70</v>
      </c>
      <c r="E7" s="33" t="s">
        <v>70</v>
      </c>
      <c r="F7" s="33" t="s">
        <v>70</v>
      </c>
      <c r="G7" s="33" t="s">
        <v>70</v>
      </c>
      <c r="H7" s="33" t="s">
        <v>70</v>
      </c>
      <c r="I7" s="33" t="s">
        <v>70</v>
      </c>
    </row>
    <row r="8" spans="1:9" x14ac:dyDescent="0.2">
      <c r="A8">
        <v>2000</v>
      </c>
      <c r="B8" s="7">
        <v>2642056</v>
      </c>
      <c r="C8">
        <v>2277423</v>
      </c>
      <c r="D8">
        <v>4919479</v>
      </c>
      <c r="E8">
        <f t="shared" si="0"/>
        <v>0.53706012364317446</v>
      </c>
      <c r="F8">
        <f t="shared" si="1"/>
        <v>0.4629398763568256</v>
      </c>
      <c r="G8">
        <v>582336</v>
      </c>
      <c r="H8">
        <v>35.4</v>
      </c>
      <c r="I8" s="4">
        <v>260463</v>
      </c>
    </row>
    <row r="9" spans="1:9" x14ac:dyDescent="0.2">
      <c r="A9">
        <v>2001</v>
      </c>
      <c r="B9" s="7">
        <v>2681780</v>
      </c>
      <c r="C9">
        <v>2301016</v>
      </c>
      <c r="D9">
        <v>4982796</v>
      </c>
      <c r="E9">
        <f t="shared" si="0"/>
        <v>0.53820786562403922</v>
      </c>
      <c r="F9">
        <f t="shared" si="1"/>
        <v>0.46179213437596078</v>
      </c>
      <c r="G9" s="33" t="s">
        <v>70</v>
      </c>
      <c r="H9" s="33" t="s">
        <v>70</v>
      </c>
      <c r="I9" s="33" t="s">
        <v>70</v>
      </c>
    </row>
    <row r="10" spans="1:9" x14ac:dyDescent="0.2">
      <c r="A10">
        <v>2002</v>
      </c>
      <c r="B10" s="7">
        <v>2696462</v>
      </c>
      <c r="C10">
        <v>2322473</v>
      </c>
      <c r="D10">
        <v>5018935</v>
      </c>
      <c r="E10">
        <f t="shared" si="0"/>
        <v>0.53725780469362527</v>
      </c>
      <c r="F10">
        <f t="shared" si="1"/>
        <v>0.46274219530637478</v>
      </c>
      <c r="G10" s="33" t="s">
        <v>70</v>
      </c>
      <c r="H10" s="33" t="s">
        <v>70</v>
      </c>
      <c r="I10" s="33" t="s">
        <v>70</v>
      </c>
    </row>
    <row r="11" spans="1:9" x14ac:dyDescent="0.2">
      <c r="A11">
        <v>2003</v>
      </c>
      <c r="B11" s="7">
        <v>2708662</v>
      </c>
      <c r="C11">
        <v>2344910</v>
      </c>
      <c r="D11">
        <v>5053572</v>
      </c>
      <c r="E11">
        <f t="shared" si="0"/>
        <v>0.53598959310365024</v>
      </c>
      <c r="F11">
        <f t="shared" si="1"/>
        <v>0.46401040689634976</v>
      </c>
      <c r="G11" s="33" t="s">
        <v>70</v>
      </c>
      <c r="H11" s="33" t="s">
        <v>70</v>
      </c>
      <c r="I11" s="33" t="s">
        <v>70</v>
      </c>
    </row>
    <row r="12" spans="1:9" x14ac:dyDescent="0.2">
      <c r="A12">
        <v>2004</v>
      </c>
      <c r="B12" s="7">
        <v>2722661</v>
      </c>
      <c r="C12">
        <v>2365052</v>
      </c>
      <c r="D12">
        <v>5087713</v>
      </c>
      <c r="E12">
        <f t="shared" si="0"/>
        <v>0.53514437626493472</v>
      </c>
      <c r="F12">
        <f t="shared" si="1"/>
        <v>0.46485562373506523</v>
      </c>
      <c r="G12" s="33" t="s">
        <v>70</v>
      </c>
      <c r="H12" s="33" t="s">
        <v>70</v>
      </c>
      <c r="I12" s="33" t="s">
        <v>70</v>
      </c>
    </row>
    <row r="13" spans="1:9" x14ac:dyDescent="0.2">
      <c r="A13">
        <v>2005</v>
      </c>
      <c r="B13" s="7">
        <v>2736575</v>
      </c>
      <c r="C13">
        <v>2383023</v>
      </c>
      <c r="D13">
        <v>5119598</v>
      </c>
      <c r="E13">
        <f t="shared" si="0"/>
        <v>0.53452927358749647</v>
      </c>
      <c r="F13">
        <f t="shared" si="1"/>
        <v>0.46547072641250348</v>
      </c>
      <c r="G13" s="33" t="s">
        <v>70</v>
      </c>
      <c r="H13" s="33" t="s">
        <v>70</v>
      </c>
      <c r="I13" s="33" t="s">
        <v>70</v>
      </c>
    </row>
    <row r="14" spans="1:9" x14ac:dyDescent="0.2">
      <c r="A14">
        <v>2006</v>
      </c>
      <c r="B14" s="7">
        <v>2758244</v>
      </c>
      <c r="C14">
        <v>2405311</v>
      </c>
      <c r="D14">
        <v>5163555</v>
      </c>
      <c r="E14">
        <f t="shared" si="0"/>
        <v>0.53417538885515892</v>
      </c>
      <c r="F14">
        <f t="shared" si="1"/>
        <v>0.46582461114484108</v>
      </c>
      <c r="G14" s="33" t="s">
        <v>70</v>
      </c>
      <c r="H14" s="33" t="s">
        <v>70</v>
      </c>
      <c r="I14" s="33" t="s">
        <v>70</v>
      </c>
    </row>
    <row r="15" spans="1:9" x14ac:dyDescent="0.2">
      <c r="A15">
        <v>2007</v>
      </c>
      <c r="B15" s="7">
        <v>2783800</v>
      </c>
      <c r="C15">
        <v>2423403</v>
      </c>
      <c r="D15">
        <v>5207203</v>
      </c>
      <c r="E15">
        <f t="shared" si="0"/>
        <v>0.53460562225056329</v>
      </c>
      <c r="F15">
        <f t="shared" si="1"/>
        <v>0.46539437774943671</v>
      </c>
      <c r="G15" s="33" t="s">
        <v>70</v>
      </c>
      <c r="H15" s="33" t="s">
        <v>70</v>
      </c>
      <c r="I15" s="33" t="s">
        <v>70</v>
      </c>
    </row>
    <row r="16" spans="1:9" x14ac:dyDescent="0.2">
      <c r="A16">
        <v>2008</v>
      </c>
      <c r="B16" s="7">
        <v>2808121</v>
      </c>
      <c r="C16">
        <v>2438897</v>
      </c>
      <c r="D16">
        <v>5247018</v>
      </c>
      <c r="E16">
        <f t="shared" si="0"/>
        <v>0.53518417508764027</v>
      </c>
      <c r="F16">
        <f t="shared" si="1"/>
        <v>0.46481582491235973</v>
      </c>
      <c r="G16" s="33" t="s">
        <v>70</v>
      </c>
      <c r="H16" s="33" t="s">
        <v>70</v>
      </c>
      <c r="I16" s="33" t="s">
        <v>70</v>
      </c>
    </row>
    <row r="17" spans="1:9" x14ac:dyDescent="0.2">
      <c r="A17">
        <v>2009</v>
      </c>
      <c r="B17" s="7">
        <v>2834308</v>
      </c>
      <c r="C17">
        <v>2446895</v>
      </c>
      <c r="D17">
        <v>5281203</v>
      </c>
      <c r="E17">
        <f t="shared" si="0"/>
        <v>0.53667848026292497</v>
      </c>
      <c r="F17">
        <f t="shared" si="1"/>
        <v>0.46332151973707508</v>
      </c>
      <c r="G17" s="33" t="s">
        <v>70</v>
      </c>
      <c r="H17" s="33" t="s">
        <v>70</v>
      </c>
      <c r="I17" s="33" t="s">
        <v>70</v>
      </c>
    </row>
    <row r="18" spans="1:9" x14ac:dyDescent="0.2">
      <c r="A18">
        <v>2010</v>
      </c>
      <c r="B18" s="7">
        <v>2849567</v>
      </c>
      <c r="C18">
        <v>2454358</v>
      </c>
      <c r="D18">
        <v>5303925</v>
      </c>
      <c r="E18">
        <f t="shared" si="0"/>
        <v>0.53725627719094826</v>
      </c>
      <c r="F18">
        <f t="shared" si="1"/>
        <v>0.46274372280905179</v>
      </c>
      <c r="G18">
        <v>893203</v>
      </c>
      <c r="H18">
        <v>37.4</v>
      </c>
      <c r="I18">
        <v>378483</v>
      </c>
    </row>
    <row r="19" spans="1:9" x14ac:dyDescent="0.2">
      <c r="A19">
        <v>2011</v>
      </c>
      <c r="B19" s="7">
        <v>2886779</v>
      </c>
      <c r="C19">
        <v>2459188</v>
      </c>
      <c r="D19">
        <v>5345967</v>
      </c>
      <c r="E19">
        <f t="shared" si="0"/>
        <v>0.53999192288317532</v>
      </c>
      <c r="F19">
        <f t="shared" si="1"/>
        <v>0.46000807711682468</v>
      </c>
      <c r="G19">
        <v>927239</v>
      </c>
      <c r="H19">
        <v>37.5</v>
      </c>
      <c r="I19">
        <v>388839</v>
      </c>
    </row>
    <row r="20" spans="1:9" x14ac:dyDescent="0.2">
      <c r="A20">
        <v>2012</v>
      </c>
      <c r="B20" s="7">
        <v>2919768</v>
      </c>
      <c r="C20">
        <v>2457927</v>
      </c>
      <c r="D20">
        <v>5377695</v>
      </c>
      <c r="E20">
        <f t="shared" si="0"/>
        <v>0.5429404233598224</v>
      </c>
      <c r="F20">
        <f t="shared" si="1"/>
        <v>0.4570595766401776</v>
      </c>
      <c r="G20">
        <v>953937</v>
      </c>
      <c r="H20">
        <v>37.6</v>
      </c>
      <c r="I20">
        <v>389324</v>
      </c>
    </row>
    <row r="21" spans="1:9" x14ac:dyDescent="0.2">
      <c r="A21">
        <v>2013</v>
      </c>
      <c r="B21" s="7">
        <v>2953495</v>
      </c>
      <c r="C21">
        <v>2462579</v>
      </c>
      <c r="D21">
        <v>5416074</v>
      </c>
      <c r="E21">
        <f t="shared" si="0"/>
        <v>0.54532028181298853</v>
      </c>
      <c r="F21">
        <f t="shared" si="1"/>
        <v>0.45467971818701147</v>
      </c>
      <c r="G21">
        <v>984324</v>
      </c>
      <c r="H21">
        <v>37.700000000000003</v>
      </c>
      <c r="I21">
        <v>403514</v>
      </c>
    </row>
    <row r="22" spans="1:9" x14ac:dyDescent="0.2">
      <c r="A22">
        <v>2014</v>
      </c>
      <c r="B22" s="7">
        <v>2984687</v>
      </c>
      <c r="C22">
        <v>2467962</v>
      </c>
      <c r="D22">
        <v>5452649</v>
      </c>
      <c r="E22">
        <f t="shared" si="0"/>
        <v>0.54738293258927906</v>
      </c>
      <c r="F22">
        <f t="shared" si="1"/>
        <v>0.45261706741072094</v>
      </c>
      <c r="G22">
        <v>1015160</v>
      </c>
      <c r="H22">
        <v>37.700000000000003</v>
      </c>
      <c r="I22">
        <v>428057</v>
      </c>
    </row>
    <row r="23" spans="1:9" x14ac:dyDescent="0.2">
      <c r="A23">
        <v>2015</v>
      </c>
      <c r="B23" s="7">
        <v>3010370</v>
      </c>
      <c r="C23">
        <v>2472868</v>
      </c>
      <c r="D23">
        <v>5483238</v>
      </c>
      <c r="E23">
        <f t="shared" si="0"/>
        <v>0.54901319256979175</v>
      </c>
      <c r="F23">
        <f t="shared" si="1"/>
        <v>0.45098680743020819</v>
      </c>
      <c r="G23">
        <v>1046981</v>
      </c>
      <c r="H23">
        <v>37.799999999999997</v>
      </c>
      <c r="I23">
        <v>457185</v>
      </c>
    </row>
    <row r="24" spans="1:9" x14ac:dyDescent="0.2">
      <c r="A24">
        <v>2016</v>
      </c>
      <c r="B24" s="7">
        <v>3041096</v>
      </c>
      <c r="C24">
        <v>2483954</v>
      </c>
      <c r="D24">
        <v>5525050</v>
      </c>
      <c r="E24">
        <f t="shared" si="0"/>
        <v>0.55041963421145512</v>
      </c>
      <c r="F24">
        <f t="shared" si="1"/>
        <v>0.44958036578854488</v>
      </c>
      <c r="G24">
        <v>1082366</v>
      </c>
      <c r="H24">
        <v>37.9</v>
      </c>
      <c r="I24">
        <v>452436</v>
      </c>
    </row>
    <row r="25" spans="1:9" x14ac:dyDescent="0.2">
      <c r="A25">
        <v>2017</v>
      </c>
      <c r="B25" s="7">
        <v>3077416</v>
      </c>
      <c r="C25">
        <v>2499190</v>
      </c>
      <c r="D25">
        <v>5576606</v>
      </c>
      <c r="E25">
        <f t="shared" si="0"/>
        <v>0.55184389931797229</v>
      </c>
      <c r="F25">
        <f t="shared" si="1"/>
        <v>0.44815610068202777</v>
      </c>
      <c r="G25">
        <v>1121001</v>
      </c>
      <c r="H25" s="33" t="s">
        <v>70</v>
      </c>
      <c r="I25">
        <v>486243</v>
      </c>
    </row>
    <row r="26" spans="1:9" x14ac:dyDescent="0.2">
      <c r="A26">
        <v>2018</v>
      </c>
      <c r="B26" s="33" t="s">
        <v>70</v>
      </c>
      <c r="C26" s="33" t="s">
        <v>70</v>
      </c>
      <c r="D26" s="33" t="s">
        <v>70</v>
      </c>
      <c r="E26" s="33" t="s">
        <v>70</v>
      </c>
      <c r="F26" s="33" t="s">
        <v>70</v>
      </c>
      <c r="G26" s="33" t="s">
        <v>70</v>
      </c>
      <c r="H26" s="33" t="s">
        <v>70</v>
      </c>
      <c r="I26" s="33" t="s">
        <v>70</v>
      </c>
    </row>
    <row r="27" spans="1:9" x14ac:dyDescent="0.2">
      <c r="A27">
        <v>2020</v>
      </c>
      <c r="B27">
        <v>3180407</v>
      </c>
      <c r="C27">
        <v>2506754</v>
      </c>
      <c r="D27">
        <v>5687161</v>
      </c>
      <c r="E27">
        <f t="shared" si="0"/>
        <v>0.55922577187457856</v>
      </c>
      <c r="F27">
        <f t="shared" si="1"/>
        <v>0.44077422812542144</v>
      </c>
      <c r="G27" s="33" t="s">
        <v>70</v>
      </c>
      <c r="H27" s="33" t="s">
        <v>70</v>
      </c>
      <c r="I27" s="33" t="s">
        <v>70</v>
      </c>
    </row>
    <row r="28" spans="1:9" x14ac:dyDescent="0.2">
      <c r="A28">
        <v>2025</v>
      </c>
      <c r="B28">
        <v>3323807</v>
      </c>
      <c r="C28">
        <v>2520659</v>
      </c>
      <c r="D28">
        <v>5844466</v>
      </c>
      <c r="E28">
        <f t="shared" si="0"/>
        <v>0.56871012681055888</v>
      </c>
      <c r="F28">
        <f t="shared" si="1"/>
        <v>0.43128987318944106</v>
      </c>
      <c r="G28" s="33" t="s">
        <v>70</v>
      </c>
      <c r="H28" s="33" t="s">
        <v>70</v>
      </c>
      <c r="I28" s="33" t="s">
        <v>70</v>
      </c>
    </row>
    <row r="29" spans="1:9" x14ac:dyDescent="0.2">
      <c r="A29">
        <v>2030</v>
      </c>
      <c r="B29">
        <v>3448741</v>
      </c>
      <c r="C29">
        <v>2525563</v>
      </c>
      <c r="D29">
        <v>5974304</v>
      </c>
      <c r="E29">
        <f t="shared" si="0"/>
        <v>0.57726238905820659</v>
      </c>
      <c r="F29">
        <f t="shared" si="1"/>
        <v>0.42273761094179341</v>
      </c>
      <c r="G29" s="33" t="s">
        <v>70</v>
      </c>
      <c r="H29" s="33" t="s">
        <v>70</v>
      </c>
      <c r="I29" s="33" t="s">
        <v>70</v>
      </c>
    </row>
    <row r="30" spans="1:9" x14ac:dyDescent="0.2">
      <c r="A30">
        <v>2035</v>
      </c>
      <c r="B30">
        <v>3562737</v>
      </c>
      <c r="C30">
        <v>2527198</v>
      </c>
      <c r="D30">
        <v>6089935</v>
      </c>
      <c r="E30">
        <f t="shared" si="0"/>
        <v>0.58502052977576935</v>
      </c>
      <c r="F30">
        <f t="shared" si="1"/>
        <v>0.41497947022423065</v>
      </c>
      <c r="G30" s="33" t="s">
        <v>70</v>
      </c>
      <c r="H30" s="33" t="s">
        <v>70</v>
      </c>
      <c r="I30" s="33" t="s">
        <v>70</v>
      </c>
    </row>
    <row r="31" spans="1:9" x14ac:dyDescent="0.2">
      <c r="A31">
        <v>2040</v>
      </c>
      <c r="B31">
        <v>3664611</v>
      </c>
      <c r="C31">
        <v>2524596</v>
      </c>
      <c r="D31">
        <v>6189207</v>
      </c>
      <c r="E31">
        <f t="shared" si="0"/>
        <v>0.5920970166291093</v>
      </c>
      <c r="F31">
        <f t="shared" si="1"/>
        <v>0.40790298337089065</v>
      </c>
      <c r="G31" s="33" t="s">
        <v>70</v>
      </c>
      <c r="H31" s="33" t="s">
        <v>70</v>
      </c>
      <c r="I31" s="33" t="s">
        <v>70</v>
      </c>
    </row>
    <row r="32" spans="1:9" x14ac:dyDescent="0.2">
      <c r="A32">
        <v>2045</v>
      </c>
      <c r="B32">
        <v>3758008</v>
      </c>
      <c r="C32">
        <v>2520086</v>
      </c>
      <c r="D32">
        <v>6278094</v>
      </c>
      <c r="E32">
        <f t="shared" si="0"/>
        <v>0.59859059134826587</v>
      </c>
      <c r="F32">
        <f t="shared" si="1"/>
        <v>0.40140940865173413</v>
      </c>
      <c r="G32" s="33" t="s">
        <v>70</v>
      </c>
      <c r="H32" s="33" t="s">
        <v>70</v>
      </c>
      <c r="I32" s="33" t="s">
        <v>70</v>
      </c>
    </row>
    <row r="33" spans="1:9" x14ac:dyDescent="0.2">
      <c r="A33">
        <v>2050</v>
      </c>
      <c r="B33">
        <v>3850392</v>
      </c>
      <c r="C33">
        <v>2518301</v>
      </c>
      <c r="D33">
        <v>6368693</v>
      </c>
      <c r="E33">
        <f t="shared" si="0"/>
        <v>0.60458119114863917</v>
      </c>
      <c r="F33">
        <f t="shared" si="1"/>
        <v>0.39541880885136088</v>
      </c>
      <c r="G33" s="33" t="s">
        <v>70</v>
      </c>
      <c r="H33" s="33" t="s">
        <v>70</v>
      </c>
      <c r="I33" s="33"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32C7C-54BB-F340-A8B1-727FA602BC00}">
  <dimension ref="A1:B21"/>
  <sheetViews>
    <sheetView workbookViewId="0">
      <selection activeCell="C30" sqref="C30"/>
    </sheetView>
  </sheetViews>
  <sheetFormatPr baseColWidth="10" defaultRowHeight="16" x14ac:dyDescent="0.2"/>
  <sheetData>
    <row r="1" spans="1:2" s="25" customFormat="1" x14ac:dyDescent="0.2">
      <c r="A1" s="25" t="s">
        <v>4</v>
      </c>
      <c r="B1" s="25" t="s">
        <v>418</v>
      </c>
    </row>
    <row r="2" spans="1:2" x14ac:dyDescent="0.2">
      <c r="A2">
        <v>1999</v>
      </c>
      <c r="B2" s="33" t="s">
        <v>70</v>
      </c>
    </row>
    <row r="3" spans="1:2" x14ac:dyDescent="0.2">
      <c r="A3">
        <v>2000</v>
      </c>
      <c r="B3" s="33" t="s">
        <v>70</v>
      </c>
    </row>
    <row r="4" spans="1:2" x14ac:dyDescent="0.2">
      <c r="A4">
        <v>2001</v>
      </c>
      <c r="B4" s="33" t="s">
        <v>70</v>
      </c>
    </row>
    <row r="5" spans="1:2" x14ac:dyDescent="0.2">
      <c r="A5">
        <v>2002</v>
      </c>
      <c r="B5" s="33" t="s">
        <v>70</v>
      </c>
    </row>
    <row r="6" spans="1:2" x14ac:dyDescent="0.2">
      <c r="A6">
        <v>2003</v>
      </c>
      <c r="B6" s="33" t="s">
        <v>70</v>
      </c>
    </row>
    <row r="7" spans="1:2" x14ac:dyDescent="0.2">
      <c r="A7">
        <v>2004</v>
      </c>
      <c r="B7">
        <v>0.41199999999999998</v>
      </c>
    </row>
    <row r="8" spans="1:2" x14ac:dyDescent="0.2">
      <c r="A8">
        <v>2005</v>
      </c>
      <c r="B8">
        <v>0.40899999999999997</v>
      </c>
    </row>
    <row r="9" spans="1:2" x14ac:dyDescent="0.2">
      <c r="A9">
        <v>2006</v>
      </c>
      <c r="B9">
        <v>0.39400000000000002</v>
      </c>
    </row>
    <row r="10" spans="1:2" x14ac:dyDescent="0.2">
      <c r="A10">
        <v>2007</v>
      </c>
      <c r="B10">
        <v>0.38900000000000001</v>
      </c>
    </row>
    <row r="11" spans="1:2" x14ac:dyDescent="0.2">
      <c r="A11">
        <v>2008</v>
      </c>
      <c r="B11">
        <v>0.36899999999999999</v>
      </c>
    </row>
    <row r="12" spans="1:2" x14ac:dyDescent="0.2">
      <c r="A12">
        <v>2009</v>
      </c>
      <c r="B12">
        <v>0.36599999999999999</v>
      </c>
    </row>
    <row r="13" spans="1:2" x14ac:dyDescent="0.2">
      <c r="A13">
        <v>2010</v>
      </c>
      <c r="B13">
        <v>0.39</v>
      </c>
    </row>
    <row r="14" spans="1:2" x14ac:dyDescent="0.2">
      <c r="A14">
        <v>2011</v>
      </c>
      <c r="B14">
        <v>0.38</v>
      </c>
    </row>
    <row r="15" spans="1:2" x14ac:dyDescent="0.2">
      <c r="A15">
        <v>2012</v>
      </c>
      <c r="B15">
        <v>0.36</v>
      </c>
    </row>
    <row r="16" spans="1:2" x14ac:dyDescent="0.2">
      <c r="A16">
        <v>2013</v>
      </c>
      <c r="B16">
        <v>0.34899999999999998</v>
      </c>
    </row>
    <row r="17" spans="1:2" x14ac:dyDescent="0.2">
      <c r="A17">
        <v>2014</v>
      </c>
      <c r="B17">
        <v>0.35099999999999998</v>
      </c>
    </row>
    <row r="18" spans="1:2" x14ac:dyDescent="0.2">
      <c r="A18">
        <v>2015</v>
      </c>
      <c r="B18">
        <v>0.36299999999999999</v>
      </c>
    </row>
    <row r="19" spans="1:2" x14ac:dyDescent="0.2">
      <c r="A19">
        <v>2016</v>
      </c>
      <c r="B19" s="33" t="s">
        <v>70</v>
      </c>
    </row>
    <row r="20" spans="1:2" x14ac:dyDescent="0.2">
      <c r="A20">
        <v>2017</v>
      </c>
      <c r="B20" s="33" t="s">
        <v>70</v>
      </c>
    </row>
    <row r="21" spans="1:2" x14ac:dyDescent="0.2">
      <c r="A21">
        <v>2018</v>
      </c>
      <c r="B21" s="33" t="s">
        <v>70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33"/>
  <sheetViews>
    <sheetView workbookViewId="0">
      <selection activeCell="D15" sqref="D15"/>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53</v>
      </c>
    </row>
    <row r="6" spans="1:4" s="3" customFormat="1" x14ac:dyDescent="0.2">
      <c r="A6" s="3" t="s">
        <v>0</v>
      </c>
      <c r="B6" s="3" t="s">
        <v>1</v>
      </c>
      <c r="C6" s="3" t="s">
        <v>2</v>
      </c>
      <c r="D6" s="3" t="s">
        <v>74</v>
      </c>
    </row>
    <row r="7" spans="1:4" s="39" customFormat="1" x14ac:dyDescent="0.2">
      <c r="A7" s="39" t="s">
        <v>197</v>
      </c>
      <c r="B7" s="39" t="s">
        <v>198</v>
      </c>
      <c r="C7" s="39" t="s">
        <v>328</v>
      </c>
    </row>
    <row r="8" spans="1:4" s="39" customFormat="1" x14ac:dyDescent="0.2">
      <c r="A8" s="39" t="s">
        <v>414</v>
      </c>
      <c r="B8" s="39" t="s">
        <v>419</v>
      </c>
      <c r="C8" s="39" t="s">
        <v>420</v>
      </c>
      <c r="D8" s="39" t="s">
        <v>421</v>
      </c>
    </row>
    <row r="9" spans="1:4" s="39" customFormat="1" x14ac:dyDescent="0.2">
      <c r="A9" s="39" t="s">
        <v>326</v>
      </c>
      <c r="B9" s="39" t="s">
        <v>327</v>
      </c>
      <c r="C9" s="39" t="s">
        <v>199</v>
      </c>
      <c r="D9" s="34" t="s">
        <v>367</v>
      </c>
    </row>
    <row r="10" spans="1:4" x14ac:dyDescent="0.2">
      <c r="A10" t="s">
        <v>14</v>
      </c>
      <c r="B10" t="s">
        <v>75</v>
      </c>
      <c r="C10" t="s">
        <v>38</v>
      </c>
      <c r="D10" t="s">
        <v>73</v>
      </c>
    </row>
    <row r="11" spans="1:4" x14ac:dyDescent="0.2">
      <c r="A11" t="s">
        <v>44</v>
      </c>
      <c r="B11" t="s">
        <v>46</v>
      </c>
      <c r="C11" t="s">
        <v>45</v>
      </c>
      <c r="D11" t="s">
        <v>77</v>
      </c>
    </row>
    <row r="12" spans="1:4" x14ac:dyDescent="0.2">
      <c r="A12" t="s">
        <v>16</v>
      </c>
      <c r="B12" t="s">
        <v>25</v>
      </c>
      <c r="C12" t="s">
        <v>468</v>
      </c>
      <c r="D12" t="s">
        <v>76</v>
      </c>
    </row>
    <row r="13" spans="1:4" x14ac:dyDescent="0.2">
      <c r="A13" t="s">
        <v>17</v>
      </c>
      <c r="B13" t="s">
        <v>57</v>
      </c>
      <c r="C13" t="s">
        <v>36</v>
      </c>
      <c r="D13" t="s">
        <v>78</v>
      </c>
    </row>
    <row r="14" spans="1:4" x14ac:dyDescent="0.2">
      <c r="A14" t="s">
        <v>15</v>
      </c>
      <c r="B14" t="s">
        <v>24</v>
      </c>
      <c r="C14" t="s">
        <v>37</v>
      </c>
      <c r="D14" t="s">
        <v>109</v>
      </c>
    </row>
    <row r="15" spans="1:4" x14ac:dyDescent="0.2">
      <c r="A15" t="s">
        <v>22</v>
      </c>
      <c r="B15" t="s">
        <v>560</v>
      </c>
      <c r="C15" t="s">
        <v>558</v>
      </c>
      <c r="D15" t="s">
        <v>566</v>
      </c>
    </row>
    <row r="16" spans="1:4" x14ac:dyDescent="0.2">
      <c r="A16" t="s">
        <v>18</v>
      </c>
      <c r="B16" t="s">
        <v>26</v>
      </c>
      <c r="C16" t="s">
        <v>35</v>
      </c>
      <c r="D16" t="s">
        <v>110</v>
      </c>
    </row>
    <row r="17" spans="1:4" x14ac:dyDescent="0.2">
      <c r="A17" t="s">
        <v>157</v>
      </c>
      <c r="B17" t="s">
        <v>158</v>
      </c>
      <c r="C17" t="s">
        <v>160</v>
      </c>
      <c r="D17" t="s">
        <v>159</v>
      </c>
    </row>
    <row r="18" spans="1:4" x14ac:dyDescent="0.2">
      <c r="A18" t="s">
        <v>114</v>
      </c>
      <c r="B18" t="s">
        <v>118</v>
      </c>
      <c r="C18" t="s">
        <v>32</v>
      </c>
    </row>
    <row r="19" spans="1:4" x14ac:dyDescent="0.2">
      <c r="A19" t="s">
        <v>21</v>
      </c>
      <c r="B19" t="s">
        <v>29</v>
      </c>
      <c r="C19" t="s">
        <v>32</v>
      </c>
      <c r="D19" t="s">
        <v>493</v>
      </c>
    </row>
    <row r="20" spans="1:4" x14ac:dyDescent="0.2">
      <c r="A20" t="s">
        <v>141</v>
      </c>
      <c r="B20" t="s">
        <v>142</v>
      </c>
      <c r="C20" t="s">
        <v>32</v>
      </c>
      <c r="D20" s="34" t="s">
        <v>143</v>
      </c>
    </row>
    <row r="21" spans="1:4" x14ac:dyDescent="0.2">
      <c r="A21" t="s">
        <v>149</v>
      </c>
      <c r="B21" t="s">
        <v>150</v>
      </c>
      <c r="C21" t="s">
        <v>152</v>
      </c>
      <c r="D21" t="s">
        <v>153</v>
      </c>
    </row>
    <row r="22" spans="1:4" x14ac:dyDescent="0.2">
      <c r="A22" t="s">
        <v>19</v>
      </c>
      <c r="B22" t="s">
        <v>27</v>
      </c>
      <c r="C22" t="s">
        <v>34</v>
      </c>
      <c r="D22" t="s">
        <v>167</v>
      </c>
    </row>
    <row r="23" spans="1:4" x14ac:dyDescent="0.2">
      <c r="A23" t="s">
        <v>20</v>
      </c>
      <c r="B23" t="s">
        <v>28</v>
      </c>
      <c r="C23" t="s">
        <v>33</v>
      </c>
      <c r="D23" t="s">
        <v>119</v>
      </c>
    </row>
    <row r="24" spans="1:4" x14ac:dyDescent="0.2">
      <c r="A24" t="s">
        <v>80</v>
      </c>
      <c r="B24" t="s">
        <v>79</v>
      </c>
      <c r="C24" t="s">
        <v>82</v>
      </c>
      <c r="D24" s="34" t="s">
        <v>549</v>
      </c>
    </row>
    <row r="25" spans="1:4" s="34" customFormat="1" x14ac:dyDescent="0.2">
      <c r="A25" s="34" t="s">
        <v>522</v>
      </c>
      <c r="B25" s="34" t="s">
        <v>525</v>
      </c>
      <c r="C25" s="34" t="s">
        <v>524</v>
      </c>
      <c r="D25" s="34" t="s">
        <v>523</v>
      </c>
    </row>
    <row r="26" spans="1:4" x14ac:dyDescent="0.2">
      <c r="A26" t="s">
        <v>23</v>
      </c>
      <c r="B26" t="s">
        <v>30</v>
      </c>
      <c r="C26" t="s">
        <v>31</v>
      </c>
      <c r="D26" t="s">
        <v>91</v>
      </c>
    </row>
    <row r="27" spans="1:4" x14ac:dyDescent="0.2">
      <c r="A27" t="s">
        <v>92</v>
      </c>
      <c r="B27" t="s">
        <v>93</v>
      </c>
      <c r="C27" t="s">
        <v>94</v>
      </c>
      <c r="D27" t="s">
        <v>103</v>
      </c>
    </row>
    <row r="28" spans="1:4" x14ac:dyDescent="0.2">
      <c r="A28" t="s">
        <v>104</v>
      </c>
      <c r="B28" t="s">
        <v>105</v>
      </c>
      <c r="C28" t="s">
        <v>107</v>
      </c>
      <c r="D28" t="s">
        <v>106</v>
      </c>
    </row>
    <row r="29" spans="1:4" x14ac:dyDescent="0.2">
      <c r="A29" t="s">
        <v>170</v>
      </c>
      <c r="B29" t="s">
        <v>536</v>
      </c>
      <c r="C29" t="s">
        <v>171</v>
      </c>
      <c r="D29" t="s">
        <v>172</v>
      </c>
    </row>
    <row r="30" spans="1:4" x14ac:dyDescent="0.2">
      <c r="A30" t="s">
        <v>535</v>
      </c>
      <c r="B30" t="s">
        <v>537</v>
      </c>
      <c r="C30" t="s">
        <v>538</v>
      </c>
      <c r="D30" t="s">
        <v>539</v>
      </c>
    </row>
    <row r="31" spans="1:4" x14ac:dyDescent="0.2">
      <c r="A31" t="s">
        <v>127</v>
      </c>
      <c r="B31" t="s">
        <v>128</v>
      </c>
      <c r="C31" t="s">
        <v>129</v>
      </c>
      <c r="D31" s="34" t="s">
        <v>130</v>
      </c>
    </row>
    <row r="32" spans="1:4" x14ac:dyDescent="0.2">
      <c r="A32" t="s">
        <v>135</v>
      </c>
      <c r="B32" t="s">
        <v>138</v>
      </c>
      <c r="C32" t="s">
        <v>136</v>
      </c>
      <c r="D32" t="s">
        <v>137</v>
      </c>
    </row>
    <row r="33" spans="1:4" x14ac:dyDescent="0.2">
      <c r="A33" t="s">
        <v>181</v>
      </c>
      <c r="B33" t="s">
        <v>182</v>
      </c>
      <c r="C33" t="s">
        <v>183</v>
      </c>
      <c r="D33" t="s">
        <v>184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L218"/>
  <sheetViews>
    <sheetView topLeftCell="A77" workbookViewId="0">
      <selection activeCell="B102" sqref="B102"/>
    </sheetView>
  </sheetViews>
  <sheetFormatPr baseColWidth="10" defaultRowHeight="16" x14ac:dyDescent="0.2"/>
  <cols>
    <col min="1" max="1" width="19" bestFit="1" customWidth="1"/>
    <col min="10" max="10" width="16.33203125" bestFit="1" customWidth="1"/>
  </cols>
  <sheetData>
    <row r="2" spans="1:2" s="3" customFormat="1" x14ac:dyDescent="0.2">
      <c r="A2" s="3" t="s">
        <v>197</v>
      </c>
    </row>
    <row r="3" spans="1:2" s="3" customFormat="1" x14ac:dyDescent="0.2">
      <c r="A3" s="39" t="s">
        <v>269</v>
      </c>
      <c r="B3" t="s">
        <v>270</v>
      </c>
    </row>
    <row r="4" spans="1:2" x14ac:dyDescent="0.2">
      <c r="A4" t="s">
        <v>208</v>
      </c>
      <c r="B4" t="s">
        <v>210</v>
      </c>
    </row>
    <row r="5" spans="1:2" x14ac:dyDescent="0.2">
      <c r="A5" t="s">
        <v>209</v>
      </c>
      <c r="B5" t="s">
        <v>211</v>
      </c>
    </row>
    <row r="6" spans="1:2" x14ac:dyDescent="0.2">
      <c r="A6" t="s">
        <v>200</v>
      </c>
      <c r="B6" t="s">
        <v>212</v>
      </c>
    </row>
    <row r="7" spans="1:2" x14ac:dyDescent="0.2">
      <c r="A7" t="s">
        <v>339</v>
      </c>
      <c r="B7" t="s">
        <v>340</v>
      </c>
    </row>
    <row r="8" spans="1:2" x14ac:dyDescent="0.2">
      <c r="A8" t="s">
        <v>322</v>
      </c>
      <c r="B8" t="s">
        <v>323</v>
      </c>
    </row>
    <row r="9" spans="1:2" x14ac:dyDescent="0.2">
      <c r="A9" t="s">
        <v>2</v>
      </c>
      <c r="B9" t="s">
        <v>338</v>
      </c>
    </row>
    <row r="10" spans="1:2" x14ac:dyDescent="0.2">
      <c r="A10" t="s">
        <v>202</v>
      </c>
      <c r="B10" t="s">
        <v>213</v>
      </c>
    </row>
    <row r="11" spans="1:2" x14ac:dyDescent="0.2">
      <c r="A11" t="s">
        <v>226</v>
      </c>
      <c r="B11" t="s">
        <v>214</v>
      </c>
    </row>
    <row r="12" spans="1:2" x14ac:dyDescent="0.2">
      <c r="A12" t="s">
        <v>201</v>
      </c>
      <c r="B12" t="s">
        <v>227</v>
      </c>
    </row>
    <row r="13" spans="1:2" x14ac:dyDescent="0.2">
      <c r="A13" t="s">
        <v>203</v>
      </c>
      <c r="B13" t="s">
        <v>215</v>
      </c>
    </row>
    <row r="14" spans="1:2" x14ac:dyDescent="0.2">
      <c r="A14" t="s">
        <v>350</v>
      </c>
      <c r="B14" t="s">
        <v>363</v>
      </c>
    </row>
    <row r="15" spans="1:2" x14ac:dyDescent="0.2">
      <c r="A15" t="s">
        <v>204</v>
      </c>
      <c r="B15" t="s">
        <v>216</v>
      </c>
    </row>
    <row r="16" spans="1:2" s="3" customFormat="1" x14ac:dyDescent="0.2">
      <c r="A16" s="39" t="s">
        <v>351</v>
      </c>
      <c r="B16" s="39" t="s">
        <v>362</v>
      </c>
    </row>
    <row r="17" spans="1:2" x14ac:dyDescent="0.2">
      <c r="A17" t="s">
        <v>220</v>
      </c>
      <c r="B17" t="s">
        <v>221</v>
      </c>
    </row>
    <row r="18" spans="1:2" x14ac:dyDescent="0.2">
      <c r="A18" t="s">
        <v>341</v>
      </c>
      <c r="B18" t="s">
        <v>357</v>
      </c>
    </row>
    <row r="19" spans="1:2" x14ac:dyDescent="0.2">
      <c r="A19" t="s">
        <v>342</v>
      </c>
      <c r="B19" t="s">
        <v>358</v>
      </c>
    </row>
    <row r="20" spans="1:2" x14ac:dyDescent="0.2">
      <c r="A20" t="s">
        <v>343</v>
      </c>
      <c r="B20" s="29" t="s">
        <v>359</v>
      </c>
    </row>
    <row r="21" spans="1:2" x14ac:dyDescent="0.2">
      <c r="A21" t="s">
        <v>344</v>
      </c>
      <c r="B21" s="29" t="s">
        <v>360</v>
      </c>
    </row>
    <row r="22" spans="1:2" x14ac:dyDescent="0.2">
      <c r="A22" t="s">
        <v>345</v>
      </c>
      <c r="B22" s="29" t="s">
        <v>361</v>
      </c>
    </row>
    <row r="23" spans="1:2" x14ac:dyDescent="0.2">
      <c r="A23" t="s">
        <v>205</v>
      </c>
      <c r="B23" t="s">
        <v>217</v>
      </c>
    </row>
    <row r="24" spans="1:2" x14ac:dyDescent="0.2">
      <c r="A24" t="s">
        <v>206</v>
      </c>
      <c r="B24" t="s">
        <v>218</v>
      </c>
    </row>
    <row r="25" spans="1:2" x14ac:dyDescent="0.2">
      <c r="A25" t="s">
        <v>207</v>
      </c>
      <c r="B25" t="s">
        <v>219</v>
      </c>
    </row>
    <row r="26" spans="1:2" x14ac:dyDescent="0.2">
      <c r="A26" t="s">
        <v>229</v>
      </c>
      <c r="B26" t="s">
        <v>249</v>
      </c>
    </row>
    <row r="27" spans="1:2" x14ac:dyDescent="0.2">
      <c r="A27" t="s">
        <v>230</v>
      </c>
      <c r="B27" t="s">
        <v>250</v>
      </c>
    </row>
    <row r="28" spans="1:2" x14ac:dyDescent="0.2">
      <c r="A28" t="s">
        <v>231</v>
      </c>
      <c r="B28" t="s">
        <v>251</v>
      </c>
    </row>
    <row r="29" spans="1:2" x14ac:dyDescent="0.2">
      <c r="A29" t="s">
        <v>232</v>
      </c>
      <c r="B29" t="s">
        <v>252</v>
      </c>
    </row>
    <row r="30" spans="1:2" x14ac:dyDescent="0.2">
      <c r="A30" t="s">
        <v>233</v>
      </c>
      <c r="B30" t="s">
        <v>253</v>
      </c>
    </row>
    <row r="31" spans="1:2" x14ac:dyDescent="0.2">
      <c r="A31" t="s">
        <v>234</v>
      </c>
      <c r="B31" t="s">
        <v>254</v>
      </c>
    </row>
    <row r="32" spans="1:2" x14ac:dyDescent="0.2">
      <c r="A32" t="s">
        <v>235</v>
      </c>
      <c r="B32" t="s">
        <v>255</v>
      </c>
    </row>
    <row r="33" spans="1:2" x14ac:dyDescent="0.2">
      <c r="A33" t="s">
        <v>236</v>
      </c>
      <c r="B33" t="s">
        <v>256</v>
      </c>
    </row>
    <row r="34" spans="1:2" x14ac:dyDescent="0.2">
      <c r="A34" t="s">
        <v>237</v>
      </c>
      <c r="B34" t="s">
        <v>257</v>
      </c>
    </row>
    <row r="35" spans="1:2" x14ac:dyDescent="0.2">
      <c r="A35" t="s">
        <v>238</v>
      </c>
      <c r="B35" t="s">
        <v>258</v>
      </c>
    </row>
    <row r="36" spans="1:2" x14ac:dyDescent="0.2">
      <c r="A36" t="s">
        <v>239</v>
      </c>
      <c r="B36" t="s">
        <v>259</v>
      </c>
    </row>
    <row r="37" spans="1:2" x14ac:dyDescent="0.2">
      <c r="A37" t="s">
        <v>240</v>
      </c>
      <c r="B37" t="s">
        <v>260</v>
      </c>
    </row>
    <row r="38" spans="1:2" x14ac:dyDescent="0.2">
      <c r="A38" t="s">
        <v>241</v>
      </c>
      <c r="B38" t="s">
        <v>261</v>
      </c>
    </row>
    <row r="39" spans="1:2" x14ac:dyDescent="0.2">
      <c r="A39" t="s">
        <v>242</v>
      </c>
      <c r="B39" t="s">
        <v>262</v>
      </c>
    </row>
    <row r="40" spans="1:2" x14ac:dyDescent="0.2">
      <c r="A40" t="s">
        <v>243</v>
      </c>
      <c r="B40" t="s">
        <v>263</v>
      </c>
    </row>
    <row r="41" spans="1:2" x14ac:dyDescent="0.2">
      <c r="A41" t="s">
        <v>244</v>
      </c>
      <c r="B41" t="s">
        <v>264</v>
      </c>
    </row>
    <row r="42" spans="1:2" x14ac:dyDescent="0.2">
      <c r="A42" t="s">
        <v>245</v>
      </c>
      <c r="B42" t="s">
        <v>265</v>
      </c>
    </row>
    <row r="43" spans="1:2" x14ac:dyDescent="0.2">
      <c r="A43" t="s">
        <v>246</v>
      </c>
      <c r="B43" t="s">
        <v>266</v>
      </c>
    </row>
    <row r="44" spans="1:2" x14ac:dyDescent="0.2">
      <c r="A44" t="s">
        <v>247</v>
      </c>
      <c r="B44" t="s">
        <v>267</v>
      </c>
    </row>
    <row r="45" spans="1:2" x14ac:dyDescent="0.2">
      <c r="A45" t="s">
        <v>248</v>
      </c>
      <c r="B45" t="s">
        <v>268</v>
      </c>
    </row>
    <row r="46" spans="1:2" x14ac:dyDescent="0.2">
      <c r="A46" t="s">
        <v>224</v>
      </c>
      <c r="B46" t="s">
        <v>225</v>
      </c>
    </row>
    <row r="48" spans="1:2" x14ac:dyDescent="0.2">
      <c r="A48" s="3" t="s">
        <v>414</v>
      </c>
      <c r="B48" s="3"/>
    </row>
    <row r="49" spans="1:12" x14ac:dyDescent="0.2">
      <c r="A49" t="s">
        <v>4</v>
      </c>
      <c r="B49" t="s">
        <v>43</v>
      </c>
    </row>
    <row r="50" spans="1:12" x14ac:dyDescent="0.2">
      <c r="A50" t="s">
        <v>418</v>
      </c>
      <c r="B50" t="s">
        <v>423</v>
      </c>
    </row>
    <row r="52" spans="1:12" x14ac:dyDescent="0.2">
      <c r="A52" s="3" t="s">
        <v>326</v>
      </c>
      <c r="B52" s="3"/>
    </row>
    <row r="53" spans="1:12" x14ac:dyDescent="0.2">
      <c r="A53" t="s">
        <v>40</v>
      </c>
      <c r="B53" t="s">
        <v>42</v>
      </c>
    </row>
    <row r="54" spans="1:12" x14ac:dyDescent="0.2">
      <c r="A54" t="s">
        <v>325</v>
      </c>
      <c r="B54" t="s">
        <v>329</v>
      </c>
    </row>
    <row r="56" spans="1:12" x14ac:dyDescent="0.2">
      <c r="A56" s="3" t="s">
        <v>14</v>
      </c>
      <c r="B56" s="3"/>
    </row>
    <row r="57" spans="1:12" x14ac:dyDescent="0.2">
      <c r="A57" t="s">
        <v>40</v>
      </c>
      <c r="B57" t="s">
        <v>42</v>
      </c>
      <c r="L57" s="39"/>
    </row>
    <row r="58" spans="1:12" x14ac:dyDescent="0.2">
      <c r="A58" t="s">
        <v>39</v>
      </c>
      <c r="B58" t="s">
        <v>41</v>
      </c>
    </row>
    <row r="59" spans="1:12" x14ac:dyDescent="0.2">
      <c r="A59" t="s">
        <v>4</v>
      </c>
      <c r="B59" t="s">
        <v>43</v>
      </c>
    </row>
    <row r="61" spans="1:12" x14ac:dyDescent="0.2">
      <c r="A61" s="3" t="s">
        <v>44</v>
      </c>
    </row>
    <row r="62" spans="1:12" x14ac:dyDescent="0.2">
      <c r="A62" t="s">
        <v>4</v>
      </c>
      <c r="B62" t="s">
        <v>43</v>
      </c>
    </row>
    <row r="63" spans="1:12" x14ac:dyDescent="0.2">
      <c r="A63" t="s">
        <v>47</v>
      </c>
      <c r="B63" t="s">
        <v>56</v>
      </c>
    </row>
    <row r="64" spans="1:12" x14ac:dyDescent="0.2">
      <c r="A64" t="s">
        <v>48</v>
      </c>
      <c r="B64" t="s">
        <v>55</v>
      </c>
    </row>
    <row r="65" spans="1:12" x14ac:dyDescent="0.2">
      <c r="A65" t="s">
        <v>49</v>
      </c>
      <c r="B65" t="s">
        <v>54</v>
      </c>
    </row>
    <row r="66" spans="1:12" x14ac:dyDescent="0.2">
      <c r="A66" t="s">
        <v>490</v>
      </c>
      <c r="B66" t="s">
        <v>491</v>
      </c>
      <c r="L66" s="39"/>
    </row>
    <row r="67" spans="1:12" x14ac:dyDescent="0.2">
      <c r="L67" s="39"/>
    </row>
    <row r="68" spans="1:12" x14ac:dyDescent="0.2">
      <c r="A68" s="3" t="s">
        <v>16</v>
      </c>
      <c r="B68" s="3"/>
    </row>
    <row r="69" spans="1:12" x14ac:dyDescent="0.2">
      <c r="A69" t="s">
        <v>40</v>
      </c>
      <c r="B69" t="s">
        <v>42</v>
      </c>
    </row>
    <row r="70" spans="1:12" x14ac:dyDescent="0.2">
      <c r="A70" t="s">
        <v>51</v>
      </c>
      <c r="B70" t="s">
        <v>422</v>
      </c>
    </row>
    <row r="71" spans="1:12" x14ac:dyDescent="0.2">
      <c r="A71" t="s">
        <v>5</v>
      </c>
      <c r="B71" t="s">
        <v>52</v>
      </c>
    </row>
    <row r="72" spans="1:12" x14ac:dyDescent="0.2">
      <c r="A72" t="s">
        <v>4</v>
      </c>
      <c r="B72" t="s">
        <v>43</v>
      </c>
    </row>
    <row r="73" spans="1:12" x14ac:dyDescent="0.2">
      <c r="A73" t="s">
        <v>459</v>
      </c>
      <c r="B73" t="s">
        <v>465</v>
      </c>
    </row>
    <row r="74" spans="1:12" x14ac:dyDescent="0.2">
      <c r="A74" t="s">
        <v>460</v>
      </c>
      <c r="B74" t="s">
        <v>466</v>
      </c>
    </row>
    <row r="75" spans="1:12" x14ac:dyDescent="0.2">
      <c r="A75" t="s">
        <v>461</v>
      </c>
      <c r="B75" t="s">
        <v>467</v>
      </c>
    </row>
    <row r="77" spans="1:12" x14ac:dyDescent="0.2">
      <c r="A77" s="3" t="s">
        <v>17</v>
      </c>
    </row>
    <row r="78" spans="1:12" x14ac:dyDescent="0.2">
      <c r="A78" t="s">
        <v>4</v>
      </c>
      <c r="B78" t="s">
        <v>43</v>
      </c>
    </row>
    <row r="79" spans="1:12" x14ac:dyDescent="0.2">
      <c r="A79" t="s">
        <v>17</v>
      </c>
      <c r="B79" t="s">
        <v>59</v>
      </c>
    </row>
    <row r="80" spans="1:12" x14ac:dyDescent="0.2">
      <c r="A80" t="s">
        <v>58</v>
      </c>
      <c r="B80" t="s">
        <v>3</v>
      </c>
    </row>
    <row r="81" spans="1:2" x14ac:dyDescent="0.2">
      <c r="A81" t="s">
        <v>411</v>
      </c>
      <c r="B81" t="s">
        <v>412</v>
      </c>
    </row>
    <row r="82" spans="1:2" x14ac:dyDescent="0.2">
      <c r="A82" t="s">
        <v>406</v>
      </c>
      <c r="B82" t="s">
        <v>413</v>
      </c>
    </row>
    <row r="83" spans="1:2" x14ac:dyDescent="0.2">
      <c r="A83" t="s">
        <v>425</v>
      </c>
      <c r="B83" t="s">
        <v>424</v>
      </c>
    </row>
    <row r="84" spans="1:2" x14ac:dyDescent="0.2">
      <c r="A84" t="s">
        <v>471</v>
      </c>
      <c r="B84" t="s">
        <v>472</v>
      </c>
    </row>
    <row r="85" spans="1:2" x14ac:dyDescent="0.2">
      <c r="A85" t="s">
        <v>483</v>
      </c>
      <c r="B85" t="s">
        <v>485</v>
      </c>
    </row>
    <row r="87" spans="1:2" x14ac:dyDescent="0.2">
      <c r="A87" s="3" t="s">
        <v>15</v>
      </c>
    </row>
    <row r="88" spans="1:2" x14ac:dyDescent="0.2">
      <c r="A88" t="s">
        <v>4</v>
      </c>
      <c r="B88" t="s">
        <v>43</v>
      </c>
    </row>
    <row r="89" spans="1:2" x14ac:dyDescent="0.2">
      <c r="A89" t="s">
        <v>12</v>
      </c>
      <c r="B89" t="s">
        <v>50</v>
      </c>
    </row>
    <row r="91" spans="1:2" x14ac:dyDescent="0.2">
      <c r="A91" s="3" t="s">
        <v>22</v>
      </c>
    </row>
    <row r="92" spans="1:2" x14ac:dyDescent="0.2">
      <c r="A92" t="s">
        <v>349</v>
      </c>
      <c r="B92" t="s">
        <v>364</v>
      </c>
    </row>
    <row r="93" spans="1:2" x14ac:dyDescent="0.2">
      <c r="A93" t="s">
        <v>5</v>
      </c>
      <c r="B93" t="s">
        <v>52</v>
      </c>
    </row>
    <row r="94" spans="1:2" x14ac:dyDescent="0.2">
      <c r="A94" t="s">
        <v>4</v>
      </c>
      <c r="B94" t="s">
        <v>43</v>
      </c>
    </row>
    <row r="95" spans="1:2" x14ac:dyDescent="0.2">
      <c r="A95" t="s">
        <v>13</v>
      </c>
      <c r="B95" t="s">
        <v>365</v>
      </c>
    </row>
    <row r="96" spans="1:2" x14ac:dyDescent="0.2">
      <c r="A96" t="s">
        <v>559</v>
      </c>
      <c r="B96" t="s">
        <v>567</v>
      </c>
    </row>
    <row r="97" spans="1:2" x14ac:dyDescent="0.2">
      <c r="A97" t="s">
        <v>565</v>
      </c>
      <c r="B97" t="s">
        <v>568</v>
      </c>
    </row>
    <row r="98" spans="1:2" x14ac:dyDescent="0.2">
      <c r="A98" t="s">
        <v>563</v>
      </c>
      <c r="B98" t="s">
        <v>569</v>
      </c>
    </row>
    <row r="99" spans="1:2" x14ac:dyDescent="0.2">
      <c r="A99" t="s">
        <v>561</v>
      </c>
      <c r="B99" t="s">
        <v>570</v>
      </c>
    </row>
    <row r="100" spans="1:2" x14ac:dyDescent="0.2">
      <c r="A100" t="s">
        <v>562</v>
      </c>
      <c r="B100" t="s">
        <v>571</v>
      </c>
    </row>
    <row r="101" spans="1:2" x14ac:dyDescent="0.2">
      <c r="A101" t="s">
        <v>564</v>
      </c>
      <c r="B101" t="s">
        <v>572</v>
      </c>
    </row>
    <row r="103" spans="1:2" x14ac:dyDescent="0.2">
      <c r="A103" s="25" t="s">
        <v>157</v>
      </c>
    </row>
    <row r="104" spans="1:2" x14ac:dyDescent="0.2">
      <c r="A104" t="s">
        <v>4</v>
      </c>
      <c r="B104" t="s">
        <v>43</v>
      </c>
    </row>
    <row r="105" spans="1:2" x14ac:dyDescent="0.2">
      <c r="A105" t="s">
        <v>154</v>
      </c>
      <c r="B105" t="s">
        <v>161</v>
      </c>
    </row>
    <row r="106" spans="1:2" x14ac:dyDescent="0.2">
      <c r="A106" t="s">
        <v>155</v>
      </c>
      <c r="B106" t="s">
        <v>162</v>
      </c>
    </row>
    <row r="107" spans="1:2" x14ac:dyDescent="0.2">
      <c r="A107" t="s">
        <v>156</v>
      </c>
      <c r="B107" s="29" t="s">
        <v>163</v>
      </c>
    </row>
    <row r="108" spans="1:2" x14ac:dyDescent="0.2">
      <c r="A108" t="s">
        <v>398</v>
      </c>
      <c r="B108" s="29" t="s">
        <v>399</v>
      </c>
    </row>
    <row r="109" spans="1:2" x14ac:dyDescent="0.2">
      <c r="A109" t="s">
        <v>403</v>
      </c>
      <c r="B109" s="29" t="s">
        <v>404</v>
      </c>
    </row>
    <row r="111" spans="1:2" x14ac:dyDescent="0.2">
      <c r="A111" s="3" t="s">
        <v>18</v>
      </c>
    </row>
    <row r="112" spans="1:2" x14ac:dyDescent="0.2">
      <c r="A112" t="s">
        <v>4</v>
      </c>
      <c r="B112" t="s">
        <v>43</v>
      </c>
    </row>
    <row r="113" spans="1:2" x14ac:dyDescent="0.2">
      <c r="A113" t="s">
        <v>60</v>
      </c>
      <c r="B113" t="s">
        <v>61</v>
      </c>
    </row>
    <row r="115" spans="1:2" x14ac:dyDescent="0.2">
      <c r="A115" s="25" t="s">
        <v>114</v>
      </c>
    </row>
    <row r="116" spans="1:2" x14ac:dyDescent="0.2">
      <c r="A116" s="29" t="s">
        <v>4</v>
      </c>
      <c r="B116" t="s">
        <v>43</v>
      </c>
    </row>
    <row r="117" spans="1:2" x14ac:dyDescent="0.2">
      <c r="A117" s="29" t="s">
        <v>72</v>
      </c>
      <c r="B117" t="s">
        <v>115</v>
      </c>
    </row>
    <row r="118" spans="1:2" x14ac:dyDescent="0.2">
      <c r="A118" s="29" t="s">
        <v>7</v>
      </c>
      <c r="B118" t="s">
        <v>116</v>
      </c>
    </row>
    <row r="119" spans="1:2" x14ac:dyDescent="0.2">
      <c r="A119" s="29" t="s">
        <v>8</v>
      </c>
      <c r="B119" t="s">
        <v>117</v>
      </c>
    </row>
    <row r="121" spans="1:2" x14ac:dyDescent="0.2">
      <c r="A121" s="3" t="s">
        <v>21</v>
      </c>
    </row>
    <row r="122" spans="1:2" x14ac:dyDescent="0.2">
      <c r="A122" t="s">
        <v>4</v>
      </c>
      <c r="B122" t="s">
        <v>43</v>
      </c>
    </row>
    <row r="123" spans="1:2" x14ac:dyDescent="0.2">
      <c r="A123" t="s">
        <v>298</v>
      </c>
      <c r="B123" t="s">
        <v>385</v>
      </c>
    </row>
    <row r="124" spans="1:2" x14ac:dyDescent="0.2">
      <c r="A124" t="s">
        <v>299</v>
      </c>
      <c r="B124" t="s">
        <v>384</v>
      </c>
    </row>
    <row r="126" spans="1:2" x14ac:dyDescent="0.2">
      <c r="A126" s="25" t="s">
        <v>141</v>
      </c>
    </row>
    <row r="127" spans="1:2" x14ac:dyDescent="0.2">
      <c r="A127" t="s">
        <v>4</v>
      </c>
      <c r="B127" t="s">
        <v>43</v>
      </c>
    </row>
    <row r="128" spans="1:2" x14ac:dyDescent="0.2">
      <c r="A128" t="s">
        <v>141</v>
      </c>
      <c r="B128" t="s">
        <v>148</v>
      </c>
    </row>
    <row r="129" spans="1:2" x14ac:dyDescent="0.2">
      <c r="A129" t="s">
        <v>145</v>
      </c>
      <c r="B129" t="s">
        <v>147</v>
      </c>
    </row>
    <row r="130" spans="1:2" x14ac:dyDescent="0.2">
      <c r="A130" t="s">
        <v>139</v>
      </c>
      <c r="B130" t="s">
        <v>144</v>
      </c>
    </row>
    <row r="132" spans="1:2" x14ac:dyDescent="0.2">
      <c r="A132" s="25" t="s">
        <v>149</v>
      </c>
    </row>
    <row r="133" spans="1:2" x14ac:dyDescent="0.2">
      <c r="A133" t="s">
        <v>4</v>
      </c>
      <c r="B133" t="s">
        <v>43</v>
      </c>
    </row>
    <row r="134" spans="1:2" x14ac:dyDescent="0.2">
      <c r="A134" t="s">
        <v>139</v>
      </c>
      <c r="B134" t="s">
        <v>151</v>
      </c>
    </row>
    <row r="136" spans="1:2" x14ac:dyDescent="0.2">
      <c r="A136" s="3" t="s">
        <v>19</v>
      </c>
    </row>
    <row r="137" spans="1:2" x14ac:dyDescent="0.2">
      <c r="A137" t="s">
        <v>4</v>
      </c>
      <c r="B137" t="s">
        <v>43</v>
      </c>
    </row>
    <row r="138" spans="1:2" x14ac:dyDescent="0.2">
      <c r="A138" t="s">
        <v>6</v>
      </c>
      <c r="B138" t="s">
        <v>62</v>
      </c>
    </row>
    <row r="139" spans="1:2" x14ac:dyDescent="0.2">
      <c r="A139" t="s">
        <v>68</v>
      </c>
      <c r="B139" t="s">
        <v>69</v>
      </c>
    </row>
    <row r="140" spans="1:2" x14ac:dyDescent="0.2">
      <c r="A140" t="s">
        <v>164</v>
      </c>
      <c r="B140" t="s">
        <v>165</v>
      </c>
    </row>
    <row r="141" spans="1:2" x14ac:dyDescent="0.2">
      <c r="A141" t="s">
        <v>166</v>
      </c>
      <c r="B141" t="s">
        <v>168</v>
      </c>
    </row>
    <row r="142" spans="1:2" x14ac:dyDescent="0.2">
      <c r="A142" t="s">
        <v>477</v>
      </c>
      <c r="B142" t="s">
        <v>478</v>
      </c>
    </row>
    <row r="143" spans="1:2" x14ac:dyDescent="0.2">
      <c r="A143" t="s">
        <v>481</v>
      </c>
      <c r="B143" t="s">
        <v>484</v>
      </c>
    </row>
    <row r="145" spans="1:2" x14ac:dyDescent="0.2">
      <c r="A145" s="3" t="s">
        <v>20</v>
      </c>
    </row>
    <row r="146" spans="1:2" x14ac:dyDescent="0.2">
      <c r="A146" t="s">
        <v>4</v>
      </c>
      <c r="B146" t="s">
        <v>43</v>
      </c>
    </row>
    <row r="147" spans="1:2" x14ac:dyDescent="0.2">
      <c r="A147" t="s">
        <v>7</v>
      </c>
      <c r="B147" t="s">
        <v>64</v>
      </c>
    </row>
    <row r="148" spans="1:2" x14ac:dyDescent="0.2">
      <c r="A148" t="s">
        <v>8</v>
      </c>
      <c r="B148" t="s">
        <v>63</v>
      </c>
    </row>
    <row r="149" spans="1:2" x14ac:dyDescent="0.2">
      <c r="A149" t="s">
        <v>9</v>
      </c>
      <c r="B149" t="s">
        <v>65</v>
      </c>
    </row>
    <row r="150" spans="1:2" x14ac:dyDescent="0.2">
      <c r="A150" t="s">
        <v>10</v>
      </c>
      <c r="B150" t="s">
        <v>66</v>
      </c>
    </row>
    <row r="151" spans="1:2" x14ac:dyDescent="0.2">
      <c r="A151" t="s">
        <v>11</v>
      </c>
      <c r="B151" t="s">
        <v>67</v>
      </c>
    </row>
    <row r="153" spans="1:2" x14ac:dyDescent="0.2">
      <c r="A153" s="3" t="s">
        <v>80</v>
      </c>
    </row>
    <row r="154" spans="1:2" x14ac:dyDescent="0.2">
      <c r="A154" t="s">
        <v>80</v>
      </c>
      <c r="B154" t="s">
        <v>81</v>
      </c>
    </row>
    <row r="155" spans="1:2" x14ac:dyDescent="0.2">
      <c r="A155" t="s">
        <v>386</v>
      </c>
      <c r="B155" t="s">
        <v>396</v>
      </c>
    </row>
    <row r="156" spans="1:2" x14ac:dyDescent="0.2">
      <c r="A156" t="s">
        <v>4</v>
      </c>
      <c r="B156" t="s">
        <v>43</v>
      </c>
    </row>
    <row r="157" spans="1:2" x14ac:dyDescent="0.2">
      <c r="A157" t="s">
        <v>547</v>
      </c>
      <c r="B157" t="s">
        <v>551</v>
      </c>
    </row>
    <row r="158" spans="1:2" x14ac:dyDescent="0.2">
      <c r="A158" t="s">
        <v>548</v>
      </c>
      <c r="B158" t="s">
        <v>550</v>
      </c>
    </row>
    <row r="161" spans="1:2" x14ac:dyDescent="0.2">
      <c r="A161" s="25" t="s">
        <v>532</v>
      </c>
    </row>
    <row r="162" spans="1:2" x14ac:dyDescent="0.2">
      <c r="A162" s="39" t="s">
        <v>510</v>
      </c>
      <c r="B162" t="s">
        <v>530</v>
      </c>
    </row>
    <row r="163" spans="1:2" x14ac:dyDescent="0.2">
      <c r="A163" s="39" t="s">
        <v>511</v>
      </c>
      <c r="B163" t="s">
        <v>531</v>
      </c>
    </row>
    <row r="164" spans="1:2" x14ac:dyDescent="0.2">
      <c r="A164" s="39" t="s">
        <v>512</v>
      </c>
      <c r="B164" t="s">
        <v>528</v>
      </c>
    </row>
    <row r="165" spans="1:2" x14ac:dyDescent="0.2">
      <c r="A165" s="39" t="s">
        <v>513</v>
      </c>
      <c r="B165" t="s">
        <v>529</v>
      </c>
    </row>
    <row r="166" spans="1:2" x14ac:dyDescent="0.2">
      <c r="A166" s="39" t="s">
        <v>514</v>
      </c>
      <c r="B166" t="s">
        <v>526</v>
      </c>
    </row>
    <row r="167" spans="1:2" x14ac:dyDescent="0.2">
      <c r="A167" s="39" t="s">
        <v>515</v>
      </c>
      <c r="B167" t="s">
        <v>527</v>
      </c>
    </row>
    <row r="168" spans="1:2" x14ac:dyDescent="0.2">
      <c r="A168" s="39"/>
    </row>
    <row r="169" spans="1:2" x14ac:dyDescent="0.2">
      <c r="A169" s="3" t="s">
        <v>23</v>
      </c>
    </row>
    <row r="170" spans="1:2" x14ac:dyDescent="0.2">
      <c r="A170" t="s">
        <v>4</v>
      </c>
    </row>
    <row r="171" spans="1:2" x14ac:dyDescent="0.2">
      <c r="A171" t="s">
        <v>83</v>
      </c>
      <c r="B171" t="s">
        <v>100</v>
      </c>
    </row>
    <row r="172" spans="1:2" x14ac:dyDescent="0.2">
      <c r="A172" t="s">
        <v>86</v>
      </c>
      <c r="B172" t="s">
        <v>101</v>
      </c>
    </row>
    <row r="173" spans="1:2" x14ac:dyDescent="0.2">
      <c r="A173" t="s">
        <v>87</v>
      </c>
      <c r="B173" t="s">
        <v>102</v>
      </c>
    </row>
    <row r="174" spans="1:2" x14ac:dyDescent="0.2">
      <c r="A174" t="s">
        <v>90</v>
      </c>
      <c r="B174" t="s">
        <v>99</v>
      </c>
    </row>
    <row r="175" spans="1:2" x14ac:dyDescent="0.2">
      <c r="A175" t="s">
        <v>88</v>
      </c>
      <c r="B175" t="s">
        <v>98</v>
      </c>
    </row>
    <row r="176" spans="1:2" x14ac:dyDescent="0.2">
      <c r="A176" t="s">
        <v>89</v>
      </c>
      <c r="B176" t="s">
        <v>97</v>
      </c>
    </row>
    <row r="177" spans="1:2" x14ac:dyDescent="0.2">
      <c r="A177" t="s">
        <v>394</v>
      </c>
      <c r="B177" t="s">
        <v>395</v>
      </c>
    </row>
    <row r="179" spans="1:2" x14ac:dyDescent="0.2">
      <c r="A179" s="25" t="s">
        <v>92</v>
      </c>
    </row>
    <row r="180" spans="1:2" x14ac:dyDescent="0.2">
      <c r="A180" t="s">
        <v>4</v>
      </c>
      <c r="B180" t="s">
        <v>43</v>
      </c>
    </row>
    <row r="181" spans="1:2" x14ac:dyDescent="0.2">
      <c r="A181" t="s">
        <v>95</v>
      </c>
      <c r="B181" t="s">
        <v>96</v>
      </c>
    </row>
    <row r="183" spans="1:2" x14ac:dyDescent="0.2">
      <c r="A183" s="25" t="s">
        <v>104</v>
      </c>
    </row>
    <row r="184" spans="1:2" x14ac:dyDescent="0.2">
      <c r="A184" t="s">
        <v>4</v>
      </c>
      <c r="B184" t="s">
        <v>43</v>
      </c>
    </row>
    <row r="185" spans="1:2" x14ac:dyDescent="0.2">
      <c r="A185" t="s">
        <v>95</v>
      </c>
      <c r="B185" t="s">
        <v>108</v>
      </c>
    </row>
    <row r="187" spans="1:2" x14ac:dyDescent="0.2">
      <c r="A187" s="25" t="s">
        <v>535</v>
      </c>
    </row>
    <row r="188" spans="1:2" x14ac:dyDescent="0.2">
      <c r="A188" t="s">
        <v>4</v>
      </c>
      <c r="B188" t="s">
        <v>43</v>
      </c>
    </row>
    <row r="189" spans="1:2" x14ac:dyDescent="0.2">
      <c r="A189" t="s">
        <v>95</v>
      </c>
      <c r="B189" t="s">
        <v>108</v>
      </c>
    </row>
    <row r="191" spans="1:2" x14ac:dyDescent="0.2">
      <c r="A191" s="25" t="s">
        <v>170</v>
      </c>
    </row>
    <row r="192" spans="1:2" x14ac:dyDescent="0.2">
      <c r="A192" t="s">
        <v>4</v>
      </c>
      <c r="B192" t="s">
        <v>43</v>
      </c>
    </row>
    <row r="193" spans="1:2" x14ac:dyDescent="0.2">
      <c r="A193" t="s">
        <v>169</v>
      </c>
      <c r="B193" t="s">
        <v>173</v>
      </c>
    </row>
    <row r="194" spans="1:2" x14ac:dyDescent="0.2">
      <c r="A194" t="s">
        <v>174</v>
      </c>
      <c r="B194" t="s">
        <v>176</v>
      </c>
    </row>
    <row r="195" spans="1:2" x14ac:dyDescent="0.2">
      <c r="A195" t="s">
        <v>175</v>
      </c>
      <c r="B195" t="s">
        <v>177</v>
      </c>
    </row>
    <row r="196" spans="1:2" x14ac:dyDescent="0.2">
      <c r="A196" t="s">
        <v>178</v>
      </c>
      <c r="B196" t="s">
        <v>179</v>
      </c>
    </row>
    <row r="197" spans="1:2" x14ac:dyDescent="0.2">
      <c r="A197" t="s">
        <v>445</v>
      </c>
      <c r="B197" t="s">
        <v>446</v>
      </c>
    </row>
    <row r="199" spans="1:2" x14ac:dyDescent="0.2">
      <c r="A199" s="25" t="s">
        <v>127</v>
      </c>
    </row>
    <row r="200" spans="1:2" x14ac:dyDescent="0.2">
      <c r="A200" t="s">
        <v>4</v>
      </c>
      <c r="B200" t="s">
        <v>43</v>
      </c>
    </row>
    <row r="201" spans="1:2" x14ac:dyDescent="0.2">
      <c r="A201" t="s">
        <v>120</v>
      </c>
      <c r="B201" t="s">
        <v>131</v>
      </c>
    </row>
    <row r="202" spans="1:2" x14ac:dyDescent="0.2">
      <c r="A202" t="s">
        <v>121</v>
      </c>
      <c r="B202" t="s">
        <v>132</v>
      </c>
    </row>
    <row r="203" spans="1:2" x14ac:dyDescent="0.2">
      <c r="A203" t="s">
        <v>123</v>
      </c>
      <c r="B203" t="s">
        <v>133</v>
      </c>
    </row>
    <row r="205" spans="1:2" x14ac:dyDescent="0.2">
      <c r="A205" s="25" t="s">
        <v>135</v>
      </c>
    </row>
    <row r="206" spans="1:2" x14ac:dyDescent="0.2">
      <c r="A206" t="s">
        <v>4</v>
      </c>
      <c r="B206" t="s">
        <v>43</v>
      </c>
    </row>
    <row r="207" spans="1:2" x14ac:dyDescent="0.2">
      <c r="A207" t="s">
        <v>139</v>
      </c>
      <c r="B207" t="s">
        <v>140</v>
      </c>
    </row>
    <row r="209" spans="1:2" x14ac:dyDescent="0.2">
      <c r="A209" s="25" t="s">
        <v>181</v>
      </c>
    </row>
    <row r="210" spans="1:2" x14ac:dyDescent="0.2">
      <c r="A210" t="s">
        <v>4</v>
      </c>
      <c r="B210" t="s">
        <v>43</v>
      </c>
    </row>
    <row r="211" spans="1:2" x14ac:dyDescent="0.2">
      <c r="A211" t="s">
        <v>186</v>
      </c>
      <c r="B211" t="s">
        <v>188</v>
      </c>
    </row>
    <row r="212" spans="1:2" x14ac:dyDescent="0.2">
      <c r="A212" t="s">
        <v>185</v>
      </c>
      <c r="B212" t="s">
        <v>189</v>
      </c>
    </row>
    <row r="213" spans="1:2" x14ac:dyDescent="0.2">
      <c r="A213" t="s">
        <v>187</v>
      </c>
      <c r="B213" t="s">
        <v>190</v>
      </c>
    </row>
    <row r="214" spans="1:2" x14ac:dyDescent="0.2">
      <c r="A214" t="s">
        <v>186</v>
      </c>
      <c r="B214" t="s">
        <v>195</v>
      </c>
    </row>
    <row r="215" spans="1:2" x14ac:dyDescent="0.2">
      <c r="A215" t="s">
        <v>185</v>
      </c>
      <c r="B215" t="s">
        <v>196</v>
      </c>
    </row>
    <row r="216" spans="1:2" x14ac:dyDescent="0.2">
      <c r="A216" t="s">
        <v>191</v>
      </c>
      <c r="B216" t="s">
        <v>192</v>
      </c>
    </row>
    <row r="217" spans="1:2" x14ac:dyDescent="0.2">
      <c r="A217" t="s">
        <v>448</v>
      </c>
      <c r="B217" t="s">
        <v>458</v>
      </c>
    </row>
    <row r="218" spans="1:2" x14ac:dyDescent="0.2">
      <c r="A218" t="s">
        <v>456</v>
      </c>
      <c r="B218" t="s">
        <v>457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D9546-D5C1-A04F-828A-792A01D816B3}">
  <dimension ref="A1:J50"/>
  <sheetViews>
    <sheetView workbookViewId="0">
      <selection activeCell="E11" sqref="E11"/>
    </sheetView>
  </sheetViews>
  <sheetFormatPr baseColWidth="10" defaultRowHeight="16" x14ac:dyDescent="0.2"/>
  <sheetData>
    <row r="1" spans="1:10" s="25" customFormat="1" x14ac:dyDescent="0.2">
      <c r="A1" s="25" t="s">
        <v>4</v>
      </c>
      <c r="B1" s="25" t="s">
        <v>325</v>
      </c>
    </row>
    <row r="2" spans="1:10" x14ac:dyDescent="0.2">
      <c r="A2">
        <v>1999</v>
      </c>
      <c r="B2" s="33" t="s">
        <v>70</v>
      </c>
      <c r="G2" s="7"/>
      <c r="H2" s="33"/>
      <c r="I2" s="33"/>
      <c r="J2" s="33"/>
    </row>
    <row r="3" spans="1:10" x14ac:dyDescent="0.2">
      <c r="A3">
        <v>2000</v>
      </c>
      <c r="B3" s="33" t="s">
        <v>70</v>
      </c>
      <c r="G3" s="7"/>
      <c r="H3" s="33"/>
      <c r="I3" s="33"/>
      <c r="J3" s="33"/>
    </row>
    <row r="4" spans="1:10" x14ac:dyDescent="0.2">
      <c r="A4">
        <v>2001</v>
      </c>
      <c r="B4" s="33" t="s">
        <v>70</v>
      </c>
      <c r="G4" s="7"/>
      <c r="H4" s="33"/>
      <c r="I4" s="33"/>
      <c r="J4" s="33"/>
    </row>
    <row r="5" spans="1:10" x14ac:dyDescent="0.2">
      <c r="A5">
        <v>2002</v>
      </c>
      <c r="B5" s="33" t="s">
        <v>70</v>
      </c>
      <c r="G5" s="7"/>
      <c r="H5" s="33"/>
      <c r="I5" s="33"/>
      <c r="J5" s="33"/>
    </row>
    <row r="6" spans="1:10" x14ac:dyDescent="0.2">
      <c r="A6">
        <v>2003</v>
      </c>
      <c r="B6" s="33" t="s">
        <v>70</v>
      </c>
      <c r="G6" s="7"/>
      <c r="H6" s="33"/>
      <c r="I6" s="33"/>
      <c r="J6" s="33"/>
    </row>
    <row r="7" spans="1:10" x14ac:dyDescent="0.2">
      <c r="A7">
        <v>2004</v>
      </c>
      <c r="B7" s="33" t="s">
        <v>70</v>
      </c>
      <c r="G7" s="7"/>
      <c r="H7" s="33"/>
      <c r="I7" s="33"/>
      <c r="J7" s="33"/>
    </row>
    <row r="8" spans="1:10" x14ac:dyDescent="0.2">
      <c r="A8">
        <v>2005</v>
      </c>
      <c r="B8" s="33" t="s">
        <v>70</v>
      </c>
      <c r="G8" s="7"/>
      <c r="H8" s="33"/>
      <c r="I8" s="33"/>
      <c r="J8" s="33"/>
    </row>
    <row r="9" spans="1:10" x14ac:dyDescent="0.2">
      <c r="A9">
        <v>2006</v>
      </c>
      <c r="B9" s="33" t="s">
        <v>70</v>
      </c>
      <c r="G9" s="7"/>
      <c r="H9" s="33"/>
      <c r="I9" s="33"/>
      <c r="J9" s="33"/>
    </row>
    <row r="10" spans="1:10" x14ac:dyDescent="0.2">
      <c r="A10">
        <v>2007</v>
      </c>
      <c r="B10" s="33" t="s">
        <v>70</v>
      </c>
      <c r="G10" s="7"/>
      <c r="H10" s="33"/>
      <c r="I10" s="33"/>
      <c r="J10" s="33"/>
    </row>
    <row r="11" spans="1:10" x14ac:dyDescent="0.2">
      <c r="A11">
        <v>2008</v>
      </c>
      <c r="B11" s="33" t="s">
        <v>70</v>
      </c>
      <c r="G11" s="7"/>
      <c r="H11" s="33"/>
      <c r="I11" s="33"/>
      <c r="J11" s="33"/>
    </row>
    <row r="12" spans="1:10" x14ac:dyDescent="0.2">
      <c r="A12">
        <v>2009</v>
      </c>
      <c r="B12" s="33" t="s">
        <v>70</v>
      </c>
      <c r="G12" s="7"/>
      <c r="H12" s="33"/>
      <c r="I12" s="33"/>
      <c r="J12" s="33"/>
    </row>
    <row r="13" spans="1:10" x14ac:dyDescent="0.2">
      <c r="A13">
        <v>2010</v>
      </c>
      <c r="B13" s="33" t="s">
        <v>70</v>
      </c>
      <c r="G13" s="7"/>
      <c r="H13" s="33"/>
      <c r="I13" s="33"/>
      <c r="J13" s="33"/>
    </row>
    <row r="14" spans="1:10" x14ac:dyDescent="0.2">
      <c r="A14">
        <v>2011</v>
      </c>
      <c r="B14" s="40">
        <v>35</v>
      </c>
      <c r="G14" s="7"/>
      <c r="H14" s="33"/>
      <c r="I14" s="33"/>
      <c r="J14" s="33"/>
    </row>
    <row r="15" spans="1:10" x14ac:dyDescent="0.2">
      <c r="A15">
        <v>2012</v>
      </c>
      <c r="B15" s="40">
        <v>47</v>
      </c>
      <c r="G15" s="7"/>
      <c r="H15" s="33"/>
      <c r="I15" s="33"/>
      <c r="J15" s="33"/>
    </row>
    <row r="16" spans="1:10" x14ac:dyDescent="0.2">
      <c r="A16">
        <v>2013</v>
      </c>
      <c r="B16" s="40">
        <v>52</v>
      </c>
      <c r="G16" s="7"/>
      <c r="H16" s="33"/>
      <c r="I16" s="33"/>
      <c r="J16" s="33"/>
    </row>
    <row r="17" spans="1:10" x14ac:dyDescent="0.2">
      <c r="A17">
        <v>2014</v>
      </c>
      <c r="B17" s="40">
        <v>73</v>
      </c>
      <c r="G17" s="7"/>
      <c r="H17" s="33"/>
      <c r="I17" s="33"/>
      <c r="J17" s="33"/>
    </row>
    <row r="18" spans="1:10" x14ac:dyDescent="0.2">
      <c r="A18">
        <v>2015</v>
      </c>
      <c r="B18" s="40">
        <v>105</v>
      </c>
      <c r="G18" s="7"/>
      <c r="H18" s="33"/>
      <c r="I18" s="33"/>
      <c r="J18" s="33"/>
    </row>
    <row r="19" spans="1:10" x14ac:dyDescent="0.2">
      <c r="A19">
        <v>2016</v>
      </c>
      <c r="B19" s="40">
        <v>112</v>
      </c>
      <c r="G19" s="7"/>
      <c r="H19" s="33"/>
      <c r="I19" s="33"/>
      <c r="J19" s="33"/>
    </row>
    <row r="20" spans="1:10" x14ac:dyDescent="0.2">
      <c r="A20">
        <v>2017</v>
      </c>
      <c r="B20" s="40">
        <v>158</v>
      </c>
      <c r="G20" s="7"/>
      <c r="H20" s="33"/>
      <c r="I20" s="33"/>
      <c r="J20" s="33"/>
    </row>
    <row r="21" spans="1:10" x14ac:dyDescent="0.2">
      <c r="A21">
        <v>2018</v>
      </c>
      <c r="B21" s="40">
        <v>189</v>
      </c>
      <c r="G21" s="7"/>
      <c r="I21" s="33"/>
      <c r="J21" s="33"/>
    </row>
    <row r="22" spans="1:10" x14ac:dyDescent="0.2">
      <c r="G22" s="7"/>
      <c r="H22" s="33"/>
      <c r="I22" s="33"/>
      <c r="J22" s="33"/>
    </row>
    <row r="23" spans="1:10" x14ac:dyDescent="0.2">
      <c r="G23" s="7"/>
      <c r="H23" s="33"/>
      <c r="I23" s="33"/>
      <c r="J23" s="33"/>
    </row>
    <row r="24" spans="1:10" x14ac:dyDescent="0.2">
      <c r="G24" s="7"/>
      <c r="H24" s="33"/>
      <c r="I24" s="33"/>
      <c r="J24" s="33"/>
    </row>
    <row r="25" spans="1:10" x14ac:dyDescent="0.2">
      <c r="G25" s="7"/>
      <c r="H25" s="33"/>
      <c r="I25" s="33"/>
      <c r="J25" s="33"/>
    </row>
    <row r="26" spans="1:10" x14ac:dyDescent="0.2">
      <c r="G26" s="7"/>
      <c r="H26" s="33"/>
      <c r="I26" s="33"/>
      <c r="J26" s="33"/>
    </row>
    <row r="27" spans="1:10" x14ac:dyDescent="0.2">
      <c r="G27" s="7"/>
      <c r="H27" s="33"/>
      <c r="I27" s="33"/>
      <c r="J27" s="33"/>
    </row>
    <row r="28" spans="1:10" x14ac:dyDescent="0.2">
      <c r="G28" s="7"/>
      <c r="H28" s="33"/>
      <c r="I28" s="33"/>
      <c r="J28" s="33"/>
    </row>
    <row r="29" spans="1:10" x14ac:dyDescent="0.2">
      <c r="G29" s="7"/>
      <c r="H29" s="33"/>
      <c r="I29" s="33"/>
      <c r="J29" s="33"/>
    </row>
    <row r="30" spans="1:10" x14ac:dyDescent="0.2">
      <c r="G30" s="7"/>
      <c r="I30" s="33"/>
      <c r="J30" s="33"/>
    </row>
    <row r="31" spans="1:10" x14ac:dyDescent="0.2">
      <c r="G31" s="7"/>
      <c r="I31" s="33"/>
      <c r="J31" s="33"/>
    </row>
    <row r="32" spans="1:10" x14ac:dyDescent="0.2">
      <c r="G32" s="7"/>
      <c r="H32" s="33"/>
      <c r="I32" s="33"/>
      <c r="J32" s="33"/>
    </row>
    <row r="33" spans="7:10" x14ac:dyDescent="0.2">
      <c r="G33" s="7"/>
      <c r="H33" s="33"/>
      <c r="I33" s="33"/>
      <c r="J33" s="33"/>
    </row>
    <row r="34" spans="7:10" x14ac:dyDescent="0.2">
      <c r="G34" s="7"/>
      <c r="H34" s="33"/>
      <c r="I34" s="33"/>
    </row>
    <row r="35" spans="7:10" x14ac:dyDescent="0.2">
      <c r="G35" s="7"/>
      <c r="H35" s="33"/>
      <c r="I35" s="33"/>
    </row>
    <row r="36" spans="7:10" x14ac:dyDescent="0.2">
      <c r="G36" s="7"/>
      <c r="I36" s="33"/>
    </row>
    <row r="37" spans="7:10" x14ac:dyDescent="0.2">
      <c r="G37" s="7"/>
      <c r="H37" s="33"/>
    </row>
    <row r="38" spans="7:10" x14ac:dyDescent="0.2">
      <c r="G38" s="7"/>
      <c r="H38" s="33"/>
    </row>
    <row r="39" spans="7:10" x14ac:dyDescent="0.2">
      <c r="G39" s="7"/>
      <c r="H39" s="33"/>
    </row>
    <row r="40" spans="7:10" x14ac:dyDescent="0.2">
      <c r="G40" s="7"/>
    </row>
    <row r="41" spans="7:10" x14ac:dyDescent="0.2">
      <c r="G41" s="7"/>
      <c r="H41" s="33"/>
    </row>
    <row r="42" spans="7:10" x14ac:dyDescent="0.2">
      <c r="G42" s="7"/>
      <c r="H42" s="33"/>
    </row>
    <row r="43" spans="7:10" x14ac:dyDescent="0.2">
      <c r="G43" s="7"/>
      <c r="H43" s="33"/>
    </row>
    <row r="44" spans="7:10" x14ac:dyDescent="0.2">
      <c r="G44" s="36"/>
      <c r="H44" s="33"/>
    </row>
    <row r="45" spans="7:10" x14ac:dyDescent="0.2">
      <c r="G45" s="36"/>
    </row>
    <row r="46" spans="7:10" x14ac:dyDescent="0.2">
      <c r="G46" s="36"/>
    </row>
    <row r="47" spans="7:10" x14ac:dyDescent="0.2">
      <c r="G47" s="36"/>
    </row>
    <row r="48" spans="7:10" x14ac:dyDescent="0.2">
      <c r="G48" s="36"/>
    </row>
    <row r="49" spans="7:7" x14ac:dyDescent="0.2">
      <c r="G49" s="36"/>
    </row>
    <row r="50" spans="7:7" x14ac:dyDescent="0.2">
      <c r="G50"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D5" sqref="D5"/>
    </sheetView>
  </sheetViews>
  <sheetFormatPr baseColWidth="10" defaultRowHeight="16" x14ac:dyDescent="0.2"/>
  <cols>
    <col min="2" max="2" width="14.33203125" bestFit="1" customWidth="1"/>
    <col min="3" max="3" width="5.1640625" bestFit="1" customWidth="1"/>
  </cols>
  <sheetData>
    <row r="1" spans="1:14" x14ac:dyDescent="0.2">
      <c r="A1" s="25" t="s">
        <v>40</v>
      </c>
      <c r="B1" s="27" t="s">
        <v>39</v>
      </c>
      <c r="C1" s="25" t="s">
        <v>4</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E21" sqref="E2:E21"/>
    </sheetView>
  </sheetViews>
  <sheetFormatPr baseColWidth="10" defaultRowHeight="16" x14ac:dyDescent="0.2"/>
  <cols>
    <col min="10" max="10" width="21.1640625" bestFit="1" customWidth="1"/>
    <col min="15" max="15" width="21.1640625" bestFit="1" customWidth="1"/>
  </cols>
  <sheetData>
    <row r="1" spans="1:17" s="3" customFormat="1" x14ac:dyDescent="0.2">
      <c r="A1" s="3" t="s">
        <v>4</v>
      </c>
      <c r="B1" s="3" t="s">
        <v>47</v>
      </c>
      <c r="C1" s="3" t="s">
        <v>48</v>
      </c>
      <c r="D1" s="3" t="s">
        <v>49</v>
      </c>
      <c r="E1" s="3" t="s">
        <v>490</v>
      </c>
      <c r="J1" s="19"/>
      <c r="K1" s="19"/>
      <c r="L1"/>
      <c r="M1"/>
      <c r="N1"/>
      <c r="P1" s="20"/>
      <c r="Q1"/>
    </row>
    <row r="2" spans="1:17" x14ac:dyDescent="0.2">
      <c r="A2">
        <v>1999</v>
      </c>
      <c r="B2" s="23" t="s">
        <v>70</v>
      </c>
      <c r="C2" s="23" t="s">
        <v>70</v>
      </c>
      <c r="D2" s="8">
        <v>0.22</v>
      </c>
      <c r="E2" s="33" t="s">
        <v>70</v>
      </c>
      <c r="K2" s="20"/>
      <c r="L2" s="20"/>
      <c r="P2" s="20"/>
      <c r="Q2" s="20"/>
    </row>
    <row r="3" spans="1:17" x14ac:dyDescent="0.2">
      <c r="A3">
        <v>2000</v>
      </c>
      <c r="B3" s="8">
        <v>0.37</v>
      </c>
      <c r="C3" s="8">
        <v>0.17</v>
      </c>
      <c r="D3" s="8">
        <v>0.22</v>
      </c>
      <c r="E3" s="8">
        <v>0.35</v>
      </c>
      <c r="J3" s="20"/>
      <c r="K3" s="21"/>
      <c r="L3" s="22"/>
      <c r="O3" s="20"/>
      <c r="P3" s="21"/>
      <c r="Q3" s="22"/>
    </row>
    <row r="4" spans="1:17" x14ac:dyDescent="0.2">
      <c r="A4">
        <v>2001</v>
      </c>
      <c r="B4" s="8">
        <v>0.42</v>
      </c>
      <c r="C4" s="8">
        <v>0.2</v>
      </c>
      <c r="D4" s="8">
        <v>0.26</v>
      </c>
      <c r="E4" s="33" t="s">
        <v>70</v>
      </c>
    </row>
    <row r="5" spans="1:17" x14ac:dyDescent="0.2">
      <c r="A5">
        <v>2002</v>
      </c>
      <c r="B5" s="8">
        <v>0.44</v>
      </c>
      <c r="C5" s="8">
        <v>0.19</v>
      </c>
      <c r="D5" s="8">
        <v>0.26</v>
      </c>
      <c r="E5" s="33" t="s">
        <v>70</v>
      </c>
    </row>
    <row r="6" spans="1:17" x14ac:dyDescent="0.2">
      <c r="A6">
        <v>2003</v>
      </c>
      <c r="B6" s="8">
        <v>0.44</v>
      </c>
      <c r="C6" s="8">
        <v>0.21</v>
      </c>
      <c r="D6" s="8">
        <v>0.27</v>
      </c>
      <c r="E6" s="33" t="s">
        <v>70</v>
      </c>
    </row>
    <row r="7" spans="1:17" x14ac:dyDescent="0.2">
      <c r="A7">
        <v>2004</v>
      </c>
      <c r="B7" s="8">
        <v>0.45</v>
      </c>
      <c r="C7" s="8">
        <v>0.24</v>
      </c>
      <c r="D7" s="8">
        <v>0.28999999999999998</v>
      </c>
      <c r="E7" s="33" t="s">
        <v>70</v>
      </c>
    </row>
    <row r="8" spans="1:17" x14ac:dyDescent="0.2">
      <c r="A8">
        <v>2005</v>
      </c>
      <c r="B8" s="8">
        <v>0.48</v>
      </c>
      <c r="C8" s="8">
        <v>0.26</v>
      </c>
      <c r="D8" s="8">
        <v>0.31</v>
      </c>
      <c r="E8" s="33" t="s">
        <v>70</v>
      </c>
    </row>
    <row r="9" spans="1:17" x14ac:dyDescent="0.2">
      <c r="A9">
        <v>2006</v>
      </c>
      <c r="B9" s="8">
        <v>0.47</v>
      </c>
      <c r="C9" s="8">
        <v>0.28000000000000003</v>
      </c>
      <c r="D9" s="8">
        <v>0.33</v>
      </c>
      <c r="E9" s="33" t="s">
        <v>70</v>
      </c>
    </row>
    <row r="10" spans="1:17" x14ac:dyDescent="0.2">
      <c r="A10">
        <v>2007</v>
      </c>
      <c r="B10" s="8">
        <v>0.47</v>
      </c>
      <c r="C10" s="8">
        <v>0.28999999999999998</v>
      </c>
      <c r="D10" s="8">
        <v>0.33</v>
      </c>
      <c r="E10">
        <v>0.32500000000000001</v>
      </c>
    </row>
    <row r="11" spans="1:17" x14ac:dyDescent="0.2">
      <c r="A11">
        <v>2008</v>
      </c>
      <c r="B11" s="8">
        <v>0.49</v>
      </c>
      <c r="C11" s="8">
        <v>0.28999999999999998</v>
      </c>
      <c r="D11" s="8">
        <v>0.34</v>
      </c>
      <c r="E11">
        <v>0.315</v>
      </c>
    </row>
    <row r="12" spans="1:17" x14ac:dyDescent="0.2">
      <c r="A12">
        <v>2009</v>
      </c>
      <c r="B12" s="8">
        <v>0.5</v>
      </c>
      <c r="C12" s="8">
        <v>0.28000000000000003</v>
      </c>
      <c r="D12" s="8">
        <v>0.33</v>
      </c>
      <c r="E12">
        <v>0.34100000000000003</v>
      </c>
      <c r="J12" s="20"/>
      <c r="K12" s="21"/>
      <c r="L12" s="22"/>
      <c r="O12" s="20"/>
      <c r="P12" s="21"/>
      <c r="Q12" s="22"/>
    </row>
    <row r="13" spans="1:17" x14ac:dyDescent="0.2">
      <c r="A13">
        <v>2010</v>
      </c>
      <c r="B13" s="8">
        <v>0.5</v>
      </c>
      <c r="C13" s="8">
        <v>0.28000000000000003</v>
      </c>
      <c r="D13" s="8">
        <v>0.33</v>
      </c>
      <c r="E13">
        <v>0.36299999999999999</v>
      </c>
      <c r="J13" s="20"/>
      <c r="K13" s="21"/>
      <c r="L13" s="22"/>
      <c r="O13" s="20"/>
      <c r="P13" s="21"/>
      <c r="Q13" s="22"/>
    </row>
    <row r="14" spans="1:17" x14ac:dyDescent="0.2">
      <c r="A14">
        <v>2011</v>
      </c>
      <c r="B14" s="8">
        <v>0.5</v>
      </c>
      <c r="C14" s="8">
        <v>0.27</v>
      </c>
      <c r="D14" s="8">
        <v>0.33</v>
      </c>
      <c r="E14">
        <v>0.38700000000000001</v>
      </c>
      <c r="J14" s="20"/>
      <c r="K14" s="21"/>
      <c r="L14" s="22"/>
      <c r="O14" s="20"/>
      <c r="P14" s="21"/>
      <c r="Q14" s="22"/>
    </row>
    <row r="15" spans="1:17" x14ac:dyDescent="0.2">
      <c r="A15">
        <v>2012</v>
      </c>
      <c r="B15" s="8">
        <v>0.48</v>
      </c>
      <c r="C15" s="8">
        <v>0.23</v>
      </c>
      <c r="D15" s="8">
        <v>0.3</v>
      </c>
      <c r="E15">
        <v>0.376</v>
      </c>
      <c r="J15" s="20"/>
      <c r="K15" s="21"/>
      <c r="L15" s="22"/>
      <c r="O15" s="20"/>
      <c r="P15" s="21"/>
      <c r="Q15" s="22"/>
    </row>
    <row r="16" spans="1:17" x14ac:dyDescent="0.2">
      <c r="A16">
        <v>2013</v>
      </c>
      <c r="B16" s="8">
        <v>0.48</v>
      </c>
      <c r="C16" s="8">
        <v>0.21</v>
      </c>
      <c r="D16" s="8">
        <v>0.28000000000000003</v>
      </c>
      <c r="E16">
        <v>0.35399999999999998</v>
      </c>
      <c r="J16" s="20"/>
      <c r="K16" s="21"/>
      <c r="L16" s="22"/>
      <c r="O16" s="20"/>
      <c r="P16" s="21"/>
      <c r="Q16" s="22"/>
    </row>
    <row r="17" spans="1:17" x14ac:dyDescent="0.2">
      <c r="A17">
        <v>2014</v>
      </c>
      <c r="B17" s="8">
        <v>0.48</v>
      </c>
      <c r="C17" s="8">
        <v>0.21</v>
      </c>
      <c r="D17" s="8">
        <v>0.28000000000000003</v>
      </c>
      <c r="E17">
        <v>0.35299999999999998</v>
      </c>
      <c r="J17" s="20"/>
      <c r="K17" s="21"/>
      <c r="L17" s="22"/>
      <c r="O17" s="20"/>
      <c r="P17" s="21"/>
      <c r="Q17" s="22"/>
    </row>
    <row r="18" spans="1:17" x14ac:dyDescent="0.2">
      <c r="A18">
        <v>2015</v>
      </c>
      <c r="B18" s="8">
        <v>0.46</v>
      </c>
      <c r="C18" s="8">
        <v>0.19</v>
      </c>
      <c r="D18" s="8">
        <v>0.27</v>
      </c>
      <c r="E18">
        <v>0.36899999999999999</v>
      </c>
      <c r="J18" s="20"/>
      <c r="K18" s="21"/>
      <c r="L18" s="22"/>
      <c r="O18" s="20"/>
      <c r="P18" s="21"/>
      <c r="Q18" s="22"/>
    </row>
    <row r="19" spans="1:17" x14ac:dyDescent="0.2">
      <c r="A19">
        <v>2016</v>
      </c>
      <c r="B19" s="8">
        <v>0.43</v>
      </c>
      <c r="C19" s="8">
        <v>0.19</v>
      </c>
      <c r="D19" s="8">
        <v>0.26</v>
      </c>
      <c r="E19">
        <v>0.35</v>
      </c>
      <c r="J19" s="20"/>
      <c r="K19" s="21"/>
      <c r="L19" s="22"/>
      <c r="O19" s="20"/>
      <c r="P19" s="21"/>
      <c r="Q19" s="22"/>
    </row>
    <row r="20" spans="1:17" x14ac:dyDescent="0.2">
      <c r="A20">
        <v>2017</v>
      </c>
      <c r="B20" s="8">
        <v>0.44</v>
      </c>
      <c r="C20" s="8">
        <v>0.18</v>
      </c>
      <c r="D20" s="8">
        <v>0.24</v>
      </c>
      <c r="E20">
        <v>0.36199999999999999</v>
      </c>
      <c r="J20" s="20"/>
      <c r="K20" s="21"/>
      <c r="L20" s="22"/>
      <c r="O20" s="20"/>
      <c r="P20" s="21"/>
      <c r="Q20" s="22"/>
    </row>
    <row r="21" spans="1:17" x14ac:dyDescent="0.2">
      <c r="A21">
        <v>2018</v>
      </c>
      <c r="B21" s="33" t="s">
        <v>70</v>
      </c>
      <c r="C21" s="33" t="s">
        <v>70</v>
      </c>
      <c r="D21" s="33" t="s">
        <v>70</v>
      </c>
      <c r="E21" s="33" t="s">
        <v>70</v>
      </c>
      <c r="J21" s="20"/>
      <c r="K21" s="21"/>
      <c r="L21" s="22"/>
      <c r="O21" s="20"/>
      <c r="P21" s="21"/>
      <c r="Q21" s="22"/>
    </row>
    <row r="22" spans="1:17" x14ac:dyDescent="0.2">
      <c r="J22" s="20"/>
      <c r="K22" s="21"/>
      <c r="L22" s="22"/>
      <c r="O22" s="20"/>
      <c r="P22" s="21"/>
      <c r="Q22" s="22"/>
    </row>
    <row r="23" spans="1:17" x14ac:dyDescent="0.2">
      <c r="J23" s="20"/>
      <c r="K23" s="21"/>
      <c r="L23" s="22"/>
      <c r="O23" s="20"/>
      <c r="P23" s="21"/>
      <c r="Q23" s="22"/>
    </row>
    <row r="24" spans="1:17" x14ac:dyDescent="0.2">
      <c r="J24" s="20"/>
      <c r="K24" s="21"/>
      <c r="L24" s="22"/>
      <c r="O24" s="20"/>
      <c r="P24" s="21"/>
      <c r="Q24" s="22"/>
    </row>
    <row r="25" spans="1:17" x14ac:dyDescent="0.2">
      <c r="J25" s="20"/>
      <c r="K25" s="21"/>
      <c r="L25" s="22"/>
      <c r="O25" s="20"/>
      <c r="P25" s="21"/>
      <c r="Q25" s="22"/>
    </row>
    <row r="26" spans="1:17" x14ac:dyDescent="0.2">
      <c r="J26" s="20"/>
      <c r="K26" s="21"/>
      <c r="L26" s="22"/>
      <c r="O26" s="20"/>
      <c r="P26" s="21"/>
      <c r="Q26" s="22"/>
    </row>
    <row r="27" spans="1:17" x14ac:dyDescent="0.2">
      <c r="J27" s="20"/>
      <c r="K27" s="21"/>
      <c r="L27" s="22"/>
      <c r="O27" s="20"/>
      <c r="P27" s="21"/>
      <c r="Q27" s="22"/>
    </row>
    <row r="28" spans="1:17" x14ac:dyDescent="0.2">
      <c r="J28" s="20"/>
      <c r="K28" s="21"/>
      <c r="L28" s="22"/>
      <c r="O28" s="20"/>
      <c r="P28" s="21"/>
      <c r="Q28" s="22"/>
    </row>
    <row r="29" spans="1:17" x14ac:dyDescent="0.2">
      <c r="J29" s="20"/>
      <c r="K29" s="21"/>
      <c r="L29" s="22"/>
      <c r="O29" s="20"/>
      <c r="P29" s="21"/>
      <c r="Q29" s="22"/>
    </row>
    <row r="30" spans="1:17" x14ac:dyDescent="0.2">
      <c r="J30" s="20"/>
      <c r="K30" s="21"/>
      <c r="L30" s="22"/>
      <c r="O30" s="20"/>
      <c r="P30" s="21"/>
      <c r="Q30" s="22"/>
    </row>
    <row r="31" spans="1:17" x14ac:dyDescent="0.2">
      <c r="J31" s="20"/>
      <c r="K31" s="21"/>
      <c r="L31" s="22"/>
      <c r="O31" s="20"/>
      <c r="P31" s="21"/>
      <c r="Q31" s="22"/>
    </row>
    <row r="32" spans="1:17" x14ac:dyDescent="0.2">
      <c r="J32" s="20"/>
      <c r="K32" s="21"/>
      <c r="L32" s="22"/>
      <c r="O32" s="20"/>
      <c r="P32" s="21"/>
      <c r="Q32" s="22"/>
    </row>
    <row r="33" spans="10:17" x14ac:dyDescent="0.2">
      <c r="J33" s="20"/>
      <c r="K33" s="21"/>
      <c r="L33" s="22"/>
      <c r="O33" s="20"/>
      <c r="P33" s="21"/>
      <c r="Q33" s="22"/>
    </row>
    <row r="34" spans="10:17" x14ac:dyDescent="0.2">
      <c r="J34" s="20"/>
      <c r="K34" s="21"/>
      <c r="L34" s="22"/>
      <c r="O34" s="20"/>
      <c r="P34" s="21"/>
      <c r="Q34" s="22"/>
    </row>
    <row r="35" spans="10:17" x14ac:dyDescent="0.2">
      <c r="J35" s="20"/>
      <c r="K35" s="21"/>
      <c r="L35" s="22"/>
      <c r="O35" s="20"/>
      <c r="P35" s="21"/>
      <c r="Q35" s="22"/>
    </row>
    <row r="36" spans="10:17" x14ac:dyDescent="0.2">
      <c r="J36" s="20"/>
      <c r="K36" s="21"/>
      <c r="L36" s="22"/>
      <c r="O36" s="20"/>
      <c r="P36" s="21"/>
      <c r="Q36" s="22"/>
    </row>
    <row r="37" spans="10:17" x14ac:dyDescent="0.2">
      <c r="J37" s="20"/>
      <c r="K37" s="21"/>
      <c r="L37" s="22"/>
      <c r="O37" s="20"/>
      <c r="P37" s="21"/>
      <c r="Q37" s="22"/>
    </row>
    <row r="38" spans="10:17" x14ac:dyDescent="0.2">
      <c r="J38" s="20"/>
      <c r="K38" s="21"/>
      <c r="L38" s="22"/>
      <c r="O38" s="20"/>
      <c r="P38" s="21"/>
      <c r="Q38" s="22"/>
    </row>
    <row r="39" spans="10:17" x14ac:dyDescent="0.2">
      <c r="J39" s="20"/>
      <c r="K39" s="21"/>
      <c r="L39" s="22"/>
      <c r="O39" s="20"/>
      <c r="P39" s="21"/>
      <c r="Q39" s="22"/>
    </row>
    <row r="40" spans="10:17" x14ac:dyDescent="0.2">
      <c r="J40" s="20"/>
      <c r="K40" s="21"/>
      <c r="L40" s="22"/>
      <c r="O40" s="20"/>
      <c r="P40" s="21"/>
      <c r="Q40" s="22"/>
    </row>
    <row r="41" spans="10:17" x14ac:dyDescent="0.2">
      <c r="J41" s="20"/>
      <c r="K41" s="21"/>
      <c r="L41" s="22"/>
      <c r="O41" s="20"/>
      <c r="P41" s="21"/>
      <c r="Q41" s="22"/>
    </row>
    <row r="42" spans="10:17" x14ac:dyDescent="0.2">
      <c r="J42" s="20"/>
      <c r="K42" s="21"/>
      <c r="L42" s="22"/>
      <c r="O42" s="20"/>
      <c r="P42" s="21"/>
      <c r="Q42" s="22"/>
    </row>
    <row r="43" spans="10:17" x14ac:dyDescent="0.2">
      <c r="J43" s="20"/>
      <c r="K43" s="21"/>
      <c r="L43" s="22"/>
      <c r="O43" s="20"/>
      <c r="P43" s="21"/>
      <c r="Q43" s="22"/>
    </row>
    <row r="44" spans="10:17" x14ac:dyDescent="0.2">
      <c r="J44" s="20"/>
      <c r="K44" s="21"/>
      <c r="L44" s="22"/>
      <c r="O44" s="20"/>
      <c r="P44" s="21"/>
      <c r="Q44" s="22"/>
    </row>
    <row r="45" spans="10:17" x14ac:dyDescent="0.2">
      <c r="J45" s="20"/>
      <c r="K45" s="21"/>
      <c r="L45" s="22"/>
      <c r="O45" s="20"/>
      <c r="P45" s="21"/>
      <c r="Q45" s="22"/>
    </row>
    <row r="46" spans="10:17" x14ac:dyDescent="0.2">
      <c r="J46" s="20"/>
      <c r="K46" s="21"/>
      <c r="L46" s="22"/>
      <c r="O46" s="20"/>
      <c r="P46" s="21"/>
      <c r="Q46" s="22"/>
    </row>
    <row r="47" spans="10:17" x14ac:dyDescent="0.2">
      <c r="J47" s="20"/>
      <c r="K47" s="21"/>
      <c r="L47" s="22"/>
      <c r="O47" s="20"/>
      <c r="P47" s="21"/>
      <c r="Q47" s="22"/>
    </row>
    <row r="48" spans="10:17" x14ac:dyDescent="0.2">
      <c r="J48" s="20"/>
      <c r="K48" s="21"/>
      <c r="L48" s="22"/>
      <c r="O48" s="20"/>
      <c r="P48" s="21"/>
      <c r="Q48" s="2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07"/>
  <sheetViews>
    <sheetView workbookViewId="0">
      <selection activeCell="H1" sqref="H1"/>
    </sheetView>
  </sheetViews>
  <sheetFormatPr baseColWidth="10" defaultRowHeight="16" x14ac:dyDescent="0.2"/>
  <cols>
    <col min="5" max="7" width="10.83203125" style="33"/>
  </cols>
  <sheetData>
    <row r="1" spans="1:7" x14ac:dyDescent="0.2">
      <c r="A1" s="25" t="s">
        <v>40</v>
      </c>
      <c r="B1" s="25" t="s">
        <v>51</v>
      </c>
      <c r="C1" s="25" t="s">
        <v>5</v>
      </c>
      <c r="D1" s="25" t="s">
        <v>4</v>
      </c>
      <c r="E1" s="44" t="s">
        <v>459</v>
      </c>
      <c r="F1" s="44" t="s">
        <v>460</v>
      </c>
      <c r="G1" s="44" t="s">
        <v>461</v>
      </c>
    </row>
    <row r="2" spans="1:7" x14ac:dyDescent="0.2">
      <c r="A2" s="6">
        <v>27760</v>
      </c>
      <c r="B2">
        <v>6</v>
      </c>
      <c r="C2">
        <f t="shared" ref="C2:C65" si="0">MONTH(A2)</f>
        <v>1</v>
      </c>
      <c r="D2">
        <f t="shared" ref="D2:D65" si="1">YEAR(A2)</f>
        <v>1976</v>
      </c>
      <c r="E2" s="33" t="s">
        <v>70</v>
      </c>
      <c r="F2" s="33" t="s">
        <v>70</v>
      </c>
      <c r="G2" s="33" t="s">
        <v>70</v>
      </c>
    </row>
    <row r="3" spans="1:7" x14ac:dyDescent="0.2">
      <c r="A3" s="6">
        <v>28126</v>
      </c>
      <c r="B3">
        <v>5.9</v>
      </c>
      <c r="C3">
        <f t="shared" si="0"/>
        <v>1</v>
      </c>
      <c r="D3">
        <f t="shared" si="1"/>
        <v>1977</v>
      </c>
      <c r="E3" s="33" t="s">
        <v>70</v>
      </c>
      <c r="F3" s="33" t="s">
        <v>70</v>
      </c>
      <c r="G3" s="33" t="s">
        <v>70</v>
      </c>
    </row>
    <row r="4" spans="1:7" x14ac:dyDescent="0.2">
      <c r="A4" s="6">
        <v>28491</v>
      </c>
      <c r="B4">
        <v>4.2</v>
      </c>
      <c r="C4">
        <f t="shared" si="0"/>
        <v>1</v>
      </c>
      <c r="D4">
        <f t="shared" si="1"/>
        <v>1978</v>
      </c>
      <c r="E4" s="33" t="s">
        <v>70</v>
      </c>
      <c r="F4" s="33" t="s">
        <v>70</v>
      </c>
      <c r="G4" s="33" t="s">
        <v>70</v>
      </c>
    </row>
    <row r="5" spans="1:7" x14ac:dyDescent="0.2">
      <c r="A5" s="6">
        <v>28856</v>
      </c>
      <c r="B5">
        <v>3.8</v>
      </c>
      <c r="C5">
        <f t="shared" si="0"/>
        <v>1</v>
      </c>
      <c r="D5">
        <f t="shared" si="1"/>
        <v>1979</v>
      </c>
      <c r="E5" s="33" t="s">
        <v>70</v>
      </c>
      <c r="F5" s="33" t="s">
        <v>70</v>
      </c>
      <c r="G5" s="33" t="s">
        <v>70</v>
      </c>
    </row>
    <row r="6" spans="1:7" x14ac:dyDescent="0.2">
      <c r="A6" s="6">
        <v>29221</v>
      </c>
      <c r="B6">
        <v>5.0999999999999996</v>
      </c>
      <c r="C6">
        <f t="shared" si="0"/>
        <v>1</v>
      </c>
      <c r="D6">
        <f t="shared" si="1"/>
        <v>1980</v>
      </c>
      <c r="E6" s="33" t="s">
        <v>70</v>
      </c>
      <c r="F6" s="33" t="s">
        <v>70</v>
      </c>
      <c r="G6" s="33" t="s">
        <v>70</v>
      </c>
    </row>
    <row r="7" spans="1:7" x14ac:dyDescent="0.2">
      <c r="A7" s="6">
        <v>29587</v>
      </c>
      <c r="B7">
        <v>5.7</v>
      </c>
      <c r="C7">
        <f t="shared" si="0"/>
        <v>1</v>
      </c>
      <c r="D7">
        <f t="shared" si="1"/>
        <v>1981</v>
      </c>
      <c r="E7" s="33" t="s">
        <v>70</v>
      </c>
      <c r="F7" s="33" t="s">
        <v>70</v>
      </c>
      <c r="G7" s="33" t="s">
        <v>70</v>
      </c>
    </row>
    <row r="8" spans="1:7" x14ac:dyDescent="0.2">
      <c r="A8" s="6">
        <v>29952</v>
      </c>
      <c r="B8">
        <v>6.6</v>
      </c>
      <c r="C8">
        <f t="shared" si="0"/>
        <v>1</v>
      </c>
      <c r="D8">
        <f t="shared" si="1"/>
        <v>1982</v>
      </c>
      <c r="E8" s="33" t="s">
        <v>70</v>
      </c>
      <c r="F8" s="33" t="s">
        <v>70</v>
      </c>
      <c r="G8" s="33" t="s">
        <v>70</v>
      </c>
    </row>
    <row r="9" spans="1:7" x14ac:dyDescent="0.2">
      <c r="A9" s="6">
        <v>30317</v>
      </c>
      <c r="B9">
        <v>8.9</v>
      </c>
      <c r="C9">
        <f t="shared" si="0"/>
        <v>1</v>
      </c>
      <c r="D9">
        <f t="shared" si="1"/>
        <v>1983</v>
      </c>
      <c r="E9" s="33" t="s">
        <v>70</v>
      </c>
      <c r="F9" s="33" t="s">
        <v>70</v>
      </c>
      <c r="G9" s="33" t="s">
        <v>70</v>
      </c>
    </row>
    <row r="10" spans="1:7" x14ac:dyDescent="0.2">
      <c r="A10" s="6">
        <v>30682</v>
      </c>
      <c r="B10">
        <v>6.9</v>
      </c>
      <c r="C10">
        <f t="shared" si="0"/>
        <v>1</v>
      </c>
      <c r="D10">
        <f t="shared" si="1"/>
        <v>1984</v>
      </c>
      <c r="E10" s="33" t="s">
        <v>70</v>
      </c>
      <c r="F10" s="33" t="s">
        <v>70</v>
      </c>
      <c r="G10" s="33" t="s">
        <v>70</v>
      </c>
    </row>
    <row r="11" spans="1:7" x14ac:dyDescent="0.2">
      <c r="A11" s="6">
        <v>31048</v>
      </c>
      <c r="B11">
        <v>5.9</v>
      </c>
      <c r="C11">
        <f t="shared" si="0"/>
        <v>1</v>
      </c>
      <c r="D11">
        <f t="shared" si="1"/>
        <v>1985</v>
      </c>
      <c r="E11" s="33" t="s">
        <v>70</v>
      </c>
      <c r="F11" s="33" t="s">
        <v>70</v>
      </c>
      <c r="G11" s="33" t="s">
        <v>70</v>
      </c>
    </row>
    <row r="12" spans="1:7" x14ac:dyDescent="0.2">
      <c r="A12" s="6">
        <v>31413</v>
      </c>
      <c r="B12">
        <v>6</v>
      </c>
      <c r="C12">
        <f t="shared" si="0"/>
        <v>1</v>
      </c>
      <c r="D12">
        <f t="shared" si="1"/>
        <v>1986</v>
      </c>
      <c r="E12" s="33" t="s">
        <v>70</v>
      </c>
      <c r="F12" s="33" t="s">
        <v>70</v>
      </c>
      <c r="G12" s="33" t="s">
        <v>70</v>
      </c>
    </row>
    <row r="13" spans="1:7" x14ac:dyDescent="0.2">
      <c r="A13" s="6">
        <v>31778</v>
      </c>
      <c r="B13">
        <v>5.3</v>
      </c>
      <c r="C13">
        <f t="shared" si="0"/>
        <v>1</v>
      </c>
      <c r="D13">
        <f t="shared" si="1"/>
        <v>1987</v>
      </c>
      <c r="E13" s="33" t="s">
        <v>70</v>
      </c>
      <c r="F13" s="33" t="s">
        <v>70</v>
      </c>
      <c r="G13" s="33" t="s">
        <v>70</v>
      </c>
    </row>
    <row r="14" spans="1:7" x14ac:dyDescent="0.2">
      <c r="A14" s="6">
        <v>32143</v>
      </c>
      <c r="B14">
        <v>4.4000000000000004</v>
      </c>
      <c r="C14">
        <f t="shared" si="0"/>
        <v>1</v>
      </c>
      <c r="D14">
        <f t="shared" si="1"/>
        <v>1988</v>
      </c>
      <c r="E14" s="33" t="s">
        <v>70</v>
      </c>
      <c r="F14" s="33" t="s">
        <v>70</v>
      </c>
      <c r="G14" s="33" t="s">
        <v>70</v>
      </c>
    </row>
    <row r="15" spans="1:7" x14ac:dyDescent="0.2">
      <c r="A15" s="6">
        <v>32509</v>
      </c>
      <c r="B15">
        <v>4.2</v>
      </c>
      <c r="C15">
        <f t="shared" si="0"/>
        <v>1</v>
      </c>
      <c r="D15">
        <f t="shared" si="1"/>
        <v>1989</v>
      </c>
      <c r="E15" s="33" t="s">
        <v>70</v>
      </c>
      <c r="F15" s="33" t="s">
        <v>70</v>
      </c>
      <c r="G15" s="33" t="s">
        <v>70</v>
      </c>
    </row>
    <row r="16" spans="1:7" x14ac:dyDescent="0.2">
      <c r="A16" s="6">
        <v>32874</v>
      </c>
      <c r="B16">
        <v>4.5999999999999996</v>
      </c>
      <c r="C16">
        <f t="shared" si="0"/>
        <v>1</v>
      </c>
      <c r="D16">
        <f t="shared" si="1"/>
        <v>1990</v>
      </c>
      <c r="E16" s="33" t="s">
        <v>70</v>
      </c>
      <c r="F16" s="33" t="s">
        <v>70</v>
      </c>
      <c r="G16" s="33" t="s">
        <v>70</v>
      </c>
    </row>
    <row r="17" spans="1:7" x14ac:dyDescent="0.2">
      <c r="A17" s="6">
        <v>33239</v>
      </c>
      <c r="B17">
        <v>5.2</v>
      </c>
      <c r="C17">
        <f t="shared" si="0"/>
        <v>1</v>
      </c>
      <c r="D17">
        <f t="shared" si="1"/>
        <v>1991</v>
      </c>
      <c r="E17" s="33" t="s">
        <v>70</v>
      </c>
      <c r="F17" s="33" t="s">
        <v>70</v>
      </c>
      <c r="G17" s="33" t="s">
        <v>70</v>
      </c>
    </row>
    <row r="18" spans="1:7" x14ac:dyDescent="0.2">
      <c r="A18" s="6">
        <v>33604</v>
      </c>
      <c r="B18">
        <v>5.0999999999999996</v>
      </c>
      <c r="C18">
        <f t="shared" si="0"/>
        <v>1</v>
      </c>
      <c r="D18">
        <f t="shared" si="1"/>
        <v>1992</v>
      </c>
      <c r="E18" s="33" t="s">
        <v>70</v>
      </c>
      <c r="F18" s="33" t="s">
        <v>70</v>
      </c>
      <c r="G18" s="33" t="s">
        <v>70</v>
      </c>
    </row>
    <row r="19" spans="1:7" x14ac:dyDescent="0.2">
      <c r="A19" s="6">
        <v>33970</v>
      </c>
      <c r="B19">
        <v>5.0999999999999996</v>
      </c>
      <c r="C19">
        <f t="shared" si="0"/>
        <v>1</v>
      </c>
      <c r="D19">
        <f t="shared" si="1"/>
        <v>1993</v>
      </c>
      <c r="E19" s="33" t="s">
        <v>70</v>
      </c>
      <c r="F19" s="33" t="s">
        <v>70</v>
      </c>
      <c r="G19" s="33" t="s">
        <v>70</v>
      </c>
    </row>
    <row r="20" spans="1:7" x14ac:dyDescent="0.2">
      <c r="A20" s="6">
        <v>34335</v>
      </c>
      <c r="B20">
        <v>4.5999999999999996</v>
      </c>
      <c r="C20">
        <f t="shared" si="0"/>
        <v>1</v>
      </c>
      <c r="D20">
        <f t="shared" si="1"/>
        <v>1994</v>
      </c>
      <c r="E20" s="33" t="s">
        <v>70</v>
      </c>
      <c r="F20" s="33" t="s">
        <v>70</v>
      </c>
      <c r="G20" s="33" t="s">
        <v>70</v>
      </c>
    </row>
    <row r="21" spans="1:7" x14ac:dyDescent="0.2">
      <c r="A21" s="6">
        <v>34700</v>
      </c>
      <c r="B21">
        <v>3.8</v>
      </c>
      <c r="C21">
        <f t="shared" si="0"/>
        <v>1</v>
      </c>
      <c r="D21">
        <f t="shared" si="1"/>
        <v>1995</v>
      </c>
      <c r="E21" s="33" t="s">
        <v>70</v>
      </c>
      <c r="F21" s="33" t="s">
        <v>70</v>
      </c>
      <c r="G21" s="33" t="s">
        <v>70</v>
      </c>
    </row>
    <row r="22" spans="1:7" x14ac:dyDescent="0.2">
      <c r="A22" s="6">
        <v>35065</v>
      </c>
      <c r="B22">
        <v>3.9</v>
      </c>
      <c r="C22">
        <f t="shared" si="0"/>
        <v>1</v>
      </c>
      <c r="D22">
        <f t="shared" si="1"/>
        <v>1996</v>
      </c>
      <c r="E22" s="33" t="s">
        <v>70</v>
      </c>
      <c r="F22" s="33" t="s">
        <v>70</v>
      </c>
      <c r="G22" s="33" t="s">
        <v>70</v>
      </c>
    </row>
    <row r="23" spans="1:7" x14ac:dyDescent="0.2">
      <c r="A23" s="6">
        <v>35431</v>
      </c>
      <c r="B23">
        <v>3.6</v>
      </c>
      <c r="C23">
        <f t="shared" si="0"/>
        <v>1</v>
      </c>
      <c r="D23">
        <f t="shared" si="1"/>
        <v>1997</v>
      </c>
      <c r="E23" s="33" t="s">
        <v>70</v>
      </c>
      <c r="F23" s="33" t="s">
        <v>70</v>
      </c>
      <c r="G23" s="33" t="s">
        <v>70</v>
      </c>
    </row>
    <row r="24" spans="1:7" x14ac:dyDescent="0.2">
      <c r="A24" s="6">
        <v>35796</v>
      </c>
      <c r="B24">
        <v>2.8</v>
      </c>
      <c r="C24">
        <f t="shared" si="0"/>
        <v>1</v>
      </c>
      <c r="D24">
        <f t="shared" si="1"/>
        <v>1998</v>
      </c>
      <c r="E24" s="33" t="s">
        <v>70</v>
      </c>
      <c r="F24" s="33" t="s">
        <v>70</v>
      </c>
      <c r="G24" s="33" t="s">
        <v>70</v>
      </c>
    </row>
    <row r="25" spans="1:7" x14ac:dyDescent="0.2">
      <c r="A25" s="6">
        <v>36161</v>
      </c>
      <c r="B25">
        <v>2.5</v>
      </c>
      <c r="C25">
        <f t="shared" si="0"/>
        <v>1</v>
      </c>
      <c r="D25">
        <f t="shared" si="1"/>
        <v>1999</v>
      </c>
      <c r="E25" s="33" t="s">
        <v>70</v>
      </c>
      <c r="F25" s="33" t="s">
        <v>70</v>
      </c>
      <c r="G25" s="33" t="s">
        <v>70</v>
      </c>
    </row>
    <row r="26" spans="1:7" x14ac:dyDescent="0.2">
      <c r="A26" s="6">
        <v>36526</v>
      </c>
      <c r="B26">
        <v>3</v>
      </c>
      <c r="C26">
        <f t="shared" si="0"/>
        <v>1</v>
      </c>
      <c r="D26">
        <f t="shared" si="1"/>
        <v>2000</v>
      </c>
      <c r="E26" s="33" t="s">
        <v>70</v>
      </c>
      <c r="F26" s="33" t="s">
        <v>70</v>
      </c>
      <c r="G26" s="33" t="s">
        <v>70</v>
      </c>
    </row>
    <row r="27" spans="1:7" x14ac:dyDescent="0.2">
      <c r="A27" s="6">
        <v>36892</v>
      </c>
      <c r="B27">
        <v>3.4</v>
      </c>
      <c r="C27">
        <f t="shared" si="0"/>
        <v>1</v>
      </c>
      <c r="D27">
        <f t="shared" si="1"/>
        <v>2001</v>
      </c>
      <c r="E27" s="33" t="s">
        <v>70</v>
      </c>
      <c r="F27" s="33" t="s">
        <v>70</v>
      </c>
      <c r="G27" s="33" t="s">
        <v>70</v>
      </c>
    </row>
    <row r="28" spans="1:7" x14ac:dyDescent="0.2">
      <c r="A28" s="6">
        <v>37257</v>
      </c>
      <c r="B28">
        <v>4.5</v>
      </c>
      <c r="C28">
        <f t="shared" si="0"/>
        <v>1</v>
      </c>
      <c r="D28">
        <f t="shared" si="1"/>
        <v>2002</v>
      </c>
      <c r="E28" s="33">
        <v>3.7249999999999996</v>
      </c>
      <c r="F28" s="33">
        <v>9.0250000000000004</v>
      </c>
      <c r="G28" s="33">
        <v>7.6222222222222236</v>
      </c>
    </row>
    <row r="29" spans="1:7" x14ac:dyDescent="0.2">
      <c r="A29" s="6">
        <v>37622</v>
      </c>
      <c r="B29">
        <v>4.5</v>
      </c>
      <c r="C29">
        <f t="shared" si="0"/>
        <v>1</v>
      </c>
      <c r="D29">
        <f t="shared" si="1"/>
        <v>2003</v>
      </c>
      <c r="E29" s="33">
        <v>4.083333333333333</v>
      </c>
      <c r="F29" s="33">
        <v>11.954545454545455</v>
      </c>
      <c r="G29" s="33">
        <v>6.4818181818181833</v>
      </c>
    </row>
    <row r="30" spans="1:7" x14ac:dyDescent="0.2">
      <c r="A30" s="6">
        <v>37987</v>
      </c>
      <c r="B30">
        <v>4.9000000000000004</v>
      </c>
      <c r="C30">
        <f t="shared" si="0"/>
        <v>1</v>
      </c>
      <c r="D30">
        <f t="shared" si="1"/>
        <v>2004</v>
      </c>
      <c r="E30" s="33">
        <v>4.5166666666666666</v>
      </c>
      <c r="F30" s="33">
        <v>10.4</v>
      </c>
      <c r="G30" s="33">
        <v>4.416666666666667</v>
      </c>
    </row>
    <row r="31" spans="1:7" x14ac:dyDescent="0.2">
      <c r="A31" s="6">
        <v>38353</v>
      </c>
      <c r="B31">
        <v>4.3</v>
      </c>
      <c r="C31">
        <f t="shared" si="0"/>
        <v>1</v>
      </c>
      <c r="D31">
        <f t="shared" si="1"/>
        <v>2005</v>
      </c>
      <c r="E31" s="33">
        <v>4.1333333333333337</v>
      </c>
      <c r="F31" s="33">
        <v>13.225</v>
      </c>
      <c r="G31" s="33">
        <v>5.583333333333333</v>
      </c>
    </row>
    <row r="32" spans="1:7" x14ac:dyDescent="0.2">
      <c r="A32" s="6">
        <v>38718</v>
      </c>
      <c r="B32">
        <v>4.0999999999999996</v>
      </c>
      <c r="C32">
        <f t="shared" si="0"/>
        <v>1</v>
      </c>
      <c r="D32">
        <f t="shared" si="1"/>
        <v>2006</v>
      </c>
      <c r="E32" s="33">
        <v>3.5416666666666679</v>
      </c>
      <c r="F32" s="33">
        <v>12.508333333333331</v>
      </c>
      <c r="G32" s="33">
        <v>5.0666666666666664</v>
      </c>
    </row>
    <row r="33" spans="1:7" x14ac:dyDescent="0.2">
      <c r="A33" s="6">
        <v>39083</v>
      </c>
      <c r="B33">
        <v>4.3</v>
      </c>
      <c r="C33">
        <f t="shared" si="0"/>
        <v>1</v>
      </c>
      <c r="D33">
        <f t="shared" si="1"/>
        <v>2007</v>
      </c>
      <c r="E33" s="33">
        <v>3.6333333333333333</v>
      </c>
      <c r="F33" s="33">
        <v>10.641666666666667</v>
      </c>
      <c r="G33" s="33">
        <v>4.75</v>
      </c>
    </row>
    <row r="34" spans="1:7" x14ac:dyDescent="0.2">
      <c r="A34" s="6">
        <v>39448</v>
      </c>
      <c r="B34">
        <v>4.7</v>
      </c>
      <c r="C34">
        <f t="shared" si="0"/>
        <v>1</v>
      </c>
      <c r="D34">
        <f t="shared" si="1"/>
        <v>2008</v>
      </c>
      <c r="E34" s="33">
        <v>4.0333333333333323</v>
      </c>
      <c r="F34" s="33">
        <v>15.800000000000002</v>
      </c>
      <c r="G34" s="33">
        <v>6.6749999999999998</v>
      </c>
    </row>
    <row r="35" spans="1:7" x14ac:dyDescent="0.2">
      <c r="A35" s="6">
        <v>39814</v>
      </c>
      <c r="B35">
        <v>7</v>
      </c>
      <c r="C35">
        <f t="shared" si="0"/>
        <v>1</v>
      </c>
      <c r="D35">
        <f t="shared" si="1"/>
        <v>2009</v>
      </c>
      <c r="E35" s="33">
        <v>5.2750000000000004</v>
      </c>
      <c r="F35" s="33">
        <v>17.766666666666666</v>
      </c>
      <c r="G35" s="33">
        <v>8.35</v>
      </c>
    </row>
    <row r="36" spans="1:7" x14ac:dyDescent="0.2">
      <c r="A36" s="6">
        <v>40179</v>
      </c>
      <c r="B36">
        <v>7.7</v>
      </c>
      <c r="C36">
        <f t="shared" si="0"/>
        <v>1</v>
      </c>
      <c r="D36">
        <f t="shared" si="1"/>
        <v>2010</v>
      </c>
      <c r="E36" s="33">
        <v>7.1250000000000009</v>
      </c>
      <c r="F36" s="33">
        <v>22.700000000000003</v>
      </c>
      <c r="G36" s="33">
        <v>15.566666666666665</v>
      </c>
    </row>
    <row r="37" spans="1:7" x14ac:dyDescent="0.2">
      <c r="A37" s="6">
        <v>40544</v>
      </c>
      <c r="B37">
        <v>6.9</v>
      </c>
      <c r="C37">
        <f t="shared" si="0"/>
        <v>1</v>
      </c>
      <c r="D37">
        <f t="shared" si="1"/>
        <v>2011</v>
      </c>
      <c r="E37" s="33">
        <v>6.3416666666666659</v>
      </c>
      <c r="F37" s="33">
        <v>21.741666666666664</v>
      </c>
      <c r="G37" s="33">
        <v>11.775</v>
      </c>
    </row>
    <row r="38" spans="1:7" x14ac:dyDescent="0.2">
      <c r="A38" s="6">
        <v>40909</v>
      </c>
      <c r="B38">
        <v>5.8</v>
      </c>
      <c r="C38">
        <f t="shared" si="0"/>
        <v>1</v>
      </c>
      <c r="D38">
        <f t="shared" si="1"/>
        <v>2012</v>
      </c>
      <c r="E38" s="33">
        <v>5.4916666666666663</v>
      </c>
      <c r="F38" s="33">
        <v>20.133333333333329</v>
      </c>
      <c r="G38" s="33">
        <v>8.5750000000000011</v>
      </c>
    </row>
    <row r="39" spans="1:7" x14ac:dyDescent="0.2">
      <c r="A39" s="6">
        <v>41275</v>
      </c>
      <c r="B39">
        <v>5.3</v>
      </c>
      <c r="C39">
        <f t="shared" si="0"/>
        <v>1</v>
      </c>
      <c r="D39">
        <f t="shared" si="1"/>
        <v>2013</v>
      </c>
      <c r="E39" s="33">
        <v>5.1583333333333341</v>
      </c>
      <c r="F39" s="33">
        <v>15.533333333333333</v>
      </c>
      <c r="G39" s="33">
        <v>8.2083333333333321</v>
      </c>
    </row>
    <row r="40" spans="1:7" x14ac:dyDescent="0.2">
      <c r="A40" s="6">
        <v>41640</v>
      </c>
      <c r="B40">
        <v>4.5999999999999996</v>
      </c>
      <c r="C40">
        <f t="shared" si="0"/>
        <v>1</v>
      </c>
      <c r="D40">
        <f t="shared" si="1"/>
        <v>2014</v>
      </c>
      <c r="E40" s="33">
        <v>4.2333333333333334</v>
      </c>
      <c r="F40" s="33">
        <v>13.616666666666667</v>
      </c>
      <c r="G40" s="33">
        <v>7.458333333333333</v>
      </c>
    </row>
    <row r="41" spans="1:7" x14ac:dyDescent="0.2">
      <c r="A41" s="6">
        <v>42005</v>
      </c>
      <c r="B41">
        <v>3.8</v>
      </c>
      <c r="C41">
        <f t="shared" si="0"/>
        <v>1</v>
      </c>
      <c r="D41">
        <f t="shared" si="1"/>
        <v>2015</v>
      </c>
      <c r="E41" s="33">
        <v>3.2</v>
      </c>
      <c r="F41" s="33">
        <v>11.4</v>
      </c>
      <c r="G41" s="33">
        <v>6</v>
      </c>
    </row>
    <row r="42" spans="1:7" x14ac:dyDescent="0.2">
      <c r="A42" s="6">
        <v>42370</v>
      </c>
      <c r="B42">
        <v>3.7</v>
      </c>
      <c r="C42">
        <f t="shared" si="0"/>
        <v>1</v>
      </c>
      <c r="D42">
        <f t="shared" si="1"/>
        <v>2016</v>
      </c>
      <c r="E42" s="33">
        <v>3</v>
      </c>
      <c r="F42" s="33">
        <v>13.6</v>
      </c>
      <c r="G42" s="33">
        <v>4.3</v>
      </c>
    </row>
    <row r="43" spans="1:7" x14ac:dyDescent="0.2">
      <c r="A43" s="6">
        <v>42736</v>
      </c>
      <c r="B43">
        <v>3.8</v>
      </c>
      <c r="C43">
        <f t="shared" si="0"/>
        <v>1</v>
      </c>
      <c r="D43">
        <f t="shared" si="1"/>
        <v>2017</v>
      </c>
      <c r="E43" s="33">
        <v>3</v>
      </c>
      <c r="F43" s="33">
        <v>8.8000000000000007</v>
      </c>
      <c r="G43" s="33">
        <v>5.4</v>
      </c>
    </row>
    <row r="44" spans="1:7" x14ac:dyDescent="0.2">
      <c r="A44" s="6">
        <v>43101</v>
      </c>
      <c r="B44">
        <v>3.3</v>
      </c>
      <c r="C44">
        <f t="shared" si="0"/>
        <v>1</v>
      </c>
      <c r="D44">
        <f t="shared" si="1"/>
        <v>2018</v>
      </c>
      <c r="E44" s="33">
        <v>2.8</v>
      </c>
      <c r="F44" s="33">
        <v>7.4</v>
      </c>
      <c r="G44" s="33">
        <v>4</v>
      </c>
    </row>
    <row r="45" spans="1:7" x14ac:dyDescent="0.2">
      <c r="A45" s="6">
        <v>27791</v>
      </c>
      <c r="B45">
        <v>6</v>
      </c>
      <c r="C45">
        <f t="shared" si="0"/>
        <v>2</v>
      </c>
      <c r="D45">
        <f t="shared" si="1"/>
        <v>1976</v>
      </c>
      <c r="E45" s="33" t="s">
        <v>70</v>
      </c>
      <c r="F45" s="33" t="s">
        <v>70</v>
      </c>
      <c r="G45" s="33" t="s">
        <v>70</v>
      </c>
    </row>
    <row r="46" spans="1:7" x14ac:dyDescent="0.2">
      <c r="A46" s="6">
        <v>28157</v>
      </c>
      <c r="B46">
        <v>5.8</v>
      </c>
      <c r="C46">
        <f t="shared" si="0"/>
        <v>2</v>
      </c>
      <c r="D46">
        <f t="shared" si="1"/>
        <v>1977</v>
      </c>
      <c r="E46" s="33" t="s">
        <v>70</v>
      </c>
      <c r="F46" s="33" t="s">
        <v>70</v>
      </c>
      <c r="G46" s="33" t="s">
        <v>70</v>
      </c>
    </row>
    <row r="47" spans="1:7" x14ac:dyDescent="0.2">
      <c r="A47" s="6">
        <v>28522</v>
      </c>
      <c r="B47">
        <v>4.0999999999999996</v>
      </c>
      <c r="C47">
        <f t="shared" si="0"/>
        <v>2</v>
      </c>
      <c r="D47">
        <f t="shared" si="1"/>
        <v>1978</v>
      </c>
      <c r="E47" s="33" t="s">
        <v>70</v>
      </c>
      <c r="F47" s="33" t="s">
        <v>70</v>
      </c>
      <c r="G47" s="33" t="s">
        <v>70</v>
      </c>
    </row>
    <row r="48" spans="1:7" x14ac:dyDescent="0.2">
      <c r="A48" s="6">
        <v>28887</v>
      </c>
      <c r="B48">
        <v>3.9</v>
      </c>
      <c r="C48">
        <f t="shared" si="0"/>
        <v>2</v>
      </c>
      <c r="D48">
        <f t="shared" si="1"/>
        <v>1979</v>
      </c>
      <c r="E48" s="33" t="s">
        <v>70</v>
      </c>
      <c r="F48" s="33" t="s">
        <v>70</v>
      </c>
      <c r="G48" s="33" t="s">
        <v>70</v>
      </c>
    </row>
    <row r="49" spans="1:7" x14ac:dyDescent="0.2">
      <c r="A49" s="6">
        <v>29252</v>
      </c>
      <c r="B49">
        <v>5.3</v>
      </c>
      <c r="C49">
        <f t="shared" si="0"/>
        <v>2</v>
      </c>
      <c r="D49">
        <f t="shared" si="1"/>
        <v>1980</v>
      </c>
      <c r="E49" s="33" t="s">
        <v>70</v>
      </c>
      <c r="F49" s="33" t="s">
        <v>70</v>
      </c>
      <c r="G49" s="33" t="s">
        <v>70</v>
      </c>
    </row>
    <row r="50" spans="1:7" x14ac:dyDescent="0.2">
      <c r="A50" s="6">
        <v>29618</v>
      </c>
      <c r="B50">
        <v>5.7</v>
      </c>
      <c r="C50">
        <f t="shared" si="0"/>
        <v>2</v>
      </c>
      <c r="D50">
        <f t="shared" si="1"/>
        <v>1981</v>
      </c>
      <c r="E50" s="33" t="s">
        <v>70</v>
      </c>
      <c r="F50" s="33" t="s">
        <v>70</v>
      </c>
      <c r="G50" s="33" t="s">
        <v>70</v>
      </c>
    </row>
    <row r="51" spans="1:7" x14ac:dyDescent="0.2">
      <c r="A51" s="6">
        <v>29983</v>
      </c>
      <c r="B51">
        <v>6.8</v>
      </c>
      <c r="C51">
        <f t="shared" si="0"/>
        <v>2</v>
      </c>
      <c r="D51">
        <f t="shared" si="1"/>
        <v>1982</v>
      </c>
      <c r="E51" s="33" t="s">
        <v>70</v>
      </c>
      <c r="F51" s="33" t="s">
        <v>70</v>
      </c>
      <c r="G51" s="33" t="s">
        <v>70</v>
      </c>
    </row>
    <row r="52" spans="1:7" x14ac:dyDescent="0.2">
      <c r="A52" s="6">
        <v>30348</v>
      </c>
      <c r="B52">
        <v>8.8000000000000007</v>
      </c>
      <c r="C52">
        <f t="shared" si="0"/>
        <v>2</v>
      </c>
      <c r="D52">
        <f t="shared" si="1"/>
        <v>1983</v>
      </c>
      <c r="E52" s="33" t="s">
        <v>70</v>
      </c>
      <c r="F52" s="33" t="s">
        <v>70</v>
      </c>
      <c r="G52" s="33" t="s">
        <v>70</v>
      </c>
    </row>
    <row r="53" spans="1:7" x14ac:dyDescent="0.2">
      <c r="A53" s="6">
        <v>30713</v>
      </c>
      <c r="B53">
        <v>6.8</v>
      </c>
      <c r="C53">
        <f t="shared" si="0"/>
        <v>2</v>
      </c>
      <c r="D53">
        <f t="shared" si="1"/>
        <v>1984</v>
      </c>
      <c r="E53" s="33" t="s">
        <v>70</v>
      </c>
      <c r="F53" s="33" t="s">
        <v>70</v>
      </c>
      <c r="G53" s="33" t="s">
        <v>70</v>
      </c>
    </row>
    <row r="54" spans="1:7" x14ac:dyDescent="0.2">
      <c r="A54" s="6">
        <v>31079</v>
      </c>
      <c r="B54">
        <v>5.9</v>
      </c>
      <c r="C54">
        <f t="shared" si="0"/>
        <v>2</v>
      </c>
      <c r="D54">
        <f t="shared" si="1"/>
        <v>1985</v>
      </c>
      <c r="E54" s="33" t="s">
        <v>70</v>
      </c>
      <c r="F54" s="33" t="s">
        <v>70</v>
      </c>
      <c r="G54" s="33" t="s">
        <v>70</v>
      </c>
    </row>
    <row r="55" spans="1:7" x14ac:dyDescent="0.2">
      <c r="A55" s="6">
        <v>31444</v>
      </c>
      <c r="B55">
        <v>6</v>
      </c>
      <c r="C55">
        <f t="shared" si="0"/>
        <v>2</v>
      </c>
      <c r="D55">
        <f t="shared" si="1"/>
        <v>1986</v>
      </c>
      <c r="E55" s="33" t="s">
        <v>70</v>
      </c>
      <c r="F55" s="33" t="s">
        <v>70</v>
      </c>
      <c r="G55" s="33" t="s">
        <v>70</v>
      </c>
    </row>
    <row r="56" spans="1:7" x14ac:dyDescent="0.2">
      <c r="A56" s="6">
        <v>31809</v>
      </c>
      <c r="B56">
        <v>5.3</v>
      </c>
      <c r="C56">
        <f t="shared" si="0"/>
        <v>2</v>
      </c>
      <c r="D56">
        <f t="shared" si="1"/>
        <v>1987</v>
      </c>
      <c r="E56" s="33" t="s">
        <v>70</v>
      </c>
      <c r="F56" s="33" t="s">
        <v>70</v>
      </c>
      <c r="G56" s="33" t="s">
        <v>70</v>
      </c>
    </row>
    <row r="57" spans="1:7" x14ac:dyDescent="0.2">
      <c r="A57" s="6">
        <v>32174</v>
      </c>
      <c r="B57">
        <v>4.3</v>
      </c>
      <c r="C57">
        <f t="shared" si="0"/>
        <v>2</v>
      </c>
      <c r="D57">
        <f t="shared" si="1"/>
        <v>1988</v>
      </c>
      <c r="E57" s="33" t="s">
        <v>70</v>
      </c>
      <c r="F57" s="33" t="s">
        <v>70</v>
      </c>
      <c r="G57" s="33" t="s">
        <v>70</v>
      </c>
    </row>
    <row r="58" spans="1:7" x14ac:dyDescent="0.2">
      <c r="A58" s="6">
        <v>32540</v>
      </c>
      <c r="B58">
        <v>4.2</v>
      </c>
      <c r="C58">
        <f t="shared" si="0"/>
        <v>2</v>
      </c>
      <c r="D58">
        <f t="shared" si="1"/>
        <v>1989</v>
      </c>
      <c r="E58" s="33" t="s">
        <v>70</v>
      </c>
      <c r="F58" s="33" t="s">
        <v>70</v>
      </c>
      <c r="G58" s="33" t="s">
        <v>70</v>
      </c>
    </row>
    <row r="59" spans="1:7" x14ac:dyDescent="0.2">
      <c r="A59" s="6">
        <v>32905</v>
      </c>
      <c r="B59">
        <v>4.5999999999999996</v>
      </c>
      <c r="C59">
        <f t="shared" si="0"/>
        <v>2</v>
      </c>
      <c r="D59">
        <f t="shared" si="1"/>
        <v>1990</v>
      </c>
      <c r="E59" s="33" t="s">
        <v>70</v>
      </c>
      <c r="F59" s="33" t="s">
        <v>70</v>
      </c>
      <c r="G59" s="33" t="s">
        <v>70</v>
      </c>
    </row>
    <row r="60" spans="1:7" x14ac:dyDescent="0.2">
      <c r="A60" s="6">
        <v>33270</v>
      </c>
      <c r="B60">
        <v>5.2</v>
      </c>
      <c r="C60">
        <f t="shared" si="0"/>
        <v>2</v>
      </c>
      <c r="D60">
        <f t="shared" si="1"/>
        <v>1991</v>
      </c>
      <c r="E60" s="33" t="s">
        <v>70</v>
      </c>
      <c r="F60" s="33" t="s">
        <v>70</v>
      </c>
      <c r="G60" s="33" t="s">
        <v>70</v>
      </c>
    </row>
    <row r="61" spans="1:7" x14ac:dyDescent="0.2">
      <c r="A61" s="6">
        <v>33635</v>
      </c>
      <c r="B61">
        <v>5.0999999999999996</v>
      </c>
      <c r="C61">
        <f t="shared" si="0"/>
        <v>2</v>
      </c>
      <c r="D61">
        <f t="shared" si="1"/>
        <v>1992</v>
      </c>
      <c r="E61" s="33" t="s">
        <v>70</v>
      </c>
      <c r="F61" s="33" t="s">
        <v>70</v>
      </c>
      <c r="G61" s="33" t="s">
        <v>70</v>
      </c>
    </row>
    <row r="62" spans="1:7" x14ac:dyDescent="0.2">
      <c r="A62" s="6">
        <v>34001</v>
      </c>
      <c r="B62">
        <v>5.2</v>
      </c>
      <c r="C62">
        <f t="shared" si="0"/>
        <v>2</v>
      </c>
      <c r="D62">
        <f t="shared" si="1"/>
        <v>1993</v>
      </c>
      <c r="E62" s="33" t="s">
        <v>70</v>
      </c>
      <c r="F62" s="33" t="s">
        <v>70</v>
      </c>
      <c r="G62" s="33" t="s">
        <v>70</v>
      </c>
    </row>
    <row r="63" spans="1:7" x14ac:dyDescent="0.2">
      <c r="A63" s="6">
        <v>34366</v>
      </c>
      <c r="B63">
        <v>4.4000000000000004</v>
      </c>
      <c r="C63">
        <f t="shared" si="0"/>
        <v>2</v>
      </c>
      <c r="D63">
        <f t="shared" si="1"/>
        <v>1994</v>
      </c>
      <c r="E63" s="33" t="s">
        <v>70</v>
      </c>
      <c r="F63" s="33" t="s">
        <v>70</v>
      </c>
      <c r="G63" s="33" t="s">
        <v>70</v>
      </c>
    </row>
    <row r="64" spans="1:7" x14ac:dyDescent="0.2">
      <c r="A64" s="6">
        <v>34731</v>
      </c>
      <c r="B64">
        <v>3.8</v>
      </c>
      <c r="C64">
        <f t="shared" si="0"/>
        <v>2</v>
      </c>
      <c r="D64">
        <f t="shared" si="1"/>
        <v>1995</v>
      </c>
      <c r="E64" s="33" t="s">
        <v>70</v>
      </c>
      <c r="F64" s="33" t="s">
        <v>70</v>
      </c>
      <c r="G64" s="33" t="s">
        <v>70</v>
      </c>
    </row>
    <row r="65" spans="1:7" x14ac:dyDescent="0.2">
      <c r="A65" s="6">
        <v>35096</v>
      </c>
      <c r="B65">
        <v>4</v>
      </c>
      <c r="C65">
        <f t="shared" si="0"/>
        <v>2</v>
      </c>
      <c r="D65">
        <f t="shared" si="1"/>
        <v>1996</v>
      </c>
      <c r="E65" s="33" t="s">
        <v>70</v>
      </c>
      <c r="F65" s="33" t="s">
        <v>70</v>
      </c>
      <c r="G65" s="33" t="s">
        <v>70</v>
      </c>
    </row>
    <row r="66" spans="1:7" x14ac:dyDescent="0.2">
      <c r="A66" s="6">
        <v>35462</v>
      </c>
      <c r="B66">
        <v>3.5</v>
      </c>
      <c r="C66">
        <f t="shared" ref="C66:C129" si="2">MONTH(A66)</f>
        <v>2</v>
      </c>
      <c r="D66">
        <f t="shared" ref="D66:D129" si="3">YEAR(A66)</f>
        <v>1997</v>
      </c>
      <c r="E66" s="33" t="s">
        <v>70</v>
      </c>
      <c r="F66" s="33" t="s">
        <v>70</v>
      </c>
      <c r="G66" s="33" t="s">
        <v>70</v>
      </c>
    </row>
    <row r="67" spans="1:7" x14ac:dyDescent="0.2">
      <c r="A67" s="6">
        <v>35827</v>
      </c>
      <c r="B67">
        <v>2.8</v>
      </c>
      <c r="C67">
        <f t="shared" si="2"/>
        <v>2</v>
      </c>
      <c r="D67">
        <f t="shared" si="3"/>
        <v>1998</v>
      </c>
      <c r="E67" s="33" t="s">
        <v>70</v>
      </c>
      <c r="F67" s="33" t="s">
        <v>70</v>
      </c>
      <c r="G67" s="33" t="s">
        <v>70</v>
      </c>
    </row>
    <row r="68" spans="1:7" x14ac:dyDescent="0.2">
      <c r="A68" s="6">
        <v>36192</v>
      </c>
      <c r="B68">
        <v>2.5</v>
      </c>
      <c r="C68">
        <f t="shared" si="2"/>
        <v>2</v>
      </c>
      <c r="D68">
        <f t="shared" si="3"/>
        <v>1999</v>
      </c>
      <c r="E68" s="33" t="s">
        <v>70</v>
      </c>
      <c r="F68" s="33" t="s">
        <v>70</v>
      </c>
      <c r="G68" s="33" t="s">
        <v>70</v>
      </c>
    </row>
    <row r="69" spans="1:7" x14ac:dyDescent="0.2">
      <c r="A69" s="6">
        <v>36557</v>
      </c>
      <c r="B69">
        <v>3</v>
      </c>
      <c r="C69">
        <f t="shared" si="2"/>
        <v>2</v>
      </c>
      <c r="D69">
        <f t="shared" si="3"/>
        <v>2000</v>
      </c>
      <c r="E69" s="33" t="s">
        <v>70</v>
      </c>
      <c r="F69" s="33" t="s">
        <v>70</v>
      </c>
      <c r="G69" s="33" t="s">
        <v>70</v>
      </c>
    </row>
    <row r="70" spans="1:7" x14ac:dyDescent="0.2">
      <c r="A70" s="6">
        <v>36923</v>
      </c>
      <c r="B70">
        <v>3.4</v>
      </c>
      <c r="C70">
        <f t="shared" si="2"/>
        <v>2</v>
      </c>
      <c r="D70">
        <f t="shared" si="3"/>
        <v>2001</v>
      </c>
      <c r="E70" s="33" t="s">
        <v>70</v>
      </c>
      <c r="F70" s="33" t="s">
        <v>70</v>
      </c>
      <c r="G70" s="33" t="s">
        <v>70</v>
      </c>
    </row>
    <row r="71" spans="1:7" x14ac:dyDescent="0.2">
      <c r="A71" s="6">
        <v>37288</v>
      </c>
      <c r="B71">
        <v>4.5999999999999996</v>
      </c>
      <c r="C71">
        <f t="shared" si="2"/>
        <v>2</v>
      </c>
      <c r="D71">
        <f t="shared" si="3"/>
        <v>2002</v>
      </c>
      <c r="E71" s="33" t="s">
        <v>70</v>
      </c>
      <c r="F71" s="33" t="s">
        <v>70</v>
      </c>
      <c r="G71" s="33" t="s">
        <v>70</v>
      </c>
    </row>
    <row r="72" spans="1:7" x14ac:dyDescent="0.2">
      <c r="A72" s="6">
        <v>37653</v>
      </c>
      <c r="B72">
        <v>4.5999999999999996</v>
      </c>
      <c r="C72">
        <f t="shared" si="2"/>
        <v>2</v>
      </c>
      <c r="D72">
        <f t="shared" si="3"/>
        <v>2003</v>
      </c>
      <c r="E72" s="33" t="s">
        <v>70</v>
      </c>
      <c r="F72" s="33" t="s">
        <v>70</v>
      </c>
      <c r="G72" s="33" t="s">
        <v>70</v>
      </c>
    </row>
    <row r="73" spans="1:7" x14ac:dyDescent="0.2">
      <c r="A73" s="6">
        <v>38018</v>
      </c>
      <c r="B73">
        <v>4.8</v>
      </c>
      <c r="C73">
        <f t="shared" si="2"/>
        <v>2</v>
      </c>
      <c r="D73">
        <f t="shared" si="3"/>
        <v>2004</v>
      </c>
      <c r="E73" s="33" t="s">
        <v>70</v>
      </c>
      <c r="F73" s="33" t="s">
        <v>70</v>
      </c>
      <c r="G73" s="33" t="s">
        <v>70</v>
      </c>
    </row>
    <row r="74" spans="1:7" x14ac:dyDescent="0.2">
      <c r="A74" s="6">
        <v>38384</v>
      </c>
      <c r="B74">
        <v>4.2</v>
      </c>
      <c r="C74">
        <f t="shared" si="2"/>
        <v>2</v>
      </c>
      <c r="D74">
        <f t="shared" si="3"/>
        <v>2005</v>
      </c>
      <c r="E74" s="33" t="s">
        <v>70</v>
      </c>
      <c r="F74" s="33" t="s">
        <v>70</v>
      </c>
      <c r="G74" s="33" t="s">
        <v>70</v>
      </c>
    </row>
    <row r="75" spans="1:7" x14ac:dyDescent="0.2">
      <c r="A75" s="6">
        <v>38749</v>
      </c>
      <c r="B75">
        <v>4</v>
      </c>
      <c r="C75">
        <f t="shared" si="2"/>
        <v>2</v>
      </c>
      <c r="D75">
        <f t="shared" si="3"/>
        <v>2006</v>
      </c>
      <c r="E75" s="33" t="s">
        <v>70</v>
      </c>
      <c r="F75" s="33" t="s">
        <v>70</v>
      </c>
      <c r="G75" s="33" t="s">
        <v>70</v>
      </c>
    </row>
    <row r="76" spans="1:7" x14ac:dyDescent="0.2">
      <c r="A76" s="6">
        <v>39114</v>
      </c>
      <c r="B76">
        <v>4.4000000000000004</v>
      </c>
      <c r="C76">
        <f t="shared" si="2"/>
        <v>2</v>
      </c>
      <c r="D76">
        <f t="shared" si="3"/>
        <v>2007</v>
      </c>
      <c r="E76" s="33" t="s">
        <v>70</v>
      </c>
      <c r="F76" s="33" t="s">
        <v>70</v>
      </c>
      <c r="G76" s="33" t="s">
        <v>70</v>
      </c>
    </row>
    <row r="77" spans="1:7" x14ac:dyDescent="0.2">
      <c r="A77" s="6">
        <v>39479</v>
      </c>
      <c r="B77">
        <v>4.7</v>
      </c>
      <c r="C77">
        <f t="shared" si="2"/>
        <v>2</v>
      </c>
      <c r="D77">
        <f t="shared" si="3"/>
        <v>2008</v>
      </c>
      <c r="E77" s="33" t="s">
        <v>70</v>
      </c>
      <c r="F77" s="33" t="s">
        <v>70</v>
      </c>
      <c r="G77" s="33" t="s">
        <v>70</v>
      </c>
    </row>
    <row r="78" spans="1:7" x14ac:dyDescent="0.2">
      <c r="A78" s="6">
        <v>39845</v>
      </c>
      <c r="B78">
        <v>7.4</v>
      </c>
      <c r="C78">
        <f t="shared" si="2"/>
        <v>2</v>
      </c>
      <c r="D78">
        <f t="shared" si="3"/>
        <v>2009</v>
      </c>
      <c r="E78" s="33" t="s">
        <v>70</v>
      </c>
      <c r="F78" s="33" t="s">
        <v>70</v>
      </c>
      <c r="G78" s="33" t="s">
        <v>70</v>
      </c>
    </row>
    <row r="79" spans="1:7" x14ac:dyDescent="0.2">
      <c r="A79" s="6">
        <v>40210</v>
      </c>
      <c r="B79">
        <v>7.7</v>
      </c>
      <c r="C79">
        <f t="shared" si="2"/>
        <v>2</v>
      </c>
      <c r="D79">
        <f t="shared" si="3"/>
        <v>2010</v>
      </c>
      <c r="E79" s="33" t="s">
        <v>70</v>
      </c>
      <c r="F79" s="33" t="s">
        <v>70</v>
      </c>
      <c r="G79" s="33" t="s">
        <v>70</v>
      </c>
    </row>
    <row r="80" spans="1:7" x14ac:dyDescent="0.2">
      <c r="A80" s="6">
        <v>40575</v>
      </c>
      <c r="B80">
        <v>6.8</v>
      </c>
      <c r="C80">
        <f t="shared" si="2"/>
        <v>2</v>
      </c>
      <c r="D80">
        <f t="shared" si="3"/>
        <v>2011</v>
      </c>
      <c r="E80" s="33" t="s">
        <v>70</v>
      </c>
      <c r="F80" s="33" t="s">
        <v>70</v>
      </c>
      <c r="G80" s="33" t="s">
        <v>70</v>
      </c>
    </row>
    <row r="81" spans="1:7" x14ac:dyDescent="0.2">
      <c r="A81" s="6">
        <v>40940</v>
      </c>
      <c r="B81">
        <v>5.7</v>
      </c>
      <c r="C81">
        <f t="shared" si="2"/>
        <v>2</v>
      </c>
      <c r="D81">
        <f t="shared" si="3"/>
        <v>2012</v>
      </c>
      <c r="E81" s="33" t="s">
        <v>70</v>
      </c>
      <c r="F81" s="33" t="s">
        <v>70</v>
      </c>
      <c r="G81" s="33" t="s">
        <v>70</v>
      </c>
    </row>
    <row r="82" spans="1:7" x14ac:dyDescent="0.2">
      <c r="A82" s="6">
        <v>41306</v>
      </c>
      <c r="B82">
        <v>5.2</v>
      </c>
      <c r="C82">
        <f t="shared" si="2"/>
        <v>2</v>
      </c>
      <c r="D82">
        <f t="shared" si="3"/>
        <v>2013</v>
      </c>
      <c r="E82" s="33" t="s">
        <v>70</v>
      </c>
      <c r="F82" s="33" t="s">
        <v>70</v>
      </c>
      <c r="G82" s="33" t="s">
        <v>70</v>
      </c>
    </row>
    <row r="83" spans="1:7" x14ac:dyDescent="0.2">
      <c r="A83" s="6">
        <v>41671</v>
      </c>
      <c r="B83">
        <v>4.5999999999999996</v>
      </c>
      <c r="C83">
        <f t="shared" si="2"/>
        <v>2</v>
      </c>
      <c r="D83">
        <f t="shared" si="3"/>
        <v>2014</v>
      </c>
      <c r="E83" s="33" t="s">
        <v>70</v>
      </c>
      <c r="F83" s="33" t="s">
        <v>70</v>
      </c>
      <c r="G83" s="33" t="s">
        <v>70</v>
      </c>
    </row>
    <row r="84" spans="1:7" x14ac:dyDescent="0.2">
      <c r="A84" s="6">
        <v>42036</v>
      </c>
      <c r="B84">
        <v>3.7</v>
      </c>
      <c r="C84">
        <f t="shared" si="2"/>
        <v>2</v>
      </c>
      <c r="D84">
        <f t="shared" si="3"/>
        <v>2015</v>
      </c>
      <c r="E84" s="33" t="s">
        <v>70</v>
      </c>
      <c r="F84" s="33" t="s">
        <v>70</v>
      </c>
      <c r="G84" s="33" t="s">
        <v>70</v>
      </c>
    </row>
    <row r="85" spans="1:7" x14ac:dyDescent="0.2">
      <c r="A85" s="6">
        <v>42401</v>
      </c>
      <c r="B85">
        <v>3.7</v>
      </c>
      <c r="C85">
        <f t="shared" si="2"/>
        <v>2</v>
      </c>
      <c r="D85">
        <f t="shared" si="3"/>
        <v>2016</v>
      </c>
      <c r="E85" s="33" t="s">
        <v>70</v>
      </c>
      <c r="F85" s="33" t="s">
        <v>70</v>
      </c>
      <c r="G85" s="33" t="s">
        <v>70</v>
      </c>
    </row>
    <row r="86" spans="1:7" x14ac:dyDescent="0.2">
      <c r="A86" s="6">
        <v>42767</v>
      </c>
      <c r="B86">
        <v>3.7</v>
      </c>
      <c r="C86">
        <f t="shared" si="2"/>
        <v>2</v>
      </c>
      <c r="D86">
        <f t="shared" si="3"/>
        <v>2017</v>
      </c>
      <c r="E86" s="33" t="s">
        <v>70</v>
      </c>
      <c r="F86" s="33" t="s">
        <v>70</v>
      </c>
      <c r="G86" s="33" t="s">
        <v>70</v>
      </c>
    </row>
    <row r="87" spans="1:7" x14ac:dyDescent="0.2">
      <c r="A87" s="6">
        <v>43132</v>
      </c>
      <c r="B87">
        <v>3.2</v>
      </c>
      <c r="C87">
        <f t="shared" si="2"/>
        <v>2</v>
      </c>
      <c r="D87">
        <f t="shared" si="3"/>
        <v>2018</v>
      </c>
      <c r="E87" s="33" t="s">
        <v>70</v>
      </c>
      <c r="F87" s="33" t="s">
        <v>70</v>
      </c>
      <c r="G87" s="33" t="s">
        <v>70</v>
      </c>
    </row>
    <row r="88" spans="1:7" x14ac:dyDescent="0.2">
      <c r="A88" s="6">
        <v>27820</v>
      </c>
      <c r="B88">
        <v>5.9</v>
      </c>
      <c r="C88">
        <f t="shared" si="2"/>
        <v>3</v>
      </c>
      <c r="D88">
        <f t="shared" si="3"/>
        <v>1976</v>
      </c>
      <c r="E88" s="33" t="s">
        <v>70</v>
      </c>
      <c r="F88" s="33" t="s">
        <v>70</v>
      </c>
      <c r="G88" s="33" t="s">
        <v>70</v>
      </c>
    </row>
    <row r="89" spans="1:7" x14ac:dyDescent="0.2">
      <c r="A89" s="6">
        <v>28185</v>
      </c>
      <c r="B89">
        <v>5.7</v>
      </c>
      <c r="C89">
        <f t="shared" si="2"/>
        <v>3</v>
      </c>
      <c r="D89">
        <f t="shared" si="3"/>
        <v>1977</v>
      </c>
      <c r="E89" s="33" t="s">
        <v>70</v>
      </c>
      <c r="F89" s="33" t="s">
        <v>70</v>
      </c>
      <c r="G89" s="33" t="s">
        <v>70</v>
      </c>
    </row>
    <row r="90" spans="1:7" x14ac:dyDescent="0.2">
      <c r="A90" s="6">
        <v>28550</v>
      </c>
      <c r="B90">
        <v>4</v>
      </c>
      <c r="C90">
        <f t="shared" si="2"/>
        <v>3</v>
      </c>
      <c r="D90">
        <f t="shared" si="3"/>
        <v>1978</v>
      </c>
      <c r="E90" s="33" t="s">
        <v>70</v>
      </c>
      <c r="F90" s="33" t="s">
        <v>70</v>
      </c>
      <c r="G90" s="33" t="s">
        <v>70</v>
      </c>
    </row>
    <row r="91" spans="1:7" x14ac:dyDescent="0.2">
      <c r="A91" s="6">
        <v>28915</v>
      </c>
      <c r="B91">
        <v>3.9</v>
      </c>
      <c r="C91">
        <f t="shared" si="2"/>
        <v>3</v>
      </c>
      <c r="D91">
        <f t="shared" si="3"/>
        <v>1979</v>
      </c>
      <c r="E91" s="33" t="s">
        <v>70</v>
      </c>
      <c r="F91" s="33" t="s">
        <v>70</v>
      </c>
      <c r="G91" s="33" t="s">
        <v>70</v>
      </c>
    </row>
    <row r="92" spans="1:7" x14ac:dyDescent="0.2">
      <c r="A92" s="6">
        <v>29281</v>
      </c>
      <c r="B92">
        <v>5.5</v>
      </c>
      <c r="C92">
        <f t="shared" si="2"/>
        <v>3</v>
      </c>
      <c r="D92">
        <f t="shared" si="3"/>
        <v>1980</v>
      </c>
      <c r="E92" s="33" t="s">
        <v>70</v>
      </c>
      <c r="F92" s="33" t="s">
        <v>70</v>
      </c>
      <c r="G92" s="33" t="s">
        <v>70</v>
      </c>
    </row>
    <row r="93" spans="1:7" x14ac:dyDescent="0.2">
      <c r="A93" s="6">
        <v>29646</v>
      </c>
      <c r="B93">
        <v>5.7</v>
      </c>
      <c r="C93">
        <f t="shared" si="2"/>
        <v>3</v>
      </c>
      <c r="D93">
        <f t="shared" si="3"/>
        <v>1981</v>
      </c>
      <c r="E93" s="33" t="s">
        <v>70</v>
      </c>
      <c r="F93" s="33" t="s">
        <v>70</v>
      </c>
      <c r="G93" s="33" t="s">
        <v>70</v>
      </c>
    </row>
    <row r="94" spans="1:7" x14ac:dyDescent="0.2">
      <c r="A94" s="6">
        <v>30011</v>
      </c>
      <c r="B94">
        <v>7</v>
      </c>
      <c r="C94">
        <f t="shared" si="2"/>
        <v>3</v>
      </c>
      <c r="D94">
        <f t="shared" si="3"/>
        <v>1982</v>
      </c>
      <c r="E94" s="33" t="s">
        <v>70</v>
      </c>
      <c r="F94" s="33" t="s">
        <v>70</v>
      </c>
      <c r="G94" s="33" t="s">
        <v>70</v>
      </c>
    </row>
    <row r="95" spans="1:7" x14ac:dyDescent="0.2">
      <c r="A95" s="6">
        <v>30376</v>
      </c>
      <c r="B95">
        <v>8.6999999999999993</v>
      </c>
      <c r="C95">
        <f t="shared" si="2"/>
        <v>3</v>
      </c>
      <c r="D95">
        <f t="shared" si="3"/>
        <v>1983</v>
      </c>
      <c r="E95" s="33" t="s">
        <v>70</v>
      </c>
      <c r="F95" s="33" t="s">
        <v>70</v>
      </c>
      <c r="G95" s="33" t="s">
        <v>70</v>
      </c>
    </row>
    <row r="96" spans="1:7" x14ac:dyDescent="0.2">
      <c r="A96" s="6">
        <v>30742</v>
      </c>
      <c r="B96">
        <v>6.7</v>
      </c>
      <c r="C96">
        <f t="shared" si="2"/>
        <v>3</v>
      </c>
      <c r="D96">
        <f t="shared" si="3"/>
        <v>1984</v>
      </c>
      <c r="E96" s="33" t="s">
        <v>70</v>
      </c>
      <c r="F96" s="33" t="s">
        <v>70</v>
      </c>
      <c r="G96" s="33" t="s">
        <v>70</v>
      </c>
    </row>
    <row r="97" spans="1:7" x14ac:dyDescent="0.2">
      <c r="A97" s="6">
        <v>31107</v>
      </c>
      <c r="B97">
        <v>5.9</v>
      </c>
      <c r="C97">
        <f t="shared" si="2"/>
        <v>3</v>
      </c>
      <c r="D97">
        <f t="shared" si="3"/>
        <v>1985</v>
      </c>
      <c r="E97" s="33" t="s">
        <v>70</v>
      </c>
      <c r="F97" s="33" t="s">
        <v>70</v>
      </c>
      <c r="G97" s="33" t="s">
        <v>70</v>
      </c>
    </row>
    <row r="98" spans="1:7" x14ac:dyDescent="0.2">
      <c r="A98" s="6">
        <v>31472</v>
      </c>
      <c r="B98">
        <v>5.9</v>
      </c>
      <c r="C98">
        <f t="shared" si="2"/>
        <v>3</v>
      </c>
      <c r="D98">
        <f t="shared" si="3"/>
        <v>1986</v>
      </c>
      <c r="E98" s="33" t="s">
        <v>70</v>
      </c>
      <c r="F98" s="33" t="s">
        <v>70</v>
      </c>
      <c r="G98" s="33" t="s">
        <v>70</v>
      </c>
    </row>
    <row r="99" spans="1:7" x14ac:dyDescent="0.2">
      <c r="A99" s="6">
        <v>31837</v>
      </c>
      <c r="B99">
        <v>5.3</v>
      </c>
      <c r="C99">
        <f t="shared" si="2"/>
        <v>3</v>
      </c>
      <c r="D99">
        <f t="shared" si="3"/>
        <v>1987</v>
      </c>
      <c r="E99" s="33" t="s">
        <v>70</v>
      </c>
      <c r="F99" s="33" t="s">
        <v>70</v>
      </c>
      <c r="G99" s="33" t="s">
        <v>70</v>
      </c>
    </row>
    <row r="100" spans="1:7" x14ac:dyDescent="0.2">
      <c r="A100" s="6">
        <v>32203</v>
      </c>
      <c r="B100">
        <v>4.2</v>
      </c>
      <c r="C100">
        <f t="shared" si="2"/>
        <v>3</v>
      </c>
      <c r="D100">
        <f t="shared" si="3"/>
        <v>1988</v>
      </c>
      <c r="E100" s="33" t="s">
        <v>70</v>
      </c>
      <c r="F100" s="33" t="s">
        <v>70</v>
      </c>
      <c r="G100" s="33" t="s">
        <v>70</v>
      </c>
    </row>
    <row r="101" spans="1:7" x14ac:dyDescent="0.2">
      <c r="A101" s="6">
        <v>32568</v>
      </c>
      <c r="B101">
        <v>4.2</v>
      </c>
      <c r="C101">
        <f t="shared" si="2"/>
        <v>3</v>
      </c>
      <c r="D101">
        <f t="shared" si="3"/>
        <v>1989</v>
      </c>
      <c r="E101" s="33" t="s">
        <v>70</v>
      </c>
      <c r="F101" s="33" t="s">
        <v>70</v>
      </c>
      <c r="G101" s="33" t="s">
        <v>70</v>
      </c>
    </row>
    <row r="102" spans="1:7" x14ac:dyDescent="0.2">
      <c r="A102" s="6">
        <v>32933</v>
      </c>
      <c r="B102">
        <v>4.5999999999999996</v>
      </c>
      <c r="C102">
        <f t="shared" si="2"/>
        <v>3</v>
      </c>
      <c r="D102">
        <f t="shared" si="3"/>
        <v>1990</v>
      </c>
      <c r="E102" s="33" t="s">
        <v>70</v>
      </c>
      <c r="F102" s="33" t="s">
        <v>70</v>
      </c>
      <c r="G102" s="33" t="s">
        <v>70</v>
      </c>
    </row>
    <row r="103" spans="1:7" x14ac:dyDescent="0.2">
      <c r="A103" s="6">
        <v>33298</v>
      </c>
      <c r="B103">
        <v>5.3</v>
      </c>
      <c r="C103">
        <f t="shared" si="2"/>
        <v>3</v>
      </c>
      <c r="D103">
        <f t="shared" si="3"/>
        <v>1991</v>
      </c>
      <c r="E103" s="33" t="s">
        <v>70</v>
      </c>
      <c r="F103" s="33" t="s">
        <v>70</v>
      </c>
      <c r="G103" s="33" t="s">
        <v>70</v>
      </c>
    </row>
    <row r="104" spans="1:7" x14ac:dyDescent="0.2">
      <c r="A104" s="6">
        <v>33664</v>
      </c>
      <c r="B104">
        <v>5.0999999999999996</v>
      </c>
      <c r="C104">
        <f t="shared" si="2"/>
        <v>3</v>
      </c>
      <c r="D104">
        <f t="shared" si="3"/>
        <v>1992</v>
      </c>
      <c r="E104" s="33" t="s">
        <v>70</v>
      </c>
      <c r="F104" s="33" t="s">
        <v>70</v>
      </c>
      <c r="G104" s="33" t="s">
        <v>70</v>
      </c>
    </row>
    <row r="105" spans="1:7" x14ac:dyDescent="0.2">
      <c r="A105" s="6">
        <v>34029</v>
      </c>
      <c r="B105">
        <v>5.2</v>
      </c>
      <c r="C105">
        <f t="shared" si="2"/>
        <v>3</v>
      </c>
      <c r="D105">
        <f t="shared" si="3"/>
        <v>1993</v>
      </c>
      <c r="E105" s="33" t="s">
        <v>70</v>
      </c>
      <c r="F105" s="33" t="s">
        <v>70</v>
      </c>
      <c r="G105" s="33" t="s">
        <v>70</v>
      </c>
    </row>
    <row r="106" spans="1:7" x14ac:dyDescent="0.2">
      <c r="A106" s="6">
        <v>34394</v>
      </c>
      <c r="B106">
        <v>4.3</v>
      </c>
      <c r="C106">
        <f t="shared" si="2"/>
        <v>3</v>
      </c>
      <c r="D106">
        <f t="shared" si="3"/>
        <v>1994</v>
      </c>
      <c r="E106" s="33" t="s">
        <v>70</v>
      </c>
      <c r="F106" s="33" t="s">
        <v>70</v>
      </c>
      <c r="G106" s="33" t="s">
        <v>70</v>
      </c>
    </row>
    <row r="107" spans="1:7" x14ac:dyDescent="0.2">
      <c r="A107" s="6">
        <v>34759</v>
      </c>
      <c r="B107">
        <v>3.8</v>
      </c>
      <c r="C107">
        <f t="shared" si="2"/>
        <v>3</v>
      </c>
      <c r="D107">
        <f t="shared" si="3"/>
        <v>1995</v>
      </c>
      <c r="E107" s="33" t="s">
        <v>70</v>
      </c>
      <c r="F107" s="33" t="s">
        <v>70</v>
      </c>
      <c r="G107" s="33" t="s">
        <v>70</v>
      </c>
    </row>
    <row r="108" spans="1:7" x14ac:dyDescent="0.2">
      <c r="A108" s="6">
        <v>35125</v>
      </c>
      <c r="B108">
        <v>4</v>
      </c>
      <c r="C108">
        <f t="shared" si="2"/>
        <v>3</v>
      </c>
      <c r="D108">
        <f t="shared" si="3"/>
        <v>1996</v>
      </c>
      <c r="E108" s="33" t="s">
        <v>70</v>
      </c>
      <c r="F108" s="33" t="s">
        <v>70</v>
      </c>
      <c r="G108" s="33" t="s">
        <v>70</v>
      </c>
    </row>
    <row r="109" spans="1:7" x14ac:dyDescent="0.2">
      <c r="A109" s="6">
        <v>35490</v>
      </c>
      <c r="B109">
        <v>3.4</v>
      </c>
      <c r="C109">
        <f t="shared" si="2"/>
        <v>3</v>
      </c>
      <c r="D109">
        <f t="shared" si="3"/>
        <v>1997</v>
      </c>
      <c r="E109" s="33" t="s">
        <v>70</v>
      </c>
      <c r="F109" s="33" t="s">
        <v>70</v>
      </c>
      <c r="G109" s="33" t="s">
        <v>70</v>
      </c>
    </row>
    <row r="110" spans="1:7" x14ac:dyDescent="0.2">
      <c r="A110" s="6">
        <v>35855</v>
      </c>
      <c r="B110">
        <v>2.7</v>
      </c>
      <c r="C110">
        <f t="shared" si="2"/>
        <v>3</v>
      </c>
      <c r="D110">
        <f t="shared" si="3"/>
        <v>1998</v>
      </c>
      <c r="E110" s="33" t="s">
        <v>70</v>
      </c>
      <c r="F110" s="33" t="s">
        <v>70</v>
      </c>
      <c r="G110" s="33" t="s">
        <v>70</v>
      </c>
    </row>
    <row r="111" spans="1:7" x14ac:dyDescent="0.2">
      <c r="A111" s="6">
        <v>36220</v>
      </c>
      <c r="B111">
        <v>2.6</v>
      </c>
      <c r="C111">
        <f t="shared" si="2"/>
        <v>3</v>
      </c>
      <c r="D111">
        <f t="shared" si="3"/>
        <v>1999</v>
      </c>
      <c r="E111" s="33" t="s">
        <v>70</v>
      </c>
      <c r="F111" s="33" t="s">
        <v>70</v>
      </c>
      <c r="G111" s="33" t="s">
        <v>70</v>
      </c>
    </row>
    <row r="112" spans="1:7" x14ac:dyDescent="0.2">
      <c r="A112" s="6">
        <v>36586</v>
      </c>
      <c r="B112">
        <v>3</v>
      </c>
      <c r="C112">
        <f t="shared" si="2"/>
        <v>3</v>
      </c>
      <c r="D112">
        <f t="shared" si="3"/>
        <v>2000</v>
      </c>
      <c r="E112" s="33" t="s">
        <v>70</v>
      </c>
      <c r="F112" s="33" t="s">
        <v>70</v>
      </c>
      <c r="G112" s="33" t="s">
        <v>70</v>
      </c>
    </row>
    <row r="113" spans="1:7" x14ac:dyDescent="0.2">
      <c r="A113" s="6">
        <v>36951</v>
      </c>
      <c r="B113">
        <v>3.5</v>
      </c>
      <c r="C113">
        <f t="shared" si="2"/>
        <v>3</v>
      </c>
      <c r="D113">
        <f t="shared" si="3"/>
        <v>2001</v>
      </c>
      <c r="E113" s="33" t="s">
        <v>70</v>
      </c>
      <c r="F113" s="33" t="s">
        <v>70</v>
      </c>
      <c r="G113" s="33" t="s">
        <v>70</v>
      </c>
    </row>
    <row r="114" spans="1:7" x14ac:dyDescent="0.2">
      <c r="A114" s="6">
        <v>37316</v>
      </c>
      <c r="B114">
        <v>4.5999999999999996</v>
      </c>
      <c r="C114">
        <f t="shared" si="2"/>
        <v>3</v>
      </c>
      <c r="D114">
        <f t="shared" si="3"/>
        <v>2002</v>
      </c>
      <c r="E114" s="33" t="s">
        <v>70</v>
      </c>
      <c r="F114" s="33" t="s">
        <v>70</v>
      </c>
      <c r="G114" s="33" t="s">
        <v>70</v>
      </c>
    </row>
    <row r="115" spans="1:7" x14ac:dyDescent="0.2">
      <c r="A115" s="6">
        <v>37681</v>
      </c>
      <c r="B115">
        <v>4.7</v>
      </c>
      <c r="C115">
        <f t="shared" si="2"/>
        <v>3</v>
      </c>
      <c r="D115">
        <f t="shared" si="3"/>
        <v>2003</v>
      </c>
      <c r="E115" s="33" t="s">
        <v>70</v>
      </c>
      <c r="F115" s="33" t="s">
        <v>70</v>
      </c>
      <c r="G115" s="33" t="s">
        <v>70</v>
      </c>
    </row>
    <row r="116" spans="1:7" x14ac:dyDescent="0.2">
      <c r="A116" s="6">
        <v>38047</v>
      </c>
      <c r="B116">
        <v>4.8</v>
      </c>
      <c r="C116">
        <f t="shared" si="2"/>
        <v>3</v>
      </c>
      <c r="D116">
        <f t="shared" si="3"/>
        <v>2004</v>
      </c>
      <c r="E116" s="33" t="s">
        <v>70</v>
      </c>
      <c r="F116" s="33" t="s">
        <v>70</v>
      </c>
      <c r="G116" s="33" t="s">
        <v>70</v>
      </c>
    </row>
    <row r="117" spans="1:7" x14ac:dyDescent="0.2">
      <c r="A117" s="6">
        <v>38412</v>
      </c>
      <c r="B117">
        <v>4.2</v>
      </c>
      <c r="C117">
        <f t="shared" si="2"/>
        <v>3</v>
      </c>
      <c r="D117">
        <f t="shared" si="3"/>
        <v>2005</v>
      </c>
      <c r="E117" s="33" t="s">
        <v>70</v>
      </c>
      <c r="F117" s="33" t="s">
        <v>70</v>
      </c>
      <c r="G117" s="33" t="s">
        <v>70</v>
      </c>
    </row>
    <row r="118" spans="1:7" x14ac:dyDescent="0.2">
      <c r="A118" s="6">
        <v>38777</v>
      </c>
      <c r="B118">
        <v>4</v>
      </c>
      <c r="C118">
        <f t="shared" si="2"/>
        <v>3</v>
      </c>
      <c r="D118">
        <f t="shared" si="3"/>
        <v>2006</v>
      </c>
      <c r="E118" s="33" t="s">
        <v>70</v>
      </c>
      <c r="F118" s="33" t="s">
        <v>70</v>
      </c>
      <c r="G118" s="33" t="s">
        <v>70</v>
      </c>
    </row>
    <row r="119" spans="1:7" x14ac:dyDescent="0.2">
      <c r="A119" s="6">
        <v>39142</v>
      </c>
      <c r="B119">
        <v>4.4000000000000004</v>
      </c>
      <c r="C119">
        <f t="shared" si="2"/>
        <v>3</v>
      </c>
      <c r="D119">
        <f t="shared" si="3"/>
        <v>2007</v>
      </c>
      <c r="E119" s="33" t="s">
        <v>70</v>
      </c>
      <c r="F119" s="33" t="s">
        <v>70</v>
      </c>
      <c r="G119" s="33" t="s">
        <v>70</v>
      </c>
    </row>
    <row r="120" spans="1:7" x14ac:dyDescent="0.2">
      <c r="A120" s="6">
        <v>39508</v>
      </c>
      <c r="B120">
        <v>4.8</v>
      </c>
      <c r="C120">
        <f t="shared" si="2"/>
        <v>3</v>
      </c>
      <c r="D120">
        <f t="shared" si="3"/>
        <v>2008</v>
      </c>
      <c r="E120" s="33" t="s">
        <v>70</v>
      </c>
      <c r="F120" s="33" t="s">
        <v>70</v>
      </c>
      <c r="G120" s="33" t="s">
        <v>70</v>
      </c>
    </row>
    <row r="121" spans="1:7" x14ac:dyDescent="0.2">
      <c r="A121" s="6">
        <v>39873</v>
      </c>
      <c r="B121">
        <v>7.7</v>
      </c>
      <c r="C121">
        <f t="shared" si="2"/>
        <v>3</v>
      </c>
      <c r="D121">
        <f t="shared" si="3"/>
        <v>2009</v>
      </c>
      <c r="E121" s="33" t="s">
        <v>70</v>
      </c>
      <c r="F121" s="33" t="s">
        <v>70</v>
      </c>
      <c r="G121" s="33" t="s">
        <v>70</v>
      </c>
    </row>
    <row r="122" spans="1:7" x14ac:dyDescent="0.2">
      <c r="A122" s="6">
        <v>40238</v>
      </c>
      <c r="B122">
        <v>7.6</v>
      </c>
      <c r="C122">
        <f t="shared" si="2"/>
        <v>3</v>
      </c>
      <c r="D122">
        <f t="shared" si="3"/>
        <v>2010</v>
      </c>
      <c r="E122" s="33" t="s">
        <v>70</v>
      </c>
      <c r="F122" s="33" t="s">
        <v>70</v>
      </c>
      <c r="G122" s="33" t="s">
        <v>70</v>
      </c>
    </row>
    <row r="123" spans="1:7" x14ac:dyDescent="0.2">
      <c r="A123" s="6">
        <v>40603</v>
      </c>
      <c r="B123">
        <v>6.7</v>
      </c>
      <c r="C123">
        <f t="shared" si="2"/>
        <v>3</v>
      </c>
      <c r="D123">
        <f t="shared" si="3"/>
        <v>2011</v>
      </c>
      <c r="E123" s="33" t="s">
        <v>70</v>
      </c>
      <c r="F123" s="33" t="s">
        <v>70</v>
      </c>
      <c r="G123" s="33" t="s">
        <v>70</v>
      </c>
    </row>
    <row r="124" spans="1:7" x14ac:dyDescent="0.2">
      <c r="A124" s="6">
        <v>40969</v>
      </c>
      <c r="B124">
        <v>5.7</v>
      </c>
      <c r="C124">
        <f t="shared" si="2"/>
        <v>3</v>
      </c>
      <c r="D124">
        <f t="shared" si="3"/>
        <v>2012</v>
      </c>
      <c r="E124" s="33" t="s">
        <v>70</v>
      </c>
      <c r="F124" s="33" t="s">
        <v>70</v>
      </c>
      <c r="G124" s="33" t="s">
        <v>70</v>
      </c>
    </row>
    <row r="125" spans="1:7" x14ac:dyDescent="0.2">
      <c r="A125" s="6">
        <v>41334</v>
      </c>
      <c r="B125">
        <v>5.2</v>
      </c>
      <c r="C125">
        <f t="shared" si="2"/>
        <v>3</v>
      </c>
      <c r="D125">
        <f t="shared" si="3"/>
        <v>2013</v>
      </c>
      <c r="E125" s="33" t="s">
        <v>70</v>
      </c>
      <c r="F125" s="33" t="s">
        <v>70</v>
      </c>
      <c r="G125" s="33" t="s">
        <v>70</v>
      </c>
    </row>
    <row r="126" spans="1:7" x14ac:dyDescent="0.2">
      <c r="A126" s="6">
        <v>41699</v>
      </c>
      <c r="B126">
        <v>4.5</v>
      </c>
      <c r="C126">
        <f t="shared" si="2"/>
        <v>3</v>
      </c>
      <c r="D126">
        <f t="shared" si="3"/>
        <v>2014</v>
      </c>
      <c r="E126" s="33" t="s">
        <v>70</v>
      </c>
      <c r="F126" s="33" t="s">
        <v>70</v>
      </c>
      <c r="G126" s="33" t="s">
        <v>70</v>
      </c>
    </row>
    <row r="127" spans="1:7" x14ac:dyDescent="0.2">
      <c r="A127" s="6">
        <v>42064</v>
      </c>
      <c r="B127">
        <v>3.7</v>
      </c>
      <c r="C127">
        <f t="shared" si="2"/>
        <v>3</v>
      </c>
      <c r="D127">
        <f t="shared" si="3"/>
        <v>2015</v>
      </c>
      <c r="E127" s="33" t="s">
        <v>70</v>
      </c>
      <c r="F127" s="33" t="s">
        <v>70</v>
      </c>
      <c r="G127" s="33" t="s">
        <v>70</v>
      </c>
    </row>
    <row r="128" spans="1:7" x14ac:dyDescent="0.2">
      <c r="A128" s="6">
        <v>42430</v>
      </c>
      <c r="B128">
        <v>3.7</v>
      </c>
      <c r="C128">
        <f t="shared" si="2"/>
        <v>3</v>
      </c>
      <c r="D128">
        <f t="shared" si="3"/>
        <v>2016</v>
      </c>
      <c r="E128" s="33" t="s">
        <v>70</v>
      </c>
      <c r="F128" s="33" t="s">
        <v>70</v>
      </c>
      <c r="G128" s="33" t="s">
        <v>70</v>
      </c>
    </row>
    <row r="129" spans="1:7" x14ac:dyDescent="0.2">
      <c r="A129" s="6">
        <v>42795</v>
      </c>
      <c r="B129">
        <v>3.6</v>
      </c>
      <c r="C129">
        <f t="shared" si="2"/>
        <v>3</v>
      </c>
      <c r="D129">
        <f t="shared" si="3"/>
        <v>2017</v>
      </c>
      <c r="E129" s="33" t="s">
        <v>70</v>
      </c>
      <c r="F129" s="33" t="s">
        <v>70</v>
      </c>
      <c r="G129" s="33" t="s">
        <v>70</v>
      </c>
    </row>
    <row r="130" spans="1:7" x14ac:dyDescent="0.2">
      <c r="A130" s="6">
        <v>27851</v>
      </c>
      <c r="B130">
        <v>5.8</v>
      </c>
      <c r="C130">
        <f t="shared" ref="C130:C193" si="4">MONTH(A130)</f>
        <v>4</v>
      </c>
      <c r="D130">
        <f t="shared" ref="D130:D193" si="5">YEAR(A130)</f>
        <v>1976</v>
      </c>
      <c r="E130" s="33" t="s">
        <v>70</v>
      </c>
      <c r="F130" s="33" t="s">
        <v>70</v>
      </c>
      <c r="G130" s="33" t="s">
        <v>70</v>
      </c>
    </row>
    <row r="131" spans="1:7" x14ac:dyDescent="0.2">
      <c r="A131" s="6">
        <v>28216</v>
      </c>
      <c r="B131">
        <v>5.6</v>
      </c>
      <c r="C131">
        <f t="shared" si="4"/>
        <v>4</v>
      </c>
      <c r="D131">
        <f t="shared" si="5"/>
        <v>1977</v>
      </c>
      <c r="E131" s="33" t="s">
        <v>70</v>
      </c>
      <c r="F131" s="33" t="s">
        <v>70</v>
      </c>
      <c r="G131" s="33" t="s">
        <v>70</v>
      </c>
    </row>
    <row r="132" spans="1:7" x14ac:dyDescent="0.2">
      <c r="A132" s="6">
        <v>28581</v>
      </c>
      <c r="B132">
        <v>3.9</v>
      </c>
      <c r="C132">
        <f t="shared" si="4"/>
        <v>4</v>
      </c>
      <c r="D132">
        <f t="shared" si="5"/>
        <v>1978</v>
      </c>
      <c r="E132" s="33" t="s">
        <v>70</v>
      </c>
      <c r="F132" s="33" t="s">
        <v>70</v>
      </c>
      <c r="G132" s="33" t="s">
        <v>70</v>
      </c>
    </row>
    <row r="133" spans="1:7" x14ac:dyDescent="0.2">
      <c r="A133" s="6">
        <v>28946</v>
      </c>
      <c r="B133">
        <v>4</v>
      </c>
      <c r="C133">
        <f t="shared" si="4"/>
        <v>4</v>
      </c>
      <c r="D133">
        <f t="shared" si="5"/>
        <v>1979</v>
      </c>
      <c r="E133" s="33" t="s">
        <v>70</v>
      </c>
      <c r="F133" s="33" t="s">
        <v>70</v>
      </c>
      <c r="G133" s="33" t="s">
        <v>70</v>
      </c>
    </row>
    <row r="134" spans="1:7" x14ac:dyDescent="0.2">
      <c r="A134" s="6">
        <v>29312</v>
      </c>
      <c r="B134">
        <v>5.7</v>
      </c>
      <c r="C134">
        <f t="shared" si="4"/>
        <v>4</v>
      </c>
      <c r="D134">
        <f t="shared" si="5"/>
        <v>1980</v>
      </c>
      <c r="E134" s="33" t="s">
        <v>70</v>
      </c>
      <c r="F134" s="33" t="s">
        <v>70</v>
      </c>
      <c r="G134" s="33" t="s">
        <v>70</v>
      </c>
    </row>
    <row r="135" spans="1:7" x14ac:dyDescent="0.2">
      <c r="A135" s="6">
        <v>29677</v>
      </c>
      <c r="B135">
        <v>5.6</v>
      </c>
      <c r="C135">
        <f t="shared" si="4"/>
        <v>4</v>
      </c>
      <c r="D135">
        <f t="shared" si="5"/>
        <v>1981</v>
      </c>
      <c r="E135" s="33" t="s">
        <v>70</v>
      </c>
      <c r="F135" s="33" t="s">
        <v>70</v>
      </c>
      <c r="G135" s="33" t="s">
        <v>70</v>
      </c>
    </row>
    <row r="136" spans="1:7" x14ac:dyDescent="0.2">
      <c r="A136" s="6">
        <v>30042</v>
      </c>
      <c r="B136">
        <v>7.3</v>
      </c>
      <c r="C136">
        <f t="shared" si="4"/>
        <v>4</v>
      </c>
      <c r="D136">
        <f t="shared" si="5"/>
        <v>1982</v>
      </c>
      <c r="E136" s="33" t="s">
        <v>70</v>
      </c>
      <c r="F136" s="33" t="s">
        <v>70</v>
      </c>
      <c r="G136" s="33" t="s">
        <v>70</v>
      </c>
    </row>
    <row r="137" spans="1:7" x14ac:dyDescent="0.2">
      <c r="A137" s="6">
        <v>30407</v>
      </c>
      <c r="B137">
        <v>8.5</v>
      </c>
      <c r="C137">
        <f t="shared" si="4"/>
        <v>4</v>
      </c>
      <c r="D137">
        <f t="shared" si="5"/>
        <v>1983</v>
      </c>
      <c r="E137" s="33" t="s">
        <v>70</v>
      </c>
      <c r="F137" s="33" t="s">
        <v>70</v>
      </c>
      <c r="G137" s="33" t="s">
        <v>70</v>
      </c>
    </row>
    <row r="138" spans="1:7" x14ac:dyDescent="0.2">
      <c r="A138" s="6">
        <v>30773</v>
      </c>
      <c r="B138">
        <v>6.5</v>
      </c>
      <c r="C138">
        <f t="shared" si="4"/>
        <v>4</v>
      </c>
      <c r="D138">
        <f t="shared" si="5"/>
        <v>1984</v>
      </c>
      <c r="E138" s="33" t="s">
        <v>70</v>
      </c>
      <c r="F138" s="33" t="s">
        <v>70</v>
      </c>
      <c r="G138" s="33" t="s">
        <v>70</v>
      </c>
    </row>
    <row r="139" spans="1:7" x14ac:dyDescent="0.2">
      <c r="A139" s="6">
        <v>31138</v>
      </c>
      <c r="B139">
        <v>5.9</v>
      </c>
      <c r="C139">
        <f t="shared" si="4"/>
        <v>4</v>
      </c>
      <c r="D139">
        <f t="shared" si="5"/>
        <v>1985</v>
      </c>
      <c r="E139" s="33" t="s">
        <v>70</v>
      </c>
      <c r="F139" s="33" t="s">
        <v>70</v>
      </c>
      <c r="G139" s="33" t="s">
        <v>70</v>
      </c>
    </row>
    <row r="140" spans="1:7" x14ac:dyDescent="0.2">
      <c r="A140" s="6">
        <v>31503</v>
      </c>
      <c r="B140">
        <v>5.8</v>
      </c>
      <c r="C140">
        <f t="shared" si="4"/>
        <v>4</v>
      </c>
      <c r="D140">
        <f t="shared" si="5"/>
        <v>1986</v>
      </c>
      <c r="E140" s="33" t="s">
        <v>70</v>
      </c>
      <c r="F140" s="33" t="s">
        <v>70</v>
      </c>
      <c r="G140" s="33" t="s">
        <v>70</v>
      </c>
    </row>
    <row r="141" spans="1:7" x14ac:dyDescent="0.2">
      <c r="A141" s="6">
        <v>31868</v>
      </c>
      <c r="B141">
        <v>5.3</v>
      </c>
      <c r="C141">
        <f t="shared" si="4"/>
        <v>4</v>
      </c>
      <c r="D141">
        <f t="shared" si="5"/>
        <v>1987</v>
      </c>
      <c r="E141" s="33" t="s">
        <v>70</v>
      </c>
      <c r="F141" s="33" t="s">
        <v>70</v>
      </c>
      <c r="G141" s="33" t="s">
        <v>70</v>
      </c>
    </row>
    <row r="142" spans="1:7" x14ac:dyDescent="0.2">
      <c r="A142" s="6">
        <v>32234</v>
      </c>
      <c r="B142">
        <v>4.2</v>
      </c>
      <c r="C142">
        <f t="shared" si="4"/>
        <v>4</v>
      </c>
      <c r="D142">
        <f t="shared" si="5"/>
        <v>1988</v>
      </c>
      <c r="E142" s="33" t="s">
        <v>70</v>
      </c>
      <c r="F142" s="33" t="s">
        <v>70</v>
      </c>
      <c r="G142" s="33" t="s">
        <v>70</v>
      </c>
    </row>
    <row r="143" spans="1:7" x14ac:dyDescent="0.2">
      <c r="A143" s="6">
        <v>32599</v>
      </c>
      <c r="B143">
        <v>4.2</v>
      </c>
      <c r="C143">
        <f t="shared" si="4"/>
        <v>4</v>
      </c>
      <c r="D143">
        <f t="shared" si="5"/>
        <v>1989</v>
      </c>
      <c r="E143" s="33" t="s">
        <v>70</v>
      </c>
      <c r="F143" s="33" t="s">
        <v>70</v>
      </c>
      <c r="G143" s="33" t="s">
        <v>70</v>
      </c>
    </row>
    <row r="144" spans="1:7" x14ac:dyDescent="0.2">
      <c r="A144" s="6">
        <v>32964</v>
      </c>
      <c r="B144">
        <v>4.5999999999999996</v>
      </c>
      <c r="C144">
        <f t="shared" si="4"/>
        <v>4</v>
      </c>
      <c r="D144">
        <f t="shared" si="5"/>
        <v>1990</v>
      </c>
      <c r="E144" s="33" t="s">
        <v>70</v>
      </c>
      <c r="F144" s="33" t="s">
        <v>70</v>
      </c>
      <c r="G144" s="33" t="s">
        <v>70</v>
      </c>
    </row>
    <row r="145" spans="1:7" x14ac:dyDescent="0.2">
      <c r="A145" s="6">
        <v>33329</v>
      </c>
      <c r="B145">
        <v>5.3</v>
      </c>
      <c r="C145">
        <f t="shared" si="4"/>
        <v>4</v>
      </c>
      <c r="D145">
        <f t="shared" si="5"/>
        <v>1991</v>
      </c>
      <c r="E145" s="33" t="s">
        <v>70</v>
      </c>
      <c r="F145" s="33" t="s">
        <v>70</v>
      </c>
      <c r="G145" s="33" t="s">
        <v>70</v>
      </c>
    </row>
    <row r="146" spans="1:7" x14ac:dyDescent="0.2">
      <c r="A146" s="6">
        <v>33695</v>
      </c>
      <c r="B146">
        <v>5.0999999999999996</v>
      </c>
      <c r="C146">
        <f t="shared" si="4"/>
        <v>4</v>
      </c>
      <c r="D146">
        <f t="shared" si="5"/>
        <v>1992</v>
      </c>
      <c r="E146" s="33" t="s">
        <v>70</v>
      </c>
      <c r="F146" s="33" t="s">
        <v>70</v>
      </c>
      <c r="G146" s="33" t="s">
        <v>70</v>
      </c>
    </row>
    <row r="147" spans="1:7" x14ac:dyDescent="0.2">
      <c r="A147" s="6">
        <v>34060</v>
      </c>
      <c r="B147">
        <v>5.2</v>
      </c>
      <c r="C147">
        <f t="shared" si="4"/>
        <v>4</v>
      </c>
      <c r="D147">
        <f t="shared" si="5"/>
        <v>1993</v>
      </c>
      <c r="E147" s="33" t="s">
        <v>70</v>
      </c>
      <c r="F147" s="33" t="s">
        <v>70</v>
      </c>
      <c r="G147" s="33" t="s">
        <v>70</v>
      </c>
    </row>
    <row r="148" spans="1:7" x14ac:dyDescent="0.2">
      <c r="A148" s="6">
        <v>34425</v>
      </c>
      <c r="B148">
        <v>4.0999999999999996</v>
      </c>
      <c r="C148">
        <f t="shared" si="4"/>
        <v>4</v>
      </c>
      <c r="D148">
        <f t="shared" si="5"/>
        <v>1994</v>
      </c>
      <c r="E148" s="33" t="s">
        <v>70</v>
      </c>
      <c r="F148" s="33" t="s">
        <v>70</v>
      </c>
      <c r="G148" s="33" t="s">
        <v>70</v>
      </c>
    </row>
    <row r="149" spans="1:7" x14ac:dyDescent="0.2">
      <c r="A149" s="6">
        <v>34790</v>
      </c>
      <c r="B149">
        <v>3.8</v>
      </c>
      <c r="C149">
        <f t="shared" si="4"/>
        <v>4</v>
      </c>
      <c r="D149">
        <f t="shared" si="5"/>
        <v>1995</v>
      </c>
      <c r="E149" s="33" t="s">
        <v>70</v>
      </c>
      <c r="F149" s="33" t="s">
        <v>70</v>
      </c>
      <c r="G149" s="33" t="s">
        <v>70</v>
      </c>
    </row>
    <row r="150" spans="1:7" x14ac:dyDescent="0.2">
      <c r="A150" s="6">
        <v>35156</v>
      </c>
      <c r="B150">
        <v>4.0999999999999996</v>
      </c>
      <c r="C150">
        <f t="shared" si="4"/>
        <v>4</v>
      </c>
      <c r="D150">
        <f t="shared" si="5"/>
        <v>1996</v>
      </c>
      <c r="E150" s="33" t="s">
        <v>70</v>
      </c>
      <c r="F150" s="33" t="s">
        <v>70</v>
      </c>
      <c r="G150" s="33" t="s">
        <v>70</v>
      </c>
    </row>
    <row r="151" spans="1:7" x14ac:dyDescent="0.2">
      <c r="A151" s="6">
        <v>35521</v>
      </c>
      <c r="B151">
        <v>3.4</v>
      </c>
      <c r="C151">
        <f t="shared" si="4"/>
        <v>4</v>
      </c>
      <c r="D151">
        <f t="shared" si="5"/>
        <v>1997</v>
      </c>
      <c r="E151" s="33" t="s">
        <v>70</v>
      </c>
      <c r="F151" s="33" t="s">
        <v>70</v>
      </c>
      <c r="G151" s="33" t="s">
        <v>70</v>
      </c>
    </row>
    <row r="152" spans="1:7" x14ac:dyDescent="0.2">
      <c r="A152" s="6">
        <v>35886</v>
      </c>
      <c r="B152">
        <v>2.6</v>
      </c>
      <c r="C152">
        <f t="shared" si="4"/>
        <v>4</v>
      </c>
      <c r="D152">
        <f t="shared" si="5"/>
        <v>1998</v>
      </c>
      <c r="E152" s="33" t="s">
        <v>70</v>
      </c>
      <c r="F152" s="33" t="s">
        <v>70</v>
      </c>
      <c r="G152" s="33" t="s">
        <v>70</v>
      </c>
    </row>
    <row r="153" spans="1:7" x14ac:dyDescent="0.2">
      <c r="A153" s="6">
        <v>36251</v>
      </c>
      <c r="B153">
        <v>2.6</v>
      </c>
      <c r="C153">
        <f t="shared" si="4"/>
        <v>4</v>
      </c>
      <c r="D153">
        <f t="shared" si="5"/>
        <v>1999</v>
      </c>
      <c r="E153" s="33" t="s">
        <v>70</v>
      </c>
      <c r="F153" s="33" t="s">
        <v>70</v>
      </c>
      <c r="G153" s="33" t="s">
        <v>70</v>
      </c>
    </row>
    <row r="154" spans="1:7" x14ac:dyDescent="0.2">
      <c r="A154" s="6">
        <v>36617</v>
      </c>
      <c r="B154">
        <v>3</v>
      </c>
      <c r="C154">
        <f t="shared" si="4"/>
        <v>4</v>
      </c>
      <c r="D154">
        <f t="shared" si="5"/>
        <v>2000</v>
      </c>
      <c r="E154" s="33" t="s">
        <v>70</v>
      </c>
      <c r="F154" s="33" t="s">
        <v>70</v>
      </c>
      <c r="G154" s="33" t="s">
        <v>70</v>
      </c>
    </row>
    <row r="155" spans="1:7" x14ac:dyDescent="0.2">
      <c r="A155" s="6">
        <v>36982</v>
      </c>
      <c r="B155">
        <v>3.6</v>
      </c>
      <c r="C155">
        <f t="shared" si="4"/>
        <v>4</v>
      </c>
      <c r="D155">
        <f t="shared" si="5"/>
        <v>2001</v>
      </c>
      <c r="E155" s="33" t="s">
        <v>70</v>
      </c>
      <c r="F155" s="33" t="s">
        <v>70</v>
      </c>
      <c r="G155" s="33" t="s">
        <v>70</v>
      </c>
    </row>
    <row r="156" spans="1:7" x14ac:dyDescent="0.2">
      <c r="A156" s="6">
        <v>37347</v>
      </c>
      <c r="B156">
        <v>4.5999999999999996</v>
      </c>
      <c r="C156">
        <f t="shared" si="4"/>
        <v>4</v>
      </c>
      <c r="D156">
        <f t="shared" si="5"/>
        <v>2002</v>
      </c>
      <c r="E156" s="33" t="s">
        <v>70</v>
      </c>
      <c r="F156" s="33" t="s">
        <v>70</v>
      </c>
      <c r="G156" s="33" t="s">
        <v>70</v>
      </c>
    </row>
    <row r="157" spans="1:7" x14ac:dyDescent="0.2">
      <c r="A157" s="6">
        <v>37712</v>
      </c>
      <c r="B157">
        <v>4.8</v>
      </c>
      <c r="C157">
        <f t="shared" si="4"/>
        <v>4</v>
      </c>
      <c r="D157">
        <f t="shared" si="5"/>
        <v>2003</v>
      </c>
      <c r="E157" s="33" t="s">
        <v>70</v>
      </c>
      <c r="F157" s="33" t="s">
        <v>70</v>
      </c>
      <c r="G157" s="33" t="s">
        <v>70</v>
      </c>
    </row>
    <row r="158" spans="1:7" x14ac:dyDescent="0.2">
      <c r="A158" s="6">
        <v>38078</v>
      </c>
      <c r="B158">
        <v>4.8</v>
      </c>
      <c r="C158">
        <f t="shared" si="4"/>
        <v>4</v>
      </c>
      <c r="D158">
        <f t="shared" si="5"/>
        <v>2004</v>
      </c>
      <c r="E158" s="33" t="s">
        <v>70</v>
      </c>
      <c r="F158" s="33" t="s">
        <v>70</v>
      </c>
      <c r="G158" s="33" t="s">
        <v>70</v>
      </c>
    </row>
    <row r="159" spans="1:7" x14ac:dyDescent="0.2">
      <c r="A159" s="6">
        <v>38443</v>
      </c>
      <c r="B159">
        <v>4.0999999999999996</v>
      </c>
      <c r="C159">
        <f t="shared" si="4"/>
        <v>4</v>
      </c>
      <c r="D159">
        <f t="shared" si="5"/>
        <v>2005</v>
      </c>
      <c r="E159" s="33" t="s">
        <v>70</v>
      </c>
      <c r="F159" s="33" t="s">
        <v>70</v>
      </c>
      <c r="G159" s="33" t="s">
        <v>70</v>
      </c>
    </row>
    <row r="160" spans="1:7" x14ac:dyDescent="0.2">
      <c r="A160" s="6">
        <v>38808</v>
      </c>
      <c r="B160">
        <v>3.9</v>
      </c>
      <c r="C160">
        <f t="shared" si="4"/>
        <v>4</v>
      </c>
      <c r="D160">
        <f t="shared" si="5"/>
        <v>2006</v>
      </c>
      <c r="E160" s="33" t="s">
        <v>70</v>
      </c>
      <c r="F160" s="33" t="s">
        <v>70</v>
      </c>
      <c r="G160" s="33" t="s">
        <v>70</v>
      </c>
    </row>
    <row r="161" spans="1:7" x14ac:dyDescent="0.2">
      <c r="A161" s="6">
        <v>39173</v>
      </c>
      <c r="B161">
        <v>4.5</v>
      </c>
      <c r="C161">
        <f t="shared" si="4"/>
        <v>4</v>
      </c>
      <c r="D161">
        <f t="shared" si="5"/>
        <v>2007</v>
      </c>
      <c r="E161" s="33" t="s">
        <v>70</v>
      </c>
      <c r="F161" s="33" t="s">
        <v>70</v>
      </c>
      <c r="G161" s="33" t="s">
        <v>70</v>
      </c>
    </row>
    <row r="162" spans="1:7" x14ac:dyDescent="0.2">
      <c r="A162" s="6">
        <v>39539</v>
      </c>
      <c r="B162">
        <v>4.9000000000000004</v>
      </c>
      <c r="C162">
        <f t="shared" si="4"/>
        <v>4</v>
      </c>
      <c r="D162">
        <f t="shared" si="5"/>
        <v>2008</v>
      </c>
      <c r="E162" s="33" t="s">
        <v>70</v>
      </c>
      <c r="F162" s="33" t="s">
        <v>70</v>
      </c>
      <c r="G162" s="33" t="s">
        <v>70</v>
      </c>
    </row>
    <row r="163" spans="1:7" x14ac:dyDescent="0.2">
      <c r="A163" s="6">
        <v>39904</v>
      </c>
      <c r="B163">
        <v>7.9</v>
      </c>
      <c r="C163">
        <f t="shared" si="4"/>
        <v>4</v>
      </c>
      <c r="D163">
        <f t="shared" si="5"/>
        <v>2009</v>
      </c>
      <c r="E163" s="33" t="s">
        <v>70</v>
      </c>
      <c r="F163" s="33" t="s">
        <v>70</v>
      </c>
      <c r="G163" s="33" t="s">
        <v>70</v>
      </c>
    </row>
    <row r="164" spans="1:7" x14ac:dyDescent="0.2">
      <c r="A164" s="6">
        <v>40269</v>
      </c>
      <c r="B164">
        <v>7.5</v>
      </c>
      <c r="C164">
        <f t="shared" si="4"/>
        <v>4</v>
      </c>
      <c r="D164">
        <f t="shared" si="5"/>
        <v>2010</v>
      </c>
      <c r="E164" s="33" t="s">
        <v>70</v>
      </c>
      <c r="F164" s="33" t="s">
        <v>70</v>
      </c>
      <c r="G164" s="33" t="s">
        <v>70</v>
      </c>
    </row>
    <row r="165" spans="1:7" x14ac:dyDescent="0.2">
      <c r="A165" s="6">
        <v>40634</v>
      </c>
      <c r="B165">
        <v>6.7</v>
      </c>
      <c r="C165">
        <f t="shared" si="4"/>
        <v>4</v>
      </c>
      <c r="D165">
        <f t="shared" si="5"/>
        <v>2011</v>
      </c>
      <c r="E165" s="33" t="s">
        <v>70</v>
      </c>
      <c r="F165" s="33" t="s">
        <v>70</v>
      </c>
      <c r="G165" s="33" t="s">
        <v>70</v>
      </c>
    </row>
    <row r="166" spans="1:7" x14ac:dyDescent="0.2">
      <c r="A166" s="6">
        <v>41000</v>
      </c>
      <c r="B166">
        <v>5.7</v>
      </c>
      <c r="C166">
        <f t="shared" si="4"/>
        <v>4</v>
      </c>
      <c r="D166">
        <f t="shared" si="5"/>
        <v>2012</v>
      </c>
      <c r="E166" s="33" t="s">
        <v>70</v>
      </c>
      <c r="F166" s="33" t="s">
        <v>70</v>
      </c>
      <c r="G166" s="33" t="s">
        <v>70</v>
      </c>
    </row>
    <row r="167" spans="1:7" x14ac:dyDescent="0.2">
      <c r="A167" s="6">
        <v>41365</v>
      </c>
      <c r="B167">
        <v>5.0999999999999996</v>
      </c>
      <c r="C167">
        <f t="shared" si="4"/>
        <v>4</v>
      </c>
      <c r="D167">
        <f t="shared" si="5"/>
        <v>2013</v>
      </c>
      <c r="E167" s="33" t="s">
        <v>70</v>
      </c>
      <c r="F167" s="33" t="s">
        <v>70</v>
      </c>
      <c r="G167" s="33" t="s">
        <v>70</v>
      </c>
    </row>
    <row r="168" spans="1:7" x14ac:dyDescent="0.2">
      <c r="A168" s="6">
        <v>41730</v>
      </c>
      <c r="B168">
        <v>4.4000000000000004</v>
      </c>
      <c r="C168">
        <f t="shared" si="4"/>
        <v>4</v>
      </c>
      <c r="D168">
        <f t="shared" si="5"/>
        <v>2014</v>
      </c>
      <c r="E168" s="33" t="s">
        <v>70</v>
      </c>
      <c r="F168" s="33" t="s">
        <v>70</v>
      </c>
      <c r="G168" s="33" t="s">
        <v>70</v>
      </c>
    </row>
    <row r="169" spans="1:7" x14ac:dyDescent="0.2">
      <c r="A169" s="6">
        <v>42095</v>
      </c>
      <c r="B169">
        <v>3.7</v>
      </c>
      <c r="C169">
        <f t="shared" si="4"/>
        <v>4</v>
      </c>
      <c r="D169">
        <f t="shared" si="5"/>
        <v>2015</v>
      </c>
      <c r="E169" s="33" t="s">
        <v>70</v>
      </c>
      <c r="F169" s="33" t="s">
        <v>70</v>
      </c>
      <c r="G169" s="33" t="s">
        <v>70</v>
      </c>
    </row>
    <row r="170" spans="1:7" x14ac:dyDescent="0.2">
      <c r="A170" s="6">
        <v>42461</v>
      </c>
      <c r="B170">
        <v>3.8</v>
      </c>
      <c r="C170">
        <f t="shared" si="4"/>
        <v>4</v>
      </c>
      <c r="D170">
        <f t="shared" si="5"/>
        <v>2016</v>
      </c>
      <c r="E170" s="33" t="s">
        <v>70</v>
      </c>
      <c r="F170" s="33" t="s">
        <v>70</v>
      </c>
      <c r="G170" s="33" t="s">
        <v>70</v>
      </c>
    </row>
    <row r="171" spans="1:7" x14ac:dyDescent="0.2">
      <c r="A171" s="6">
        <v>42826</v>
      </c>
      <c r="B171">
        <v>3.5</v>
      </c>
      <c r="C171">
        <f t="shared" si="4"/>
        <v>4</v>
      </c>
      <c r="D171">
        <f t="shared" si="5"/>
        <v>2017</v>
      </c>
      <c r="E171" s="33" t="s">
        <v>70</v>
      </c>
      <c r="F171" s="33" t="s">
        <v>70</v>
      </c>
      <c r="G171" s="33" t="s">
        <v>70</v>
      </c>
    </row>
    <row r="172" spans="1:7" x14ac:dyDescent="0.2">
      <c r="A172" s="6">
        <v>27881</v>
      </c>
      <c r="B172">
        <v>5.7</v>
      </c>
      <c r="C172">
        <f t="shared" si="4"/>
        <v>5</v>
      </c>
      <c r="D172">
        <f t="shared" si="5"/>
        <v>1976</v>
      </c>
      <c r="E172" s="33" t="s">
        <v>70</v>
      </c>
      <c r="F172" s="33" t="s">
        <v>70</v>
      </c>
      <c r="G172" s="33" t="s">
        <v>70</v>
      </c>
    </row>
    <row r="173" spans="1:7" x14ac:dyDescent="0.2">
      <c r="A173" s="6">
        <v>28246</v>
      </c>
      <c r="B173">
        <v>5.5</v>
      </c>
      <c r="C173">
        <f t="shared" si="4"/>
        <v>5</v>
      </c>
      <c r="D173">
        <f t="shared" si="5"/>
        <v>1977</v>
      </c>
      <c r="E173" s="33" t="s">
        <v>70</v>
      </c>
      <c r="F173" s="33" t="s">
        <v>70</v>
      </c>
      <c r="G173" s="33" t="s">
        <v>70</v>
      </c>
    </row>
    <row r="174" spans="1:7" x14ac:dyDescent="0.2">
      <c r="A174" s="6">
        <v>28611</v>
      </c>
      <c r="B174">
        <v>3.8</v>
      </c>
      <c r="C174">
        <f t="shared" si="4"/>
        <v>5</v>
      </c>
      <c r="D174">
        <f t="shared" si="5"/>
        <v>1978</v>
      </c>
      <c r="E174" s="33" t="s">
        <v>70</v>
      </c>
      <c r="F174" s="33" t="s">
        <v>70</v>
      </c>
      <c r="G174" s="33" t="s">
        <v>70</v>
      </c>
    </row>
    <row r="175" spans="1:7" x14ac:dyDescent="0.2">
      <c r="A175" s="6">
        <v>28976</v>
      </c>
      <c r="B175">
        <v>4.0999999999999996</v>
      </c>
      <c r="C175">
        <f t="shared" si="4"/>
        <v>5</v>
      </c>
      <c r="D175">
        <f t="shared" si="5"/>
        <v>1979</v>
      </c>
      <c r="E175" s="33" t="s">
        <v>70</v>
      </c>
      <c r="F175" s="33" t="s">
        <v>70</v>
      </c>
      <c r="G175" s="33" t="s">
        <v>70</v>
      </c>
    </row>
    <row r="176" spans="1:7" x14ac:dyDescent="0.2">
      <c r="A176" s="6">
        <v>29342</v>
      </c>
      <c r="B176">
        <v>5.9</v>
      </c>
      <c r="C176">
        <f t="shared" si="4"/>
        <v>5</v>
      </c>
      <c r="D176">
        <f t="shared" si="5"/>
        <v>1980</v>
      </c>
      <c r="E176" s="33" t="s">
        <v>70</v>
      </c>
      <c r="F176" s="33" t="s">
        <v>70</v>
      </c>
      <c r="G176" s="33" t="s">
        <v>70</v>
      </c>
    </row>
    <row r="177" spans="1:7" x14ac:dyDescent="0.2">
      <c r="A177" s="6">
        <v>29707</v>
      </c>
      <c r="B177">
        <v>5.5</v>
      </c>
      <c r="C177">
        <f t="shared" si="4"/>
        <v>5</v>
      </c>
      <c r="D177">
        <f t="shared" si="5"/>
        <v>1981</v>
      </c>
      <c r="E177" s="33" t="s">
        <v>70</v>
      </c>
      <c r="F177" s="33" t="s">
        <v>70</v>
      </c>
      <c r="G177" s="33" t="s">
        <v>70</v>
      </c>
    </row>
    <row r="178" spans="1:7" x14ac:dyDescent="0.2">
      <c r="A178" s="6">
        <v>30072</v>
      </c>
      <c r="B178">
        <v>7.6</v>
      </c>
      <c r="C178">
        <f t="shared" si="4"/>
        <v>5</v>
      </c>
      <c r="D178">
        <f t="shared" si="5"/>
        <v>1982</v>
      </c>
      <c r="E178" s="33" t="s">
        <v>70</v>
      </c>
      <c r="F178" s="33" t="s">
        <v>70</v>
      </c>
      <c r="G178" s="33" t="s">
        <v>70</v>
      </c>
    </row>
    <row r="179" spans="1:7" x14ac:dyDescent="0.2">
      <c r="A179" s="6">
        <v>30437</v>
      </c>
      <c r="B179">
        <v>8.4</v>
      </c>
      <c r="C179">
        <f t="shared" si="4"/>
        <v>5</v>
      </c>
      <c r="D179">
        <f t="shared" si="5"/>
        <v>1983</v>
      </c>
      <c r="E179" s="33" t="s">
        <v>70</v>
      </c>
      <c r="F179" s="33" t="s">
        <v>70</v>
      </c>
      <c r="G179" s="33" t="s">
        <v>70</v>
      </c>
    </row>
    <row r="180" spans="1:7" x14ac:dyDescent="0.2">
      <c r="A180" s="6">
        <v>30803</v>
      </c>
      <c r="B180">
        <v>6.4</v>
      </c>
      <c r="C180">
        <f t="shared" si="4"/>
        <v>5</v>
      </c>
      <c r="D180">
        <f t="shared" si="5"/>
        <v>1984</v>
      </c>
      <c r="E180" s="33" t="s">
        <v>70</v>
      </c>
      <c r="F180" s="33" t="s">
        <v>70</v>
      </c>
      <c r="G180" s="33" t="s">
        <v>70</v>
      </c>
    </row>
    <row r="181" spans="1:7" x14ac:dyDescent="0.2">
      <c r="A181" s="6">
        <v>31168</v>
      </c>
      <c r="B181">
        <v>5.9</v>
      </c>
      <c r="C181">
        <f t="shared" si="4"/>
        <v>5</v>
      </c>
      <c r="D181">
        <f t="shared" si="5"/>
        <v>1985</v>
      </c>
      <c r="E181" s="33" t="s">
        <v>70</v>
      </c>
      <c r="F181" s="33" t="s">
        <v>70</v>
      </c>
      <c r="G181" s="33" t="s">
        <v>70</v>
      </c>
    </row>
    <row r="182" spans="1:7" x14ac:dyDescent="0.2">
      <c r="A182" s="6">
        <v>31533</v>
      </c>
      <c r="B182">
        <v>5.7</v>
      </c>
      <c r="C182">
        <f t="shared" si="4"/>
        <v>5</v>
      </c>
      <c r="D182">
        <f t="shared" si="5"/>
        <v>1986</v>
      </c>
      <c r="E182" s="33" t="s">
        <v>70</v>
      </c>
      <c r="F182" s="33" t="s">
        <v>70</v>
      </c>
      <c r="G182" s="33" t="s">
        <v>70</v>
      </c>
    </row>
    <row r="183" spans="1:7" x14ac:dyDescent="0.2">
      <c r="A183" s="6">
        <v>31898</v>
      </c>
      <c r="B183">
        <v>5.3</v>
      </c>
      <c r="C183">
        <f t="shared" si="4"/>
        <v>5</v>
      </c>
      <c r="D183">
        <f t="shared" si="5"/>
        <v>1987</v>
      </c>
      <c r="E183" s="33" t="s">
        <v>70</v>
      </c>
      <c r="F183" s="33" t="s">
        <v>70</v>
      </c>
      <c r="G183" s="33" t="s">
        <v>70</v>
      </c>
    </row>
    <row r="184" spans="1:7" x14ac:dyDescent="0.2">
      <c r="A184" s="6">
        <v>32264</v>
      </c>
      <c r="B184">
        <v>4.3</v>
      </c>
      <c r="C184">
        <f t="shared" si="4"/>
        <v>5</v>
      </c>
      <c r="D184">
        <f t="shared" si="5"/>
        <v>1988</v>
      </c>
      <c r="E184" s="33" t="s">
        <v>70</v>
      </c>
      <c r="F184" s="33" t="s">
        <v>70</v>
      </c>
      <c r="G184" s="33" t="s">
        <v>70</v>
      </c>
    </row>
    <row r="185" spans="1:7" x14ac:dyDescent="0.2">
      <c r="A185" s="6">
        <v>32629</v>
      </c>
      <c r="B185">
        <v>4.3</v>
      </c>
      <c r="C185">
        <f t="shared" si="4"/>
        <v>5</v>
      </c>
      <c r="D185">
        <f t="shared" si="5"/>
        <v>1989</v>
      </c>
      <c r="E185" s="33" t="s">
        <v>70</v>
      </c>
      <c r="F185" s="33" t="s">
        <v>70</v>
      </c>
      <c r="G185" s="33" t="s">
        <v>70</v>
      </c>
    </row>
    <row r="186" spans="1:7" x14ac:dyDescent="0.2">
      <c r="A186" s="6">
        <v>32994</v>
      </c>
      <c r="B186">
        <v>4.5999999999999996</v>
      </c>
      <c r="C186">
        <f t="shared" si="4"/>
        <v>5</v>
      </c>
      <c r="D186">
        <f t="shared" si="5"/>
        <v>1990</v>
      </c>
      <c r="E186" s="33" t="s">
        <v>70</v>
      </c>
      <c r="F186" s="33" t="s">
        <v>70</v>
      </c>
      <c r="G186" s="33" t="s">
        <v>70</v>
      </c>
    </row>
    <row r="187" spans="1:7" x14ac:dyDescent="0.2">
      <c r="A187" s="6">
        <v>33359</v>
      </c>
      <c r="B187">
        <v>5.2</v>
      </c>
      <c r="C187">
        <f t="shared" si="4"/>
        <v>5</v>
      </c>
      <c r="D187">
        <f t="shared" si="5"/>
        <v>1991</v>
      </c>
      <c r="E187" s="33" t="s">
        <v>70</v>
      </c>
      <c r="F187" s="33" t="s">
        <v>70</v>
      </c>
      <c r="G187" s="33" t="s">
        <v>70</v>
      </c>
    </row>
    <row r="188" spans="1:7" x14ac:dyDescent="0.2">
      <c r="A188" s="6">
        <v>33725</v>
      </c>
      <c r="B188">
        <v>5.0999999999999996</v>
      </c>
      <c r="C188">
        <f t="shared" si="4"/>
        <v>5</v>
      </c>
      <c r="D188">
        <f t="shared" si="5"/>
        <v>1992</v>
      </c>
      <c r="E188" s="33" t="s">
        <v>70</v>
      </c>
      <c r="F188" s="33" t="s">
        <v>70</v>
      </c>
      <c r="G188" s="33" t="s">
        <v>70</v>
      </c>
    </row>
    <row r="189" spans="1:7" x14ac:dyDescent="0.2">
      <c r="A189" s="6">
        <v>34090</v>
      </c>
      <c r="B189">
        <v>5.2</v>
      </c>
      <c r="C189">
        <f t="shared" si="4"/>
        <v>5</v>
      </c>
      <c r="D189">
        <f t="shared" si="5"/>
        <v>1993</v>
      </c>
      <c r="E189" s="33" t="s">
        <v>70</v>
      </c>
      <c r="F189" s="33" t="s">
        <v>70</v>
      </c>
      <c r="G189" s="33" t="s">
        <v>70</v>
      </c>
    </row>
    <row r="190" spans="1:7" x14ac:dyDescent="0.2">
      <c r="A190" s="6">
        <v>34455</v>
      </c>
      <c r="B190">
        <v>4</v>
      </c>
      <c r="C190">
        <f t="shared" si="4"/>
        <v>5</v>
      </c>
      <c r="D190">
        <f t="shared" si="5"/>
        <v>1994</v>
      </c>
      <c r="E190" s="33" t="s">
        <v>70</v>
      </c>
      <c r="F190" s="33" t="s">
        <v>70</v>
      </c>
      <c r="G190" s="33" t="s">
        <v>70</v>
      </c>
    </row>
    <row r="191" spans="1:7" x14ac:dyDescent="0.2">
      <c r="A191" s="6">
        <v>34820</v>
      </c>
      <c r="B191">
        <v>3.7</v>
      </c>
      <c r="C191">
        <f t="shared" si="4"/>
        <v>5</v>
      </c>
      <c r="D191">
        <f t="shared" si="5"/>
        <v>1995</v>
      </c>
      <c r="E191" s="33" t="s">
        <v>70</v>
      </c>
      <c r="F191" s="33" t="s">
        <v>70</v>
      </c>
      <c r="G191" s="33" t="s">
        <v>70</v>
      </c>
    </row>
    <row r="192" spans="1:7" x14ac:dyDescent="0.2">
      <c r="A192" s="6">
        <v>35186</v>
      </c>
      <c r="B192">
        <v>4.0999999999999996</v>
      </c>
      <c r="C192">
        <f t="shared" si="4"/>
        <v>5</v>
      </c>
      <c r="D192">
        <f t="shared" si="5"/>
        <v>1996</v>
      </c>
      <c r="E192" s="33" t="s">
        <v>70</v>
      </c>
      <c r="F192" s="33" t="s">
        <v>70</v>
      </c>
      <c r="G192" s="33" t="s">
        <v>70</v>
      </c>
    </row>
    <row r="193" spans="1:7" x14ac:dyDescent="0.2">
      <c r="A193" s="6">
        <v>35551</v>
      </c>
      <c r="B193">
        <v>3.3</v>
      </c>
      <c r="C193">
        <f t="shared" si="4"/>
        <v>5</v>
      </c>
      <c r="D193">
        <f t="shared" si="5"/>
        <v>1997</v>
      </c>
      <c r="E193" s="33" t="s">
        <v>70</v>
      </c>
      <c r="F193" s="33" t="s">
        <v>70</v>
      </c>
      <c r="G193" s="33" t="s">
        <v>70</v>
      </c>
    </row>
    <row r="194" spans="1:7" x14ac:dyDescent="0.2">
      <c r="A194" s="6">
        <v>35916</v>
      </c>
      <c r="B194">
        <v>2.6</v>
      </c>
      <c r="C194">
        <f t="shared" ref="C194:C257" si="6">MONTH(A194)</f>
        <v>5</v>
      </c>
      <c r="D194">
        <f t="shared" ref="D194:D257" si="7">YEAR(A194)</f>
        <v>1998</v>
      </c>
      <c r="E194" s="33" t="s">
        <v>70</v>
      </c>
      <c r="F194" s="33" t="s">
        <v>70</v>
      </c>
      <c r="G194" s="33" t="s">
        <v>70</v>
      </c>
    </row>
    <row r="195" spans="1:7" x14ac:dyDescent="0.2">
      <c r="A195" s="6">
        <v>36281</v>
      </c>
      <c r="B195">
        <v>2.8</v>
      </c>
      <c r="C195">
        <f t="shared" si="6"/>
        <v>5</v>
      </c>
      <c r="D195">
        <f t="shared" si="7"/>
        <v>1999</v>
      </c>
      <c r="E195" s="33" t="s">
        <v>70</v>
      </c>
      <c r="F195" s="33" t="s">
        <v>70</v>
      </c>
      <c r="G195" s="33" t="s">
        <v>70</v>
      </c>
    </row>
    <row r="196" spans="1:7" x14ac:dyDescent="0.2">
      <c r="A196" s="6">
        <v>36647</v>
      </c>
      <c r="B196">
        <v>3</v>
      </c>
      <c r="C196">
        <f t="shared" si="6"/>
        <v>5</v>
      </c>
      <c r="D196">
        <f t="shared" si="7"/>
        <v>2000</v>
      </c>
      <c r="E196" s="33" t="s">
        <v>70</v>
      </c>
      <c r="F196" s="33" t="s">
        <v>70</v>
      </c>
      <c r="G196" s="33" t="s">
        <v>70</v>
      </c>
    </row>
    <row r="197" spans="1:7" x14ac:dyDescent="0.2">
      <c r="A197" s="6">
        <v>37012</v>
      </c>
      <c r="B197">
        <v>3.6</v>
      </c>
      <c r="C197">
        <f t="shared" si="6"/>
        <v>5</v>
      </c>
      <c r="D197">
        <f t="shared" si="7"/>
        <v>2001</v>
      </c>
      <c r="E197" s="33" t="s">
        <v>70</v>
      </c>
      <c r="F197" s="33" t="s">
        <v>70</v>
      </c>
      <c r="G197" s="33" t="s">
        <v>70</v>
      </c>
    </row>
    <row r="198" spans="1:7" x14ac:dyDescent="0.2">
      <c r="A198" s="6">
        <v>37377</v>
      </c>
      <c r="B198">
        <v>4.5999999999999996</v>
      </c>
      <c r="C198">
        <f t="shared" si="6"/>
        <v>5</v>
      </c>
      <c r="D198">
        <f t="shared" si="7"/>
        <v>2002</v>
      </c>
      <c r="E198" s="33" t="s">
        <v>70</v>
      </c>
      <c r="F198" s="33" t="s">
        <v>70</v>
      </c>
      <c r="G198" s="33" t="s">
        <v>70</v>
      </c>
    </row>
    <row r="199" spans="1:7" x14ac:dyDescent="0.2">
      <c r="A199" s="6">
        <v>37742</v>
      </c>
      <c r="B199">
        <v>4.9000000000000004</v>
      </c>
      <c r="C199">
        <f t="shared" si="6"/>
        <v>5</v>
      </c>
      <c r="D199">
        <f t="shared" si="7"/>
        <v>2003</v>
      </c>
      <c r="E199" s="33" t="s">
        <v>70</v>
      </c>
      <c r="F199" s="33" t="s">
        <v>70</v>
      </c>
      <c r="G199" s="33" t="s">
        <v>70</v>
      </c>
    </row>
    <row r="200" spans="1:7" x14ac:dyDescent="0.2">
      <c r="A200" s="6">
        <v>38108</v>
      </c>
      <c r="B200">
        <v>4.8</v>
      </c>
      <c r="C200">
        <f t="shared" si="6"/>
        <v>5</v>
      </c>
      <c r="D200">
        <f t="shared" si="7"/>
        <v>2004</v>
      </c>
      <c r="E200" s="33" t="s">
        <v>70</v>
      </c>
      <c r="F200" s="33" t="s">
        <v>70</v>
      </c>
      <c r="G200" s="33" t="s">
        <v>70</v>
      </c>
    </row>
    <row r="201" spans="1:7" x14ac:dyDescent="0.2">
      <c r="A201" s="6">
        <v>38473</v>
      </c>
      <c r="B201">
        <v>4</v>
      </c>
      <c r="C201">
        <f t="shared" si="6"/>
        <v>5</v>
      </c>
      <c r="D201">
        <f t="shared" si="7"/>
        <v>2005</v>
      </c>
      <c r="E201" s="33" t="s">
        <v>70</v>
      </c>
      <c r="F201" s="33" t="s">
        <v>70</v>
      </c>
      <c r="G201" s="33" t="s">
        <v>70</v>
      </c>
    </row>
    <row r="202" spans="1:7" x14ac:dyDescent="0.2">
      <c r="A202" s="6">
        <v>38838</v>
      </c>
      <c r="B202">
        <v>3.8</v>
      </c>
      <c r="C202">
        <f t="shared" si="6"/>
        <v>5</v>
      </c>
      <c r="D202">
        <f t="shared" si="7"/>
        <v>2006</v>
      </c>
      <c r="E202" s="33" t="s">
        <v>70</v>
      </c>
      <c r="F202" s="33" t="s">
        <v>70</v>
      </c>
      <c r="G202" s="33" t="s">
        <v>70</v>
      </c>
    </row>
    <row r="203" spans="1:7" x14ac:dyDescent="0.2">
      <c r="A203" s="6">
        <v>39203</v>
      </c>
      <c r="B203">
        <v>4.5</v>
      </c>
      <c r="C203">
        <f t="shared" si="6"/>
        <v>5</v>
      </c>
      <c r="D203">
        <f t="shared" si="7"/>
        <v>2007</v>
      </c>
      <c r="E203" s="33" t="s">
        <v>70</v>
      </c>
      <c r="F203" s="33" t="s">
        <v>70</v>
      </c>
      <c r="G203" s="33" t="s">
        <v>70</v>
      </c>
    </row>
    <row r="204" spans="1:7" x14ac:dyDescent="0.2">
      <c r="A204" s="6">
        <v>39569</v>
      </c>
      <c r="B204">
        <v>5.0999999999999996</v>
      </c>
      <c r="C204">
        <f t="shared" si="6"/>
        <v>5</v>
      </c>
      <c r="D204">
        <f t="shared" si="7"/>
        <v>2008</v>
      </c>
      <c r="E204" s="33" t="s">
        <v>70</v>
      </c>
      <c r="F204" s="33" t="s">
        <v>70</v>
      </c>
      <c r="G204" s="33" t="s">
        <v>70</v>
      </c>
    </row>
    <row r="205" spans="1:7" x14ac:dyDescent="0.2">
      <c r="A205" s="6">
        <v>39934</v>
      </c>
      <c r="B205">
        <v>8</v>
      </c>
      <c r="C205">
        <f t="shared" si="6"/>
        <v>5</v>
      </c>
      <c r="D205">
        <f t="shared" si="7"/>
        <v>2009</v>
      </c>
      <c r="E205" s="33" t="s">
        <v>70</v>
      </c>
      <c r="F205" s="33" t="s">
        <v>70</v>
      </c>
      <c r="G205" s="33" t="s">
        <v>70</v>
      </c>
    </row>
    <row r="206" spans="1:7" x14ac:dyDescent="0.2">
      <c r="A206" s="6">
        <v>40299</v>
      </c>
      <c r="B206">
        <v>7.4</v>
      </c>
      <c r="C206">
        <f t="shared" si="6"/>
        <v>5</v>
      </c>
      <c r="D206">
        <f t="shared" si="7"/>
        <v>2010</v>
      </c>
      <c r="E206" s="33" t="s">
        <v>70</v>
      </c>
      <c r="F206" s="33" t="s">
        <v>70</v>
      </c>
      <c r="G206" s="33" t="s">
        <v>70</v>
      </c>
    </row>
    <row r="207" spans="1:7" x14ac:dyDescent="0.2">
      <c r="A207" s="6">
        <v>40664</v>
      </c>
      <c r="B207">
        <v>6.7</v>
      </c>
      <c r="C207">
        <f t="shared" si="6"/>
        <v>5</v>
      </c>
      <c r="D207">
        <f t="shared" si="7"/>
        <v>2011</v>
      </c>
      <c r="E207" s="33" t="s">
        <v>70</v>
      </c>
      <c r="F207" s="33" t="s">
        <v>70</v>
      </c>
      <c r="G207" s="33" t="s">
        <v>70</v>
      </c>
    </row>
    <row r="208" spans="1:7" x14ac:dyDescent="0.2">
      <c r="A208" s="6">
        <v>41030</v>
      </c>
      <c r="B208">
        <v>5.6</v>
      </c>
      <c r="C208">
        <f t="shared" si="6"/>
        <v>5</v>
      </c>
      <c r="D208">
        <f t="shared" si="7"/>
        <v>2012</v>
      </c>
      <c r="E208" s="33" t="s">
        <v>70</v>
      </c>
      <c r="F208" s="33" t="s">
        <v>70</v>
      </c>
      <c r="G208" s="33" t="s">
        <v>70</v>
      </c>
    </row>
    <row r="209" spans="1:7" x14ac:dyDescent="0.2">
      <c r="A209" s="6">
        <v>41395</v>
      </c>
      <c r="B209">
        <v>5</v>
      </c>
      <c r="C209">
        <f t="shared" si="6"/>
        <v>5</v>
      </c>
      <c r="D209">
        <f t="shared" si="7"/>
        <v>2013</v>
      </c>
      <c r="E209" s="33" t="s">
        <v>70</v>
      </c>
      <c r="F209" s="33" t="s">
        <v>70</v>
      </c>
      <c r="G209" s="33" t="s">
        <v>70</v>
      </c>
    </row>
    <row r="210" spans="1:7" x14ac:dyDescent="0.2">
      <c r="A210" s="6">
        <v>41760</v>
      </c>
      <c r="B210">
        <v>4.3</v>
      </c>
      <c r="C210">
        <f t="shared" si="6"/>
        <v>5</v>
      </c>
      <c r="D210">
        <f t="shared" si="7"/>
        <v>2014</v>
      </c>
      <c r="E210" s="33" t="s">
        <v>70</v>
      </c>
      <c r="F210" s="33" t="s">
        <v>70</v>
      </c>
      <c r="G210" s="33" t="s">
        <v>70</v>
      </c>
    </row>
    <row r="211" spans="1:7" x14ac:dyDescent="0.2">
      <c r="A211" s="6">
        <v>42125</v>
      </c>
      <c r="B211">
        <v>3.7</v>
      </c>
      <c r="C211">
        <f t="shared" si="6"/>
        <v>5</v>
      </c>
      <c r="D211">
        <f t="shared" si="7"/>
        <v>2015</v>
      </c>
      <c r="E211" s="33" t="s">
        <v>70</v>
      </c>
      <c r="F211" s="33" t="s">
        <v>70</v>
      </c>
      <c r="G211" s="33" t="s">
        <v>70</v>
      </c>
    </row>
    <row r="212" spans="1:7" x14ac:dyDescent="0.2">
      <c r="A212" s="6">
        <v>42491</v>
      </c>
      <c r="B212">
        <v>3.8</v>
      </c>
      <c r="C212">
        <f t="shared" si="6"/>
        <v>5</v>
      </c>
      <c r="D212">
        <f t="shared" si="7"/>
        <v>2016</v>
      </c>
      <c r="E212" s="33" t="s">
        <v>70</v>
      </c>
      <c r="F212" s="33" t="s">
        <v>70</v>
      </c>
      <c r="G212" s="33" t="s">
        <v>70</v>
      </c>
    </row>
    <row r="213" spans="1:7" x14ac:dyDescent="0.2">
      <c r="A213" s="6">
        <v>42856</v>
      </c>
      <c r="B213">
        <v>3.5</v>
      </c>
      <c r="C213">
        <f t="shared" si="6"/>
        <v>5</v>
      </c>
      <c r="D213">
        <f t="shared" si="7"/>
        <v>2017</v>
      </c>
      <c r="E213" s="33" t="s">
        <v>70</v>
      </c>
      <c r="F213" s="33" t="s">
        <v>70</v>
      </c>
      <c r="G213" s="33" t="s">
        <v>70</v>
      </c>
    </row>
    <row r="214" spans="1:7" x14ac:dyDescent="0.2">
      <c r="A214" s="6">
        <v>27912</v>
      </c>
      <c r="B214">
        <v>5.6</v>
      </c>
      <c r="C214">
        <f t="shared" si="6"/>
        <v>6</v>
      </c>
      <c r="D214">
        <f t="shared" si="7"/>
        <v>1976</v>
      </c>
      <c r="E214" s="33" t="s">
        <v>70</v>
      </c>
      <c r="F214" s="33" t="s">
        <v>70</v>
      </c>
      <c r="G214" s="33" t="s">
        <v>70</v>
      </c>
    </row>
    <row r="215" spans="1:7" x14ac:dyDescent="0.2">
      <c r="A215" s="6">
        <v>28277</v>
      </c>
      <c r="B215">
        <v>5.4</v>
      </c>
      <c r="C215">
        <f t="shared" si="6"/>
        <v>6</v>
      </c>
      <c r="D215">
        <f t="shared" si="7"/>
        <v>1977</v>
      </c>
      <c r="E215" s="33" t="s">
        <v>70</v>
      </c>
      <c r="F215" s="33" t="s">
        <v>70</v>
      </c>
      <c r="G215" s="33" t="s">
        <v>70</v>
      </c>
    </row>
    <row r="216" spans="1:7" x14ac:dyDescent="0.2">
      <c r="A216" s="6">
        <v>28642</v>
      </c>
      <c r="B216">
        <v>3.8</v>
      </c>
      <c r="C216">
        <f t="shared" si="6"/>
        <v>6</v>
      </c>
      <c r="D216">
        <f t="shared" si="7"/>
        <v>1978</v>
      </c>
      <c r="E216" s="33" t="s">
        <v>70</v>
      </c>
      <c r="F216" s="33" t="s">
        <v>70</v>
      </c>
      <c r="G216" s="33" t="s">
        <v>70</v>
      </c>
    </row>
    <row r="217" spans="1:7" x14ac:dyDescent="0.2">
      <c r="A217" s="6">
        <v>29007</v>
      </c>
      <c r="B217">
        <v>4.2</v>
      </c>
      <c r="C217">
        <f t="shared" si="6"/>
        <v>6</v>
      </c>
      <c r="D217">
        <f t="shared" si="7"/>
        <v>1979</v>
      </c>
      <c r="E217" s="33" t="s">
        <v>70</v>
      </c>
      <c r="F217" s="33" t="s">
        <v>70</v>
      </c>
      <c r="G217" s="33" t="s">
        <v>70</v>
      </c>
    </row>
    <row r="218" spans="1:7" x14ac:dyDescent="0.2">
      <c r="A218" s="6">
        <v>29373</v>
      </c>
      <c r="B218">
        <v>6</v>
      </c>
      <c r="C218">
        <f t="shared" si="6"/>
        <v>6</v>
      </c>
      <c r="D218">
        <f t="shared" si="7"/>
        <v>1980</v>
      </c>
      <c r="E218" s="33" t="s">
        <v>70</v>
      </c>
      <c r="F218" s="33" t="s">
        <v>70</v>
      </c>
      <c r="G218" s="33" t="s">
        <v>70</v>
      </c>
    </row>
    <row r="219" spans="1:7" x14ac:dyDescent="0.2">
      <c r="A219" s="6">
        <v>29738</v>
      </c>
      <c r="B219">
        <v>5.5</v>
      </c>
      <c r="C219">
        <f t="shared" si="6"/>
        <v>6</v>
      </c>
      <c r="D219">
        <f t="shared" si="7"/>
        <v>1981</v>
      </c>
      <c r="E219" s="33" t="s">
        <v>70</v>
      </c>
      <c r="F219" s="33" t="s">
        <v>70</v>
      </c>
      <c r="G219" s="33" t="s">
        <v>70</v>
      </c>
    </row>
    <row r="220" spans="1:7" x14ac:dyDescent="0.2">
      <c r="A220" s="6">
        <v>30103</v>
      </c>
      <c r="B220">
        <v>7.9</v>
      </c>
      <c r="C220">
        <f t="shared" si="6"/>
        <v>6</v>
      </c>
      <c r="D220">
        <f t="shared" si="7"/>
        <v>1982</v>
      </c>
      <c r="E220" s="33" t="s">
        <v>70</v>
      </c>
      <c r="F220" s="33" t="s">
        <v>70</v>
      </c>
      <c r="G220" s="33" t="s">
        <v>70</v>
      </c>
    </row>
    <row r="221" spans="1:7" x14ac:dyDescent="0.2">
      <c r="A221" s="6">
        <v>30468</v>
      </c>
      <c r="B221">
        <v>8.1</v>
      </c>
      <c r="C221">
        <f t="shared" si="6"/>
        <v>6</v>
      </c>
      <c r="D221">
        <f t="shared" si="7"/>
        <v>1983</v>
      </c>
      <c r="E221" s="33" t="s">
        <v>70</v>
      </c>
      <c r="F221" s="33" t="s">
        <v>70</v>
      </c>
      <c r="G221" s="33" t="s">
        <v>70</v>
      </c>
    </row>
    <row r="222" spans="1:7" x14ac:dyDescent="0.2">
      <c r="A222" s="6">
        <v>30834</v>
      </c>
      <c r="B222">
        <v>6.3</v>
      </c>
      <c r="C222">
        <f t="shared" si="6"/>
        <v>6</v>
      </c>
      <c r="D222">
        <f t="shared" si="7"/>
        <v>1984</v>
      </c>
      <c r="E222" s="33" t="s">
        <v>70</v>
      </c>
      <c r="F222" s="33" t="s">
        <v>70</v>
      </c>
      <c r="G222" s="33" t="s">
        <v>70</v>
      </c>
    </row>
    <row r="223" spans="1:7" x14ac:dyDescent="0.2">
      <c r="A223" s="6">
        <v>31199</v>
      </c>
      <c r="B223">
        <v>5.9</v>
      </c>
      <c r="C223">
        <f t="shared" si="6"/>
        <v>6</v>
      </c>
      <c r="D223">
        <f t="shared" si="7"/>
        <v>1985</v>
      </c>
      <c r="E223" s="33" t="s">
        <v>70</v>
      </c>
      <c r="F223" s="33" t="s">
        <v>70</v>
      </c>
      <c r="G223" s="33" t="s">
        <v>70</v>
      </c>
    </row>
    <row r="224" spans="1:7" x14ac:dyDescent="0.2">
      <c r="A224" s="6">
        <v>31564</v>
      </c>
      <c r="B224">
        <v>5.5</v>
      </c>
      <c r="C224">
        <f t="shared" si="6"/>
        <v>6</v>
      </c>
      <c r="D224">
        <f t="shared" si="7"/>
        <v>1986</v>
      </c>
      <c r="E224" s="33" t="s">
        <v>70</v>
      </c>
      <c r="F224" s="33" t="s">
        <v>70</v>
      </c>
      <c r="G224" s="33" t="s">
        <v>70</v>
      </c>
    </row>
    <row r="225" spans="1:7" x14ac:dyDescent="0.2">
      <c r="A225" s="6">
        <v>31929</v>
      </c>
      <c r="B225">
        <v>5.2</v>
      </c>
      <c r="C225">
        <f t="shared" si="6"/>
        <v>6</v>
      </c>
      <c r="D225">
        <f t="shared" si="7"/>
        <v>1987</v>
      </c>
      <c r="E225" s="33" t="s">
        <v>70</v>
      </c>
      <c r="F225" s="33" t="s">
        <v>70</v>
      </c>
      <c r="G225" s="33" t="s">
        <v>70</v>
      </c>
    </row>
    <row r="226" spans="1:7" x14ac:dyDescent="0.2">
      <c r="A226" s="6">
        <v>32295</v>
      </c>
      <c r="B226">
        <v>4.3</v>
      </c>
      <c r="C226">
        <f t="shared" si="6"/>
        <v>6</v>
      </c>
      <c r="D226">
        <f t="shared" si="7"/>
        <v>1988</v>
      </c>
      <c r="E226" s="33" t="s">
        <v>70</v>
      </c>
      <c r="F226" s="33" t="s">
        <v>70</v>
      </c>
      <c r="G226" s="33" t="s">
        <v>70</v>
      </c>
    </row>
    <row r="227" spans="1:7" x14ac:dyDescent="0.2">
      <c r="A227" s="6">
        <v>32660</v>
      </c>
      <c r="B227">
        <v>4.3</v>
      </c>
      <c r="C227">
        <f t="shared" si="6"/>
        <v>6</v>
      </c>
      <c r="D227">
        <f t="shared" si="7"/>
        <v>1989</v>
      </c>
      <c r="E227" s="33" t="s">
        <v>70</v>
      </c>
      <c r="F227" s="33" t="s">
        <v>70</v>
      </c>
      <c r="G227" s="33" t="s">
        <v>70</v>
      </c>
    </row>
    <row r="228" spans="1:7" x14ac:dyDescent="0.2">
      <c r="A228" s="6">
        <v>33025</v>
      </c>
      <c r="B228">
        <v>4.7</v>
      </c>
      <c r="C228">
        <f t="shared" si="6"/>
        <v>6</v>
      </c>
      <c r="D228">
        <f t="shared" si="7"/>
        <v>1990</v>
      </c>
      <c r="E228" s="33" t="s">
        <v>70</v>
      </c>
      <c r="F228" s="33" t="s">
        <v>70</v>
      </c>
      <c r="G228" s="33" t="s">
        <v>70</v>
      </c>
    </row>
    <row r="229" spans="1:7" x14ac:dyDescent="0.2">
      <c r="A229" s="6">
        <v>33390</v>
      </c>
      <c r="B229">
        <v>5.2</v>
      </c>
      <c r="C229">
        <f t="shared" si="6"/>
        <v>6</v>
      </c>
      <c r="D229">
        <f t="shared" si="7"/>
        <v>1991</v>
      </c>
      <c r="E229" s="33" t="s">
        <v>70</v>
      </c>
      <c r="F229" s="33" t="s">
        <v>70</v>
      </c>
      <c r="G229" s="33" t="s">
        <v>70</v>
      </c>
    </row>
    <row r="230" spans="1:7" x14ac:dyDescent="0.2">
      <c r="A230" s="6">
        <v>33756</v>
      </c>
      <c r="B230">
        <v>5.2</v>
      </c>
      <c r="C230">
        <f t="shared" si="6"/>
        <v>6</v>
      </c>
      <c r="D230">
        <f t="shared" si="7"/>
        <v>1992</v>
      </c>
      <c r="E230" s="33" t="s">
        <v>70</v>
      </c>
      <c r="F230" s="33" t="s">
        <v>70</v>
      </c>
      <c r="G230" s="33" t="s">
        <v>70</v>
      </c>
    </row>
    <row r="231" spans="1:7" x14ac:dyDescent="0.2">
      <c r="A231" s="6">
        <v>34121</v>
      </c>
      <c r="B231">
        <v>5.0999999999999996</v>
      </c>
      <c r="C231">
        <f t="shared" si="6"/>
        <v>6</v>
      </c>
      <c r="D231">
        <f t="shared" si="7"/>
        <v>1993</v>
      </c>
      <c r="E231" s="33" t="s">
        <v>70</v>
      </c>
      <c r="F231" s="33" t="s">
        <v>70</v>
      </c>
      <c r="G231" s="33" t="s">
        <v>70</v>
      </c>
    </row>
    <row r="232" spans="1:7" x14ac:dyDescent="0.2">
      <c r="A232" s="6">
        <v>34486</v>
      </c>
      <c r="B232">
        <v>3.9</v>
      </c>
      <c r="C232">
        <f t="shared" si="6"/>
        <v>6</v>
      </c>
      <c r="D232">
        <f t="shared" si="7"/>
        <v>1994</v>
      </c>
      <c r="E232" s="33" t="s">
        <v>70</v>
      </c>
      <c r="F232" s="33" t="s">
        <v>70</v>
      </c>
      <c r="G232" s="33" t="s">
        <v>70</v>
      </c>
    </row>
    <row r="233" spans="1:7" x14ac:dyDescent="0.2">
      <c r="A233" s="6">
        <v>34851</v>
      </c>
      <c r="B233">
        <v>3.7</v>
      </c>
      <c r="C233">
        <f t="shared" si="6"/>
        <v>6</v>
      </c>
      <c r="D233">
        <f t="shared" si="7"/>
        <v>1995</v>
      </c>
      <c r="E233" s="33" t="s">
        <v>70</v>
      </c>
      <c r="F233" s="33" t="s">
        <v>70</v>
      </c>
      <c r="G233" s="33" t="s">
        <v>70</v>
      </c>
    </row>
    <row r="234" spans="1:7" x14ac:dyDescent="0.2">
      <c r="A234" s="6">
        <v>35217</v>
      </c>
      <c r="B234">
        <v>4.0999999999999996</v>
      </c>
      <c r="C234">
        <f t="shared" si="6"/>
        <v>6</v>
      </c>
      <c r="D234">
        <f t="shared" si="7"/>
        <v>1996</v>
      </c>
      <c r="E234" s="33" t="s">
        <v>70</v>
      </c>
      <c r="F234" s="33" t="s">
        <v>70</v>
      </c>
      <c r="G234" s="33" t="s">
        <v>70</v>
      </c>
    </row>
    <row r="235" spans="1:7" x14ac:dyDescent="0.2">
      <c r="A235" s="6">
        <v>35582</v>
      </c>
      <c r="B235">
        <v>3.3</v>
      </c>
      <c r="C235">
        <f t="shared" si="6"/>
        <v>6</v>
      </c>
      <c r="D235">
        <f t="shared" si="7"/>
        <v>1997</v>
      </c>
      <c r="E235" s="33" t="s">
        <v>70</v>
      </c>
      <c r="F235" s="33" t="s">
        <v>70</v>
      </c>
      <c r="G235" s="33" t="s">
        <v>70</v>
      </c>
    </row>
    <row r="236" spans="1:7" x14ac:dyDescent="0.2">
      <c r="A236" s="6">
        <v>35947</v>
      </c>
      <c r="B236">
        <v>2.6</v>
      </c>
      <c r="C236">
        <f t="shared" si="6"/>
        <v>6</v>
      </c>
      <c r="D236">
        <f t="shared" si="7"/>
        <v>1998</v>
      </c>
      <c r="E236" s="33" t="s">
        <v>70</v>
      </c>
      <c r="F236" s="33" t="s">
        <v>70</v>
      </c>
      <c r="G236" s="33" t="s">
        <v>70</v>
      </c>
    </row>
    <row r="237" spans="1:7" x14ac:dyDescent="0.2">
      <c r="A237" s="6">
        <v>36312</v>
      </c>
      <c r="B237">
        <v>2.9</v>
      </c>
      <c r="C237">
        <f t="shared" si="6"/>
        <v>6</v>
      </c>
      <c r="D237">
        <f t="shared" si="7"/>
        <v>1999</v>
      </c>
      <c r="E237" s="33" t="s">
        <v>70</v>
      </c>
      <c r="F237" s="33" t="s">
        <v>70</v>
      </c>
      <c r="G237" s="33" t="s">
        <v>70</v>
      </c>
    </row>
    <row r="238" spans="1:7" x14ac:dyDescent="0.2">
      <c r="A238" s="6">
        <v>36678</v>
      </c>
      <c r="B238">
        <v>3</v>
      </c>
      <c r="C238">
        <f t="shared" si="6"/>
        <v>6</v>
      </c>
      <c r="D238">
        <f t="shared" si="7"/>
        <v>2000</v>
      </c>
      <c r="E238" s="33" t="s">
        <v>70</v>
      </c>
      <c r="F238" s="33" t="s">
        <v>70</v>
      </c>
      <c r="G238" s="33" t="s">
        <v>70</v>
      </c>
    </row>
    <row r="239" spans="1:7" x14ac:dyDescent="0.2">
      <c r="A239" s="6">
        <v>37043</v>
      </c>
      <c r="B239">
        <v>3.7</v>
      </c>
      <c r="C239">
        <f t="shared" si="6"/>
        <v>6</v>
      </c>
      <c r="D239">
        <f t="shared" si="7"/>
        <v>2001</v>
      </c>
      <c r="E239" s="33" t="s">
        <v>70</v>
      </c>
      <c r="F239" s="33" t="s">
        <v>70</v>
      </c>
      <c r="G239" s="33" t="s">
        <v>70</v>
      </c>
    </row>
    <row r="240" spans="1:7" x14ac:dyDescent="0.2">
      <c r="A240" s="6">
        <v>37408</v>
      </c>
      <c r="B240">
        <v>4.5</v>
      </c>
      <c r="C240">
        <f t="shared" si="6"/>
        <v>6</v>
      </c>
      <c r="D240">
        <f t="shared" si="7"/>
        <v>2002</v>
      </c>
      <c r="E240" s="33" t="s">
        <v>70</v>
      </c>
      <c r="F240" s="33" t="s">
        <v>70</v>
      </c>
      <c r="G240" s="33" t="s">
        <v>70</v>
      </c>
    </row>
    <row r="241" spans="1:7" x14ac:dyDescent="0.2">
      <c r="A241" s="6">
        <v>37773</v>
      </c>
      <c r="B241">
        <v>5</v>
      </c>
      <c r="C241">
        <f t="shared" si="6"/>
        <v>6</v>
      </c>
      <c r="D241">
        <f t="shared" si="7"/>
        <v>2003</v>
      </c>
      <c r="E241" s="33" t="s">
        <v>70</v>
      </c>
      <c r="F241" s="33" t="s">
        <v>70</v>
      </c>
      <c r="G241" s="33" t="s">
        <v>70</v>
      </c>
    </row>
    <row r="242" spans="1:7" x14ac:dyDescent="0.2">
      <c r="A242" s="6">
        <v>38139</v>
      </c>
      <c r="B242">
        <v>4.8</v>
      </c>
      <c r="C242">
        <f t="shared" si="6"/>
        <v>6</v>
      </c>
      <c r="D242">
        <f t="shared" si="7"/>
        <v>2004</v>
      </c>
      <c r="E242" s="33" t="s">
        <v>70</v>
      </c>
      <c r="F242" s="33" t="s">
        <v>70</v>
      </c>
      <c r="G242" s="33" t="s">
        <v>70</v>
      </c>
    </row>
    <row r="243" spans="1:7" x14ac:dyDescent="0.2">
      <c r="A243" s="6">
        <v>38504</v>
      </c>
      <c r="B243">
        <v>4</v>
      </c>
      <c r="C243">
        <f t="shared" si="6"/>
        <v>6</v>
      </c>
      <c r="D243">
        <f t="shared" si="7"/>
        <v>2005</v>
      </c>
      <c r="E243" s="33" t="s">
        <v>70</v>
      </c>
      <c r="F243" s="33" t="s">
        <v>70</v>
      </c>
      <c r="G243" s="33" t="s">
        <v>70</v>
      </c>
    </row>
    <row r="244" spans="1:7" x14ac:dyDescent="0.2">
      <c r="A244" s="6">
        <v>38869</v>
      </c>
      <c r="B244">
        <v>3.8</v>
      </c>
      <c r="C244">
        <f t="shared" si="6"/>
        <v>6</v>
      </c>
      <c r="D244">
        <f t="shared" si="7"/>
        <v>2006</v>
      </c>
      <c r="E244" s="33" t="s">
        <v>70</v>
      </c>
      <c r="F244" s="33" t="s">
        <v>70</v>
      </c>
      <c r="G244" s="33" t="s">
        <v>70</v>
      </c>
    </row>
    <row r="245" spans="1:7" x14ac:dyDescent="0.2">
      <c r="A245" s="6">
        <v>39234</v>
      </c>
      <c r="B245">
        <v>4.5</v>
      </c>
      <c r="C245">
        <f t="shared" si="6"/>
        <v>6</v>
      </c>
      <c r="D245">
        <f t="shared" si="7"/>
        <v>2007</v>
      </c>
      <c r="E245" s="33" t="s">
        <v>70</v>
      </c>
      <c r="F245" s="33" t="s">
        <v>70</v>
      </c>
      <c r="G245" s="33" t="s">
        <v>70</v>
      </c>
    </row>
    <row r="246" spans="1:7" x14ac:dyDescent="0.2">
      <c r="A246" s="6">
        <v>39600</v>
      </c>
      <c r="B246">
        <v>5.3</v>
      </c>
      <c r="C246">
        <f t="shared" si="6"/>
        <v>6</v>
      </c>
      <c r="D246">
        <f t="shared" si="7"/>
        <v>2008</v>
      </c>
      <c r="E246" s="33" t="s">
        <v>70</v>
      </c>
      <c r="F246" s="33" t="s">
        <v>70</v>
      </c>
      <c r="G246" s="33" t="s">
        <v>70</v>
      </c>
    </row>
    <row r="247" spans="1:7" x14ac:dyDescent="0.2">
      <c r="A247" s="6">
        <v>39965</v>
      </c>
      <c r="B247">
        <v>8</v>
      </c>
      <c r="C247">
        <f t="shared" si="6"/>
        <v>6</v>
      </c>
      <c r="D247">
        <f t="shared" si="7"/>
        <v>2009</v>
      </c>
      <c r="E247" s="33" t="s">
        <v>70</v>
      </c>
      <c r="F247" s="33" t="s">
        <v>70</v>
      </c>
      <c r="G247" s="33" t="s">
        <v>70</v>
      </c>
    </row>
    <row r="248" spans="1:7" x14ac:dyDescent="0.2">
      <c r="A248" s="6">
        <v>40330</v>
      </c>
      <c r="B248">
        <v>7.3</v>
      </c>
      <c r="C248">
        <f t="shared" si="6"/>
        <v>6</v>
      </c>
      <c r="D248">
        <f t="shared" si="7"/>
        <v>2010</v>
      </c>
      <c r="E248" s="33" t="s">
        <v>70</v>
      </c>
      <c r="F248" s="33" t="s">
        <v>70</v>
      </c>
      <c r="G248" s="33" t="s">
        <v>70</v>
      </c>
    </row>
    <row r="249" spans="1:7" x14ac:dyDescent="0.2">
      <c r="A249" s="6">
        <v>40695</v>
      </c>
      <c r="B249">
        <v>6.7</v>
      </c>
      <c r="C249">
        <f t="shared" si="6"/>
        <v>6</v>
      </c>
      <c r="D249">
        <f t="shared" si="7"/>
        <v>2011</v>
      </c>
      <c r="E249" s="33" t="s">
        <v>70</v>
      </c>
      <c r="F249" s="33" t="s">
        <v>70</v>
      </c>
      <c r="G249" s="33" t="s">
        <v>70</v>
      </c>
    </row>
    <row r="250" spans="1:7" x14ac:dyDescent="0.2">
      <c r="A250" s="6">
        <v>41061</v>
      </c>
      <c r="B250">
        <v>5.6</v>
      </c>
      <c r="C250">
        <f t="shared" si="6"/>
        <v>6</v>
      </c>
      <c r="D250">
        <f t="shared" si="7"/>
        <v>2012</v>
      </c>
      <c r="E250" s="33" t="s">
        <v>70</v>
      </c>
      <c r="F250" s="33" t="s">
        <v>70</v>
      </c>
      <c r="G250" s="33" t="s">
        <v>70</v>
      </c>
    </row>
    <row r="251" spans="1:7" x14ac:dyDescent="0.2">
      <c r="A251" s="6">
        <v>41426</v>
      </c>
      <c r="B251">
        <v>5</v>
      </c>
      <c r="C251">
        <f t="shared" si="6"/>
        <v>6</v>
      </c>
      <c r="D251">
        <f t="shared" si="7"/>
        <v>2013</v>
      </c>
      <c r="E251" s="33" t="s">
        <v>70</v>
      </c>
      <c r="F251" s="33" t="s">
        <v>70</v>
      </c>
      <c r="G251" s="33" t="s">
        <v>70</v>
      </c>
    </row>
    <row r="252" spans="1:7" x14ac:dyDescent="0.2">
      <c r="A252" s="6">
        <v>41791</v>
      </c>
      <c r="B252">
        <v>4.2</v>
      </c>
      <c r="C252">
        <f t="shared" si="6"/>
        <v>6</v>
      </c>
      <c r="D252">
        <f t="shared" si="7"/>
        <v>2014</v>
      </c>
      <c r="E252" s="33" t="s">
        <v>70</v>
      </c>
      <c r="F252" s="33" t="s">
        <v>70</v>
      </c>
      <c r="G252" s="33" t="s">
        <v>70</v>
      </c>
    </row>
    <row r="253" spans="1:7" x14ac:dyDescent="0.2">
      <c r="A253" s="6">
        <v>42156</v>
      </c>
      <c r="B253">
        <v>3.7</v>
      </c>
      <c r="C253">
        <f t="shared" si="6"/>
        <v>6</v>
      </c>
      <c r="D253">
        <f t="shared" si="7"/>
        <v>2015</v>
      </c>
      <c r="E253" s="33" t="s">
        <v>70</v>
      </c>
      <c r="F253" s="33" t="s">
        <v>70</v>
      </c>
      <c r="G253" s="33" t="s">
        <v>70</v>
      </c>
    </row>
    <row r="254" spans="1:7" x14ac:dyDescent="0.2">
      <c r="A254" s="6">
        <v>42522</v>
      </c>
      <c r="B254">
        <v>3.8</v>
      </c>
      <c r="C254">
        <f t="shared" si="6"/>
        <v>6</v>
      </c>
      <c r="D254">
        <f t="shared" si="7"/>
        <v>2016</v>
      </c>
      <c r="E254" s="33" t="s">
        <v>70</v>
      </c>
      <c r="F254" s="33" t="s">
        <v>70</v>
      </c>
      <c r="G254" s="33" t="s">
        <v>70</v>
      </c>
    </row>
    <row r="255" spans="1:7" x14ac:dyDescent="0.2">
      <c r="A255" s="6">
        <v>42887</v>
      </c>
      <c r="B255">
        <v>3.4</v>
      </c>
      <c r="C255">
        <f t="shared" si="6"/>
        <v>6</v>
      </c>
      <c r="D255">
        <f t="shared" si="7"/>
        <v>2017</v>
      </c>
      <c r="E255" s="33" t="s">
        <v>70</v>
      </c>
      <c r="F255" s="33" t="s">
        <v>70</v>
      </c>
      <c r="G255" s="33" t="s">
        <v>70</v>
      </c>
    </row>
    <row r="256" spans="1:7" x14ac:dyDescent="0.2">
      <c r="A256" s="6">
        <v>27942</v>
      </c>
      <c r="B256">
        <v>5.6</v>
      </c>
      <c r="C256">
        <f t="shared" si="6"/>
        <v>7</v>
      </c>
      <c r="D256">
        <f t="shared" si="7"/>
        <v>1976</v>
      </c>
      <c r="E256" s="33" t="s">
        <v>70</v>
      </c>
      <c r="F256" s="33" t="s">
        <v>70</v>
      </c>
      <c r="G256" s="33" t="s">
        <v>70</v>
      </c>
    </row>
    <row r="257" spans="1:7" x14ac:dyDescent="0.2">
      <c r="A257" s="6">
        <v>28307</v>
      </c>
      <c r="B257">
        <v>5.3</v>
      </c>
      <c r="C257">
        <f t="shared" si="6"/>
        <v>7</v>
      </c>
      <c r="D257">
        <f t="shared" si="7"/>
        <v>1977</v>
      </c>
      <c r="E257" s="33" t="s">
        <v>70</v>
      </c>
      <c r="F257" s="33" t="s">
        <v>70</v>
      </c>
      <c r="G257" s="33" t="s">
        <v>70</v>
      </c>
    </row>
    <row r="258" spans="1:7" x14ac:dyDescent="0.2">
      <c r="A258" s="6">
        <v>28672</v>
      </c>
      <c r="B258">
        <v>3.7</v>
      </c>
      <c r="C258">
        <f t="shared" ref="C258:C321" si="8">MONTH(A258)</f>
        <v>7</v>
      </c>
      <c r="D258">
        <f t="shared" ref="D258:D321" si="9">YEAR(A258)</f>
        <v>1978</v>
      </c>
      <c r="E258" s="33" t="s">
        <v>70</v>
      </c>
      <c r="F258" s="33" t="s">
        <v>70</v>
      </c>
      <c r="G258" s="33" t="s">
        <v>70</v>
      </c>
    </row>
    <row r="259" spans="1:7" x14ac:dyDescent="0.2">
      <c r="A259" s="6">
        <v>29037</v>
      </c>
      <c r="B259">
        <v>4.2</v>
      </c>
      <c r="C259">
        <f t="shared" si="8"/>
        <v>7</v>
      </c>
      <c r="D259">
        <f t="shared" si="9"/>
        <v>1979</v>
      </c>
      <c r="E259" s="33" t="s">
        <v>70</v>
      </c>
      <c r="F259" s="33" t="s">
        <v>70</v>
      </c>
      <c r="G259" s="33" t="s">
        <v>70</v>
      </c>
    </row>
    <row r="260" spans="1:7" x14ac:dyDescent="0.2">
      <c r="A260" s="6">
        <v>29403</v>
      </c>
      <c r="B260">
        <v>6.1</v>
      </c>
      <c r="C260">
        <f t="shared" si="8"/>
        <v>7</v>
      </c>
      <c r="D260">
        <f t="shared" si="9"/>
        <v>1980</v>
      </c>
      <c r="E260" s="33" t="s">
        <v>70</v>
      </c>
      <c r="F260" s="33" t="s">
        <v>70</v>
      </c>
      <c r="G260" s="33" t="s">
        <v>70</v>
      </c>
    </row>
    <row r="261" spans="1:7" x14ac:dyDescent="0.2">
      <c r="A261" s="6">
        <v>29768</v>
      </c>
      <c r="B261">
        <v>5.5</v>
      </c>
      <c r="C261">
        <f t="shared" si="8"/>
        <v>7</v>
      </c>
      <c r="D261">
        <f t="shared" si="9"/>
        <v>1981</v>
      </c>
      <c r="E261" s="33" t="s">
        <v>70</v>
      </c>
      <c r="F261" s="33" t="s">
        <v>70</v>
      </c>
      <c r="G261" s="33" t="s">
        <v>70</v>
      </c>
    </row>
    <row r="262" spans="1:7" x14ac:dyDescent="0.2">
      <c r="A262" s="6">
        <v>30133</v>
      </c>
      <c r="B262">
        <v>8.1999999999999993</v>
      </c>
      <c r="C262">
        <f t="shared" si="8"/>
        <v>7</v>
      </c>
      <c r="D262">
        <f t="shared" si="9"/>
        <v>1982</v>
      </c>
      <c r="E262" s="33" t="s">
        <v>70</v>
      </c>
      <c r="F262" s="33" t="s">
        <v>70</v>
      </c>
      <c r="G262" s="33" t="s">
        <v>70</v>
      </c>
    </row>
    <row r="263" spans="1:7" x14ac:dyDescent="0.2">
      <c r="A263" s="6">
        <v>30498</v>
      </c>
      <c r="B263">
        <v>7.9</v>
      </c>
      <c r="C263">
        <f t="shared" si="8"/>
        <v>7</v>
      </c>
      <c r="D263">
        <f t="shared" si="9"/>
        <v>1983</v>
      </c>
      <c r="E263" s="33" t="s">
        <v>70</v>
      </c>
      <c r="F263" s="33" t="s">
        <v>70</v>
      </c>
      <c r="G263" s="33" t="s">
        <v>70</v>
      </c>
    </row>
    <row r="264" spans="1:7" x14ac:dyDescent="0.2">
      <c r="A264" s="6">
        <v>30864</v>
      </c>
      <c r="B264">
        <v>6.1</v>
      </c>
      <c r="C264">
        <f t="shared" si="8"/>
        <v>7</v>
      </c>
      <c r="D264">
        <f t="shared" si="9"/>
        <v>1984</v>
      </c>
      <c r="E264" s="33" t="s">
        <v>70</v>
      </c>
      <c r="F264" s="33" t="s">
        <v>70</v>
      </c>
      <c r="G264" s="33" t="s">
        <v>70</v>
      </c>
    </row>
    <row r="265" spans="1:7" x14ac:dyDescent="0.2">
      <c r="A265" s="6">
        <v>31229</v>
      </c>
      <c r="B265">
        <v>6</v>
      </c>
      <c r="C265">
        <f t="shared" si="8"/>
        <v>7</v>
      </c>
      <c r="D265">
        <f t="shared" si="9"/>
        <v>1985</v>
      </c>
      <c r="E265" s="33" t="s">
        <v>70</v>
      </c>
      <c r="F265" s="33" t="s">
        <v>70</v>
      </c>
      <c r="G265" s="33" t="s">
        <v>70</v>
      </c>
    </row>
    <row r="266" spans="1:7" x14ac:dyDescent="0.2">
      <c r="A266" s="6">
        <v>31594</v>
      </c>
      <c r="B266">
        <v>5.4</v>
      </c>
      <c r="C266">
        <f t="shared" si="8"/>
        <v>7</v>
      </c>
      <c r="D266">
        <f t="shared" si="9"/>
        <v>1986</v>
      </c>
      <c r="E266" s="33" t="s">
        <v>70</v>
      </c>
      <c r="F266" s="33" t="s">
        <v>70</v>
      </c>
      <c r="G266" s="33" t="s">
        <v>70</v>
      </c>
    </row>
    <row r="267" spans="1:7" x14ac:dyDescent="0.2">
      <c r="A267" s="6">
        <v>31959</v>
      </c>
      <c r="B267">
        <v>5.2</v>
      </c>
      <c r="C267">
        <f t="shared" si="8"/>
        <v>7</v>
      </c>
      <c r="D267">
        <f t="shared" si="9"/>
        <v>1987</v>
      </c>
      <c r="E267" s="33" t="s">
        <v>70</v>
      </c>
      <c r="F267" s="33" t="s">
        <v>70</v>
      </c>
      <c r="G267" s="33" t="s">
        <v>70</v>
      </c>
    </row>
    <row r="268" spans="1:7" x14ac:dyDescent="0.2">
      <c r="A268" s="6">
        <v>32325</v>
      </c>
      <c r="B268">
        <v>4.3</v>
      </c>
      <c r="C268">
        <f t="shared" si="8"/>
        <v>7</v>
      </c>
      <c r="D268">
        <f t="shared" si="9"/>
        <v>1988</v>
      </c>
      <c r="E268" s="33" t="s">
        <v>70</v>
      </c>
      <c r="F268" s="33" t="s">
        <v>70</v>
      </c>
      <c r="G268" s="33" t="s">
        <v>70</v>
      </c>
    </row>
    <row r="269" spans="1:7" x14ac:dyDescent="0.2">
      <c r="A269" s="6">
        <v>32690</v>
      </c>
      <c r="B269">
        <v>4.4000000000000004</v>
      </c>
      <c r="C269">
        <f t="shared" si="8"/>
        <v>7</v>
      </c>
      <c r="D269">
        <f t="shared" si="9"/>
        <v>1989</v>
      </c>
      <c r="E269" s="33" t="s">
        <v>70</v>
      </c>
      <c r="F269" s="33" t="s">
        <v>70</v>
      </c>
      <c r="G269" s="33" t="s">
        <v>70</v>
      </c>
    </row>
    <row r="270" spans="1:7" x14ac:dyDescent="0.2">
      <c r="A270" s="6">
        <v>33055</v>
      </c>
      <c r="B270">
        <v>4.7</v>
      </c>
      <c r="C270">
        <f t="shared" si="8"/>
        <v>7</v>
      </c>
      <c r="D270">
        <f t="shared" si="9"/>
        <v>1990</v>
      </c>
      <c r="E270" s="33" t="s">
        <v>70</v>
      </c>
      <c r="F270" s="33" t="s">
        <v>70</v>
      </c>
      <c r="G270" s="33" t="s">
        <v>70</v>
      </c>
    </row>
    <row r="271" spans="1:7" x14ac:dyDescent="0.2">
      <c r="A271" s="6">
        <v>33420</v>
      </c>
      <c r="B271">
        <v>5.0999999999999996</v>
      </c>
      <c r="C271">
        <f t="shared" si="8"/>
        <v>7</v>
      </c>
      <c r="D271">
        <f t="shared" si="9"/>
        <v>1991</v>
      </c>
      <c r="E271" s="33" t="s">
        <v>70</v>
      </c>
      <c r="F271" s="33" t="s">
        <v>70</v>
      </c>
      <c r="G271" s="33" t="s">
        <v>70</v>
      </c>
    </row>
    <row r="272" spans="1:7" x14ac:dyDescent="0.2">
      <c r="A272" s="6">
        <v>33786</v>
      </c>
      <c r="B272">
        <v>5.2</v>
      </c>
      <c r="C272">
        <f t="shared" si="8"/>
        <v>7</v>
      </c>
      <c r="D272">
        <f t="shared" si="9"/>
        <v>1992</v>
      </c>
      <c r="E272" s="33" t="s">
        <v>70</v>
      </c>
      <c r="F272" s="33" t="s">
        <v>70</v>
      </c>
      <c r="G272" s="33" t="s">
        <v>70</v>
      </c>
    </row>
    <row r="273" spans="1:7" x14ac:dyDescent="0.2">
      <c r="A273" s="6">
        <v>34151</v>
      </c>
      <c r="B273">
        <v>5</v>
      </c>
      <c r="C273">
        <f t="shared" si="8"/>
        <v>7</v>
      </c>
      <c r="D273">
        <f t="shared" si="9"/>
        <v>1993</v>
      </c>
      <c r="E273" s="33" t="s">
        <v>70</v>
      </c>
      <c r="F273" s="33" t="s">
        <v>70</v>
      </c>
      <c r="G273" s="33" t="s">
        <v>70</v>
      </c>
    </row>
    <row r="274" spans="1:7" x14ac:dyDescent="0.2">
      <c r="A274" s="6">
        <v>34516</v>
      </c>
      <c r="B274">
        <v>3.9</v>
      </c>
      <c r="C274">
        <f t="shared" si="8"/>
        <v>7</v>
      </c>
      <c r="D274">
        <f t="shared" si="9"/>
        <v>1994</v>
      </c>
      <c r="E274" s="33" t="s">
        <v>70</v>
      </c>
      <c r="F274" s="33" t="s">
        <v>70</v>
      </c>
      <c r="G274" s="33" t="s">
        <v>70</v>
      </c>
    </row>
    <row r="275" spans="1:7" x14ac:dyDescent="0.2">
      <c r="A275" s="6">
        <v>34881</v>
      </c>
      <c r="B275">
        <v>3.7</v>
      </c>
      <c r="C275">
        <f t="shared" si="8"/>
        <v>7</v>
      </c>
      <c r="D275">
        <f t="shared" si="9"/>
        <v>1995</v>
      </c>
      <c r="E275" s="33" t="s">
        <v>70</v>
      </c>
      <c r="F275" s="33" t="s">
        <v>70</v>
      </c>
      <c r="G275" s="33" t="s">
        <v>70</v>
      </c>
    </row>
    <row r="276" spans="1:7" x14ac:dyDescent="0.2">
      <c r="A276" s="6">
        <v>35247</v>
      </c>
      <c r="B276">
        <v>4</v>
      </c>
      <c r="C276">
        <f t="shared" si="8"/>
        <v>7</v>
      </c>
      <c r="D276">
        <f t="shared" si="9"/>
        <v>1996</v>
      </c>
      <c r="E276" s="33" t="s">
        <v>70</v>
      </c>
      <c r="F276" s="33" t="s">
        <v>70</v>
      </c>
      <c r="G276" s="33" t="s">
        <v>70</v>
      </c>
    </row>
    <row r="277" spans="1:7" x14ac:dyDescent="0.2">
      <c r="A277" s="6">
        <v>35612</v>
      </c>
      <c r="B277">
        <v>3.3</v>
      </c>
      <c r="C277">
        <f t="shared" si="8"/>
        <v>7</v>
      </c>
      <c r="D277">
        <f t="shared" si="9"/>
        <v>1997</v>
      </c>
      <c r="E277" s="33" t="s">
        <v>70</v>
      </c>
      <c r="F277" s="33" t="s">
        <v>70</v>
      </c>
      <c r="G277" s="33" t="s">
        <v>70</v>
      </c>
    </row>
    <row r="278" spans="1:7" x14ac:dyDescent="0.2">
      <c r="A278" s="6">
        <v>35977</v>
      </c>
      <c r="B278">
        <v>2.6</v>
      </c>
      <c r="C278">
        <f t="shared" si="8"/>
        <v>7</v>
      </c>
      <c r="D278">
        <f t="shared" si="9"/>
        <v>1998</v>
      </c>
      <c r="E278" s="33" t="s">
        <v>70</v>
      </c>
      <c r="F278" s="33" t="s">
        <v>70</v>
      </c>
      <c r="G278" s="33" t="s">
        <v>70</v>
      </c>
    </row>
    <row r="279" spans="1:7" x14ac:dyDescent="0.2">
      <c r="A279" s="6">
        <v>36342</v>
      </c>
      <c r="B279">
        <v>2.9</v>
      </c>
      <c r="C279">
        <f t="shared" si="8"/>
        <v>7</v>
      </c>
      <c r="D279">
        <f t="shared" si="9"/>
        <v>1999</v>
      </c>
      <c r="E279" s="33" t="s">
        <v>70</v>
      </c>
      <c r="F279" s="33" t="s">
        <v>70</v>
      </c>
      <c r="G279" s="33" t="s">
        <v>70</v>
      </c>
    </row>
    <row r="280" spans="1:7" x14ac:dyDescent="0.2">
      <c r="A280" s="6">
        <v>36708</v>
      </c>
      <c r="B280">
        <v>3.1</v>
      </c>
      <c r="C280">
        <f t="shared" si="8"/>
        <v>7</v>
      </c>
      <c r="D280">
        <f t="shared" si="9"/>
        <v>2000</v>
      </c>
      <c r="E280" s="33" t="s">
        <v>70</v>
      </c>
      <c r="F280" s="33" t="s">
        <v>70</v>
      </c>
      <c r="G280" s="33" t="s">
        <v>70</v>
      </c>
    </row>
    <row r="281" spans="1:7" x14ac:dyDescent="0.2">
      <c r="A281" s="6">
        <v>37073</v>
      </c>
      <c r="B281">
        <v>3.7</v>
      </c>
      <c r="C281">
        <f t="shared" si="8"/>
        <v>7</v>
      </c>
      <c r="D281">
        <f t="shared" si="9"/>
        <v>2001</v>
      </c>
      <c r="E281" s="33" t="s">
        <v>70</v>
      </c>
      <c r="F281" s="33" t="s">
        <v>70</v>
      </c>
      <c r="G281" s="33" t="s">
        <v>70</v>
      </c>
    </row>
    <row r="282" spans="1:7" x14ac:dyDescent="0.2">
      <c r="A282" s="6">
        <v>37438</v>
      </c>
      <c r="B282">
        <v>4.5</v>
      </c>
      <c r="C282">
        <f t="shared" si="8"/>
        <v>7</v>
      </c>
      <c r="D282">
        <f t="shared" si="9"/>
        <v>2002</v>
      </c>
      <c r="E282" s="33" t="s">
        <v>70</v>
      </c>
      <c r="F282" s="33" t="s">
        <v>70</v>
      </c>
      <c r="G282" s="33" t="s">
        <v>70</v>
      </c>
    </row>
    <row r="283" spans="1:7" x14ac:dyDescent="0.2">
      <c r="A283" s="6">
        <v>37803</v>
      </c>
      <c r="B283">
        <v>5</v>
      </c>
      <c r="C283">
        <f t="shared" si="8"/>
        <v>7</v>
      </c>
      <c r="D283">
        <f t="shared" si="9"/>
        <v>2003</v>
      </c>
      <c r="E283" s="33" t="s">
        <v>70</v>
      </c>
      <c r="F283" s="33" t="s">
        <v>70</v>
      </c>
      <c r="G283" s="33" t="s">
        <v>70</v>
      </c>
    </row>
    <row r="284" spans="1:7" x14ac:dyDescent="0.2">
      <c r="A284" s="6">
        <v>38169</v>
      </c>
      <c r="B284">
        <v>4.7</v>
      </c>
      <c r="C284">
        <f t="shared" si="8"/>
        <v>7</v>
      </c>
      <c r="D284">
        <f t="shared" si="9"/>
        <v>2004</v>
      </c>
      <c r="E284" s="33" t="s">
        <v>70</v>
      </c>
      <c r="F284" s="33" t="s">
        <v>70</v>
      </c>
      <c r="G284" s="33" t="s">
        <v>70</v>
      </c>
    </row>
    <row r="285" spans="1:7" x14ac:dyDescent="0.2">
      <c r="A285" s="6">
        <v>38534</v>
      </c>
      <c r="B285">
        <v>3.9</v>
      </c>
      <c r="C285">
        <f t="shared" si="8"/>
        <v>7</v>
      </c>
      <c r="D285">
        <f t="shared" si="9"/>
        <v>2005</v>
      </c>
      <c r="E285" s="33" t="s">
        <v>70</v>
      </c>
      <c r="F285" s="33" t="s">
        <v>70</v>
      </c>
      <c r="G285" s="33" t="s">
        <v>70</v>
      </c>
    </row>
    <row r="286" spans="1:7" x14ac:dyDescent="0.2">
      <c r="A286" s="6">
        <v>38899</v>
      </c>
      <c r="B286">
        <v>3.8</v>
      </c>
      <c r="C286">
        <f t="shared" si="8"/>
        <v>7</v>
      </c>
      <c r="D286">
        <f t="shared" si="9"/>
        <v>2006</v>
      </c>
      <c r="E286" s="33" t="s">
        <v>70</v>
      </c>
      <c r="F286" s="33" t="s">
        <v>70</v>
      </c>
      <c r="G286" s="33" t="s">
        <v>70</v>
      </c>
    </row>
    <row r="287" spans="1:7" x14ac:dyDescent="0.2">
      <c r="A287" s="6">
        <v>39264</v>
      </c>
      <c r="B287">
        <v>4.5999999999999996</v>
      </c>
      <c r="C287">
        <f t="shared" si="8"/>
        <v>7</v>
      </c>
      <c r="D287">
        <f t="shared" si="9"/>
        <v>2007</v>
      </c>
      <c r="E287" s="33" t="s">
        <v>70</v>
      </c>
      <c r="F287" s="33" t="s">
        <v>70</v>
      </c>
      <c r="G287" s="33" t="s">
        <v>70</v>
      </c>
    </row>
    <row r="288" spans="1:7" x14ac:dyDescent="0.2">
      <c r="A288" s="6">
        <v>39630</v>
      </c>
      <c r="B288">
        <v>5.4</v>
      </c>
      <c r="C288">
        <f t="shared" si="8"/>
        <v>7</v>
      </c>
      <c r="D288">
        <f t="shared" si="9"/>
        <v>2008</v>
      </c>
      <c r="E288" s="33" t="s">
        <v>70</v>
      </c>
      <c r="F288" s="33" t="s">
        <v>70</v>
      </c>
      <c r="G288" s="33" t="s">
        <v>70</v>
      </c>
    </row>
    <row r="289" spans="1:7" x14ac:dyDescent="0.2">
      <c r="A289" s="6">
        <v>39995</v>
      </c>
      <c r="B289">
        <v>8</v>
      </c>
      <c r="C289">
        <f t="shared" si="8"/>
        <v>7</v>
      </c>
      <c r="D289">
        <f t="shared" si="9"/>
        <v>2009</v>
      </c>
      <c r="E289" s="33" t="s">
        <v>70</v>
      </c>
      <c r="F289" s="33" t="s">
        <v>70</v>
      </c>
      <c r="G289" s="33" t="s">
        <v>70</v>
      </c>
    </row>
    <row r="290" spans="1:7" x14ac:dyDescent="0.2">
      <c r="A290" s="6">
        <v>40360</v>
      </c>
      <c r="B290">
        <v>7.3</v>
      </c>
      <c r="C290">
        <f t="shared" si="8"/>
        <v>7</v>
      </c>
      <c r="D290">
        <f t="shared" si="9"/>
        <v>2010</v>
      </c>
      <c r="E290" s="33" t="s">
        <v>70</v>
      </c>
      <c r="F290" s="33" t="s">
        <v>70</v>
      </c>
      <c r="G290" s="33" t="s">
        <v>70</v>
      </c>
    </row>
    <row r="291" spans="1:7" x14ac:dyDescent="0.2">
      <c r="A291" s="6">
        <v>40725</v>
      </c>
      <c r="B291">
        <v>6.6</v>
      </c>
      <c r="C291">
        <f t="shared" si="8"/>
        <v>7</v>
      </c>
      <c r="D291">
        <f t="shared" si="9"/>
        <v>2011</v>
      </c>
      <c r="E291" s="33" t="s">
        <v>70</v>
      </c>
      <c r="F291" s="33" t="s">
        <v>70</v>
      </c>
      <c r="G291" s="33" t="s">
        <v>70</v>
      </c>
    </row>
    <row r="292" spans="1:7" x14ac:dyDescent="0.2">
      <c r="A292" s="6">
        <v>41091</v>
      </c>
      <c r="B292">
        <v>5.6</v>
      </c>
      <c r="C292">
        <f t="shared" si="8"/>
        <v>7</v>
      </c>
      <c r="D292">
        <f t="shared" si="9"/>
        <v>2012</v>
      </c>
      <c r="E292" s="33" t="s">
        <v>70</v>
      </c>
      <c r="F292" s="33" t="s">
        <v>70</v>
      </c>
      <c r="G292" s="33" t="s">
        <v>70</v>
      </c>
    </row>
    <row r="293" spans="1:7" x14ac:dyDescent="0.2">
      <c r="A293" s="6">
        <v>41456</v>
      </c>
      <c r="B293">
        <v>4.9000000000000004</v>
      </c>
      <c r="C293">
        <f t="shared" si="8"/>
        <v>7</v>
      </c>
      <c r="D293">
        <f t="shared" si="9"/>
        <v>2013</v>
      </c>
      <c r="E293" s="33" t="s">
        <v>70</v>
      </c>
      <c r="F293" s="33" t="s">
        <v>70</v>
      </c>
      <c r="G293" s="33" t="s">
        <v>70</v>
      </c>
    </row>
    <row r="294" spans="1:7" x14ac:dyDescent="0.2">
      <c r="A294" s="6">
        <v>41821</v>
      </c>
      <c r="B294">
        <v>4</v>
      </c>
      <c r="C294">
        <f t="shared" si="8"/>
        <v>7</v>
      </c>
      <c r="D294">
        <f t="shared" si="9"/>
        <v>2014</v>
      </c>
      <c r="E294" s="33" t="s">
        <v>70</v>
      </c>
      <c r="F294" s="33" t="s">
        <v>70</v>
      </c>
      <c r="G294" s="33" t="s">
        <v>70</v>
      </c>
    </row>
    <row r="295" spans="1:7" x14ac:dyDescent="0.2">
      <c r="A295" s="6">
        <v>42186</v>
      </c>
      <c r="B295">
        <v>3.7</v>
      </c>
      <c r="C295">
        <f t="shared" si="8"/>
        <v>7</v>
      </c>
      <c r="D295">
        <f t="shared" si="9"/>
        <v>2015</v>
      </c>
      <c r="E295" s="33" t="s">
        <v>70</v>
      </c>
      <c r="F295" s="33" t="s">
        <v>70</v>
      </c>
      <c r="G295" s="33" t="s">
        <v>70</v>
      </c>
    </row>
    <row r="296" spans="1:7" x14ac:dyDescent="0.2">
      <c r="A296" s="6">
        <v>42552</v>
      </c>
      <c r="B296">
        <v>3.9</v>
      </c>
      <c r="C296">
        <f t="shared" si="8"/>
        <v>7</v>
      </c>
      <c r="D296">
        <f t="shared" si="9"/>
        <v>2016</v>
      </c>
      <c r="E296" s="33" t="s">
        <v>70</v>
      </c>
      <c r="F296" s="33" t="s">
        <v>70</v>
      </c>
      <c r="G296" s="33" t="s">
        <v>70</v>
      </c>
    </row>
    <row r="297" spans="1:7" x14ac:dyDescent="0.2">
      <c r="A297" s="6">
        <v>42917</v>
      </c>
      <c r="B297">
        <v>3.4</v>
      </c>
      <c r="C297">
        <f t="shared" si="8"/>
        <v>7</v>
      </c>
      <c r="D297">
        <f t="shared" si="9"/>
        <v>2017</v>
      </c>
      <c r="E297" s="33" t="s">
        <v>70</v>
      </c>
      <c r="F297" s="33" t="s">
        <v>70</v>
      </c>
      <c r="G297" s="33" t="s">
        <v>70</v>
      </c>
    </row>
    <row r="298" spans="1:7" x14ac:dyDescent="0.2">
      <c r="A298" s="6">
        <v>27973</v>
      </c>
      <c r="B298">
        <v>5.7</v>
      </c>
      <c r="C298">
        <f t="shared" si="8"/>
        <v>8</v>
      </c>
      <c r="D298">
        <f t="shared" si="9"/>
        <v>1976</v>
      </c>
      <c r="E298" s="33" t="s">
        <v>70</v>
      </c>
      <c r="F298" s="33" t="s">
        <v>70</v>
      </c>
      <c r="G298" s="33" t="s">
        <v>70</v>
      </c>
    </row>
    <row r="299" spans="1:7" x14ac:dyDescent="0.2">
      <c r="A299" s="6">
        <v>28338</v>
      </c>
      <c r="B299">
        <v>5.0999999999999996</v>
      </c>
      <c r="C299">
        <f t="shared" si="8"/>
        <v>8</v>
      </c>
      <c r="D299">
        <f t="shared" si="9"/>
        <v>1977</v>
      </c>
      <c r="E299" s="33" t="s">
        <v>70</v>
      </c>
      <c r="F299" s="33" t="s">
        <v>70</v>
      </c>
      <c r="G299" s="33" t="s">
        <v>70</v>
      </c>
    </row>
    <row r="300" spans="1:7" x14ac:dyDescent="0.2">
      <c r="A300" s="6">
        <v>28703</v>
      </c>
      <c r="B300">
        <v>3.7</v>
      </c>
      <c r="C300">
        <f t="shared" si="8"/>
        <v>8</v>
      </c>
      <c r="D300">
        <f t="shared" si="9"/>
        <v>1978</v>
      </c>
      <c r="E300" s="33" t="s">
        <v>70</v>
      </c>
      <c r="F300" s="33" t="s">
        <v>70</v>
      </c>
      <c r="G300" s="33" t="s">
        <v>70</v>
      </c>
    </row>
    <row r="301" spans="1:7" x14ac:dyDescent="0.2">
      <c r="A301" s="6">
        <v>29068</v>
      </c>
      <c r="B301">
        <v>4.3</v>
      </c>
      <c r="C301">
        <f t="shared" si="8"/>
        <v>8</v>
      </c>
      <c r="D301">
        <f t="shared" si="9"/>
        <v>1979</v>
      </c>
      <c r="E301" s="33" t="s">
        <v>70</v>
      </c>
      <c r="F301" s="33" t="s">
        <v>70</v>
      </c>
      <c r="G301" s="33" t="s">
        <v>70</v>
      </c>
    </row>
    <row r="302" spans="1:7" x14ac:dyDescent="0.2">
      <c r="A302" s="6">
        <v>29434</v>
      </c>
      <c r="B302">
        <v>6.1</v>
      </c>
      <c r="C302">
        <f t="shared" si="8"/>
        <v>8</v>
      </c>
      <c r="D302">
        <f t="shared" si="9"/>
        <v>1980</v>
      </c>
      <c r="E302" s="33" t="s">
        <v>70</v>
      </c>
      <c r="F302" s="33" t="s">
        <v>70</v>
      </c>
      <c r="G302" s="33" t="s">
        <v>70</v>
      </c>
    </row>
    <row r="303" spans="1:7" x14ac:dyDescent="0.2">
      <c r="A303" s="6">
        <v>29799</v>
      </c>
      <c r="B303">
        <v>5.6</v>
      </c>
      <c r="C303">
        <f t="shared" si="8"/>
        <v>8</v>
      </c>
      <c r="D303">
        <f t="shared" si="9"/>
        <v>1981</v>
      </c>
      <c r="E303" s="33" t="s">
        <v>70</v>
      </c>
      <c r="F303" s="33" t="s">
        <v>70</v>
      </c>
      <c r="G303" s="33" t="s">
        <v>70</v>
      </c>
    </row>
    <row r="304" spans="1:7" x14ac:dyDescent="0.2">
      <c r="A304" s="6">
        <v>30164</v>
      </c>
      <c r="B304">
        <v>8.4</v>
      </c>
      <c r="C304">
        <f t="shared" si="8"/>
        <v>8</v>
      </c>
      <c r="D304">
        <f t="shared" si="9"/>
        <v>1982</v>
      </c>
      <c r="E304" s="33" t="s">
        <v>70</v>
      </c>
      <c r="F304" s="33" t="s">
        <v>70</v>
      </c>
      <c r="G304" s="33" t="s">
        <v>70</v>
      </c>
    </row>
    <row r="305" spans="1:7" x14ac:dyDescent="0.2">
      <c r="A305" s="6">
        <v>30529</v>
      </c>
      <c r="B305">
        <v>7.7</v>
      </c>
      <c r="C305">
        <f t="shared" si="8"/>
        <v>8</v>
      </c>
      <c r="D305">
        <f t="shared" si="9"/>
        <v>1983</v>
      </c>
      <c r="E305" s="33" t="s">
        <v>70</v>
      </c>
      <c r="F305" s="33" t="s">
        <v>70</v>
      </c>
      <c r="G305" s="33" t="s">
        <v>70</v>
      </c>
    </row>
    <row r="306" spans="1:7" x14ac:dyDescent="0.2">
      <c r="A306" s="6">
        <v>30895</v>
      </c>
      <c r="B306">
        <v>6</v>
      </c>
      <c r="C306">
        <f t="shared" si="8"/>
        <v>8</v>
      </c>
      <c r="D306">
        <f t="shared" si="9"/>
        <v>1984</v>
      </c>
      <c r="E306" s="33" t="s">
        <v>70</v>
      </c>
      <c r="F306" s="33" t="s">
        <v>70</v>
      </c>
      <c r="G306" s="33" t="s">
        <v>70</v>
      </c>
    </row>
    <row r="307" spans="1:7" x14ac:dyDescent="0.2">
      <c r="A307" s="6">
        <v>31260</v>
      </c>
      <c r="B307">
        <v>6.1</v>
      </c>
      <c r="C307">
        <f t="shared" si="8"/>
        <v>8</v>
      </c>
      <c r="D307">
        <f t="shared" si="9"/>
        <v>1985</v>
      </c>
      <c r="E307" s="33" t="s">
        <v>70</v>
      </c>
      <c r="F307" s="33" t="s">
        <v>70</v>
      </c>
      <c r="G307" s="33" t="s">
        <v>70</v>
      </c>
    </row>
    <row r="308" spans="1:7" x14ac:dyDescent="0.2">
      <c r="A308" s="6">
        <v>31625</v>
      </c>
      <c r="B308">
        <v>5.3</v>
      </c>
      <c r="C308">
        <f t="shared" si="8"/>
        <v>8</v>
      </c>
      <c r="D308">
        <f t="shared" si="9"/>
        <v>1986</v>
      </c>
      <c r="E308" s="33" t="s">
        <v>70</v>
      </c>
      <c r="F308" s="33" t="s">
        <v>70</v>
      </c>
      <c r="G308" s="33" t="s">
        <v>70</v>
      </c>
    </row>
    <row r="309" spans="1:7" x14ac:dyDescent="0.2">
      <c r="A309" s="6">
        <v>31990</v>
      </c>
      <c r="B309">
        <v>5.0999999999999996</v>
      </c>
      <c r="C309">
        <f t="shared" si="8"/>
        <v>8</v>
      </c>
      <c r="D309">
        <f t="shared" si="9"/>
        <v>1987</v>
      </c>
      <c r="E309" s="33" t="s">
        <v>70</v>
      </c>
      <c r="F309" s="33" t="s">
        <v>70</v>
      </c>
      <c r="G309" s="33" t="s">
        <v>70</v>
      </c>
    </row>
    <row r="310" spans="1:7" x14ac:dyDescent="0.2">
      <c r="A310" s="6">
        <v>32356</v>
      </c>
      <c r="B310">
        <v>4.3</v>
      </c>
      <c r="C310">
        <f t="shared" si="8"/>
        <v>8</v>
      </c>
      <c r="D310">
        <f t="shared" si="9"/>
        <v>1988</v>
      </c>
      <c r="E310" s="33" t="s">
        <v>70</v>
      </c>
      <c r="F310" s="33" t="s">
        <v>70</v>
      </c>
      <c r="G310" s="33" t="s">
        <v>70</v>
      </c>
    </row>
    <row r="311" spans="1:7" x14ac:dyDescent="0.2">
      <c r="A311" s="6">
        <v>32721</v>
      </c>
      <c r="B311">
        <v>4.4000000000000004</v>
      </c>
      <c r="C311">
        <f t="shared" si="8"/>
        <v>8</v>
      </c>
      <c r="D311">
        <f t="shared" si="9"/>
        <v>1989</v>
      </c>
      <c r="E311" s="33" t="s">
        <v>70</v>
      </c>
      <c r="F311" s="33" t="s">
        <v>70</v>
      </c>
      <c r="G311" s="33" t="s">
        <v>70</v>
      </c>
    </row>
    <row r="312" spans="1:7" x14ac:dyDescent="0.2">
      <c r="A312" s="6">
        <v>33086</v>
      </c>
      <c r="B312">
        <v>4.8</v>
      </c>
      <c r="C312">
        <f t="shared" si="8"/>
        <v>8</v>
      </c>
      <c r="D312">
        <f t="shared" si="9"/>
        <v>1990</v>
      </c>
      <c r="E312" s="33" t="s">
        <v>70</v>
      </c>
      <c r="F312" s="33" t="s">
        <v>70</v>
      </c>
      <c r="G312" s="33" t="s">
        <v>70</v>
      </c>
    </row>
    <row r="313" spans="1:7" x14ac:dyDescent="0.2">
      <c r="A313" s="6">
        <v>33451</v>
      </c>
      <c r="B313">
        <v>5.0999999999999996</v>
      </c>
      <c r="C313">
        <f t="shared" si="8"/>
        <v>8</v>
      </c>
      <c r="D313">
        <f t="shared" si="9"/>
        <v>1991</v>
      </c>
      <c r="E313" s="33" t="s">
        <v>70</v>
      </c>
      <c r="F313" s="33" t="s">
        <v>70</v>
      </c>
      <c r="G313" s="33" t="s">
        <v>70</v>
      </c>
    </row>
    <row r="314" spans="1:7" x14ac:dyDescent="0.2">
      <c r="A314" s="6">
        <v>33817</v>
      </c>
      <c r="B314">
        <v>5.2</v>
      </c>
      <c r="C314">
        <f t="shared" si="8"/>
        <v>8</v>
      </c>
      <c r="D314">
        <f t="shared" si="9"/>
        <v>1992</v>
      </c>
      <c r="E314" s="33" t="s">
        <v>70</v>
      </c>
      <c r="F314" s="33" t="s">
        <v>70</v>
      </c>
      <c r="G314" s="33" t="s">
        <v>70</v>
      </c>
    </row>
    <row r="315" spans="1:7" x14ac:dyDescent="0.2">
      <c r="A315" s="6">
        <v>34182</v>
      </c>
      <c r="B315">
        <v>4.9000000000000004</v>
      </c>
      <c r="C315">
        <f t="shared" si="8"/>
        <v>8</v>
      </c>
      <c r="D315">
        <f t="shared" si="9"/>
        <v>1993</v>
      </c>
      <c r="E315" s="33" t="s">
        <v>70</v>
      </c>
      <c r="F315" s="33" t="s">
        <v>70</v>
      </c>
      <c r="G315" s="33" t="s">
        <v>70</v>
      </c>
    </row>
    <row r="316" spans="1:7" x14ac:dyDescent="0.2">
      <c r="A316" s="6">
        <v>34547</v>
      </c>
      <c r="B316">
        <v>3.9</v>
      </c>
      <c r="C316">
        <f t="shared" si="8"/>
        <v>8</v>
      </c>
      <c r="D316">
        <f t="shared" si="9"/>
        <v>1994</v>
      </c>
      <c r="E316" s="33" t="s">
        <v>70</v>
      </c>
      <c r="F316" s="33" t="s">
        <v>70</v>
      </c>
      <c r="G316" s="33" t="s">
        <v>70</v>
      </c>
    </row>
    <row r="317" spans="1:7" x14ac:dyDescent="0.2">
      <c r="A317" s="6">
        <v>34912</v>
      </c>
      <c r="B317">
        <v>3.6</v>
      </c>
      <c r="C317">
        <f t="shared" si="8"/>
        <v>8</v>
      </c>
      <c r="D317">
        <f t="shared" si="9"/>
        <v>1995</v>
      </c>
      <c r="E317" s="33" t="s">
        <v>70</v>
      </c>
      <c r="F317" s="33" t="s">
        <v>70</v>
      </c>
      <c r="G317" s="33" t="s">
        <v>70</v>
      </c>
    </row>
    <row r="318" spans="1:7" x14ac:dyDescent="0.2">
      <c r="A318" s="6">
        <v>35278</v>
      </c>
      <c r="B318">
        <v>4</v>
      </c>
      <c r="C318">
        <f t="shared" si="8"/>
        <v>8</v>
      </c>
      <c r="D318">
        <f t="shared" si="9"/>
        <v>1996</v>
      </c>
      <c r="E318" s="33" t="s">
        <v>70</v>
      </c>
      <c r="F318" s="33" t="s">
        <v>70</v>
      </c>
      <c r="G318" s="33" t="s">
        <v>70</v>
      </c>
    </row>
    <row r="319" spans="1:7" x14ac:dyDescent="0.2">
      <c r="A319" s="6">
        <v>35643</v>
      </c>
      <c r="B319">
        <v>3.2</v>
      </c>
      <c r="C319">
        <f t="shared" si="8"/>
        <v>8</v>
      </c>
      <c r="D319">
        <f t="shared" si="9"/>
        <v>1997</v>
      </c>
      <c r="E319" s="33" t="s">
        <v>70</v>
      </c>
      <c r="F319" s="33" t="s">
        <v>70</v>
      </c>
      <c r="G319" s="33" t="s">
        <v>70</v>
      </c>
    </row>
    <row r="320" spans="1:7" x14ac:dyDescent="0.2">
      <c r="A320" s="6">
        <v>36008</v>
      </c>
      <c r="B320">
        <v>2.7</v>
      </c>
      <c r="C320">
        <f t="shared" si="8"/>
        <v>8</v>
      </c>
      <c r="D320">
        <f t="shared" si="9"/>
        <v>1998</v>
      </c>
      <c r="E320" s="33" t="s">
        <v>70</v>
      </c>
      <c r="F320" s="33" t="s">
        <v>70</v>
      </c>
      <c r="G320" s="33" t="s">
        <v>70</v>
      </c>
    </row>
    <row r="321" spans="1:7" x14ac:dyDescent="0.2">
      <c r="A321" s="6">
        <v>36373</v>
      </c>
      <c r="B321">
        <v>2.9</v>
      </c>
      <c r="C321">
        <f t="shared" si="8"/>
        <v>8</v>
      </c>
      <c r="D321">
        <f t="shared" si="9"/>
        <v>1999</v>
      </c>
      <c r="E321" s="33" t="s">
        <v>70</v>
      </c>
      <c r="F321" s="33" t="s">
        <v>70</v>
      </c>
      <c r="G321" s="33" t="s">
        <v>70</v>
      </c>
    </row>
    <row r="322" spans="1:7" x14ac:dyDescent="0.2">
      <c r="A322" s="6">
        <v>36739</v>
      </c>
      <c r="B322">
        <v>3.2</v>
      </c>
      <c r="C322">
        <f t="shared" ref="C322:C385" si="10">MONTH(A322)</f>
        <v>8</v>
      </c>
      <c r="D322">
        <f t="shared" ref="D322:D385" si="11">YEAR(A322)</f>
        <v>2000</v>
      </c>
      <c r="E322" s="33" t="s">
        <v>70</v>
      </c>
      <c r="F322" s="33" t="s">
        <v>70</v>
      </c>
      <c r="G322" s="33" t="s">
        <v>70</v>
      </c>
    </row>
    <row r="323" spans="1:7" x14ac:dyDescent="0.2">
      <c r="A323" s="6">
        <v>37104</v>
      </c>
      <c r="B323">
        <v>3.8</v>
      </c>
      <c r="C323">
        <f t="shared" si="10"/>
        <v>8</v>
      </c>
      <c r="D323">
        <f t="shared" si="11"/>
        <v>2001</v>
      </c>
      <c r="E323" s="33" t="s">
        <v>70</v>
      </c>
      <c r="F323" s="33" t="s">
        <v>70</v>
      </c>
      <c r="G323" s="33" t="s">
        <v>70</v>
      </c>
    </row>
    <row r="324" spans="1:7" x14ac:dyDescent="0.2">
      <c r="A324" s="6">
        <v>37469</v>
      </c>
      <c r="B324">
        <v>4.4000000000000004</v>
      </c>
      <c r="C324">
        <f t="shared" si="10"/>
        <v>8</v>
      </c>
      <c r="D324">
        <f t="shared" si="11"/>
        <v>2002</v>
      </c>
      <c r="E324" s="33" t="s">
        <v>70</v>
      </c>
      <c r="F324" s="33" t="s">
        <v>70</v>
      </c>
      <c r="G324" s="33" t="s">
        <v>70</v>
      </c>
    </row>
    <row r="325" spans="1:7" x14ac:dyDescent="0.2">
      <c r="A325" s="6">
        <v>37834</v>
      </c>
      <c r="B325">
        <v>5.0999999999999996</v>
      </c>
      <c r="C325">
        <f t="shared" si="10"/>
        <v>8</v>
      </c>
      <c r="D325">
        <f t="shared" si="11"/>
        <v>2003</v>
      </c>
      <c r="E325" s="33" t="s">
        <v>70</v>
      </c>
      <c r="F325" s="33" t="s">
        <v>70</v>
      </c>
      <c r="G325" s="33" t="s">
        <v>70</v>
      </c>
    </row>
    <row r="326" spans="1:7" x14ac:dyDescent="0.2">
      <c r="A326" s="6">
        <v>38200</v>
      </c>
      <c r="B326">
        <v>4.7</v>
      </c>
      <c r="C326">
        <f t="shared" si="10"/>
        <v>8</v>
      </c>
      <c r="D326">
        <f t="shared" si="11"/>
        <v>2004</v>
      </c>
      <c r="E326" s="33" t="s">
        <v>70</v>
      </c>
      <c r="F326" s="33" t="s">
        <v>70</v>
      </c>
      <c r="G326" s="33" t="s">
        <v>70</v>
      </c>
    </row>
    <row r="327" spans="1:7" x14ac:dyDescent="0.2">
      <c r="A327" s="6">
        <v>38565</v>
      </c>
      <c r="B327">
        <v>3.9</v>
      </c>
      <c r="C327">
        <f t="shared" si="10"/>
        <v>8</v>
      </c>
      <c r="D327">
        <f t="shared" si="11"/>
        <v>2005</v>
      </c>
      <c r="E327" s="33" t="s">
        <v>70</v>
      </c>
      <c r="F327" s="33" t="s">
        <v>70</v>
      </c>
      <c r="G327" s="33" t="s">
        <v>70</v>
      </c>
    </row>
    <row r="328" spans="1:7" x14ac:dyDescent="0.2">
      <c r="A328" s="6">
        <v>38930</v>
      </c>
      <c r="B328">
        <v>3.9</v>
      </c>
      <c r="C328">
        <f t="shared" si="10"/>
        <v>8</v>
      </c>
      <c r="D328">
        <f t="shared" si="11"/>
        <v>2006</v>
      </c>
      <c r="E328" s="33" t="s">
        <v>70</v>
      </c>
      <c r="F328" s="33" t="s">
        <v>70</v>
      </c>
      <c r="G328" s="33" t="s">
        <v>70</v>
      </c>
    </row>
    <row r="329" spans="1:7" x14ac:dyDescent="0.2">
      <c r="A329" s="6">
        <v>39295</v>
      </c>
      <c r="B329">
        <v>4.5999999999999996</v>
      </c>
      <c r="C329">
        <f t="shared" si="10"/>
        <v>8</v>
      </c>
      <c r="D329">
        <f t="shared" si="11"/>
        <v>2007</v>
      </c>
      <c r="E329" s="33" t="s">
        <v>70</v>
      </c>
      <c r="F329" s="33" t="s">
        <v>70</v>
      </c>
      <c r="G329" s="33" t="s">
        <v>70</v>
      </c>
    </row>
    <row r="330" spans="1:7" x14ac:dyDescent="0.2">
      <c r="A330" s="6">
        <v>39661</v>
      </c>
      <c r="B330">
        <v>5.6</v>
      </c>
      <c r="C330">
        <f t="shared" si="10"/>
        <v>8</v>
      </c>
      <c r="D330">
        <f t="shared" si="11"/>
        <v>2008</v>
      </c>
      <c r="E330" s="33" t="s">
        <v>70</v>
      </c>
      <c r="F330" s="33" t="s">
        <v>70</v>
      </c>
      <c r="G330" s="33" t="s">
        <v>70</v>
      </c>
    </row>
    <row r="331" spans="1:7" x14ac:dyDescent="0.2">
      <c r="A331" s="6">
        <v>40026</v>
      </c>
      <c r="B331">
        <v>8</v>
      </c>
      <c r="C331">
        <f t="shared" si="10"/>
        <v>8</v>
      </c>
      <c r="D331">
        <f t="shared" si="11"/>
        <v>2009</v>
      </c>
      <c r="E331" s="33" t="s">
        <v>70</v>
      </c>
      <c r="F331" s="33" t="s">
        <v>70</v>
      </c>
      <c r="G331" s="33" t="s">
        <v>70</v>
      </c>
    </row>
    <row r="332" spans="1:7" x14ac:dyDescent="0.2">
      <c r="A332" s="6">
        <v>40391</v>
      </c>
      <c r="B332">
        <v>7.3</v>
      </c>
      <c r="C332">
        <f t="shared" si="10"/>
        <v>8</v>
      </c>
      <c r="D332">
        <f t="shared" si="11"/>
        <v>2010</v>
      </c>
      <c r="E332" s="33" t="s">
        <v>70</v>
      </c>
      <c r="F332" s="33" t="s">
        <v>70</v>
      </c>
      <c r="G332" s="33" t="s">
        <v>70</v>
      </c>
    </row>
    <row r="333" spans="1:7" x14ac:dyDescent="0.2">
      <c r="A333" s="6">
        <v>40756</v>
      </c>
      <c r="B333">
        <v>6.5</v>
      </c>
      <c r="C333">
        <f t="shared" si="10"/>
        <v>8</v>
      </c>
      <c r="D333">
        <f t="shared" si="11"/>
        <v>2011</v>
      </c>
      <c r="E333" s="33" t="s">
        <v>70</v>
      </c>
      <c r="F333" s="33" t="s">
        <v>70</v>
      </c>
      <c r="G333" s="33" t="s">
        <v>70</v>
      </c>
    </row>
    <row r="334" spans="1:7" x14ac:dyDescent="0.2">
      <c r="A334" s="6">
        <v>41122</v>
      </c>
      <c r="B334">
        <v>5.6</v>
      </c>
      <c r="C334">
        <f t="shared" si="10"/>
        <v>8</v>
      </c>
      <c r="D334">
        <f t="shared" si="11"/>
        <v>2012</v>
      </c>
      <c r="E334" s="33" t="s">
        <v>70</v>
      </c>
      <c r="F334" s="33" t="s">
        <v>70</v>
      </c>
      <c r="G334" s="33" t="s">
        <v>70</v>
      </c>
    </row>
    <row r="335" spans="1:7" x14ac:dyDescent="0.2">
      <c r="A335" s="6">
        <v>41487</v>
      </c>
      <c r="B335">
        <v>4.9000000000000004</v>
      </c>
      <c r="C335">
        <f t="shared" si="10"/>
        <v>8</v>
      </c>
      <c r="D335">
        <f t="shared" si="11"/>
        <v>2013</v>
      </c>
      <c r="E335" s="33" t="s">
        <v>70</v>
      </c>
      <c r="F335" s="33" t="s">
        <v>70</v>
      </c>
      <c r="G335" s="33" t="s">
        <v>70</v>
      </c>
    </row>
    <row r="336" spans="1:7" x14ac:dyDescent="0.2">
      <c r="A336" s="6">
        <v>41852</v>
      </c>
      <c r="B336">
        <v>4</v>
      </c>
      <c r="C336">
        <f t="shared" si="10"/>
        <v>8</v>
      </c>
      <c r="D336">
        <f t="shared" si="11"/>
        <v>2014</v>
      </c>
      <c r="E336" s="33" t="s">
        <v>70</v>
      </c>
      <c r="F336" s="33" t="s">
        <v>70</v>
      </c>
      <c r="G336" s="33" t="s">
        <v>70</v>
      </c>
    </row>
    <row r="337" spans="1:7" x14ac:dyDescent="0.2">
      <c r="A337" s="6">
        <v>42217</v>
      </c>
      <c r="B337">
        <v>3.6</v>
      </c>
      <c r="C337">
        <f t="shared" si="10"/>
        <v>8</v>
      </c>
      <c r="D337">
        <f t="shared" si="11"/>
        <v>2015</v>
      </c>
      <c r="E337" s="33" t="s">
        <v>70</v>
      </c>
      <c r="F337" s="33" t="s">
        <v>70</v>
      </c>
      <c r="G337" s="33" t="s">
        <v>70</v>
      </c>
    </row>
    <row r="338" spans="1:7" x14ac:dyDescent="0.2">
      <c r="A338" s="6">
        <v>42583</v>
      </c>
      <c r="B338">
        <v>4</v>
      </c>
      <c r="C338">
        <f t="shared" si="10"/>
        <v>8</v>
      </c>
      <c r="D338">
        <f t="shared" si="11"/>
        <v>2016</v>
      </c>
      <c r="E338" s="33" t="s">
        <v>70</v>
      </c>
      <c r="F338" s="33" t="s">
        <v>70</v>
      </c>
      <c r="G338" s="33" t="s">
        <v>70</v>
      </c>
    </row>
    <row r="339" spans="1:7" x14ac:dyDescent="0.2">
      <c r="A339" s="6">
        <v>42948</v>
      </c>
      <c r="B339">
        <v>3.4</v>
      </c>
      <c r="C339">
        <f t="shared" si="10"/>
        <v>8</v>
      </c>
      <c r="D339">
        <f t="shared" si="11"/>
        <v>2017</v>
      </c>
      <c r="E339" s="33" t="s">
        <v>70</v>
      </c>
      <c r="F339" s="33" t="s">
        <v>70</v>
      </c>
      <c r="G339" s="33" t="s">
        <v>70</v>
      </c>
    </row>
    <row r="340" spans="1:7" x14ac:dyDescent="0.2">
      <c r="A340" s="6">
        <v>28004</v>
      </c>
      <c r="B340">
        <v>5.8</v>
      </c>
      <c r="C340">
        <f t="shared" si="10"/>
        <v>9</v>
      </c>
      <c r="D340">
        <f t="shared" si="11"/>
        <v>1976</v>
      </c>
      <c r="E340" s="33" t="s">
        <v>70</v>
      </c>
      <c r="F340" s="33" t="s">
        <v>70</v>
      </c>
      <c r="G340" s="33" t="s">
        <v>70</v>
      </c>
    </row>
    <row r="341" spans="1:7" x14ac:dyDescent="0.2">
      <c r="A341" s="6">
        <v>28369</v>
      </c>
      <c r="B341">
        <v>5</v>
      </c>
      <c r="C341">
        <f t="shared" si="10"/>
        <v>9</v>
      </c>
      <c r="D341">
        <f t="shared" si="11"/>
        <v>1977</v>
      </c>
      <c r="E341" s="33" t="s">
        <v>70</v>
      </c>
      <c r="F341" s="33" t="s">
        <v>70</v>
      </c>
      <c r="G341" s="33" t="s">
        <v>70</v>
      </c>
    </row>
    <row r="342" spans="1:7" x14ac:dyDescent="0.2">
      <c r="A342" s="6">
        <v>28734</v>
      </c>
      <c r="B342">
        <v>3.8</v>
      </c>
      <c r="C342">
        <f t="shared" si="10"/>
        <v>9</v>
      </c>
      <c r="D342">
        <f t="shared" si="11"/>
        <v>1978</v>
      </c>
      <c r="E342" s="33" t="s">
        <v>70</v>
      </c>
      <c r="F342" s="33" t="s">
        <v>70</v>
      </c>
      <c r="G342" s="33" t="s">
        <v>70</v>
      </c>
    </row>
    <row r="343" spans="1:7" x14ac:dyDescent="0.2">
      <c r="A343" s="6">
        <v>29099</v>
      </c>
      <c r="B343">
        <v>4.4000000000000004</v>
      </c>
      <c r="C343">
        <f t="shared" si="10"/>
        <v>9</v>
      </c>
      <c r="D343">
        <f t="shared" si="11"/>
        <v>1979</v>
      </c>
      <c r="E343" s="33" t="s">
        <v>70</v>
      </c>
      <c r="F343" s="33" t="s">
        <v>70</v>
      </c>
      <c r="G343" s="33" t="s">
        <v>70</v>
      </c>
    </row>
    <row r="344" spans="1:7" x14ac:dyDescent="0.2">
      <c r="A344" s="6">
        <v>29465</v>
      </c>
      <c r="B344">
        <v>6</v>
      </c>
      <c r="C344">
        <f t="shared" si="10"/>
        <v>9</v>
      </c>
      <c r="D344">
        <f t="shared" si="11"/>
        <v>1980</v>
      </c>
      <c r="E344" s="33" t="s">
        <v>70</v>
      </c>
      <c r="F344" s="33" t="s">
        <v>70</v>
      </c>
      <c r="G344" s="33" t="s">
        <v>70</v>
      </c>
    </row>
    <row r="345" spans="1:7" x14ac:dyDescent="0.2">
      <c r="A345" s="6">
        <v>29830</v>
      </c>
      <c r="B345">
        <v>5.8</v>
      </c>
      <c r="C345">
        <f t="shared" si="10"/>
        <v>9</v>
      </c>
      <c r="D345">
        <f t="shared" si="11"/>
        <v>1981</v>
      </c>
      <c r="E345" s="33" t="s">
        <v>70</v>
      </c>
      <c r="F345" s="33" t="s">
        <v>70</v>
      </c>
      <c r="G345" s="33" t="s">
        <v>70</v>
      </c>
    </row>
    <row r="346" spans="1:7" x14ac:dyDescent="0.2">
      <c r="A346" s="6">
        <v>30195</v>
      </c>
      <c r="B346">
        <v>8.6</v>
      </c>
      <c r="C346">
        <f t="shared" si="10"/>
        <v>9</v>
      </c>
      <c r="D346">
        <f t="shared" si="11"/>
        <v>1982</v>
      </c>
      <c r="E346" s="33" t="s">
        <v>70</v>
      </c>
      <c r="F346" s="33" t="s">
        <v>70</v>
      </c>
      <c r="G346" s="33" t="s">
        <v>70</v>
      </c>
    </row>
    <row r="347" spans="1:7" x14ac:dyDescent="0.2">
      <c r="A347" s="6">
        <v>30560</v>
      </c>
      <c r="B347">
        <v>7.5</v>
      </c>
      <c r="C347">
        <f t="shared" si="10"/>
        <v>9</v>
      </c>
      <c r="D347">
        <f t="shared" si="11"/>
        <v>1983</v>
      </c>
      <c r="E347" s="33" t="s">
        <v>70</v>
      </c>
      <c r="F347" s="33" t="s">
        <v>70</v>
      </c>
      <c r="G347" s="33" t="s">
        <v>70</v>
      </c>
    </row>
    <row r="348" spans="1:7" x14ac:dyDescent="0.2">
      <c r="A348" s="6">
        <v>30926</v>
      </c>
      <c r="B348">
        <v>6</v>
      </c>
      <c r="C348">
        <f t="shared" si="10"/>
        <v>9</v>
      </c>
      <c r="D348">
        <f t="shared" si="11"/>
        <v>1984</v>
      </c>
      <c r="E348" s="33" t="s">
        <v>70</v>
      </c>
      <c r="F348" s="33" t="s">
        <v>70</v>
      </c>
      <c r="G348" s="33" t="s">
        <v>70</v>
      </c>
    </row>
    <row r="349" spans="1:7" x14ac:dyDescent="0.2">
      <c r="A349" s="6">
        <v>31291</v>
      </c>
      <c r="B349">
        <v>6.1</v>
      </c>
      <c r="C349">
        <f t="shared" si="10"/>
        <v>9</v>
      </c>
      <c r="D349">
        <f t="shared" si="11"/>
        <v>1985</v>
      </c>
      <c r="E349" s="33" t="s">
        <v>70</v>
      </c>
      <c r="F349" s="33" t="s">
        <v>70</v>
      </c>
      <c r="G349" s="33" t="s">
        <v>70</v>
      </c>
    </row>
    <row r="350" spans="1:7" x14ac:dyDescent="0.2">
      <c r="A350" s="6">
        <v>31656</v>
      </c>
      <c r="B350">
        <v>5.2</v>
      </c>
      <c r="C350">
        <f t="shared" si="10"/>
        <v>9</v>
      </c>
      <c r="D350">
        <f t="shared" si="11"/>
        <v>1986</v>
      </c>
      <c r="E350" s="33" t="s">
        <v>70</v>
      </c>
      <c r="F350" s="33" t="s">
        <v>70</v>
      </c>
      <c r="G350" s="33" t="s">
        <v>70</v>
      </c>
    </row>
    <row r="351" spans="1:7" x14ac:dyDescent="0.2">
      <c r="A351" s="6">
        <v>32021</v>
      </c>
      <c r="B351">
        <v>5</v>
      </c>
      <c r="C351">
        <f t="shared" si="10"/>
        <v>9</v>
      </c>
      <c r="D351">
        <f t="shared" si="11"/>
        <v>1987</v>
      </c>
      <c r="E351" s="33" t="s">
        <v>70</v>
      </c>
      <c r="F351" s="33" t="s">
        <v>70</v>
      </c>
      <c r="G351" s="33" t="s">
        <v>70</v>
      </c>
    </row>
    <row r="352" spans="1:7" x14ac:dyDescent="0.2">
      <c r="A352" s="6">
        <v>32387</v>
      </c>
      <c r="B352">
        <v>4.3</v>
      </c>
      <c r="C352">
        <f t="shared" si="10"/>
        <v>9</v>
      </c>
      <c r="D352">
        <f t="shared" si="11"/>
        <v>1988</v>
      </c>
      <c r="E352" s="33" t="s">
        <v>70</v>
      </c>
      <c r="F352" s="33" t="s">
        <v>70</v>
      </c>
      <c r="G352" s="33" t="s">
        <v>70</v>
      </c>
    </row>
    <row r="353" spans="1:7" x14ac:dyDescent="0.2">
      <c r="A353" s="6">
        <v>32752</v>
      </c>
      <c r="B353">
        <v>4.4000000000000004</v>
      </c>
      <c r="C353">
        <f t="shared" si="10"/>
        <v>9</v>
      </c>
      <c r="D353">
        <f t="shared" si="11"/>
        <v>1989</v>
      </c>
      <c r="E353" s="33" t="s">
        <v>70</v>
      </c>
      <c r="F353" s="33" t="s">
        <v>70</v>
      </c>
      <c r="G353" s="33" t="s">
        <v>70</v>
      </c>
    </row>
    <row r="354" spans="1:7" x14ac:dyDescent="0.2">
      <c r="A354" s="6">
        <v>33117</v>
      </c>
      <c r="B354">
        <v>4.9000000000000004</v>
      </c>
      <c r="C354">
        <f t="shared" si="10"/>
        <v>9</v>
      </c>
      <c r="D354">
        <f t="shared" si="11"/>
        <v>1990</v>
      </c>
      <c r="E354" s="33" t="s">
        <v>70</v>
      </c>
      <c r="F354" s="33" t="s">
        <v>70</v>
      </c>
      <c r="G354" s="33" t="s">
        <v>70</v>
      </c>
    </row>
    <row r="355" spans="1:7" x14ac:dyDescent="0.2">
      <c r="A355" s="6">
        <v>33482</v>
      </c>
      <c r="B355">
        <v>5.0999999999999996</v>
      </c>
      <c r="C355">
        <f t="shared" si="10"/>
        <v>9</v>
      </c>
      <c r="D355">
        <f t="shared" si="11"/>
        <v>1991</v>
      </c>
      <c r="E355" s="33" t="s">
        <v>70</v>
      </c>
      <c r="F355" s="33" t="s">
        <v>70</v>
      </c>
      <c r="G355" s="33" t="s">
        <v>70</v>
      </c>
    </row>
    <row r="356" spans="1:7" x14ac:dyDescent="0.2">
      <c r="A356" s="6">
        <v>33848</v>
      </c>
      <c r="B356">
        <v>5.0999999999999996</v>
      </c>
      <c r="C356">
        <f t="shared" si="10"/>
        <v>9</v>
      </c>
      <c r="D356">
        <f t="shared" si="11"/>
        <v>1992</v>
      </c>
      <c r="E356" s="33" t="s">
        <v>70</v>
      </c>
      <c r="F356" s="33" t="s">
        <v>70</v>
      </c>
      <c r="G356" s="33" t="s">
        <v>70</v>
      </c>
    </row>
    <row r="357" spans="1:7" x14ac:dyDescent="0.2">
      <c r="A357" s="6">
        <v>34213</v>
      </c>
      <c r="B357">
        <v>4.8</v>
      </c>
      <c r="C357">
        <f t="shared" si="10"/>
        <v>9</v>
      </c>
      <c r="D357">
        <f t="shared" si="11"/>
        <v>1993</v>
      </c>
      <c r="E357" s="33" t="s">
        <v>70</v>
      </c>
      <c r="F357" s="33" t="s">
        <v>70</v>
      </c>
      <c r="G357" s="33" t="s">
        <v>70</v>
      </c>
    </row>
    <row r="358" spans="1:7" x14ac:dyDescent="0.2">
      <c r="A358" s="6">
        <v>34578</v>
      </c>
      <c r="B358">
        <v>3.9</v>
      </c>
      <c r="C358">
        <f t="shared" si="10"/>
        <v>9</v>
      </c>
      <c r="D358">
        <f t="shared" si="11"/>
        <v>1994</v>
      </c>
      <c r="E358" s="33" t="s">
        <v>70</v>
      </c>
      <c r="F358" s="33" t="s">
        <v>70</v>
      </c>
      <c r="G358" s="33" t="s">
        <v>70</v>
      </c>
    </row>
    <row r="359" spans="1:7" x14ac:dyDescent="0.2">
      <c r="A359" s="6">
        <v>34943</v>
      </c>
      <c r="B359">
        <v>3.6</v>
      </c>
      <c r="C359">
        <f t="shared" si="10"/>
        <v>9</v>
      </c>
      <c r="D359">
        <f t="shared" si="11"/>
        <v>1995</v>
      </c>
      <c r="E359" s="33" t="s">
        <v>70</v>
      </c>
      <c r="F359" s="33" t="s">
        <v>70</v>
      </c>
      <c r="G359" s="33" t="s">
        <v>70</v>
      </c>
    </row>
    <row r="360" spans="1:7" x14ac:dyDescent="0.2">
      <c r="A360" s="6">
        <v>35309</v>
      </c>
      <c r="B360">
        <v>3.9</v>
      </c>
      <c r="C360">
        <f t="shared" si="10"/>
        <v>9</v>
      </c>
      <c r="D360">
        <f t="shared" si="11"/>
        <v>1996</v>
      </c>
      <c r="E360" s="33" t="s">
        <v>70</v>
      </c>
      <c r="F360" s="33" t="s">
        <v>70</v>
      </c>
      <c r="G360" s="33" t="s">
        <v>70</v>
      </c>
    </row>
    <row r="361" spans="1:7" x14ac:dyDescent="0.2">
      <c r="A361" s="6">
        <v>35674</v>
      </c>
      <c r="B361">
        <v>3.1</v>
      </c>
      <c r="C361">
        <f t="shared" si="10"/>
        <v>9</v>
      </c>
      <c r="D361">
        <f t="shared" si="11"/>
        <v>1997</v>
      </c>
      <c r="E361" s="33" t="s">
        <v>70</v>
      </c>
      <c r="F361" s="33" t="s">
        <v>70</v>
      </c>
      <c r="G361" s="33" t="s">
        <v>70</v>
      </c>
    </row>
    <row r="362" spans="1:7" x14ac:dyDescent="0.2">
      <c r="A362" s="6">
        <v>36039</v>
      </c>
      <c r="B362">
        <v>2.7</v>
      </c>
      <c r="C362">
        <f t="shared" si="10"/>
        <v>9</v>
      </c>
      <c r="D362">
        <f t="shared" si="11"/>
        <v>1998</v>
      </c>
      <c r="E362" s="33" t="s">
        <v>70</v>
      </c>
      <c r="F362" s="33" t="s">
        <v>70</v>
      </c>
      <c r="G362" s="33" t="s">
        <v>70</v>
      </c>
    </row>
    <row r="363" spans="1:7" x14ac:dyDescent="0.2">
      <c r="A363" s="6">
        <v>36404</v>
      </c>
      <c r="B363">
        <v>2.9</v>
      </c>
      <c r="C363">
        <f t="shared" si="10"/>
        <v>9</v>
      </c>
      <c r="D363">
        <f t="shared" si="11"/>
        <v>1999</v>
      </c>
      <c r="E363" s="33" t="s">
        <v>70</v>
      </c>
      <c r="F363" s="33" t="s">
        <v>70</v>
      </c>
      <c r="G363" s="33" t="s">
        <v>70</v>
      </c>
    </row>
    <row r="364" spans="1:7" x14ac:dyDescent="0.2">
      <c r="A364" s="6">
        <v>36770</v>
      </c>
      <c r="B364">
        <v>3.3</v>
      </c>
      <c r="C364">
        <f t="shared" si="10"/>
        <v>9</v>
      </c>
      <c r="D364">
        <f t="shared" si="11"/>
        <v>2000</v>
      </c>
      <c r="E364" s="33" t="s">
        <v>70</v>
      </c>
      <c r="F364" s="33" t="s">
        <v>70</v>
      </c>
      <c r="G364" s="33" t="s">
        <v>70</v>
      </c>
    </row>
    <row r="365" spans="1:7" x14ac:dyDescent="0.2">
      <c r="A365" s="6">
        <v>37135</v>
      </c>
      <c r="B365">
        <v>3.9</v>
      </c>
      <c r="C365">
        <f t="shared" si="10"/>
        <v>9</v>
      </c>
      <c r="D365">
        <f t="shared" si="11"/>
        <v>2001</v>
      </c>
      <c r="E365" s="33" t="s">
        <v>70</v>
      </c>
      <c r="F365" s="33" t="s">
        <v>70</v>
      </c>
      <c r="G365" s="33" t="s">
        <v>70</v>
      </c>
    </row>
    <row r="366" spans="1:7" x14ac:dyDescent="0.2">
      <c r="A366" s="6">
        <v>37500</v>
      </c>
      <c r="B366">
        <v>4.4000000000000004</v>
      </c>
      <c r="C366">
        <f t="shared" si="10"/>
        <v>9</v>
      </c>
      <c r="D366">
        <f t="shared" si="11"/>
        <v>2002</v>
      </c>
      <c r="E366" s="33" t="s">
        <v>70</v>
      </c>
      <c r="F366" s="33" t="s">
        <v>70</v>
      </c>
      <c r="G366" s="33" t="s">
        <v>70</v>
      </c>
    </row>
    <row r="367" spans="1:7" x14ac:dyDescent="0.2">
      <c r="A367" s="6">
        <v>37865</v>
      </c>
      <c r="B367">
        <v>5.0999999999999996</v>
      </c>
      <c r="C367">
        <f t="shared" si="10"/>
        <v>9</v>
      </c>
      <c r="D367">
        <f t="shared" si="11"/>
        <v>2003</v>
      </c>
      <c r="E367" s="33" t="s">
        <v>70</v>
      </c>
      <c r="F367" s="33" t="s">
        <v>70</v>
      </c>
      <c r="G367" s="33" t="s">
        <v>70</v>
      </c>
    </row>
    <row r="368" spans="1:7" x14ac:dyDescent="0.2">
      <c r="A368" s="6">
        <v>38231</v>
      </c>
      <c r="B368">
        <v>4.5999999999999996</v>
      </c>
      <c r="C368">
        <f t="shared" si="10"/>
        <v>9</v>
      </c>
      <c r="D368">
        <f t="shared" si="11"/>
        <v>2004</v>
      </c>
      <c r="E368" s="33" t="s">
        <v>70</v>
      </c>
      <c r="F368" s="33" t="s">
        <v>70</v>
      </c>
      <c r="G368" s="33" t="s">
        <v>70</v>
      </c>
    </row>
    <row r="369" spans="1:7" x14ac:dyDescent="0.2">
      <c r="A369" s="6">
        <v>38596</v>
      </c>
      <c r="B369">
        <v>4</v>
      </c>
      <c r="C369">
        <f t="shared" si="10"/>
        <v>9</v>
      </c>
      <c r="D369">
        <f t="shared" si="11"/>
        <v>2005</v>
      </c>
      <c r="E369" s="33" t="s">
        <v>70</v>
      </c>
      <c r="F369" s="33" t="s">
        <v>70</v>
      </c>
      <c r="G369" s="33" t="s">
        <v>70</v>
      </c>
    </row>
    <row r="370" spans="1:7" x14ac:dyDescent="0.2">
      <c r="A370" s="6">
        <v>38961</v>
      </c>
      <c r="B370">
        <v>4</v>
      </c>
      <c r="C370">
        <f t="shared" si="10"/>
        <v>9</v>
      </c>
      <c r="D370">
        <f t="shared" si="11"/>
        <v>2006</v>
      </c>
      <c r="E370" s="33" t="s">
        <v>70</v>
      </c>
      <c r="F370" s="33" t="s">
        <v>70</v>
      </c>
      <c r="G370" s="33" t="s">
        <v>70</v>
      </c>
    </row>
    <row r="371" spans="1:7" x14ac:dyDescent="0.2">
      <c r="A371" s="6">
        <v>39326</v>
      </c>
      <c r="B371">
        <v>4.7</v>
      </c>
      <c r="C371">
        <f t="shared" si="10"/>
        <v>9</v>
      </c>
      <c r="D371">
        <f t="shared" si="11"/>
        <v>2007</v>
      </c>
      <c r="E371" s="33" t="s">
        <v>70</v>
      </c>
      <c r="F371" s="33" t="s">
        <v>70</v>
      </c>
      <c r="G371" s="33" t="s">
        <v>70</v>
      </c>
    </row>
    <row r="372" spans="1:7" x14ac:dyDescent="0.2">
      <c r="A372" s="6">
        <v>39692</v>
      </c>
      <c r="B372">
        <v>5.8</v>
      </c>
      <c r="C372">
        <f t="shared" si="10"/>
        <v>9</v>
      </c>
      <c r="D372">
        <f t="shared" si="11"/>
        <v>2008</v>
      </c>
      <c r="E372" s="33" t="s">
        <v>70</v>
      </c>
      <c r="F372" s="33" t="s">
        <v>70</v>
      </c>
      <c r="G372" s="33" t="s">
        <v>70</v>
      </c>
    </row>
    <row r="373" spans="1:7" x14ac:dyDescent="0.2">
      <c r="A373" s="6">
        <v>40057</v>
      </c>
      <c r="B373">
        <v>7.9</v>
      </c>
      <c r="C373">
        <f t="shared" si="10"/>
        <v>9</v>
      </c>
      <c r="D373">
        <f t="shared" si="11"/>
        <v>2009</v>
      </c>
      <c r="E373" s="33" t="s">
        <v>70</v>
      </c>
      <c r="F373" s="33" t="s">
        <v>70</v>
      </c>
      <c r="G373" s="33" t="s">
        <v>70</v>
      </c>
    </row>
    <row r="374" spans="1:7" x14ac:dyDescent="0.2">
      <c r="A374" s="6">
        <v>40422</v>
      </c>
      <c r="B374">
        <v>7.3</v>
      </c>
      <c r="C374">
        <f t="shared" si="10"/>
        <v>9</v>
      </c>
      <c r="D374">
        <f t="shared" si="11"/>
        <v>2010</v>
      </c>
      <c r="E374" s="33" t="s">
        <v>70</v>
      </c>
      <c r="F374" s="33" t="s">
        <v>70</v>
      </c>
      <c r="G374" s="33" t="s">
        <v>70</v>
      </c>
    </row>
    <row r="375" spans="1:7" x14ac:dyDescent="0.2">
      <c r="A375" s="6">
        <v>40787</v>
      </c>
      <c r="B375">
        <v>6.3</v>
      </c>
      <c r="C375">
        <f t="shared" si="10"/>
        <v>9</v>
      </c>
      <c r="D375">
        <f t="shared" si="11"/>
        <v>2011</v>
      </c>
      <c r="E375" s="33" t="s">
        <v>70</v>
      </c>
      <c r="F375" s="33" t="s">
        <v>70</v>
      </c>
      <c r="G375" s="33" t="s">
        <v>70</v>
      </c>
    </row>
    <row r="376" spans="1:7" x14ac:dyDescent="0.2">
      <c r="A376" s="6">
        <v>41153</v>
      </c>
      <c r="B376">
        <v>5.6</v>
      </c>
      <c r="C376">
        <f t="shared" si="10"/>
        <v>9</v>
      </c>
      <c r="D376">
        <f t="shared" si="11"/>
        <v>2012</v>
      </c>
      <c r="E376" s="33" t="s">
        <v>70</v>
      </c>
      <c r="F376" s="33" t="s">
        <v>70</v>
      </c>
      <c r="G376" s="33" t="s">
        <v>70</v>
      </c>
    </row>
    <row r="377" spans="1:7" x14ac:dyDescent="0.2">
      <c r="A377" s="6">
        <v>41518</v>
      </c>
      <c r="B377">
        <v>4.8</v>
      </c>
      <c r="C377">
        <f t="shared" si="10"/>
        <v>9</v>
      </c>
      <c r="D377">
        <f t="shared" si="11"/>
        <v>2013</v>
      </c>
      <c r="E377" s="33" t="s">
        <v>70</v>
      </c>
      <c r="F377" s="33" t="s">
        <v>70</v>
      </c>
      <c r="G377" s="33" t="s">
        <v>70</v>
      </c>
    </row>
    <row r="378" spans="1:7" x14ac:dyDescent="0.2">
      <c r="A378" s="6">
        <v>41883</v>
      </c>
      <c r="B378">
        <v>3.9</v>
      </c>
      <c r="C378">
        <f t="shared" si="10"/>
        <v>9</v>
      </c>
      <c r="D378">
        <f t="shared" si="11"/>
        <v>2014</v>
      </c>
      <c r="E378" s="33" t="s">
        <v>70</v>
      </c>
      <c r="F378" s="33" t="s">
        <v>70</v>
      </c>
      <c r="G378" s="33" t="s">
        <v>70</v>
      </c>
    </row>
    <row r="379" spans="1:7" x14ac:dyDescent="0.2">
      <c r="A379" s="6">
        <v>42248</v>
      </c>
      <c r="B379">
        <v>3.6</v>
      </c>
      <c r="C379">
        <f t="shared" si="10"/>
        <v>9</v>
      </c>
      <c r="D379">
        <f t="shared" si="11"/>
        <v>2015</v>
      </c>
      <c r="E379" s="33" t="s">
        <v>70</v>
      </c>
      <c r="F379" s="33" t="s">
        <v>70</v>
      </c>
      <c r="G379" s="33" t="s">
        <v>70</v>
      </c>
    </row>
    <row r="380" spans="1:7" x14ac:dyDescent="0.2">
      <c r="A380" s="6">
        <v>42614</v>
      </c>
      <c r="B380">
        <v>4</v>
      </c>
      <c r="C380">
        <f t="shared" si="10"/>
        <v>9</v>
      </c>
      <c r="D380">
        <f t="shared" si="11"/>
        <v>2016</v>
      </c>
      <c r="E380" s="33" t="s">
        <v>70</v>
      </c>
      <c r="F380" s="33" t="s">
        <v>70</v>
      </c>
      <c r="G380" s="33" t="s">
        <v>70</v>
      </c>
    </row>
    <row r="381" spans="1:7" x14ac:dyDescent="0.2">
      <c r="A381" s="6">
        <v>42979</v>
      </c>
      <c r="B381">
        <v>3.3</v>
      </c>
      <c r="C381">
        <f t="shared" si="10"/>
        <v>9</v>
      </c>
      <c r="D381">
        <f t="shared" si="11"/>
        <v>2017</v>
      </c>
      <c r="E381" s="33" t="s">
        <v>70</v>
      </c>
      <c r="F381" s="33" t="s">
        <v>70</v>
      </c>
      <c r="G381" s="33" t="s">
        <v>70</v>
      </c>
    </row>
    <row r="382" spans="1:7" x14ac:dyDescent="0.2">
      <c r="A382" s="6">
        <v>28034</v>
      </c>
      <c r="B382">
        <v>5.8</v>
      </c>
      <c r="C382">
        <f t="shared" si="10"/>
        <v>10</v>
      </c>
      <c r="D382">
        <f t="shared" si="11"/>
        <v>1976</v>
      </c>
      <c r="E382" s="33" t="s">
        <v>70</v>
      </c>
      <c r="F382" s="33" t="s">
        <v>70</v>
      </c>
      <c r="G382" s="33" t="s">
        <v>70</v>
      </c>
    </row>
    <row r="383" spans="1:7" x14ac:dyDescent="0.2">
      <c r="A383" s="6">
        <v>28399</v>
      </c>
      <c r="B383">
        <v>4.8</v>
      </c>
      <c r="C383">
        <f t="shared" si="10"/>
        <v>10</v>
      </c>
      <c r="D383">
        <f t="shared" si="11"/>
        <v>1977</v>
      </c>
      <c r="E383" s="33" t="s">
        <v>70</v>
      </c>
      <c r="F383" s="33" t="s">
        <v>70</v>
      </c>
      <c r="G383" s="33" t="s">
        <v>70</v>
      </c>
    </row>
    <row r="384" spans="1:7" x14ac:dyDescent="0.2">
      <c r="A384" s="6">
        <v>28764</v>
      </c>
      <c r="B384">
        <v>3.8</v>
      </c>
      <c r="C384">
        <f t="shared" si="10"/>
        <v>10</v>
      </c>
      <c r="D384">
        <f t="shared" si="11"/>
        <v>1978</v>
      </c>
      <c r="E384" s="33" t="s">
        <v>70</v>
      </c>
      <c r="F384" s="33" t="s">
        <v>70</v>
      </c>
      <c r="G384" s="33" t="s">
        <v>70</v>
      </c>
    </row>
    <row r="385" spans="1:7" x14ac:dyDescent="0.2">
      <c r="A385" s="6">
        <v>29129</v>
      </c>
      <c r="B385">
        <v>4.5</v>
      </c>
      <c r="C385">
        <f t="shared" si="10"/>
        <v>10</v>
      </c>
      <c r="D385">
        <f t="shared" si="11"/>
        <v>1979</v>
      </c>
      <c r="E385" s="33" t="s">
        <v>70</v>
      </c>
      <c r="F385" s="33" t="s">
        <v>70</v>
      </c>
      <c r="G385" s="33" t="s">
        <v>70</v>
      </c>
    </row>
    <row r="386" spans="1:7" x14ac:dyDescent="0.2">
      <c r="A386" s="6">
        <v>29495</v>
      </c>
      <c r="B386">
        <v>5.9</v>
      </c>
      <c r="C386">
        <f t="shared" ref="C386:C449" si="12">MONTH(A386)</f>
        <v>10</v>
      </c>
      <c r="D386">
        <f t="shared" ref="D386:D449" si="13">YEAR(A386)</f>
        <v>1980</v>
      </c>
      <c r="E386" s="33" t="s">
        <v>70</v>
      </c>
      <c r="F386" s="33" t="s">
        <v>70</v>
      </c>
      <c r="G386" s="33" t="s">
        <v>70</v>
      </c>
    </row>
    <row r="387" spans="1:7" x14ac:dyDescent="0.2">
      <c r="A387" s="6">
        <v>29860</v>
      </c>
      <c r="B387">
        <v>6</v>
      </c>
      <c r="C387">
        <f t="shared" si="12"/>
        <v>10</v>
      </c>
      <c r="D387">
        <f t="shared" si="13"/>
        <v>1981</v>
      </c>
      <c r="E387" s="33" t="s">
        <v>70</v>
      </c>
      <c r="F387" s="33" t="s">
        <v>70</v>
      </c>
      <c r="G387" s="33" t="s">
        <v>70</v>
      </c>
    </row>
    <row r="388" spans="1:7" x14ac:dyDescent="0.2">
      <c r="A388" s="6">
        <v>30225</v>
      </c>
      <c r="B388">
        <v>8.8000000000000007</v>
      </c>
      <c r="C388">
        <f t="shared" si="12"/>
        <v>10</v>
      </c>
      <c r="D388">
        <f t="shared" si="13"/>
        <v>1982</v>
      </c>
      <c r="E388" s="33" t="s">
        <v>70</v>
      </c>
      <c r="F388" s="33" t="s">
        <v>70</v>
      </c>
      <c r="G388" s="33" t="s">
        <v>70</v>
      </c>
    </row>
    <row r="389" spans="1:7" x14ac:dyDescent="0.2">
      <c r="A389" s="6">
        <v>30590</v>
      </c>
      <c r="B389">
        <v>7.3</v>
      </c>
      <c r="C389">
        <f t="shared" si="12"/>
        <v>10</v>
      </c>
      <c r="D389">
        <f t="shared" si="13"/>
        <v>1983</v>
      </c>
      <c r="E389" s="33" t="s">
        <v>70</v>
      </c>
      <c r="F389" s="33" t="s">
        <v>70</v>
      </c>
      <c r="G389" s="33" t="s">
        <v>70</v>
      </c>
    </row>
    <row r="390" spans="1:7" x14ac:dyDescent="0.2">
      <c r="A390" s="6">
        <v>30956</v>
      </c>
      <c r="B390">
        <v>5.9</v>
      </c>
      <c r="C390">
        <f t="shared" si="12"/>
        <v>10</v>
      </c>
      <c r="D390">
        <f t="shared" si="13"/>
        <v>1984</v>
      </c>
      <c r="E390" s="33" t="s">
        <v>70</v>
      </c>
      <c r="F390" s="33" t="s">
        <v>70</v>
      </c>
      <c r="G390" s="33" t="s">
        <v>70</v>
      </c>
    </row>
    <row r="391" spans="1:7" x14ac:dyDescent="0.2">
      <c r="A391" s="6">
        <v>31321</v>
      </c>
      <c r="B391">
        <v>6.1</v>
      </c>
      <c r="C391">
        <f t="shared" si="12"/>
        <v>10</v>
      </c>
      <c r="D391">
        <f t="shared" si="13"/>
        <v>1985</v>
      </c>
      <c r="E391" s="33" t="s">
        <v>70</v>
      </c>
      <c r="F391" s="33" t="s">
        <v>70</v>
      </c>
      <c r="G391" s="33" t="s">
        <v>70</v>
      </c>
    </row>
    <row r="392" spans="1:7" x14ac:dyDescent="0.2">
      <c r="A392" s="6">
        <v>31686</v>
      </c>
      <c r="B392">
        <v>5.2</v>
      </c>
      <c r="C392">
        <f t="shared" si="12"/>
        <v>10</v>
      </c>
      <c r="D392">
        <f t="shared" si="13"/>
        <v>1986</v>
      </c>
      <c r="E392" s="33" t="s">
        <v>70</v>
      </c>
      <c r="F392" s="33" t="s">
        <v>70</v>
      </c>
      <c r="G392" s="33" t="s">
        <v>70</v>
      </c>
    </row>
    <row r="393" spans="1:7" x14ac:dyDescent="0.2">
      <c r="A393" s="6">
        <v>32051</v>
      </c>
      <c r="B393">
        <v>4.9000000000000004</v>
      </c>
      <c r="C393">
        <f t="shared" si="12"/>
        <v>10</v>
      </c>
      <c r="D393">
        <f t="shared" si="13"/>
        <v>1987</v>
      </c>
      <c r="E393" s="33" t="s">
        <v>70</v>
      </c>
      <c r="F393" s="33" t="s">
        <v>70</v>
      </c>
      <c r="G393" s="33" t="s">
        <v>70</v>
      </c>
    </row>
    <row r="394" spans="1:7" x14ac:dyDescent="0.2">
      <c r="A394" s="6">
        <v>32417</v>
      </c>
      <c r="B394">
        <v>4.3</v>
      </c>
      <c r="C394">
        <f t="shared" si="12"/>
        <v>10</v>
      </c>
      <c r="D394">
        <f t="shared" si="13"/>
        <v>1988</v>
      </c>
      <c r="E394" s="33" t="s">
        <v>70</v>
      </c>
      <c r="F394" s="33" t="s">
        <v>70</v>
      </c>
      <c r="G394" s="33" t="s">
        <v>70</v>
      </c>
    </row>
    <row r="395" spans="1:7" x14ac:dyDescent="0.2">
      <c r="A395" s="6">
        <v>32782</v>
      </c>
      <c r="B395">
        <v>4.4000000000000004</v>
      </c>
      <c r="C395">
        <f t="shared" si="12"/>
        <v>10</v>
      </c>
      <c r="D395">
        <f t="shared" si="13"/>
        <v>1989</v>
      </c>
      <c r="E395" s="33" t="s">
        <v>70</v>
      </c>
      <c r="F395" s="33" t="s">
        <v>70</v>
      </c>
      <c r="G395" s="33" t="s">
        <v>70</v>
      </c>
    </row>
    <row r="396" spans="1:7" x14ac:dyDescent="0.2">
      <c r="A396" s="6">
        <v>33147</v>
      </c>
      <c r="B396">
        <v>5</v>
      </c>
      <c r="C396">
        <f t="shared" si="12"/>
        <v>10</v>
      </c>
      <c r="D396">
        <f t="shared" si="13"/>
        <v>1990</v>
      </c>
      <c r="E396" s="33" t="s">
        <v>70</v>
      </c>
      <c r="F396" s="33" t="s">
        <v>70</v>
      </c>
      <c r="G396" s="33" t="s">
        <v>70</v>
      </c>
    </row>
    <row r="397" spans="1:7" x14ac:dyDescent="0.2">
      <c r="A397" s="6">
        <v>33512</v>
      </c>
      <c r="B397">
        <v>5.0999999999999996</v>
      </c>
      <c r="C397">
        <f t="shared" si="12"/>
        <v>10</v>
      </c>
      <c r="D397">
        <f t="shared" si="13"/>
        <v>1991</v>
      </c>
      <c r="E397" s="33" t="s">
        <v>70</v>
      </c>
      <c r="F397" s="33" t="s">
        <v>70</v>
      </c>
      <c r="G397" s="33" t="s">
        <v>70</v>
      </c>
    </row>
    <row r="398" spans="1:7" x14ac:dyDescent="0.2">
      <c r="A398" s="6">
        <v>33878</v>
      </c>
      <c r="B398">
        <v>5.0999999999999996</v>
      </c>
      <c r="C398">
        <f t="shared" si="12"/>
        <v>10</v>
      </c>
      <c r="D398">
        <f t="shared" si="13"/>
        <v>1992</v>
      </c>
      <c r="E398" s="33" t="s">
        <v>70</v>
      </c>
      <c r="F398" s="33" t="s">
        <v>70</v>
      </c>
      <c r="G398" s="33" t="s">
        <v>70</v>
      </c>
    </row>
    <row r="399" spans="1:7" x14ac:dyDescent="0.2">
      <c r="A399" s="6">
        <v>34243</v>
      </c>
      <c r="B399">
        <v>4.7</v>
      </c>
      <c r="C399">
        <f t="shared" si="12"/>
        <v>10</v>
      </c>
      <c r="D399">
        <f t="shared" si="13"/>
        <v>1993</v>
      </c>
      <c r="E399" s="33" t="s">
        <v>70</v>
      </c>
      <c r="F399" s="33" t="s">
        <v>70</v>
      </c>
      <c r="G399" s="33" t="s">
        <v>70</v>
      </c>
    </row>
    <row r="400" spans="1:7" x14ac:dyDescent="0.2">
      <c r="A400" s="6">
        <v>34608</v>
      </c>
      <c r="B400">
        <v>3.9</v>
      </c>
      <c r="C400">
        <f t="shared" si="12"/>
        <v>10</v>
      </c>
      <c r="D400">
        <f t="shared" si="13"/>
        <v>1994</v>
      </c>
      <c r="E400" s="33" t="s">
        <v>70</v>
      </c>
      <c r="F400" s="33" t="s">
        <v>70</v>
      </c>
      <c r="G400" s="33" t="s">
        <v>70</v>
      </c>
    </row>
    <row r="401" spans="1:7" x14ac:dyDescent="0.2">
      <c r="A401" s="6">
        <v>34973</v>
      </c>
      <c r="B401">
        <v>3.7</v>
      </c>
      <c r="C401">
        <f t="shared" si="12"/>
        <v>10</v>
      </c>
      <c r="D401">
        <f t="shared" si="13"/>
        <v>1995</v>
      </c>
      <c r="E401" s="33" t="s">
        <v>70</v>
      </c>
      <c r="F401" s="33" t="s">
        <v>70</v>
      </c>
      <c r="G401" s="33" t="s">
        <v>70</v>
      </c>
    </row>
    <row r="402" spans="1:7" x14ac:dyDescent="0.2">
      <c r="A402" s="6">
        <v>35339</v>
      </c>
      <c r="B402">
        <v>3.8</v>
      </c>
      <c r="C402">
        <f t="shared" si="12"/>
        <v>10</v>
      </c>
      <c r="D402">
        <f t="shared" si="13"/>
        <v>1996</v>
      </c>
      <c r="E402" s="33" t="s">
        <v>70</v>
      </c>
      <c r="F402" s="33" t="s">
        <v>70</v>
      </c>
      <c r="G402" s="33" t="s">
        <v>70</v>
      </c>
    </row>
    <row r="403" spans="1:7" x14ac:dyDescent="0.2">
      <c r="A403" s="6">
        <v>35704</v>
      </c>
      <c r="B403">
        <v>3.1</v>
      </c>
      <c r="C403">
        <f t="shared" si="12"/>
        <v>10</v>
      </c>
      <c r="D403">
        <f t="shared" si="13"/>
        <v>1997</v>
      </c>
      <c r="E403" s="33" t="s">
        <v>70</v>
      </c>
      <c r="F403" s="33" t="s">
        <v>70</v>
      </c>
      <c r="G403" s="33" t="s">
        <v>70</v>
      </c>
    </row>
    <row r="404" spans="1:7" x14ac:dyDescent="0.2">
      <c r="A404" s="6">
        <v>36069</v>
      </c>
      <c r="B404">
        <v>2.7</v>
      </c>
      <c r="C404">
        <f t="shared" si="12"/>
        <v>10</v>
      </c>
      <c r="D404">
        <f t="shared" si="13"/>
        <v>1998</v>
      </c>
      <c r="E404" s="33" t="s">
        <v>70</v>
      </c>
      <c r="F404" s="33" t="s">
        <v>70</v>
      </c>
      <c r="G404" s="33" t="s">
        <v>70</v>
      </c>
    </row>
    <row r="405" spans="1:7" x14ac:dyDescent="0.2">
      <c r="A405" s="6">
        <v>36434</v>
      </c>
      <c r="B405">
        <v>2.9</v>
      </c>
      <c r="C405">
        <f t="shared" si="12"/>
        <v>10</v>
      </c>
      <c r="D405">
        <f t="shared" si="13"/>
        <v>1999</v>
      </c>
      <c r="E405" s="33" t="s">
        <v>70</v>
      </c>
      <c r="F405" s="33" t="s">
        <v>70</v>
      </c>
      <c r="G405" s="33" t="s">
        <v>70</v>
      </c>
    </row>
    <row r="406" spans="1:7" x14ac:dyDescent="0.2">
      <c r="A406" s="6">
        <v>36800</v>
      </c>
      <c r="B406">
        <v>3.3</v>
      </c>
      <c r="C406">
        <f t="shared" si="12"/>
        <v>10</v>
      </c>
      <c r="D406">
        <f t="shared" si="13"/>
        <v>2000</v>
      </c>
      <c r="E406" s="33" t="s">
        <v>70</v>
      </c>
      <c r="F406" s="33" t="s">
        <v>70</v>
      </c>
      <c r="G406" s="33" t="s">
        <v>70</v>
      </c>
    </row>
    <row r="407" spans="1:7" x14ac:dyDescent="0.2">
      <c r="A407" s="6">
        <v>37165</v>
      </c>
      <c r="B407">
        <v>4.0999999999999996</v>
      </c>
      <c r="C407">
        <f t="shared" si="12"/>
        <v>10</v>
      </c>
      <c r="D407">
        <f t="shared" si="13"/>
        <v>2001</v>
      </c>
      <c r="E407" s="33" t="s">
        <v>70</v>
      </c>
      <c r="F407" s="33" t="s">
        <v>70</v>
      </c>
      <c r="G407" s="33" t="s">
        <v>70</v>
      </c>
    </row>
    <row r="408" spans="1:7" x14ac:dyDescent="0.2">
      <c r="A408" s="6">
        <v>37530</v>
      </c>
      <c r="B408">
        <v>4.4000000000000004</v>
      </c>
      <c r="C408">
        <f t="shared" si="12"/>
        <v>10</v>
      </c>
      <c r="D408">
        <f t="shared" si="13"/>
        <v>2002</v>
      </c>
      <c r="E408" s="33" t="s">
        <v>70</v>
      </c>
      <c r="F408" s="33" t="s">
        <v>70</v>
      </c>
      <c r="G408" s="33" t="s">
        <v>70</v>
      </c>
    </row>
    <row r="409" spans="1:7" x14ac:dyDescent="0.2">
      <c r="A409" s="6">
        <v>37895</v>
      </c>
      <c r="B409">
        <v>5</v>
      </c>
      <c r="C409">
        <f t="shared" si="12"/>
        <v>10</v>
      </c>
      <c r="D409">
        <f t="shared" si="13"/>
        <v>2003</v>
      </c>
      <c r="E409" s="33" t="s">
        <v>70</v>
      </c>
      <c r="F409" s="33" t="s">
        <v>70</v>
      </c>
      <c r="G409" s="33" t="s">
        <v>70</v>
      </c>
    </row>
    <row r="410" spans="1:7" x14ac:dyDescent="0.2">
      <c r="A410" s="6">
        <v>38261</v>
      </c>
      <c r="B410">
        <v>4.5</v>
      </c>
      <c r="C410">
        <f t="shared" si="12"/>
        <v>10</v>
      </c>
      <c r="D410">
        <f t="shared" si="13"/>
        <v>2004</v>
      </c>
      <c r="E410" s="33" t="s">
        <v>70</v>
      </c>
      <c r="F410" s="33" t="s">
        <v>70</v>
      </c>
      <c r="G410" s="33" t="s">
        <v>70</v>
      </c>
    </row>
    <row r="411" spans="1:7" x14ac:dyDescent="0.2">
      <c r="A411" s="6">
        <v>38626</v>
      </c>
      <c r="B411">
        <v>4</v>
      </c>
      <c r="C411">
        <f t="shared" si="12"/>
        <v>10</v>
      </c>
      <c r="D411">
        <f t="shared" si="13"/>
        <v>2005</v>
      </c>
      <c r="E411" s="33" t="s">
        <v>70</v>
      </c>
      <c r="F411" s="33" t="s">
        <v>70</v>
      </c>
      <c r="G411" s="33" t="s">
        <v>70</v>
      </c>
    </row>
    <row r="412" spans="1:7" x14ac:dyDescent="0.2">
      <c r="A412" s="6">
        <v>38991</v>
      </c>
      <c r="B412">
        <v>4.0999999999999996</v>
      </c>
      <c r="C412">
        <f t="shared" si="12"/>
        <v>10</v>
      </c>
      <c r="D412">
        <f t="shared" si="13"/>
        <v>2006</v>
      </c>
      <c r="E412" s="33" t="s">
        <v>70</v>
      </c>
      <c r="F412" s="33" t="s">
        <v>70</v>
      </c>
      <c r="G412" s="33" t="s">
        <v>70</v>
      </c>
    </row>
    <row r="413" spans="1:7" x14ac:dyDescent="0.2">
      <c r="A413" s="6">
        <v>39356</v>
      </c>
      <c r="B413">
        <v>4.7</v>
      </c>
      <c r="C413">
        <f t="shared" si="12"/>
        <v>10</v>
      </c>
      <c r="D413">
        <f t="shared" si="13"/>
        <v>2007</v>
      </c>
      <c r="E413" s="33" t="s">
        <v>70</v>
      </c>
      <c r="F413" s="33" t="s">
        <v>70</v>
      </c>
      <c r="G413" s="33" t="s">
        <v>70</v>
      </c>
    </row>
    <row r="414" spans="1:7" x14ac:dyDescent="0.2">
      <c r="A414" s="6">
        <v>39722</v>
      </c>
      <c r="B414">
        <v>6</v>
      </c>
      <c r="C414">
        <f t="shared" si="12"/>
        <v>10</v>
      </c>
      <c r="D414">
        <f t="shared" si="13"/>
        <v>2008</v>
      </c>
      <c r="E414" s="33" t="s">
        <v>70</v>
      </c>
      <c r="F414" s="33" t="s">
        <v>70</v>
      </c>
      <c r="G414" s="33" t="s">
        <v>70</v>
      </c>
    </row>
    <row r="415" spans="1:7" x14ac:dyDescent="0.2">
      <c r="A415" s="6">
        <v>40087</v>
      </c>
      <c r="B415">
        <v>7.8</v>
      </c>
      <c r="C415">
        <f t="shared" si="12"/>
        <v>10</v>
      </c>
      <c r="D415">
        <f t="shared" si="13"/>
        <v>2009</v>
      </c>
      <c r="E415" s="33" t="s">
        <v>70</v>
      </c>
      <c r="F415" s="33" t="s">
        <v>70</v>
      </c>
      <c r="G415" s="33" t="s">
        <v>70</v>
      </c>
    </row>
    <row r="416" spans="1:7" x14ac:dyDescent="0.2">
      <c r="A416" s="6">
        <v>40452</v>
      </c>
      <c r="B416">
        <v>7.3</v>
      </c>
      <c r="C416">
        <f t="shared" si="12"/>
        <v>10</v>
      </c>
      <c r="D416">
        <f t="shared" si="13"/>
        <v>2010</v>
      </c>
      <c r="E416" s="33" t="s">
        <v>70</v>
      </c>
      <c r="F416" s="33" t="s">
        <v>70</v>
      </c>
      <c r="G416" s="33" t="s">
        <v>70</v>
      </c>
    </row>
    <row r="417" spans="1:7" x14ac:dyDescent="0.2">
      <c r="A417" s="6">
        <v>40817</v>
      </c>
      <c r="B417">
        <v>6.1</v>
      </c>
      <c r="C417">
        <f t="shared" si="12"/>
        <v>10</v>
      </c>
      <c r="D417">
        <f t="shared" si="13"/>
        <v>2011</v>
      </c>
      <c r="E417" s="33" t="s">
        <v>70</v>
      </c>
      <c r="F417" s="33" t="s">
        <v>70</v>
      </c>
      <c r="G417" s="33" t="s">
        <v>70</v>
      </c>
    </row>
    <row r="418" spans="1:7" x14ac:dyDescent="0.2">
      <c r="A418" s="6">
        <v>41183</v>
      </c>
      <c r="B418">
        <v>5.5</v>
      </c>
      <c r="C418">
        <f t="shared" si="12"/>
        <v>10</v>
      </c>
      <c r="D418">
        <f t="shared" si="13"/>
        <v>2012</v>
      </c>
      <c r="E418" s="33" t="s">
        <v>70</v>
      </c>
      <c r="F418" s="33" t="s">
        <v>70</v>
      </c>
      <c r="G418" s="33" t="s">
        <v>70</v>
      </c>
    </row>
    <row r="419" spans="1:7" x14ac:dyDescent="0.2">
      <c r="A419" s="6">
        <v>41548</v>
      </c>
      <c r="B419">
        <v>4.7</v>
      </c>
      <c r="C419">
        <f t="shared" si="12"/>
        <v>10</v>
      </c>
      <c r="D419">
        <f t="shared" si="13"/>
        <v>2013</v>
      </c>
      <c r="E419" s="33" t="s">
        <v>70</v>
      </c>
      <c r="F419" s="33" t="s">
        <v>70</v>
      </c>
      <c r="G419" s="33" t="s">
        <v>70</v>
      </c>
    </row>
    <row r="420" spans="1:7" x14ac:dyDescent="0.2">
      <c r="A420" s="6">
        <v>41913</v>
      </c>
      <c r="B420">
        <v>3.9</v>
      </c>
      <c r="C420">
        <f t="shared" si="12"/>
        <v>10</v>
      </c>
      <c r="D420">
        <f t="shared" si="13"/>
        <v>2014</v>
      </c>
      <c r="E420" s="33" t="s">
        <v>70</v>
      </c>
      <c r="F420" s="33" t="s">
        <v>70</v>
      </c>
      <c r="G420" s="33" t="s">
        <v>70</v>
      </c>
    </row>
    <row r="421" spans="1:7" x14ac:dyDescent="0.2">
      <c r="A421" s="6">
        <v>42278</v>
      </c>
      <c r="B421">
        <v>3.6</v>
      </c>
      <c r="C421">
        <f t="shared" si="12"/>
        <v>10</v>
      </c>
      <c r="D421">
        <f t="shared" si="13"/>
        <v>2015</v>
      </c>
      <c r="E421" s="33" t="s">
        <v>70</v>
      </c>
      <c r="F421" s="33" t="s">
        <v>70</v>
      </c>
      <c r="G421" s="33" t="s">
        <v>70</v>
      </c>
    </row>
    <row r="422" spans="1:7" x14ac:dyDescent="0.2">
      <c r="A422" s="6">
        <v>42644</v>
      </c>
      <c r="B422">
        <v>4</v>
      </c>
      <c r="C422">
        <f t="shared" si="12"/>
        <v>10</v>
      </c>
      <c r="D422">
        <f t="shared" si="13"/>
        <v>2016</v>
      </c>
      <c r="E422" s="33" t="s">
        <v>70</v>
      </c>
      <c r="F422" s="33" t="s">
        <v>70</v>
      </c>
      <c r="G422" s="33" t="s">
        <v>70</v>
      </c>
    </row>
    <row r="423" spans="1:7" x14ac:dyDescent="0.2">
      <c r="A423" s="6">
        <v>43009</v>
      </c>
      <c r="B423">
        <v>3.3</v>
      </c>
      <c r="C423">
        <f t="shared" si="12"/>
        <v>10</v>
      </c>
      <c r="D423">
        <f t="shared" si="13"/>
        <v>2017</v>
      </c>
      <c r="E423" s="33" t="s">
        <v>70</v>
      </c>
      <c r="F423" s="33" t="s">
        <v>70</v>
      </c>
      <c r="G423" s="33" t="s">
        <v>70</v>
      </c>
    </row>
    <row r="424" spans="1:7" x14ac:dyDescent="0.2">
      <c r="A424" s="6">
        <v>28065</v>
      </c>
      <c r="B424">
        <v>5.9</v>
      </c>
      <c r="C424">
        <f t="shared" si="12"/>
        <v>11</v>
      </c>
      <c r="D424">
        <f t="shared" si="13"/>
        <v>1976</v>
      </c>
      <c r="E424" s="33" t="s">
        <v>70</v>
      </c>
      <c r="F424" s="33" t="s">
        <v>70</v>
      </c>
      <c r="G424" s="33" t="s">
        <v>70</v>
      </c>
    </row>
    <row r="425" spans="1:7" x14ac:dyDescent="0.2">
      <c r="A425" s="6">
        <v>28430</v>
      </c>
      <c r="B425">
        <v>4.5999999999999996</v>
      </c>
      <c r="C425">
        <f t="shared" si="12"/>
        <v>11</v>
      </c>
      <c r="D425">
        <f t="shared" si="13"/>
        <v>1977</v>
      </c>
      <c r="E425" s="33" t="s">
        <v>70</v>
      </c>
      <c r="F425" s="33" t="s">
        <v>70</v>
      </c>
      <c r="G425" s="33" t="s">
        <v>70</v>
      </c>
    </row>
    <row r="426" spans="1:7" x14ac:dyDescent="0.2">
      <c r="A426" s="6">
        <v>28795</v>
      </c>
      <c r="B426">
        <v>3.8</v>
      </c>
      <c r="C426">
        <f t="shared" si="12"/>
        <v>11</v>
      </c>
      <c r="D426">
        <f t="shared" si="13"/>
        <v>1978</v>
      </c>
      <c r="E426" s="33" t="s">
        <v>70</v>
      </c>
      <c r="F426" s="33" t="s">
        <v>70</v>
      </c>
      <c r="G426" s="33" t="s">
        <v>70</v>
      </c>
    </row>
    <row r="427" spans="1:7" x14ac:dyDescent="0.2">
      <c r="A427" s="6">
        <v>29160</v>
      </c>
      <c r="B427">
        <v>4.7</v>
      </c>
      <c r="C427">
        <f t="shared" si="12"/>
        <v>11</v>
      </c>
      <c r="D427">
        <f t="shared" si="13"/>
        <v>1979</v>
      </c>
      <c r="E427" s="33" t="s">
        <v>70</v>
      </c>
      <c r="F427" s="33" t="s">
        <v>70</v>
      </c>
      <c r="G427" s="33" t="s">
        <v>70</v>
      </c>
    </row>
    <row r="428" spans="1:7" x14ac:dyDescent="0.2">
      <c r="A428" s="6">
        <v>29526</v>
      </c>
      <c r="B428">
        <v>5.9</v>
      </c>
      <c r="C428">
        <f t="shared" si="12"/>
        <v>11</v>
      </c>
      <c r="D428">
        <f t="shared" si="13"/>
        <v>1980</v>
      </c>
      <c r="E428" s="33" t="s">
        <v>70</v>
      </c>
      <c r="F428" s="33" t="s">
        <v>70</v>
      </c>
      <c r="G428" s="33" t="s">
        <v>70</v>
      </c>
    </row>
    <row r="429" spans="1:7" x14ac:dyDescent="0.2">
      <c r="A429" s="6">
        <v>29891</v>
      </c>
      <c r="B429">
        <v>6.2</v>
      </c>
      <c r="C429">
        <f t="shared" si="12"/>
        <v>11</v>
      </c>
      <c r="D429">
        <f t="shared" si="13"/>
        <v>1981</v>
      </c>
      <c r="E429" s="33" t="s">
        <v>70</v>
      </c>
      <c r="F429" s="33" t="s">
        <v>70</v>
      </c>
      <c r="G429" s="33" t="s">
        <v>70</v>
      </c>
    </row>
    <row r="430" spans="1:7" x14ac:dyDescent="0.2">
      <c r="A430" s="6">
        <v>30256</v>
      </c>
      <c r="B430">
        <v>8.9</v>
      </c>
      <c r="C430">
        <f t="shared" si="12"/>
        <v>11</v>
      </c>
      <c r="D430">
        <f t="shared" si="13"/>
        <v>1982</v>
      </c>
      <c r="E430" s="33" t="s">
        <v>70</v>
      </c>
      <c r="F430" s="33" t="s">
        <v>70</v>
      </c>
      <c r="G430" s="33" t="s">
        <v>70</v>
      </c>
    </row>
    <row r="431" spans="1:7" x14ac:dyDescent="0.2">
      <c r="A431" s="6">
        <v>30621</v>
      </c>
      <c r="B431">
        <v>7.2</v>
      </c>
      <c r="C431">
        <f t="shared" si="12"/>
        <v>11</v>
      </c>
      <c r="D431">
        <f t="shared" si="13"/>
        <v>1983</v>
      </c>
      <c r="E431" s="33" t="s">
        <v>70</v>
      </c>
      <c r="F431" s="33" t="s">
        <v>70</v>
      </c>
      <c r="G431" s="33" t="s">
        <v>70</v>
      </c>
    </row>
    <row r="432" spans="1:7" x14ac:dyDescent="0.2">
      <c r="A432" s="6">
        <v>30987</v>
      </c>
      <c r="B432">
        <v>5.9</v>
      </c>
      <c r="C432">
        <f t="shared" si="12"/>
        <v>11</v>
      </c>
      <c r="D432">
        <f t="shared" si="13"/>
        <v>1984</v>
      </c>
      <c r="E432" s="33" t="s">
        <v>70</v>
      </c>
      <c r="F432" s="33" t="s">
        <v>70</v>
      </c>
      <c r="G432" s="33" t="s">
        <v>70</v>
      </c>
    </row>
    <row r="433" spans="1:7" x14ac:dyDescent="0.2">
      <c r="A433" s="6">
        <v>31352</v>
      </c>
      <c r="B433">
        <v>6.1</v>
      </c>
      <c r="C433">
        <f t="shared" si="12"/>
        <v>11</v>
      </c>
      <c r="D433">
        <f t="shared" si="13"/>
        <v>1985</v>
      </c>
      <c r="E433" s="33" t="s">
        <v>70</v>
      </c>
      <c r="F433" s="33" t="s">
        <v>70</v>
      </c>
      <c r="G433" s="33" t="s">
        <v>70</v>
      </c>
    </row>
    <row r="434" spans="1:7" x14ac:dyDescent="0.2">
      <c r="A434" s="6">
        <v>31717</v>
      </c>
      <c r="B434">
        <v>5.2</v>
      </c>
      <c r="C434">
        <f t="shared" si="12"/>
        <v>11</v>
      </c>
      <c r="D434">
        <f t="shared" si="13"/>
        <v>1986</v>
      </c>
      <c r="E434" s="33" t="s">
        <v>70</v>
      </c>
      <c r="F434" s="33" t="s">
        <v>70</v>
      </c>
      <c r="G434" s="33" t="s">
        <v>70</v>
      </c>
    </row>
    <row r="435" spans="1:7" x14ac:dyDescent="0.2">
      <c r="A435" s="6">
        <v>32082</v>
      </c>
      <c r="B435">
        <v>4.7</v>
      </c>
      <c r="C435">
        <f t="shared" si="12"/>
        <v>11</v>
      </c>
      <c r="D435">
        <f t="shared" si="13"/>
        <v>1987</v>
      </c>
      <c r="E435" s="33" t="s">
        <v>70</v>
      </c>
      <c r="F435" s="33" t="s">
        <v>70</v>
      </c>
      <c r="G435" s="33" t="s">
        <v>70</v>
      </c>
    </row>
    <row r="436" spans="1:7" x14ac:dyDescent="0.2">
      <c r="A436" s="6">
        <v>32448</v>
      </c>
      <c r="B436">
        <v>4.3</v>
      </c>
      <c r="C436">
        <f t="shared" si="12"/>
        <v>11</v>
      </c>
      <c r="D436">
        <f t="shared" si="13"/>
        <v>1988</v>
      </c>
      <c r="E436" s="33" t="s">
        <v>70</v>
      </c>
      <c r="F436" s="33" t="s">
        <v>70</v>
      </c>
      <c r="G436" s="33" t="s">
        <v>70</v>
      </c>
    </row>
    <row r="437" spans="1:7" x14ac:dyDescent="0.2">
      <c r="A437" s="6">
        <v>32813</v>
      </c>
      <c r="B437">
        <v>4.5</v>
      </c>
      <c r="C437">
        <f t="shared" si="12"/>
        <v>11</v>
      </c>
      <c r="D437">
        <f t="shared" si="13"/>
        <v>1989</v>
      </c>
      <c r="E437" s="33" t="s">
        <v>70</v>
      </c>
      <c r="F437" s="33" t="s">
        <v>70</v>
      </c>
      <c r="G437" s="33" t="s">
        <v>70</v>
      </c>
    </row>
    <row r="438" spans="1:7" x14ac:dyDescent="0.2">
      <c r="A438" s="6">
        <v>33178</v>
      </c>
      <c r="B438">
        <v>5.0999999999999996</v>
      </c>
      <c r="C438">
        <f t="shared" si="12"/>
        <v>11</v>
      </c>
      <c r="D438">
        <f t="shared" si="13"/>
        <v>1990</v>
      </c>
      <c r="E438" s="33" t="s">
        <v>70</v>
      </c>
      <c r="F438" s="33" t="s">
        <v>70</v>
      </c>
      <c r="G438" s="33" t="s">
        <v>70</v>
      </c>
    </row>
    <row r="439" spans="1:7" x14ac:dyDescent="0.2">
      <c r="A439" s="6">
        <v>33543</v>
      </c>
      <c r="B439">
        <v>5.0999999999999996</v>
      </c>
      <c r="C439">
        <f t="shared" si="12"/>
        <v>11</v>
      </c>
      <c r="D439">
        <f t="shared" si="13"/>
        <v>1991</v>
      </c>
      <c r="E439" s="33" t="s">
        <v>70</v>
      </c>
      <c r="F439" s="33" t="s">
        <v>70</v>
      </c>
      <c r="G439" s="33" t="s">
        <v>70</v>
      </c>
    </row>
    <row r="440" spans="1:7" x14ac:dyDescent="0.2">
      <c r="A440" s="6">
        <v>33909</v>
      </c>
      <c r="B440">
        <v>5.0999999999999996</v>
      </c>
      <c r="C440">
        <f t="shared" si="12"/>
        <v>11</v>
      </c>
      <c r="D440">
        <f t="shared" si="13"/>
        <v>1992</v>
      </c>
      <c r="E440" s="33" t="s">
        <v>70</v>
      </c>
      <c r="F440" s="33" t="s">
        <v>70</v>
      </c>
      <c r="G440" s="33" t="s">
        <v>70</v>
      </c>
    </row>
    <row r="441" spans="1:7" x14ac:dyDescent="0.2">
      <c r="A441" s="6">
        <v>34274</v>
      </c>
      <c r="B441">
        <v>4.7</v>
      </c>
      <c r="C441">
        <f t="shared" si="12"/>
        <v>11</v>
      </c>
      <c r="D441">
        <f t="shared" si="13"/>
        <v>1993</v>
      </c>
      <c r="E441" s="33" t="s">
        <v>70</v>
      </c>
      <c r="F441" s="33" t="s">
        <v>70</v>
      </c>
      <c r="G441" s="33" t="s">
        <v>70</v>
      </c>
    </row>
    <row r="442" spans="1:7" x14ac:dyDescent="0.2">
      <c r="A442" s="6">
        <v>34639</v>
      </c>
      <c r="B442">
        <v>3.9</v>
      </c>
      <c r="C442">
        <f t="shared" si="12"/>
        <v>11</v>
      </c>
      <c r="D442">
        <f t="shared" si="13"/>
        <v>1994</v>
      </c>
      <c r="E442" s="33" t="s">
        <v>70</v>
      </c>
      <c r="F442" s="33" t="s">
        <v>70</v>
      </c>
      <c r="G442" s="33" t="s">
        <v>70</v>
      </c>
    </row>
    <row r="443" spans="1:7" x14ac:dyDescent="0.2">
      <c r="A443" s="6">
        <v>35004</v>
      </c>
      <c r="B443">
        <v>3.7</v>
      </c>
      <c r="C443">
        <f t="shared" si="12"/>
        <v>11</v>
      </c>
      <c r="D443">
        <f t="shared" si="13"/>
        <v>1995</v>
      </c>
      <c r="E443" s="33" t="s">
        <v>70</v>
      </c>
      <c r="F443" s="33" t="s">
        <v>70</v>
      </c>
      <c r="G443" s="33" t="s">
        <v>70</v>
      </c>
    </row>
    <row r="444" spans="1:7" x14ac:dyDescent="0.2">
      <c r="A444" s="6">
        <v>35370</v>
      </c>
      <c r="B444">
        <v>3.7</v>
      </c>
      <c r="C444">
        <f t="shared" si="12"/>
        <v>11</v>
      </c>
      <c r="D444">
        <f t="shared" si="13"/>
        <v>1996</v>
      </c>
      <c r="E444" s="33" t="s">
        <v>70</v>
      </c>
      <c r="F444" s="33" t="s">
        <v>70</v>
      </c>
      <c r="G444" s="33" t="s">
        <v>70</v>
      </c>
    </row>
    <row r="445" spans="1:7" x14ac:dyDescent="0.2">
      <c r="A445" s="6">
        <v>35735</v>
      </c>
      <c r="B445">
        <v>3</v>
      </c>
      <c r="C445">
        <f t="shared" si="12"/>
        <v>11</v>
      </c>
      <c r="D445">
        <f t="shared" si="13"/>
        <v>1997</v>
      </c>
      <c r="E445" s="33" t="s">
        <v>70</v>
      </c>
      <c r="F445" s="33" t="s">
        <v>70</v>
      </c>
      <c r="G445" s="33" t="s">
        <v>70</v>
      </c>
    </row>
    <row r="446" spans="1:7" x14ac:dyDescent="0.2">
      <c r="A446" s="6">
        <v>36100</v>
      </c>
      <c r="B446">
        <v>2.7</v>
      </c>
      <c r="C446">
        <f t="shared" si="12"/>
        <v>11</v>
      </c>
      <c r="D446">
        <f t="shared" si="13"/>
        <v>1998</v>
      </c>
      <c r="E446" s="33" t="s">
        <v>70</v>
      </c>
      <c r="F446" s="33" t="s">
        <v>70</v>
      </c>
      <c r="G446" s="33" t="s">
        <v>70</v>
      </c>
    </row>
    <row r="447" spans="1:7" x14ac:dyDescent="0.2">
      <c r="A447" s="6">
        <v>36465</v>
      </c>
      <c r="B447">
        <v>2.9</v>
      </c>
      <c r="C447">
        <f t="shared" si="12"/>
        <v>11</v>
      </c>
      <c r="D447">
        <f t="shared" si="13"/>
        <v>1999</v>
      </c>
      <c r="E447" s="33" t="s">
        <v>70</v>
      </c>
      <c r="F447" s="33" t="s">
        <v>70</v>
      </c>
      <c r="G447" s="33" t="s">
        <v>70</v>
      </c>
    </row>
    <row r="448" spans="1:7" x14ac:dyDescent="0.2">
      <c r="A448" s="6">
        <v>36831</v>
      </c>
      <c r="B448">
        <v>3.4</v>
      </c>
      <c r="C448">
        <f t="shared" si="12"/>
        <v>11</v>
      </c>
      <c r="D448">
        <f t="shared" si="13"/>
        <v>2000</v>
      </c>
      <c r="E448" s="33" t="s">
        <v>70</v>
      </c>
      <c r="F448" s="33" t="s">
        <v>70</v>
      </c>
      <c r="G448" s="33" t="s">
        <v>70</v>
      </c>
    </row>
    <row r="449" spans="1:7" x14ac:dyDescent="0.2">
      <c r="A449" s="6">
        <v>37196</v>
      </c>
      <c r="B449">
        <v>4.2</v>
      </c>
      <c r="C449">
        <f t="shared" si="12"/>
        <v>11</v>
      </c>
      <c r="D449">
        <f t="shared" si="13"/>
        <v>2001</v>
      </c>
      <c r="E449" s="33" t="s">
        <v>70</v>
      </c>
      <c r="F449" s="33" t="s">
        <v>70</v>
      </c>
      <c r="G449" s="33" t="s">
        <v>70</v>
      </c>
    </row>
    <row r="450" spans="1:7" x14ac:dyDescent="0.2">
      <c r="A450" s="6">
        <v>37561</v>
      </c>
      <c r="B450">
        <v>4.4000000000000004</v>
      </c>
      <c r="C450">
        <f t="shared" ref="C450:C507" si="14">MONTH(A450)</f>
        <v>11</v>
      </c>
      <c r="D450">
        <f t="shared" ref="D450:D507" si="15">YEAR(A450)</f>
        <v>2002</v>
      </c>
      <c r="E450" s="33" t="s">
        <v>70</v>
      </c>
      <c r="F450" s="33" t="s">
        <v>70</v>
      </c>
      <c r="G450" s="33" t="s">
        <v>70</v>
      </c>
    </row>
    <row r="451" spans="1:7" x14ac:dyDescent="0.2">
      <c r="A451" s="6">
        <v>37926</v>
      </c>
      <c r="B451">
        <v>5</v>
      </c>
      <c r="C451">
        <f t="shared" si="14"/>
        <v>11</v>
      </c>
      <c r="D451">
        <f t="shared" si="15"/>
        <v>2003</v>
      </c>
      <c r="E451" s="33" t="s">
        <v>70</v>
      </c>
      <c r="F451" s="33" t="s">
        <v>70</v>
      </c>
      <c r="G451" s="33" t="s">
        <v>70</v>
      </c>
    </row>
    <row r="452" spans="1:7" x14ac:dyDescent="0.2">
      <c r="A452" s="6">
        <v>38292</v>
      </c>
      <c r="B452">
        <v>4.4000000000000004</v>
      </c>
      <c r="C452">
        <f t="shared" si="14"/>
        <v>11</v>
      </c>
      <c r="D452">
        <f t="shared" si="15"/>
        <v>2004</v>
      </c>
      <c r="E452" s="33" t="s">
        <v>70</v>
      </c>
      <c r="F452" s="33" t="s">
        <v>70</v>
      </c>
      <c r="G452" s="33" t="s">
        <v>70</v>
      </c>
    </row>
    <row r="453" spans="1:7" x14ac:dyDescent="0.2">
      <c r="A453" s="6">
        <v>38657</v>
      </c>
      <c r="B453">
        <v>4.0999999999999996</v>
      </c>
      <c r="C453">
        <f t="shared" si="14"/>
        <v>11</v>
      </c>
      <c r="D453">
        <f t="shared" si="15"/>
        <v>2005</v>
      </c>
      <c r="E453" s="33" t="s">
        <v>70</v>
      </c>
      <c r="F453" s="33" t="s">
        <v>70</v>
      </c>
      <c r="G453" s="33" t="s">
        <v>70</v>
      </c>
    </row>
    <row r="454" spans="1:7" x14ac:dyDescent="0.2">
      <c r="A454" s="6">
        <v>39022</v>
      </c>
      <c r="B454">
        <v>4.2</v>
      </c>
      <c r="C454">
        <f t="shared" si="14"/>
        <v>11</v>
      </c>
      <c r="D454">
        <f t="shared" si="15"/>
        <v>2006</v>
      </c>
      <c r="E454" s="33" t="s">
        <v>70</v>
      </c>
      <c r="F454" s="33" t="s">
        <v>70</v>
      </c>
      <c r="G454" s="33" t="s">
        <v>70</v>
      </c>
    </row>
    <row r="455" spans="1:7" x14ac:dyDescent="0.2">
      <c r="A455" s="6">
        <v>39387</v>
      </c>
      <c r="B455">
        <v>4.7</v>
      </c>
      <c r="C455">
        <f t="shared" si="14"/>
        <v>11</v>
      </c>
      <c r="D455">
        <f t="shared" si="15"/>
        <v>2007</v>
      </c>
      <c r="E455" s="33" t="s">
        <v>70</v>
      </c>
      <c r="F455" s="33" t="s">
        <v>70</v>
      </c>
      <c r="G455" s="33" t="s">
        <v>70</v>
      </c>
    </row>
    <row r="456" spans="1:7" x14ac:dyDescent="0.2">
      <c r="A456" s="6">
        <v>39753</v>
      </c>
      <c r="B456">
        <v>6.3</v>
      </c>
      <c r="C456">
        <f t="shared" si="14"/>
        <v>11</v>
      </c>
      <c r="D456">
        <f t="shared" si="15"/>
        <v>2008</v>
      </c>
      <c r="E456" s="33" t="s">
        <v>70</v>
      </c>
      <c r="F456" s="33" t="s">
        <v>70</v>
      </c>
      <c r="G456" s="33" t="s">
        <v>70</v>
      </c>
    </row>
    <row r="457" spans="1:7" x14ac:dyDescent="0.2">
      <c r="A457" s="6">
        <v>40118</v>
      </c>
      <c r="B457">
        <v>7.8</v>
      </c>
      <c r="C457">
        <f t="shared" si="14"/>
        <v>11</v>
      </c>
      <c r="D457">
        <f t="shared" si="15"/>
        <v>2009</v>
      </c>
      <c r="E457" s="33" t="s">
        <v>70</v>
      </c>
      <c r="F457" s="33" t="s">
        <v>70</v>
      </c>
      <c r="G457" s="33" t="s">
        <v>70</v>
      </c>
    </row>
    <row r="458" spans="1:7" x14ac:dyDescent="0.2">
      <c r="A458" s="6">
        <v>40483</v>
      </c>
      <c r="B458">
        <v>7.2</v>
      </c>
      <c r="C458">
        <f t="shared" si="14"/>
        <v>11</v>
      </c>
      <c r="D458">
        <f t="shared" si="15"/>
        <v>2010</v>
      </c>
      <c r="E458" s="33" t="s">
        <v>70</v>
      </c>
      <c r="F458" s="33" t="s">
        <v>70</v>
      </c>
      <c r="G458" s="33" t="s">
        <v>70</v>
      </c>
    </row>
    <row r="459" spans="1:7" x14ac:dyDescent="0.2">
      <c r="A459" s="6">
        <v>40848</v>
      </c>
      <c r="B459">
        <v>6</v>
      </c>
      <c r="C459">
        <f t="shared" si="14"/>
        <v>11</v>
      </c>
      <c r="D459">
        <f t="shared" si="15"/>
        <v>2011</v>
      </c>
      <c r="E459" s="33" t="s">
        <v>70</v>
      </c>
      <c r="F459" s="33" t="s">
        <v>70</v>
      </c>
      <c r="G459" s="33" t="s">
        <v>70</v>
      </c>
    </row>
    <row r="460" spans="1:7" x14ac:dyDescent="0.2">
      <c r="A460" s="6">
        <v>41214</v>
      </c>
      <c r="B460">
        <v>5.5</v>
      </c>
      <c r="C460">
        <f t="shared" si="14"/>
        <v>11</v>
      </c>
      <c r="D460">
        <f t="shared" si="15"/>
        <v>2012</v>
      </c>
      <c r="E460" s="33" t="s">
        <v>70</v>
      </c>
      <c r="F460" s="33" t="s">
        <v>70</v>
      </c>
      <c r="G460" s="33" t="s">
        <v>70</v>
      </c>
    </row>
    <row r="461" spans="1:7" x14ac:dyDescent="0.2">
      <c r="A461" s="6">
        <v>41579</v>
      </c>
      <c r="B461">
        <v>4.7</v>
      </c>
      <c r="C461">
        <f t="shared" si="14"/>
        <v>11</v>
      </c>
      <c r="D461">
        <f t="shared" si="15"/>
        <v>2013</v>
      </c>
      <c r="E461" s="33" t="s">
        <v>70</v>
      </c>
      <c r="F461" s="33" t="s">
        <v>70</v>
      </c>
      <c r="G461" s="33" t="s">
        <v>70</v>
      </c>
    </row>
    <row r="462" spans="1:7" x14ac:dyDescent="0.2">
      <c r="A462" s="6">
        <v>41944</v>
      </c>
      <c r="B462">
        <v>3.8</v>
      </c>
      <c r="C462">
        <f t="shared" si="14"/>
        <v>11</v>
      </c>
      <c r="D462">
        <f t="shared" si="15"/>
        <v>2014</v>
      </c>
      <c r="E462" s="33" t="s">
        <v>70</v>
      </c>
      <c r="F462" s="33" t="s">
        <v>70</v>
      </c>
      <c r="G462" s="33" t="s">
        <v>70</v>
      </c>
    </row>
    <row r="463" spans="1:7" x14ac:dyDescent="0.2">
      <c r="A463" s="6">
        <v>42309</v>
      </c>
      <c r="B463">
        <v>3.6</v>
      </c>
      <c r="C463">
        <f t="shared" si="14"/>
        <v>11</v>
      </c>
      <c r="D463">
        <f t="shared" si="15"/>
        <v>2015</v>
      </c>
      <c r="E463" s="33" t="s">
        <v>70</v>
      </c>
      <c r="F463" s="33" t="s">
        <v>70</v>
      </c>
      <c r="G463" s="33" t="s">
        <v>70</v>
      </c>
    </row>
    <row r="464" spans="1:7" x14ac:dyDescent="0.2">
      <c r="A464" s="6">
        <v>42675</v>
      </c>
      <c r="B464">
        <v>4</v>
      </c>
      <c r="C464">
        <f t="shared" si="14"/>
        <v>11</v>
      </c>
      <c r="D464">
        <f t="shared" si="15"/>
        <v>2016</v>
      </c>
      <c r="E464" s="33" t="s">
        <v>70</v>
      </c>
      <c r="F464" s="33" t="s">
        <v>70</v>
      </c>
      <c r="G464" s="33" t="s">
        <v>70</v>
      </c>
    </row>
    <row r="465" spans="1:7" x14ac:dyDescent="0.2">
      <c r="A465" s="6">
        <v>43040</v>
      </c>
      <c r="B465">
        <v>3.3</v>
      </c>
      <c r="C465">
        <f t="shared" si="14"/>
        <v>11</v>
      </c>
      <c r="D465">
        <f t="shared" si="15"/>
        <v>2017</v>
      </c>
      <c r="E465" s="33" t="s">
        <v>70</v>
      </c>
      <c r="F465" s="33" t="s">
        <v>70</v>
      </c>
      <c r="G465" s="33" t="s">
        <v>70</v>
      </c>
    </row>
    <row r="466" spans="1:7" x14ac:dyDescent="0.2">
      <c r="A466" s="6">
        <v>28095</v>
      </c>
      <c r="B466">
        <v>5.9</v>
      </c>
      <c r="C466">
        <f t="shared" si="14"/>
        <v>12</v>
      </c>
      <c r="D466">
        <f t="shared" si="15"/>
        <v>1976</v>
      </c>
      <c r="E466" s="33" t="s">
        <v>70</v>
      </c>
      <c r="F466" s="33" t="s">
        <v>70</v>
      </c>
      <c r="G466" s="33" t="s">
        <v>70</v>
      </c>
    </row>
    <row r="467" spans="1:7" x14ac:dyDescent="0.2">
      <c r="A467" s="6">
        <v>28460</v>
      </c>
      <c r="B467">
        <v>4.4000000000000004</v>
      </c>
      <c r="C467">
        <f t="shared" si="14"/>
        <v>12</v>
      </c>
      <c r="D467">
        <f t="shared" si="15"/>
        <v>1977</v>
      </c>
      <c r="E467" s="33" t="s">
        <v>70</v>
      </c>
      <c r="F467" s="33" t="s">
        <v>70</v>
      </c>
      <c r="G467" s="33" t="s">
        <v>70</v>
      </c>
    </row>
    <row r="468" spans="1:7" x14ac:dyDescent="0.2">
      <c r="A468" s="6">
        <v>28825</v>
      </c>
      <c r="B468">
        <v>3.8</v>
      </c>
      <c r="C468">
        <f t="shared" si="14"/>
        <v>12</v>
      </c>
      <c r="D468">
        <f t="shared" si="15"/>
        <v>1978</v>
      </c>
      <c r="E468" s="33" t="s">
        <v>70</v>
      </c>
      <c r="F468" s="33" t="s">
        <v>70</v>
      </c>
      <c r="G468" s="33" t="s">
        <v>70</v>
      </c>
    </row>
    <row r="469" spans="1:7" x14ac:dyDescent="0.2">
      <c r="A469" s="6">
        <v>29190</v>
      </c>
      <c r="B469">
        <v>4.9000000000000004</v>
      </c>
      <c r="C469">
        <f t="shared" si="14"/>
        <v>12</v>
      </c>
      <c r="D469">
        <f t="shared" si="15"/>
        <v>1979</v>
      </c>
      <c r="E469" s="33" t="s">
        <v>70</v>
      </c>
      <c r="F469" s="33" t="s">
        <v>70</v>
      </c>
      <c r="G469" s="33" t="s">
        <v>70</v>
      </c>
    </row>
    <row r="470" spans="1:7" x14ac:dyDescent="0.2">
      <c r="A470" s="6">
        <v>29556</v>
      </c>
      <c r="B470">
        <v>5.8</v>
      </c>
      <c r="C470">
        <f t="shared" si="14"/>
        <v>12</v>
      </c>
      <c r="D470">
        <f t="shared" si="15"/>
        <v>1980</v>
      </c>
      <c r="E470" s="33" t="s">
        <v>70</v>
      </c>
      <c r="F470" s="33" t="s">
        <v>70</v>
      </c>
      <c r="G470" s="33" t="s">
        <v>70</v>
      </c>
    </row>
    <row r="471" spans="1:7" x14ac:dyDescent="0.2">
      <c r="A471" s="6">
        <v>29921</v>
      </c>
      <c r="B471">
        <v>6.4</v>
      </c>
      <c r="C471">
        <f t="shared" si="14"/>
        <v>12</v>
      </c>
      <c r="D471">
        <f t="shared" si="15"/>
        <v>1981</v>
      </c>
      <c r="E471" s="33" t="s">
        <v>70</v>
      </c>
      <c r="F471" s="33" t="s">
        <v>70</v>
      </c>
      <c r="G471" s="33" t="s">
        <v>70</v>
      </c>
    </row>
    <row r="472" spans="1:7" x14ac:dyDescent="0.2">
      <c r="A472" s="6">
        <v>30286</v>
      </c>
      <c r="B472">
        <v>8.9</v>
      </c>
      <c r="C472">
        <f t="shared" si="14"/>
        <v>12</v>
      </c>
      <c r="D472">
        <f t="shared" si="15"/>
        <v>1982</v>
      </c>
      <c r="E472" s="33" t="s">
        <v>70</v>
      </c>
      <c r="F472" s="33" t="s">
        <v>70</v>
      </c>
      <c r="G472" s="33" t="s">
        <v>70</v>
      </c>
    </row>
    <row r="473" spans="1:7" x14ac:dyDescent="0.2">
      <c r="A473" s="6">
        <v>30651</v>
      </c>
      <c r="B473">
        <v>7.1</v>
      </c>
      <c r="C473">
        <f t="shared" si="14"/>
        <v>12</v>
      </c>
      <c r="D473">
        <f t="shared" si="15"/>
        <v>1983</v>
      </c>
      <c r="E473" s="33" t="s">
        <v>70</v>
      </c>
      <c r="F473" s="33" t="s">
        <v>70</v>
      </c>
      <c r="G473" s="33" t="s">
        <v>70</v>
      </c>
    </row>
    <row r="474" spans="1:7" x14ac:dyDescent="0.2">
      <c r="A474" s="6">
        <v>31017</v>
      </c>
      <c r="B474">
        <v>5.9</v>
      </c>
      <c r="C474">
        <f t="shared" si="14"/>
        <v>12</v>
      </c>
      <c r="D474">
        <f t="shared" si="15"/>
        <v>1984</v>
      </c>
      <c r="E474" s="33" t="s">
        <v>70</v>
      </c>
      <c r="F474" s="33" t="s">
        <v>70</v>
      </c>
      <c r="G474" s="33" t="s">
        <v>70</v>
      </c>
    </row>
    <row r="475" spans="1:7" x14ac:dyDescent="0.2">
      <c r="A475" s="6">
        <v>31382</v>
      </c>
      <c r="B475">
        <v>6.1</v>
      </c>
      <c r="C475">
        <f t="shared" si="14"/>
        <v>12</v>
      </c>
      <c r="D475">
        <f t="shared" si="15"/>
        <v>1985</v>
      </c>
      <c r="E475" s="33" t="s">
        <v>70</v>
      </c>
      <c r="F475" s="33" t="s">
        <v>70</v>
      </c>
      <c r="G475" s="33" t="s">
        <v>70</v>
      </c>
    </row>
    <row r="476" spans="1:7" x14ac:dyDescent="0.2">
      <c r="A476" s="6">
        <v>31747</v>
      </c>
      <c r="B476">
        <v>5.2</v>
      </c>
      <c r="C476">
        <f t="shared" si="14"/>
        <v>12</v>
      </c>
      <c r="D476">
        <f t="shared" si="15"/>
        <v>1986</v>
      </c>
      <c r="E476" s="33" t="s">
        <v>70</v>
      </c>
      <c r="F476" s="33" t="s">
        <v>70</v>
      </c>
      <c r="G476" s="33" t="s">
        <v>70</v>
      </c>
    </row>
    <row r="477" spans="1:7" x14ac:dyDescent="0.2">
      <c r="A477" s="6">
        <v>32112</v>
      </c>
      <c r="B477">
        <v>4.5</v>
      </c>
      <c r="C477">
        <f t="shared" si="14"/>
        <v>12</v>
      </c>
      <c r="D477">
        <f t="shared" si="15"/>
        <v>1987</v>
      </c>
      <c r="E477" s="33" t="s">
        <v>70</v>
      </c>
      <c r="F477" s="33" t="s">
        <v>70</v>
      </c>
      <c r="G477" s="33" t="s">
        <v>70</v>
      </c>
    </row>
    <row r="478" spans="1:7" x14ac:dyDescent="0.2">
      <c r="A478" s="6">
        <v>32478</v>
      </c>
      <c r="B478">
        <v>4.2</v>
      </c>
      <c r="C478">
        <f t="shared" si="14"/>
        <v>12</v>
      </c>
      <c r="D478">
        <f t="shared" si="15"/>
        <v>1988</v>
      </c>
      <c r="E478" s="33" t="s">
        <v>70</v>
      </c>
      <c r="F478" s="33" t="s">
        <v>70</v>
      </c>
      <c r="G478" s="33" t="s">
        <v>70</v>
      </c>
    </row>
    <row r="479" spans="1:7" x14ac:dyDescent="0.2">
      <c r="A479" s="6">
        <v>32843</v>
      </c>
      <c r="B479">
        <v>4.5999999999999996</v>
      </c>
      <c r="C479">
        <f t="shared" si="14"/>
        <v>12</v>
      </c>
      <c r="D479">
        <f t="shared" si="15"/>
        <v>1989</v>
      </c>
      <c r="E479" s="33" t="s">
        <v>70</v>
      </c>
      <c r="F479" s="33" t="s">
        <v>70</v>
      </c>
      <c r="G479" s="33" t="s">
        <v>70</v>
      </c>
    </row>
    <row r="480" spans="1:7" x14ac:dyDescent="0.2">
      <c r="A480" s="6">
        <v>33208</v>
      </c>
      <c r="B480">
        <v>5.0999999999999996</v>
      </c>
      <c r="C480">
        <f t="shared" si="14"/>
        <v>12</v>
      </c>
      <c r="D480">
        <f t="shared" si="15"/>
        <v>1990</v>
      </c>
      <c r="E480" s="33" t="s">
        <v>70</v>
      </c>
      <c r="F480" s="33" t="s">
        <v>70</v>
      </c>
      <c r="G480" s="33" t="s">
        <v>70</v>
      </c>
    </row>
    <row r="481" spans="1:7" x14ac:dyDescent="0.2">
      <c r="A481" s="6">
        <v>33573</v>
      </c>
      <c r="B481">
        <v>5.0999999999999996</v>
      </c>
      <c r="C481">
        <f t="shared" si="14"/>
        <v>12</v>
      </c>
      <c r="D481">
        <f t="shared" si="15"/>
        <v>1991</v>
      </c>
      <c r="E481" s="33" t="s">
        <v>70</v>
      </c>
      <c r="F481" s="33" t="s">
        <v>70</v>
      </c>
      <c r="G481" s="33" t="s">
        <v>70</v>
      </c>
    </row>
    <row r="482" spans="1:7" x14ac:dyDescent="0.2">
      <c r="A482" s="6">
        <v>33939</v>
      </c>
      <c r="B482">
        <v>5.0999999999999996</v>
      </c>
      <c r="C482">
        <f t="shared" si="14"/>
        <v>12</v>
      </c>
      <c r="D482">
        <f t="shared" si="15"/>
        <v>1992</v>
      </c>
      <c r="E482" s="33" t="s">
        <v>70</v>
      </c>
      <c r="F482" s="33" t="s">
        <v>70</v>
      </c>
      <c r="G482" s="33" t="s">
        <v>70</v>
      </c>
    </row>
    <row r="483" spans="1:7" x14ac:dyDescent="0.2">
      <c r="A483" s="6">
        <v>34304</v>
      </c>
      <c r="B483">
        <v>4.5999999999999996</v>
      </c>
      <c r="C483">
        <f t="shared" si="14"/>
        <v>12</v>
      </c>
      <c r="D483">
        <f t="shared" si="15"/>
        <v>1993</v>
      </c>
      <c r="E483" s="33" t="s">
        <v>70</v>
      </c>
      <c r="F483" s="33" t="s">
        <v>70</v>
      </c>
      <c r="G483" s="33" t="s">
        <v>70</v>
      </c>
    </row>
    <row r="484" spans="1:7" x14ac:dyDescent="0.2">
      <c r="A484" s="6">
        <v>34669</v>
      </c>
      <c r="B484">
        <v>3.9</v>
      </c>
      <c r="C484">
        <f t="shared" si="14"/>
        <v>12</v>
      </c>
      <c r="D484">
        <f t="shared" si="15"/>
        <v>1994</v>
      </c>
      <c r="E484" s="33" t="s">
        <v>70</v>
      </c>
      <c r="F484" s="33" t="s">
        <v>70</v>
      </c>
      <c r="G484" s="33" t="s">
        <v>70</v>
      </c>
    </row>
    <row r="485" spans="1:7" x14ac:dyDescent="0.2">
      <c r="A485" s="6">
        <v>35034</v>
      </c>
      <c r="B485">
        <v>3.8</v>
      </c>
      <c r="C485">
        <f t="shared" si="14"/>
        <v>12</v>
      </c>
      <c r="D485">
        <f t="shared" si="15"/>
        <v>1995</v>
      </c>
      <c r="E485" s="33" t="s">
        <v>70</v>
      </c>
      <c r="F485" s="33" t="s">
        <v>70</v>
      </c>
      <c r="G485" s="33" t="s">
        <v>70</v>
      </c>
    </row>
    <row r="486" spans="1:7" x14ac:dyDescent="0.2">
      <c r="A486" s="6">
        <v>35400</v>
      </c>
      <c r="B486">
        <v>3.7</v>
      </c>
      <c r="C486">
        <f t="shared" si="14"/>
        <v>12</v>
      </c>
      <c r="D486">
        <f t="shared" si="15"/>
        <v>1996</v>
      </c>
      <c r="E486" s="33" t="s">
        <v>70</v>
      </c>
      <c r="F486" s="33" t="s">
        <v>70</v>
      </c>
      <c r="G486" s="33" t="s">
        <v>70</v>
      </c>
    </row>
    <row r="487" spans="1:7" x14ac:dyDescent="0.2">
      <c r="A487" s="6">
        <v>35765</v>
      </c>
      <c r="B487">
        <v>2.9</v>
      </c>
      <c r="C487">
        <f t="shared" si="14"/>
        <v>12</v>
      </c>
      <c r="D487">
        <f t="shared" si="15"/>
        <v>1997</v>
      </c>
      <c r="E487" s="33" t="s">
        <v>70</v>
      </c>
      <c r="F487" s="33" t="s">
        <v>70</v>
      </c>
      <c r="G487" s="33" t="s">
        <v>70</v>
      </c>
    </row>
    <row r="488" spans="1:7" x14ac:dyDescent="0.2">
      <c r="A488" s="6">
        <v>36130</v>
      </c>
      <c r="B488">
        <v>2.6</v>
      </c>
      <c r="C488">
        <f t="shared" si="14"/>
        <v>12</v>
      </c>
      <c r="D488">
        <f t="shared" si="15"/>
        <v>1998</v>
      </c>
      <c r="E488" s="33" t="s">
        <v>70</v>
      </c>
      <c r="F488" s="33" t="s">
        <v>70</v>
      </c>
      <c r="G488" s="33" t="s">
        <v>70</v>
      </c>
    </row>
    <row r="489" spans="1:7" x14ac:dyDescent="0.2">
      <c r="A489" s="6">
        <v>36495</v>
      </c>
      <c r="B489">
        <v>2.9</v>
      </c>
      <c r="C489">
        <f t="shared" si="14"/>
        <v>12</v>
      </c>
      <c r="D489">
        <f t="shared" si="15"/>
        <v>1999</v>
      </c>
      <c r="E489" s="33" t="s">
        <v>70</v>
      </c>
      <c r="F489" s="33" t="s">
        <v>70</v>
      </c>
      <c r="G489" s="33" t="s">
        <v>70</v>
      </c>
    </row>
    <row r="490" spans="1:7" x14ac:dyDescent="0.2">
      <c r="A490" s="6">
        <v>36861</v>
      </c>
      <c r="B490">
        <v>3.4</v>
      </c>
      <c r="C490">
        <f t="shared" si="14"/>
        <v>12</v>
      </c>
      <c r="D490">
        <f t="shared" si="15"/>
        <v>2000</v>
      </c>
      <c r="E490" s="33" t="s">
        <v>70</v>
      </c>
      <c r="F490" s="33" t="s">
        <v>70</v>
      </c>
      <c r="G490" s="33" t="s">
        <v>70</v>
      </c>
    </row>
    <row r="491" spans="1:7" x14ac:dyDescent="0.2">
      <c r="A491" s="6">
        <v>37226</v>
      </c>
      <c r="B491">
        <v>4.4000000000000004</v>
      </c>
      <c r="C491">
        <f t="shared" si="14"/>
        <v>12</v>
      </c>
      <c r="D491">
        <f t="shared" si="15"/>
        <v>2001</v>
      </c>
      <c r="E491" s="33" t="s">
        <v>70</v>
      </c>
      <c r="F491" s="33" t="s">
        <v>70</v>
      </c>
      <c r="G491" s="33" t="s">
        <v>70</v>
      </c>
    </row>
    <row r="492" spans="1:7" x14ac:dyDescent="0.2">
      <c r="A492" s="6">
        <v>37591</v>
      </c>
      <c r="B492">
        <v>4.4000000000000004</v>
      </c>
      <c r="C492">
        <f t="shared" si="14"/>
        <v>12</v>
      </c>
      <c r="D492">
        <f t="shared" si="15"/>
        <v>2002</v>
      </c>
      <c r="E492" s="33" t="s">
        <v>70</v>
      </c>
      <c r="F492" s="33" t="s">
        <v>70</v>
      </c>
      <c r="G492" s="33" t="s">
        <v>70</v>
      </c>
    </row>
    <row r="493" spans="1:7" x14ac:dyDescent="0.2">
      <c r="A493" s="6">
        <v>37956</v>
      </c>
      <c r="B493">
        <v>4.9000000000000004</v>
      </c>
      <c r="C493">
        <f t="shared" si="14"/>
        <v>12</v>
      </c>
      <c r="D493">
        <f t="shared" si="15"/>
        <v>2003</v>
      </c>
      <c r="E493" s="33" t="s">
        <v>70</v>
      </c>
      <c r="F493" s="33" t="s">
        <v>70</v>
      </c>
      <c r="G493" s="33" t="s">
        <v>70</v>
      </c>
    </row>
    <row r="494" spans="1:7" x14ac:dyDescent="0.2">
      <c r="A494" s="6">
        <v>38322</v>
      </c>
      <c r="B494">
        <v>4.3</v>
      </c>
      <c r="C494">
        <f t="shared" si="14"/>
        <v>12</v>
      </c>
      <c r="D494">
        <f t="shared" si="15"/>
        <v>2004</v>
      </c>
      <c r="E494" s="33" t="s">
        <v>70</v>
      </c>
      <c r="F494" s="33" t="s">
        <v>70</v>
      </c>
      <c r="G494" s="33" t="s">
        <v>70</v>
      </c>
    </row>
    <row r="495" spans="1:7" x14ac:dyDescent="0.2">
      <c r="A495" s="6">
        <v>38687</v>
      </c>
      <c r="B495">
        <v>4.0999999999999996</v>
      </c>
      <c r="C495">
        <f t="shared" si="14"/>
        <v>12</v>
      </c>
      <c r="D495">
        <f t="shared" si="15"/>
        <v>2005</v>
      </c>
      <c r="E495" s="33" t="s">
        <v>70</v>
      </c>
      <c r="F495" s="33" t="s">
        <v>70</v>
      </c>
      <c r="G495" s="33" t="s">
        <v>70</v>
      </c>
    </row>
    <row r="496" spans="1:7" x14ac:dyDescent="0.2">
      <c r="A496" s="6">
        <v>39052</v>
      </c>
      <c r="B496">
        <v>4.3</v>
      </c>
      <c r="C496">
        <f t="shared" si="14"/>
        <v>12</v>
      </c>
      <c r="D496">
        <f t="shared" si="15"/>
        <v>2006</v>
      </c>
      <c r="E496" s="33" t="s">
        <v>70</v>
      </c>
      <c r="F496" s="33" t="s">
        <v>70</v>
      </c>
      <c r="G496" s="33" t="s">
        <v>70</v>
      </c>
    </row>
    <row r="497" spans="1:7" x14ac:dyDescent="0.2">
      <c r="A497" s="6">
        <v>39417</v>
      </c>
      <c r="B497">
        <v>4.7</v>
      </c>
      <c r="C497">
        <f t="shared" si="14"/>
        <v>12</v>
      </c>
      <c r="D497">
        <f t="shared" si="15"/>
        <v>2007</v>
      </c>
      <c r="E497" s="33" t="s">
        <v>70</v>
      </c>
      <c r="F497" s="33" t="s">
        <v>70</v>
      </c>
      <c r="G497" s="33" t="s">
        <v>70</v>
      </c>
    </row>
    <row r="498" spans="1:7" x14ac:dyDescent="0.2">
      <c r="A498" s="6">
        <v>39783</v>
      </c>
      <c r="B498">
        <v>6.7</v>
      </c>
      <c r="C498">
        <f t="shared" si="14"/>
        <v>12</v>
      </c>
      <c r="D498">
        <f t="shared" si="15"/>
        <v>2008</v>
      </c>
      <c r="E498" s="33" t="s">
        <v>70</v>
      </c>
      <c r="F498" s="33" t="s">
        <v>70</v>
      </c>
      <c r="G498" s="33" t="s">
        <v>70</v>
      </c>
    </row>
    <row r="499" spans="1:7" x14ac:dyDescent="0.2">
      <c r="A499" s="6">
        <v>40148</v>
      </c>
      <c r="B499">
        <v>7.7</v>
      </c>
      <c r="C499">
        <f t="shared" si="14"/>
        <v>12</v>
      </c>
      <c r="D499">
        <f t="shared" si="15"/>
        <v>2009</v>
      </c>
      <c r="E499" s="33" t="s">
        <v>70</v>
      </c>
      <c r="F499" s="33" t="s">
        <v>70</v>
      </c>
      <c r="G499" s="33" t="s">
        <v>70</v>
      </c>
    </row>
    <row r="500" spans="1:7" x14ac:dyDescent="0.2">
      <c r="A500" s="6">
        <v>40513</v>
      </c>
      <c r="B500">
        <v>7.1</v>
      </c>
      <c r="C500">
        <f t="shared" si="14"/>
        <v>12</v>
      </c>
      <c r="D500">
        <f t="shared" si="15"/>
        <v>2010</v>
      </c>
      <c r="E500" s="33" t="s">
        <v>70</v>
      </c>
      <c r="F500" s="33" t="s">
        <v>70</v>
      </c>
      <c r="G500" s="33" t="s">
        <v>70</v>
      </c>
    </row>
    <row r="501" spans="1:7" x14ac:dyDescent="0.2">
      <c r="A501" s="6">
        <v>40878</v>
      </c>
      <c r="B501">
        <v>5.9</v>
      </c>
      <c r="C501">
        <f t="shared" si="14"/>
        <v>12</v>
      </c>
      <c r="D501">
        <f t="shared" si="15"/>
        <v>2011</v>
      </c>
      <c r="E501" s="33" t="s">
        <v>70</v>
      </c>
      <c r="F501" s="33" t="s">
        <v>70</v>
      </c>
      <c r="G501" s="33" t="s">
        <v>70</v>
      </c>
    </row>
    <row r="502" spans="1:7" x14ac:dyDescent="0.2">
      <c r="A502" s="6">
        <v>41244</v>
      </c>
      <c r="B502">
        <v>5.4</v>
      </c>
      <c r="C502">
        <f t="shared" si="14"/>
        <v>12</v>
      </c>
      <c r="D502">
        <f t="shared" si="15"/>
        <v>2012</v>
      </c>
      <c r="E502" s="33" t="s">
        <v>70</v>
      </c>
      <c r="F502" s="33" t="s">
        <v>70</v>
      </c>
      <c r="G502" s="33" t="s">
        <v>70</v>
      </c>
    </row>
    <row r="503" spans="1:7" x14ac:dyDescent="0.2">
      <c r="A503" s="6">
        <v>41609</v>
      </c>
      <c r="B503">
        <v>4.7</v>
      </c>
      <c r="C503">
        <f t="shared" si="14"/>
        <v>12</v>
      </c>
      <c r="D503">
        <f t="shared" si="15"/>
        <v>2013</v>
      </c>
      <c r="E503" s="33" t="s">
        <v>70</v>
      </c>
      <c r="F503" s="33" t="s">
        <v>70</v>
      </c>
      <c r="G503" s="33" t="s">
        <v>70</v>
      </c>
    </row>
    <row r="504" spans="1:7" x14ac:dyDescent="0.2">
      <c r="A504" s="6">
        <v>41974</v>
      </c>
      <c r="B504">
        <v>3.8</v>
      </c>
      <c r="C504">
        <f t="shared" si="14"/>
        <v>12</v>
      </c>
      <c r="D504">
        <f t="shared" si="15"/>
        <v>2014</v>
      </c>
      <c r="E504" s="33" t="s">
        <v>70</v>
      </c>
      <c r="F504" s="33" t="s">
        <v>70</v>
      </c>
      <c r="G504" s="33" t="s">
        <v>70</v>
      </c>
    </row>
    <row r="505" spans="1:7" x14ac:dyDescent="0.2">
      <c r="A505" s="6">
        <v>42339</v>
      </c>
      <c r="B505">
        <v>3.7</v>
      </c>
      <c r="C505">
        <f t="shared" si="14"/>
        <v>12</v>
      </c>
      <c r="D505">
        <f t="shared" si="15"/>
        <v>2015</v>
      </c>
      <c r="E505" s="33" t="s">
        <v>70</v>
      </c>
      <c r="F505" s="33" t="s">
        <v>70</v>
      </c>
      <c r="G505" s="33" t="s">
        <v>70</v>
      </c>
    </row>
    <row r="506" spans="1:7" x14ac:dyDescent="0.2">
      <c r="A506" s="6">
        <v>42705</v>
      </c>
      <c r="B506">
        <v>3.9</v>
      </c>
      <c r="C506">
        <f t="shared" si="14"/>
        <v>12</v>
      </c>
      <c r="D506">
        <f t="shared" si="15"/>
        <v>2016</v>
      </c>
      <c r="E506" s="33" t="s">
        <v>70</v>
      </c>
      <c r="F506" s="33" t="s">
        <v>70</v>
      </c>
      <c r="G506" s="33" t="s">
        <v>70</v>
      </c>
    </row>
    <row r="507" spans="1:7" x14ac:dyDescent="0.2">
      <c r="A507" s="6">
        <v>43070</v>
      </c>
      <c r="B507">
        <v>3.3</v>
      </c>
      <c r="C507">
        <f t="shared" si="14"/>
        <v>12</v>
      </c>
      <c r="D507">
        <f t="shared" si="15"/>
        <v>2017</v>
      </c>
      <c r="E507" s="33" t="s">
        <v>70</v>
      </c>
      <c r="F507" s="33" t="s">
        <v>70</v>
      </c>
      <c r="G507" s="33" t="s">
        <v>70</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6384"/>
  <sheetViews>
    <sheetView workbookViewId="0">
      <selection activeCell="D15" sqref="D15:D34"/>
    </sheetView>
  </sheetViews>
  <sheetFormatPr baseColWidth="10" defaultRowHeight="16" x14ac:dyDescent="0.2"/>
  <sheetData>
    <row r="1" spans="1:8" s="3" customFormat="1" x14ac:dyDescent="0.2">
      <c r="A1" s="3" t="s">
        <v>4</v>
      </c>
      <c r="B1" s="9" t="s">
        <v>17</v>
      </c>
      <c r="C1" s="3" t="s">
        <v>58</v>
      </c>
      <c r="D1" s="3" t="s">
        <v>410</v>
      </c>
      <c r="E1" s="3" t="s">
        <v>406</v>
      </c>
      <c r="F1" s="3" t="s">
        <v>425</v>
      </c>
      <c r="G1" s="44" t="s">
        <v>471</v>
      </c>
      <c r="H1" s="3" t="s">
        <v>483</v>
      </c>
    </row>
    <row r="2" spans="1:8" x14ac:dyDescent="0.2">
      <c r="A2">
        <v>1950</v>
      </c>
      <c r="B2" s="7">
        <v>802300</v>
      </c>
      <c r="C2" s="36" t="s">
        <v>70</v>
      </c>
      <c r="D2" s="36" t="s">
        <v>70</v>
      </c>
      <c r="E2" s="36" t="s">
        <v>70</v>
      </c>
      <c r="F2" s="36" t="s">
        <v>70</v>
      </c>
      <c r="G2" s="36" t="s">
        <v>70</v>
      </c>
      <c r="H2" s="36" t="s">
        <v>70</v>
      </c>
    </row>
    <row r="3" spans="1:8" x14ac:dyDescent="0.2">
      <c r="A3">
        <v>1960</v>
      </c>
      <c r="B3" s="7">
        <v>958700</v>
      </c>
      <c r="C3" s="36" t="s">
        <v>70</v>
      </c>
      <c r="D3" s="36" t="s">
        <v>70</v>
      </c>
      <c r="E3" s="36" t="s">
        <v>70</v>
      </c>
      <c r="F3" s="36" t="s">
        <v>70</v>
      </c>
      <c r="G3" s="36" t="s">
        <v>70</v>
      </c>
      <c r="H3" s="36" t="s">
        <v>70</v>
      </c>
    </row>
    <row r="4" spans="1:8" x14ac:dyDescent="0.2">
      <c r="A4">
        <v>1970</v>
      </c>
      <c r="B4" s="7">
        <v>1315300</v>
      </c>
      <c r="C4" s="36" t="s">
        <v>70</v>
      </c>
      <c r="D4" s="36" t="s">
        <v>70</v>
      </c>
      <c r="E4" s="36" t="s">
        <v>70</v>
      </c>
      <c r="F4" s="36" t="s">
        <v>70</v>
      </c>
      <c r="G4" s="36" t="s">
        <v>70</v>
      </c>
      <c r="H4" s="36" t="s">
        <v>70</v>
      </c>
    </row>
    <row r="5" spans="1:8" x14ac:dyDescent="0.2">
      <c r="A5">
        <v>1980</v>
      </c>
      <c r="B5" s="7">
        <v>1770200</v>
      </c>
      <c r="C5" s="36" t="s">
        <v>70</v>
      </c>
      <c r="D5" s="36" t="s">
        <v>70</v>
      </c>
      <c r="E5" s="36" t="s">
        <v>70</v>
      </c>
      <c r="F5" s="36" t="s">
        <v>70</v>
      </c>
      <c r="G5" s="36" t="s">
        <v>70</v>
      </c>
      <c r="H5" s="36" t="s">
        <v>70</v>
      </c>
    </row>
    <row r="6" spans="1:8" x14ac:dyDescent="0.2">
      <c r="A6">
        <v>1990</v>
      </c>
      <c r="B6" s="7">
        <v>2135900</v>
      </c>
      <c r="C6" s="36" t="s">
        <v>70</v>
      </c>
      <c r="D6" s="36" t="s">
        <v>70</v>
      </c>
      <c r="E6" s="36" t="s">
        <v>70</v>
      </c>
      <c r="F6" s="36" t="s">
        <v>70</v>
      </c>
      <c r="G6" s="8">
        <v>0.77500000000000002</v>
      </c>
      <c r="H6" s="36" t="s">
        <v>70</v>
      </c>
    </row>
    <row r="7" spans="1:8" x14ac:dyDescent="0.2">
      <c r="A7">
        <v>1991</v>
      </c>
      <c r="B7" s="7">
        <v>2146000</v>
      </c>
      <c r="C7" s="5">
        <v>5.0000000000000001E-3</v>
      </c>
      <c r="D7" s="36" t="s">
        <v>70</v>
      </c>
      <c r="E7" s="36" t="s">
        <v>70</v>
      </c>
      <c r="F7" s="36" t="s">
        <v>70</v>
      </c>
      <c r="G7" s="36" t="s">
        <v>70</v>
      </c>
      <c r="H7" s="36" t="s">
        <v>70</v>
      </c>
    </row>
    <row r="8" spans="1:8" x14ac:dyDescent="0.2">
      <c r="A8">
        <v>1992</v>
      </c>
      <c r="B8" s="7">
        <v>2194200</v>
      </c>
      <c r="C8" s="5">
        <v>2.1999999999999999E-2</v>
      </c>
      <c r="D8" s="36" t="s">
        <v>70</v>
      </c>
      <c r="E8" s="36" t="s">
        <v>70</v>
      </c>
      <c r="F8" s="36" t="s">
        <v>70</v>
      </c>
      <c r="G8" s="36" t="s">
        <v>70</v>
      </c>
      <c r="H8" s="36" t="s">
        <v>70</v>
      </c>
    </row>
    <row r="9" spans="1:8" x14ac:dyDescent="0.2">
      <c r="A9">
        <v>1993</v>
      </c>
      <c r="B9" s="7">
        <v>2251900</v>
      </c>
      <c r="C9" s="5">
        <v>2.5999999999999999E-2</v>
      </c>
      <c r="D9" s="36" t="s">
        <v>70</v>
      </c>
      <c r="E9" s="36" t="s">
        <v>70</v>
      </c>
      <c r="F9" s="36" t="s">
        <v>70</v>
      </c>
      <c r="G9" s="36" t="s">
        <v>70</v>
      </c>
      <c r="H9" s="36" t="s">
        <v>70</v>
      </c>
    </row>
    <row r="10" spans="1:8" x14ac:dyDescent="0.2">
      <c r="A10">
        <v>1994</v>
      </c>
      <c r="B10" s="7">
        <v>2319600</v>
      </c>
      <c r="C10" s="5">
        <v>0.03</v>
      </c>
      <c r="D10" s="36" t="s">
        <v>70</v>
      </c>
      <c r="E10" s="36" t="s">
        <v>70</v>
      </c>
      <c r="F10" s="36" t="s">
        <v>70</v>
      </c>
      <c r="G10" s="36" t="s">
        <v>70</v>
      </c>
      <c r="H10" s="36" t="s">
        <v>70</v>
      </c>
    </row>
    <row r="11" spans="1:8" x14ac:dyDescent="0.2">
      <c r="A11">
        <v>1995</v>
      </c>
      <c r="B11" s="7">
        <v>2387300</v>
      </c>
      <c r="C11" s="5">
        <v>2.9000000000000001E-2</v>
      </c>
      <c r="D11" s="36" t="s">
        <v>70</v>
      </c>
      <c r="E11" s="36" t="s">
        <v>70</v>
      </c>
      <c r="F11" s="36" t="s">
        <v>70</v>
      </c>
      <c r="G11" s="36" t="s">
        <v>70</v>
      </c>
      <c r="H11" s="36" t="s">
        <v>70</v>
      </c>
    </row>
    <row r="12" spans="1:8" x14ac:dyDescent="0.2">
      <c r="A12">
        <v>1996</v>
      </c>
      <c r="B12" s="7">
        <v>2442000</v>
      </c>
      <c r="C12" s="5">
        <v>2.3E-2</v>
      </c>
      <c r="D12" s="36" t="s">
        <v>70</v>
      </c>
      <c r="E12" s="36" t="s">
        <v>70</v>
      </c>
      <c r="F12" s="36" t="s">
        <v>70</v>
      </c>
      <c r="G12" s="36" t="s">
        <v>70</v>
      </c>
      <c r="H12" s="36" t="s">
        <v>70</v>
      </c>
    </row>
    <row r="13" spans="1:8" x14ac:dyDescent="0.2">
      <c r="A13">
        <v>1997</v>
      </c>
      <c r="B13" s="7">
        <v>2499500</v>
      </c>
      <c r="C13" s="5">
        <v>2.4E-2</v>
      </c>
      <c r="D13" s="36" t="s">
        <v>70</v>
      </c>
      <c r="E13" s="36" t="s">
        <v>70</v>
      </c>
      <c r="F13" s="36" t="s">
        <v>70</v>
      </c>
      <c r="G13" s="36" t="s">
        <v>70</v>
      </c>
      <c r="H13" s="36" t="s">
        <v>70</v>
      </c>
    </row>
    <row r="14" spans="1:8" x14ac:dyDescent="0.2">
      <c r="A14">
        <v>1998</v>
      </c>
      <c r="B14" s="7">
        <v>2563600</v>
      </c>
      <c r="C14" s="5">
        <v>2.5999999999999999E-2</v>
      </c>
      <c r="D14" s="36" t="s">
        <v>70</v>
      </c>
      <c r="E14" s="36" t="s">
        <v>70</v>
      </c>
      <c r="F14" s="36" t="s">
        <v>70</v>
      </c>
      <c r="G14" s="36" t="s">
        <v>70</v>
      </c>
      <c r="H14" s="40">
        <v>36906</v>
      </c>
    </row>
    <row r="15" spans="1:8" x14ac:dyDescent="0.2">
      <c r="A15">
        <v>1999</v>
      </c>
      <c r="B15" s="7">
        <v>2621400</v>
      </c>
      <c r="C15" s="5">
        <v>2.3E-2</v>
      </c>
      <c r="D15" s="36" t="s">
        <v>70</v>
      </c>
      <c r="E15">
        <v>7.9000000000000001E-2</v>
      </c>
      <c r="F15" s="36" t="s">
        <v>70</v>
      </c>
      <c r="G15" s="36" t="s">
        <v>70</v>
      </c>
      <c r="H15" s="40">
        <v>38111</v>
      </c>
    </row>
    <row r="16" spans="1:8" x14ac:dyDescent="0.2">
      <c r="A16">
        <v>2000</v>
      </c>
      <c r="B16" s="7">
        <v>2683100</v>
      </c>
      <c r="C16" s="5">
        <v>2.4E-2</v>
      </c>
      <c r="D16" s="36" t="s">
        <v>70</v>
      </c>
      <c r="E16" s="36" t="s">
        <v>70</v>
      </c>
      <c r="F16">
        <v>7696</v>
      </c>
      <c r="G16" s="8">
        <v>0.78500000000000003</v>
      </c>
      <c r="H16" s="40">
        <v>39953</v>
      </c>
    </row>
    <row r="17" spans="1:8" x14ac:dyDescent="0.2">
      <c r="A17">
        <v>2001</v>
      </c>
      <c r="B17" s="7">
        <v>2687800</v>
      </c>
      <c r="C17" s="5">
        <v>2E-3</v>
      </c>
      <c r="D17">
        <v>1E-3</v>
      </c>
      <c r="E17" s="36" t="s">
        <v>70</v>
      </c>
      <c r="F17" s="36" t="s">
        <v>70</v>
      </c>
      <c r="G17" s="36" t="s">
        <v>70</v>
      </c>
      <c r="H17" s="40">
        <v>39719</v>
      </c>
    </row>
    <row r="18" spans="1:8" x14ac:dyDescent="0.2">
      <c r="A18">
        <v>2002</v>
      </c>
      <c r="B18" s="7">
        <v>2662900</v>
      </c>
      <c r="C18" s="5">
        <v>-8.9999999999999993E-3</v>
      </c>
      <c r="D18">
        <v>2.4E-2</v>
      </c>
      <c r="E18" s="36" t="s">
        <v>70</v>
      </c>
      <c r="F18" s="36" t="s">
        <v>70</v>
      </c>
      <c r="G18" s="36" t="s">
        <v>70</v>
      </c>
      <c r="H18" s="40">
        <v>45095</v>
      </c>
    </row>
    <row r="19" spans="1:8" x14ac:dyDescent="0.2">
      <c r="A19">
        <v>2003</v>
      </c>
      <c r="B19" s="7">
        <v>2658400</v>
      </c>
      <c r="C19" s="5">
        <v>-2E-3</v>
      </c>
      <c r="D19">
        <v>4.4999999999999998E-2</v>
      </c>
      <c r="E19" s="36" t="s">
        <v>70</v>
      </c>
      <c r="F19">
        <v>7854</v>
      </c>
      <c r="G19" s="36" t="s">
        <v>70</v>
      </c>
      <c r="H19" s="40">
        <v>47466</v>
      </c>
    </row>
    <row r="20" spans="1:8" x14ac:dyDescent="0.2">
      <c r="A20">
        <v>2004</v>
      </c>
      <c r="B20" s="7">
        <v>2678900</v>
      </c>
      <c r="C20" s="5">
        <v>8.0000000000000002E-3</v>
      </c>
      <c r="D20">
        <v>3.6999999999999998E-2</v>
      </c>
      <c r="E20" s="36" t="s">
        <v>70</v>
      </c>
      <c r="F20" s="36" t="s">
        <v>70</v>
      </c>
      <c r="G20" s="36" t="s">
        <v>70</v>
      </c>
      <c r="H20" s="40">
        <v>49559</v>
      </c>
    </row>
    <row r="21" spans="1:8" x14ac:dyDescent="0.2">
      <c r="A21">
        <v>2005</v>
      </c>
      <c r="B21" s="7">
        <v>2720900</v>
      </c>
      <c r="C21" s="5">
        <v>1.6E-2</v>
      </c>
      <c r="D21">
        <v>2.5999999999999999E-2</v>
      </c>
      <c r="E21" s="36" t="s">
        <v>70</v>
      </c>
      <c r="F21" s="36" t="s">
        <v>70</v>
      </c>
      <c r="G21" s="36" t="s">
        <v>70</v>
      </c>
      <c r="H21" s="40">
        <v>50649</v>
      </c>
    </row>
    <row r="22" spans="1:8" x14ac:dyDescent="0.2">
      <c r="A22">
        <v>2006</v>
      </c>
      <c r="B22" s="7">
        <v>2755900</v>
      </c>
      <c r="C22" s="5">
        <v>1.2999999999999999E-2</v>
      </c>
      <c r="D22">
        <v>-4.0000000000000001E-3</v>
      </c>
      <c r="E22">
        <v>9.8000000000000004E-2</v>
      </c>
      <c r="F22">
        <v>7751</v>
      </c>
      <c r="G22" s="36" t="s">
        <v>70</v>
      </c>
      <c r="H22" s="40">
        <v>50666</v>
      </c>
    </row>
    <row r="23" spans="1:8" x14ac:dyDescent="0.2">
      <c r="A23">
        <v>2007</v>
      </c>
      <c r="B23" s="7">
        <v>2768900</v>
      </c>
      <c r="C23" s="5">
        <v>5.0000000000000001E-3</v>
      </c>
      <c r="D23">
        <v>4.0000000000000001E-3</v>
      </c>
      <c r="E23">
        <v>9.5000000000000001E-2</v>
      </c>
      <c r="F23" s="36" t="s">
        <v>70</v>
      </c>
      <c r="G23" s="36" t="s">
        <v>70</v>
      </c>
      <c r="H23" s="40">
        <v>55782</v>
      </c>
    </row>
    <row r="24" spans="1:8" x14ac:dyDescent="0.2">
      <c r="A24">
        <v>2008</v>
      </c>
      <c r="B24" s="7">
        <v>2760400</v>
      </c>
      <c r="C24" s="5">
        <v>-3.0000000000000001E-3</v>
      </c>
      <c r="D24">
        <v>5.0000000000000001E-3</v>
      </c>
      <c r="E24">
        <v>9.6000000000000002E-2</v>
      </c>
      <c r="F24" s="36" t="s">
        <v>70</v>
      </c>
      <c r="G24">
        <v>0.78600000000000003</v>
      </c>
      <c r="H24" s="40">
        <v>55137</v>
      </c>
    </row>
    <row r="25" spans="1:8" x14ac:dyDescent="0.2">
      <c r="A25">
        <v>2009</v>
      </c>
      <c r="B25" s="7">
        <v>2652000</v>
      </c>
      <c r="C25" s="5">
        <v>-3.9E-2</v>
      </c>
      <c r="D25">
        <v>-0.04</v>
      </c>
      <c r="E25">
        <v>0.11</v>
      </c>
      <c r="F25">
        <v>9654</v>
      </c>
      <c r="G25">
        <v>0.749</v>
      </c>
      <c r="H25" s="40">
        <v>63338</v>
      </c>
    </row>
    <row r="26" spans="1:8" x14ac:dyDescent="0.2">
      <c r="A26">
        <v>2010</v>
      </c>
      <c r="B26" s="7">
        <v>2638000</v>
      </c>
      <c r="C26" s="5">
        <v>-5.0000000000000001E-3</v>
      </c>
      <c r="D26">
        <v>3.2000000000000001E-2</v>
      </c>
      <c r="E26">
        <v>0.11600000000000001</v>
      </c>
      <c r="F26" s="36" t="s">
        <v>70</v>
      </c>
      <c r="G26">
        <v>0.74299999999999999</v>
      </c>
      <c r="H26" s="40">
        <v>55223</v>
      </c>
    </row>
    <row r="27" spans="1:8" x14ac:dyDescent="0.2">
      <c r="A27">
        <v>2011</v>
      </c>
      <c r="B27" s="7">
        <v>2685000</v>
      </c>
      <c r="C27" s="5">
        <v>1.7999999999999999E-2</v>
      </c>
      <c r="D27">
        <v>2.1999999999999999E-2</v>
      </c>
      <c r="E27">
        <v>0.11899999999999999</v>
      </c>
      <c r="F27" s="36" t="s">
        <v>70</v>
      </c>
      <c r="G27">
        <v>0.746</v>
      </c>
      <c r="H27" s="40">
        <v>51723</v>
      </c>
    </row>
    <row r="28" spans="1:8" x14ac:dyDescent="0.2">
      <c r="A28">
        <v>2012</v>
      </c>
      <c r="B28" s="7">
        <v>2727400</v>
      </c>
      <c r="C28" s="5">
        <v>1.6E-2</v>
      </c>
      <c r="D28">
        <v>1.4E-2</v>
      </c>
      <c r="E28">
        <v>0.114</v>
      </c>
      <c r="F28">
        <v>10214</v>
      </c>
      <c r="G28">
        <v>0.76</v>
      </c>
      <c r="H28" s="40">
        <v>60827</v>
      </c>
    </row>
    <row r="29" spans="1:8" x14ac:dyDescent="0.2">
      <c r="A29">
        <v>2013</v>
      </c>
      <c r="B29" s="7">
        <v>2775100</v>
      </c>
      <c r="C29" s="5">
        <v>1.7000000000000001E-2</v>
      </c>
      <c r="D29">
        <v>2.1000000000000001E-2</v>
      </c>
      <c r="E29">
        <v>0.112</v>
      </c>
      <c r="F29" s="36" t="s">
        <v>70</v>
      </c>
      <c r="G29">
        <v>0.76600000000000001</v>
      </c>
      <c r="H29" s="40">
        <v>58260</v>
      </c>
    </row>
    <row r="30" spans="1:8" x14ac:dyDescent="0.2">
      <c r="A30">
        <v>2014</v>
      </c>
      <c r="B30" s="7">
        <v>2813500</v>
      </c>
      <c r="C30" s="5">
        <v>1.4E-2</v>
      </c>
      <c r="D30">
        <v>2.8000000000000001E-2</v>
      </c>
      <c r="E30">
        <v>0.115</v>
      </c>
      <c r="F30" s="36" t="s">
        <v>70</v>
      </c>
      <c r="G30">
        <v>0.77300000000000002</v>
      </c>
      <c r="H30" s="40">
        <v>59440</v>
      </c>
    </row>
    <row r="31" spans="1:8" x14ac:dyDescent="0.2">
      <c r="A31">
        <v>2015</v>
      </c>
      <c r="B31" s="7">
        <v>2855900</v>
      </c>
      <c r="C31" s="5">
        <v>1.4999999999999999E-2</v>
      </c>
      <c r="D31">
        <v>8.0000000000000002E-3</v>
      </c>
      <c r="E31">
        <v>0.10199999999999999</v>
      </c>
      <c r="F31">
        <v>9312</v>
      </c>
      <c r="G31">
        <v>0.78300000000000003</v>
      </c>
      <c r="H31" s="40">
        <v>60520</v>
      </c>
    </row>
    <row r="32" spans="1:8" x14ac:dyDescent="0.2">
      <c r="A32">
        <v>2016</v>
      </c>
      <c r="B32" s="7">
        <v>2895600</v>
      </c>
      <c r="C32" s="5">
        <v>1.4E-2</v>
      </c>
      <c r="D32">
        <v>2.7E-2</v>
      </c>
      <c r="E32">
        <v>9.9000000000000005E-2</v>
      </c>
      <c r="F32" s="36" t="s">
        <v>70</v>
      </c>
      <c r="G32">
        <v>0.78300000000000003</v>
      </c>
      <c r="H32" s="40">
        <v>62501</v>
      </c>
    </row>
    <row r="33" spans="1:8" x14ac:dyDescent="0.2">
      <c r="A33">
        <v>2017</v>
      </c>
      <c r="B33" s="7">
        <v>2932083</v>
      </c>
      <c r="C33" s="36" t="s">
        <v>70</v>
      </c>
      <c r="D33">
        <v>1.9E-2</v>
      </c>
      <c r="E33">
        <v>9.5000000000000001E-2</v>
      </c>
      <c r="F33" s="36" t="s">
        <v>70</v>
      </c>
      <c r="G33">
        <v>0.78600000000000003</v>
      </c>
      <c r="H33" s="40">
        <v>67008</v>
      </c>
    </row>
    <row r="34" spans="1:8" x14ac:dyDescent="0.2">
      <c r="A34">
        <v>2018</v>
      </c>
      <c r="B34" s="36" t="s">
        <v>70</v>
      </c>
      <c r="C34" s="36" t="s">
        <v>70</v>
      </c>
      <c r="D34" s="36" t="s">
        <v>70</v>
      </c>
      <c r="E34" s="36" t="s">
        <v>70</v>
      </c>
      <c r="F34" s="36" t="s">
        <v>70</v>
      </c>
      <c r="G34" s="36" t="s">
        <v>70</v>
      </c>
      <c r="H34" s="36" t="s">
        <v>70</v>
      </c>
    </row>
    <row r="35" spans="1:8" x14ac:dyDescent="0.2">
      <c r="B35" s="7"/>
    </row>
    <row r="36" spans="1:8" x14ac:dyDescent="0.2">
      <c r="B36" s="7"/>
    </row>
    <row r="37" spans="1:8" x14ac:dyDescent="0.2">
      <c r="B37" s="7"/>
    </row>
    <row r="38" spans="1:8" x14ac:dyDescent="0.2">
      <c r="B38" s="7"/>
    </row>
    <row r="39" spans="1:8" x14ac:dyDescent="0.2">
      <c r="B39" s="7"/>
    </row>
    <row r="40" spans="1:8" x14ac:dyDescent="0.2">
      <c r="B40" s="7"/>
    </row>
    <row r="41" spans="1:8" x14ac:dyDescent="0.2">
      <c r="B41" s="7"/>
    </row>
    <row r="42" spans="1:8" x14ac:dyDescent="0.2">
      <c r="B42" s="7"/>
    </row>
    <row r="43" spans="1:8" x14ac:dyDescent="0.2">
      <c r="B43" s="7"/>
    </row>
    <row r="44" spans="1:8" x14ac:dyDescent="0.2">
      <c r="B44" s="7"/>
    </row>
    <row r="45" spans="1:8" x14ac:dyDescent="0.2">
      <c r="B45" s="7"/>
    </row>
    <row r="46" spans="1:8" x14ac:dyDescent="0.2">
      <c r="B46" s="7"/>
    </row>
    <row r="47" spans="1:8" x14ac:dyDescent="0.2">
      <c r="B47" s="7"/>
    </row>
    <row r="48" spans="1:8"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F18" sqref="F18"/>
    </sheetView>
  </sheetViews>
  <sheetFormatPr baseColWidth="10" defaultColWidth="8.83203125" defaultRowHeight="16" x14ac:dyDescent="0.2"/>
  <cols>
    <col min="2" max="2" width="15.1640625" bestFit="1" customWidth="1"/>
  </cols>
  <sheetData>
    <row r="1" spans="1:3" x14ac:dyDescent="0.2">
      <c r="A1" s="25" t="s">
        <v>4</v>
      </c>
      <c r="B1" s="25" t="s">
        <v>12</v>
      </c>
      <c r="C1" s="25" t="s">
        <v>68</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31</vt:i4>
      </vt:variant>
    </vt:vector>
  </HeadingPairs>
  <TitlesOfParts>
    <vt:vector size="31" baseType="lpstr">
      <vt:lpstr>grid</vt:lpstr>
      <vt:lpstr>old</vt:lpstr>
      <vt:lpstr>civic</vt:lpstr>
      <vt:lpstr>weird</vt: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public_transportation</vt:lpstr>
      <vt:lpstr>pavement_quality</vt:lpstr>
      <vt:lpstr>bridges</vt:lpstr>
      <vt:lpstr>broadband</vt:lpstr>
      <vt:lpstr>environment</vt:lpstr>
      <vt:lpstr>renewable_energy</vt:lpstr>
      <vt:lpstr>crime</vt:lpstr>
      <vt:lpstr>prison</vt:lpstr>
      <vt:lpstr>population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2019-01-07T20:14:54Z</dcterms:modified>
</cp:coreProperties>
</file>