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drawings/drawing3.xml" ContentType="application/vnd.openxmlformats-officedocument.drawing+xml"/>
  <Override PartName="/xl/charts/chart4.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8"/>
  <workbookPr autoCompressPictures="0"/>
  <mc:AlternateContent xmlns:mc="http://schemas.openxmlformats.org/markup-compatibility/2006">
    <mc:Choice Requires="x15">
      <x15ac:absPath xmlns:x15ac="http://schemas.microsoft.com/office/spreadsheetml/2010/11/ac" url="/Users/hargaja/Desktop/workspace/enterprise/4_queue/20200125-early_vote/sources/data/"/>
    </mc:Choice>
  </mc:AlternateContent>
  <xr:revisionPtr revIDLastSave="0" documentId="13_ncr:1_{6886F2AC-A3F6-9E46-8B10-8EE5C39A8E1F}" xr6:coauthVersionLast="40" xr6:coauthVersionMax="40" xr10:uidLastSave="{00000000-0000-0000-0000-000000000000}"/>
  <bookViews>
    <workbookView xWindow="3500" yWindow="1040" windowWidth="26960" windowHeight="18400" xr2:uid="{00000000-000D-0000-FFFF-FFFF00000000}"/>
  </bookViews>
  <sheets>
    <sheet name="2020_p_counties" sheetId="14" r:id="rId1"/>
    <sheet name="2018age" sheetId="11" r:id="rId2"/>
    <sheet name="2018counties" sheetId="10" r:id="rId3"/>
    <sheet name="2018regions" sheetId="9" r:id="rId4"/>
    <sheet name="2018primary" sheetId="8" r:id="rId5"/>
    <sheet name="2018rankings" sheetId="13" r:id="rId6"/>
    <sheet name="2016where" sheetId="1" r:id="rId7"/>
    <sheet name="2016who" sheetId="2" r:id="rId8"/>
    <sheet name="2016when" sheetId="3" r:id="rId9"/>
    <sheet name="2016lean" sheetId="4" r:id="rId10"/>
    <sheet name="2014weekly" sheetId="12" r:id="rId11"/>
    <sheet name="source" sheetId="6" r:id="rId12"/>
    <sheet name="layout" sheetId="7" r:id="rId13"/>
  </sheets>
  <calcPr calcId="191029"/>
  <extLst>
    <ext xmlns:xcalcf="http://schemas.microsoft.com/office/spreadsheetml/2018/calcfeatures" uri="{B58B0392-4F1F-4190-BB64-5DF3571DCE5F}">
      <xcalcf:calcFeatures>
        <xcalcf:feature name="microsoft.com:RD"/>
      </xcalcf:calcFeatures>
    </ext>
    <ext xmlns:mx="http://schemas.microsoft.com/office/mac/excel/2008/main" uri="{7523E5D3-25F3-A5E0-1632-64F254C22452}">
      <mx:ArchID Flags="2"/>
    </ext>
  </extLst>
</workbook>
</file>

<file path=xl/calcChain.xml><?xml version="1.0" encoding="utf-8"?>
<calcChain xmlns="http://schemas.openxmlformats.org/spreadsheetml/2006/main">
  <c r="D3" i="9" l="1"/>
  <c r="D4" i="9"/>
  <c r="D5" i="9"/>
  <c r="D6" i="9"/>
  <c r="D7" i="9"/>
  <c r="D8" i="9"/>
  <c r="D9" i="9"/>
  <c r="D10" i="9"/>
  <c r="D2" i="9"/>
  <c r="K33" i="8" l="1"/>
  <c r="K34" i="8"/>
  <c r="K35" i="8"/>
  <c r="K36" i="8"/>
  <c r="K32" i="8"/>
  <c r="E3" i="10"/>
  <c r="E4" i="10"/>
  <c r="E5" i="10"/>
  <c r="E6" i="10"/>
  <c r="E7" i="10"/>
  <c r="E8" i="10"/>
  <c r="E9" i="10"/>
  <c r="E10" i="10"/>
  <c r="E11" i="10"/>
  <c r="E12" i="10"/>
  <c r="E13" i="10"/>
  <c r="E14" i="10"/>
  <c r="E15" i="10"/>
  <c r="E16" i="10"/>
  <c r="E17" i="10"/>
  <c r="E18" i="10"/>
  <c r="E19" i="10"/>
  <c r="E20" i="10"/>
  <c r="E21" i="10"/>
  <c r="E22" i="10"/>
  <c r="E23" i="10"/>
  <c r="E24" i="10"/>
  <c r="E25" i="10"/>
  <c r="E26" i="10"/>
  <c r="E27" i="10"/>
  <c r="E28" i="10"/>
  <c r="E29" i="10"/>
  <c r="E30" i="10"/>
  <c r="E31" i="10"/>
  <c r="E32" i="10"/>
  <c r="E33" i="10"/>
  <c r="E34" i="10"/>
  <c r="E35" i="10"/>
  <c r="E36" i="10"/>
  <c r="E37" i="10"/>
  <c r="E38" i="10"/>
  <c r="E39" i="10"/>
  <c r="E40" i="10"/>
  <c r="E41" i="10"/>
  <c r="E42" i="10"/>
  <c r="E43" i="10"/>
  <c r="E44" i="10"/>
  <c r="E45" i="10"/>
  <c r="E46" i="10"/>
  <c r="E47" i="10"/>
  <c r="E48" i="10"/>
  <c r="E49" i="10"/>
  <c r="E50" i="10"/>
  <c r="E51" i="10"/>
  <c r="E52" i="10"/>
  <c r="E53" i="10"/>
  <c r="E54" i="10"/>
  <c r="E55" i="10"/>
  <c r="E56" i="10"/>
  <c r="E57" i="10"/>
  <c r="E58" i="10"/>
  <c r="E59" i="10"/>
  <c r="E60" i="10"/>
  <c r="E61" i="10"/>
  <c r="E62" i="10"/>
  <c r="E63" i="10"/>
  <c r="E64" i="10"/>
  <c r="E65" i="10"/>
  <c r="E66" i="10"/>
  <c r="E67" i="10"/>
  <c r="E68" i="10"/>
  <c r="E69" i="10"/>
  <c r="E70" i="10"/>
  <c r="E71" i="10"/>
  <c r="E72" i="10"/>
  <c r="E73" i="10"/>
  <c r="E74" i="10"/>
  <c r="E75" i="10"/>
  <c r="E76" i="10"/>
  <c r="E77" i="10"/>
  <c r="E78" i="10"/>
  <c r="E79" i="10"/>
  <c r="E80" i="10"/>
  <c r="E81" i="10"/>
  <c r="E82" i="10"/>
  <c r="E83" i="10"/>
  <c r="E84" i="10"/>
  <c r="E85" i="10"/>
  <c r="E86" i="10"/>
  <c r="E87" i="10"/>
  <c r="E88" i="10"/>
  <c r="E2" i="10"/>
  <c r="D19" i="9" l="1"/>
  <c r="D18" i="9"/>
  <c r="L29" i="8" l="1"/>
  <c r="K29" i="8"/>
  <c r="J29" i="8"/>
  <c r="I29" i="8"/>
  <c r="M29" i="8" s="1"/>
  <c r="M28" i="8"/>
  <c r="O28" i="8" s="1"/>
  <c r="M27" i="8"/>
  <c r="O27" i="8" s="1"/>
  <c r="M26" i="8"/>
  <c r="O26" i="8" s="1"/>
  <c r="M25" i="8"/>
  <c r="O25" i="8" s="1"/>
  <c r="M24" i="8"/>
  <c r="O24" i="8" s="1"/>
  <c r="M23" i="8"/>
  <c r="O23" i="8" s="1"/>
  <c r="M22" i="8"/>
  <c r="O22" i="8" s="1"/>
  <c r="M21" i="8"/>
  <c r="O21" i="8" s="1"/>
  <c r="M20" i="8"/>
  <c r="O20" i="8" s="1"/>
  <c r="M19" i="8"/>
  <c r="O19" i="8" s="1"/>
  <c r="M18" i="8"/>
  <c r="O18" i="8" s="1"/>
  <c r="M17" i="8"/>
  <c r="O17" i="8" s="1"/>
  <c r="M16" i="8"/>
  <c r="O16" i="8" s="1"/>
  <c r="M15" i="8"/>
  <c r="O15" i="8" s="1"/>
  <c r="M14" i="8"/>
  <c r="O14" i="8" s="1"/>
  <c r="M13" i="8"/>
  <c r="O13" i="8" s="1"/>
  <c r="E89" i="10" l="1"/>
  <c r="I3" i="10"/>
  <c r="I4" i="10"/>
  <c r="I5" i="10"/>
  <c r="I6" i="10"/>
  <c r="I7" i="10"/>
  <c r="I8" i="10"/>
  <c r="I9" i="10"/>
  <c r="I10" i="10"/>
  <c r="I11" i="10"/>
  <c r="I12" i="10"/>
  <c r="I13" i="10"/>
  <c r="I14" i="10"/>
  <c r="I15" i="10"/>
  <c r="I16" i="10"/>
  <c r="I17" i="10"/>
  <c r="I18" i="10"/>
  <c r="I19" i="10"/>
  <c r="I20" i="10"/>
  <c r="I21" i="10"/>
  <c r="I22" i="10"/>
  <c r="I23" i="10"/>
  <c r="I24" i="10"/>
  <c r="I25" i="10"/>
  <c r="I26" i="10"/>
  <c r="I27" i="10"/>
  <c r="I28" i="10"/>
  <c r="I29" i="10"/>
  <c r="I30" i="10"/>
  <c r="I31" i="10"/>
  <c r="I32" i="10"/>
  <c r="I33" i="10"/>
  <c r="I34" i="10"/>
  <c r="I35" i="10"/>
  <c r="I36" i="10"/>
  <c r="I37" i="10"/>
  <c r="I38" i="10"/>
  <c r="I39" i="10"/>
  <c r="I40" i="10"/>
  <c r="I41" i="10"/>
  <c r="I42" i="10"/>
  <c r="I43" i="10"/>
  <c r="I44" i="10"/>
  <c r="I45" i="10"/>
  <c r="I46" i="10"/>
  <c r="I47" i="10"/>
  <c r="I48" i="10"/>
  <c r="I49" i="10"/>
  <c r="I50" i="10"/>
  <c r="I51" i="10"/>
  <c r="I52" i="10"/>
  <c r="I53" i="10"/>
  <c r="I54" i="10"/>
  <c r="I55" i="10"/>
  <c r="I56" i="10"/>
  <c r="I57" i="10"/>
  <c r="I58" i="10"/>
  <c r="I59" i="10"/>
  <c r="I60" i="10"/>
  <c r="I61" i="10"/>
  <c r="I62" i="10"/>
  <c r="I63" i="10"/>
  <c r="I64" i="10"/>
  <c r="I65" i="10"/>
  <c r="I66" i="10"/>
  <c r="I67" i="10"/>
  <c r="I68" i="10"/>
  <c r="I69" i="10"/>
  <c r="I70" i="10"/>
  <c r="I71" i="10"/>
  <c r="I72" i="10"/>
  <c r="I73" i="10"/>
  <c r="I74" i="10"/>
  <c r="I75" i="10"/>
  <c r="I76" i="10"/>
  <c r="I77" i="10"/>
  <c r="I78" i="10"/>
  <c r="I79" i="10"/>
  <c r="I80" i="10"/>
  <c r="I81" i="10"/>
  <c r="I82" i="10"/>
  <c r="I83" i="10"/>
  <c r="I84" i="10"/>
  <c r="I85" i="10"/>
  <c r="I86" i="10"/>
  <c r="I87" i="10"/>
  <c r="I88" i="10"/>
  <c r="I89" i="10"/>
  <c r="I2" i="10"/>
  <c r="D4" i="1" l="1"/>
  <c r="D6" i="1"/>
  <c r="D5" i="1"/>
  <c r="D8" i="1"/>
  <c r="D10" i="1"/>
  <c r="D12" i="1"/>
  <c r="D11" i="1"/>
  <c r="D9" i="1"/>
  <c r="D7" i="1"/>
  <c r="D19" i="1"/>
  <c r="D16" i="1"/>
  <c r="D14" i="1"/>
  <c r="D25" i="1"/>
  <c r="D15" i="1"/>
  <c r="D3" i="1"/>
  <c r="D18" i="1"/>
  <c r="D28" i="1"/>
  <c r="D20" i="1"/>
  <c r="D2" i="1"/>
  <c r="D26" i="1"/>
  <c r="D33" i="1"/>
  <c r="D29" i="1"/>
  <c r="D27" i="1"/>
  <c r="D22" i="1"/>
  <c r="D24" i="1"/>
  <c r="D36" i="1"/>
  <c r="D31" i="1"/>
  <c r="D46" i="1"/>
  <c r="D23" i="1"/>
  <c r="D41" i="1"/>
  <c r="D42" i="1"/>
  <c r="D30" i="1"/>
  <c r="D32" i="1"/>
  <c r="D47" i="1"/>
  <c r="D60" i="1"/>
  <c r="D52" i="1"/>
  <c r="D40" i="1"/>
  <c r="D44" i="1"/>
  <c r="D17" i="1"/>
  <c r="D39" i="1"/>
  <c r="D37" i="1"/>
  <c r="D45" i="1"/>
  <c r="D51" i="1"/>
  <c r="D55" i="1"/>
  <c r="D21" i="1"/>
  <c r="D50" i="1"/>
  <c r="D43" i="1"/>
  <c r="D38" i="1"/>
  <c r="D48" i="1"/>
  <c r="D65" i="1"/>
  <c r="D49" i="1"/>
  <c r="D66" i="1"/>
  <c r="D56" i="1"/>
  <c r="D64" i="1"/>
  <c r="D57" i="1"/>
  <c r="D54" i="1"/>
  <c r="D59" i="1"/>
  <c r="D75" i="1"/>
  <c r="D35" i="1"/>
  <c r="D63" i="1"/>
  <c r="D76" i="1"/>
  <c r="D69" i="1"/>
  <c r="D67" i="1"/>
  <c r="D77" i="1"/>
  <c r="D74" i="1"/>
  <c r="D58" i="1"/>
  <c r="D80" i="1"/>
  <c r="D81" i="1"/>
  <c r="D13" i="1"/>
  <c r="D78" i="1"/>
  <c r="D68" i="1"/>
  <c r="D72" i="1"/>
  <c r="D82" i="1"/>
  <c r="D73" i="1"/>
  <c r="D85" i="1"/>
  <c r="D53" i="1"/>
  <c r="D86" i="1"/>
  <c r="D88" i="1"/>
  <c r="D71" i="1"/>
  <c r="D83" i="1"/>
  <c r="D70" i="1"/>
  <c r="D84" i="1"/>
  <c r="D79" i="1"/>
  <c r="D62" i="1"/>
  <c r="D34" i="1"/>
  <c r="D61" i="1"/>
  <c r="D87" i="1"/>
  <c r="B27" i="2"/>
  <c r="G33" i="2" s="1"/>
  <c r="J78" i="2"/>
  <c r="J80" i="2"/>
  <c r="J79" i="2"/>
  <c r="B36" i="4"/>
  <c r="D30" i="4" s="1"/>
  <c r="D33" i="4"/>
  <c r="D26" i="4"/>
  <c r="C36" i="4"/>
  <c r="D29" i="4"/>
  <c r="H69" i="2"/>
  <c r="I62" i="2" s="1"/>
  <c r="I20" i="1"/>
  <c r="J16" i="1" s="1"/>
  <c r="I8" i="1"/>
  <c r="J3" i="1" s="1"/>
  <c r="B18" i="4"/>
  <c r="B14" i="4"/>
  <c r="C5" i="4" s="1"/>
  <c r="C18" i="4"/>
  <c r="B17" i="4"/>
  <c r="D10" i="2"/>
  <c r="H26" i="2"/>
  <c r="I19" i="2"/>
  <c r="I20" i="2"/>
  <c r="I21" i="2"/>
  <c r="I22" i="2"/>
  <c r="I23" i="2"/>
  <c r="I24" i="2"/>
  <c r="I18" i="2"/>
  <c r="C4" i="3"/>
  <c r="E4" i="3"/>
  <c r="C5" i="3"/>
  <c r="E5" i="3"/>
  <c r="C6" i="3"/>
  <c r="E6" i="3"/>
  <c r="C7" i="3"/>
  <c r="E7" i="3"/>
  <c r="C8" i="3"/>
  <c r="E8" i="3"/>
  <c r="C9" i="3"/>
  <c r="E9" i="3"/>
  <c r="C10" i="3"/>
  <c r="E10" i="3"/>
  <c r="C11" i="3"/>
  <c r="E11" i="3"/>
  <c r="C12" i="3"/>
  <c r="E12" i="3"/>
  <c r="C13" i="3"/>
  <c r="E13" i="3"/>
  <c r="C14" i="3"/>
  <c r="E14" i="3"/>
  <c r="C15" i="3"/>
  <c r="E15" i="3"/>
  <c r="C16" i="3"/>
  <c r="E16" i="3"/>
  <c r="C17" i="3"/>
  <c r="E17" i="3"/>
  <c r="C18" i="3"/>
  <c r="E18" i="3"/>
  <c r="C19" i="3"/>
  <c r="E19" i="3"/>
  <c r="C20" i="3"/>
  <c r="E20" i="3"/>
  <c r="C21" i="3"/>
  <c r="E21" i="3"/>
  <c r="C22" i="3"/>
  <c r="E22" i="3"/>
  <c r="C23" i="3"/>
  <c r="E23" i="3"/>
  <c r="C24" i="3"/>
  <c r="E24" i="3"/>
  <c r="C25" i="3"/>
  <c r="E25" i="3"/>
  <c r="C26" i="3"/>
  <c r="E26" i="3"/>
  <c r="C27" i="3"/>
  <c r="E27" i="3"/>
  <c r="C28" i="3"/>
  <c r="E28" i="3"/>
  <c r="C29" i="3"/>
  <c r="E29" i="3"/>
  <c r="C30" i="3"/>
  <c r="E30" i="3"/>
  <c r="C31" i="3"/>
  <c r="E31" i="3"/>
  <c r="C32" i="3"/>
  <c r="E32" i="3"/>
  <c r="C33" i="3"/>
  <c r="E33" i="3"/>
  <c r="C34" i="3"/>
  <c r="E34" i="3"/>
  <c r="C35" i="3"/>
  <c r="E35" i="3"/>
  <c r="C36" i="3"/>
  <c r="E36" i="3"/>
  <c r="C37" i="3"/>
  <c r="E37" i="3"/>
  <c r="C38" i="3"/>
  <c r="E38" i="3"/>
  <c r="C39" i="3"/>
  <c r="E39" i="3"/>
  <c r="C40" i="3"/>
  <c r="E40" i="3"/>
  <c r="C41" i="3"/>
  <c r="E41" i="3"/>
  <c r="C3" i="3"/>
  <c r="E3" i="3"/>
  <c r="J6" i="1"/>
  <c r="J17" i="1"/>
  <c r="J4" i="1"/>
  <c r="J2" i="1"/>
  <c r="J14" i="1"/>
  <c r="J15" i="1"/>
  <c r="J5" i="1"/>
  <c r="J18" i="1"/>
  <c r="D9" i="2" l="1"/>
  <c r="D8" i="2"/>
  <c r="C18" i="2"/>
  <c r="C12" i="4"/>
  <c r="C25" i="2"/>
  <c r="C11" i="4"/>
  <c r="C24" i="2"/>
  <c r="C10" i="4"/>
  <c r="C23" i="2"/>
  <c r="C9" i="4"/>
  <c r="D32" i="4"/>
  <c r="D4" i="2"/>
  <c r="C17" i="4"/>
  <c r="D34" i="4"/>
  <c r="I61" i="2"/>
  <c r="I67" i="2"/>
  <c r="I66" i="2"/>
  <c r="C22" i="2"/>
  <c r="D7" i="2"/>
  <c r="C8" i="4"/>
  <c r="I65" i="2"/>
  <c r="D28" i="4"/>
  <c r="C21" i="2"/>
  <c r="D6" i="2"/>
  <c r="C7" i="4"/>
  <c r="I64" i="2"/>
  <c r="D31" i="4"/>
  <c r="C20" i="2"/>
  <c r="D5" i="2"/>
  <c r="C6" i="4"/>
  <c r="I63" i="2"/>
  <c r="D27" i="4"/>
  <c r="C19" i="2"/>
  <c r="C4" i="4"/>
</calcChain>
</file>

<file path=xl/sharedStrings.xml><?xml version="1.0" encoding="utf-8"?>
<sst xmlns="http://schemas.openxmlformats.org/spreadsheetml/2006/main" count="1140" uniqueCount="501">
  <si>
    <t>countyname</t>
  </si>
  <si>
    <t>Aitkin</t>
  </si>
  <si>
    <t>Anoka</t>
  </si>
  <si>
    <t>Becker</t>
  </si>
  <si>
    <t>Beltrami</t>
  </si>
  <si>
    <t>Benton</t>
  </si>
  <si>
    <t>Big Stone</t>
  </si>
  <si>
    <t>Blue Earth</t>
  </si>
  <si>
    <t>Brown</t>
  </si>
  <si>
    <t>Carlton</t>
  </si>
  <si>
    <t>Carver</t>
  </si>
  <si>
    <t>Cass</t>
  </si>
  <si>
    <t>Chippewa</t>
  </si>
  <si>
    <t>Chisago</t>
  </si>
  <si>
    <t>Clay</t>
  </si>
  <si>
    <t>Clearwater</t>
  </si>
  <si>
    <t>Cook</t>
  </si>
  <si>
    <t>Cottonwood</t>
  </si>
  <si>
    <t>Crow Wing</t>
  </si>
  <si>
    <t>Dakota</t>
  </si>
  <si>
    <t>Dodge</t>
  </si>
  <si>
    <t>Douglas</t>
  </si>
  <si>
    <t>Faribault</t>
  </si>
  <si>
    <t>Fillmore</t>
  </si>
  <si>
    <t>Freeborn</t>
  </si>
  <si>
    <t>Goodhue</t>
  </si>
  <si>
    <t>Grant</t>
  </si>
  <si>
    <t>Hennepin</t>
  </si>
  <si>
    <t>Houston</t>
  </si>
  <si>
    <t>Hubbard</t>
  </si>
  <si>
    <t>Isanti</t>
  </si>
  <si>
    <t>Itasca</t>
  </si>
  <si>
    <t>Jackson</t>
  </si>
  <si>
    <t>Kanabec</t>
  </si>
  <si>
    <t>Kandiyohi</t>
  </si>
  <si>
    <t>Kittson</t>
  </si>
  <si>
    <t>Koochiching</t>
  </si>
  <si>
    <t>Lac Qui Parle</t>
  </si>
  <si>
    <t>Lake</t>
  </si>
  <si>
    <t>Lake Of The Woods</t>
  </si>
  <si>
    <t>Le Sueur</t>
  </si>
  <si>
    <t>Lincoln</t>
  </si>
  <si>
    <t>Lyon</t>
  </si>
  <si>
    <t>Mahnomen</t>
  </si>
  <si>
    <t>Marshall</t>
  </si>
  <si>
    <t>Martin</t>
  </si>
  <si>
    <t>Mcleod</t>
  </si>
  <si>
    <t>Meeker</t>
  </si>
  <si>
    <t>Mille Lacs</t>
  </si>
  <si>
    <t>Morrison</t>
  </si>
  <si>
    <t>Mower</t>
  </si>
  <si>
    <t>Murray</t>
  </si>
  <si>
    <t>Nicollet</t>
  </si>
  <si>
    <t>Nobles</t>
  </si>
  <si>
    <t>Norman</t>
  </si>
  <si>
    <t>Olmsted</t>
  </si>
  <si>
    <t>Otter Tail</t>
  </si>
  <si>
    <t>Pennington</t>
  </si>
  <si>
    <t>Pine</t>
  </si>
  <si>
    <t>Pipestone</t>
  </si>
  <si>
    <t>Polk</t>
  </si>
  <si>
    <t>Pope</t>
  </si>
  <si>
    <t>Ramsey</t>
  </si>
  <si>
    <t>Red Lake</t>
  </si>
  <si>
    <t>Redwood</t>
  </si>
  <si>
    <t>Renville</t>
  </si>
  <si>
    <t>Rice</t>
  </si>
  <si>
    <t>Rock</t>
  </si>
  <si>
    <t>Roseau</t>
  </si>
  <si>
    <t>Scott</t>
  </si>
  <si>
    <t>Sherburne</t>
  </si>
  <si>
    <t>Sibley</t>
  </si>
  <si>
    <t>St. Louis</t>
  </si>
  <si>
    <t>Stearns</t>
  </si>
  <si>
    <t>Steele</t>
  </si>
  <si>
    <t>Stevens</t>
  </si>
  <si>
    <t>Swift</t>
  </si>
  <si>
    <t>Todd</t>
  </si>
  <si>
    <t>Traverse</t>
  </si>
  <si>
    <t>Wabasha</t>
  </si>
  <si>
    <t>Wadena</t>
  </si>
  <si>
    <t>Waseca</t>
  </si>
  <si>
    <t>Washington</t>
  </si>
  <si>
    <t>Watonwan</t>
  </si>
  <si>
    <t>Wilkin</t>
  </si>
  <si>
    <t>Winona</t>
  </si>
  <si>
    <t>Wright</t>
  </si>
  <si>
    <t>Yellow Medicine</t>
  </si>
  <si>
    <t>Num Reg Voters as of Oct 1</t>
  </si>
  <si>
    <t>Num absentee ballots as of Oct 25</t>
  </si>
  <si>
    <t>Pct Reg Voters</t>
  </si>
  <si>
    <t>Hennepin/Ramsey</t>
  </si>
  <si>
    <t>Outer suburbs</t>
  </si>
  <si>
    <t>Outstate</t>
  </si>
  <si>
    <t>Rest of 7 county</t>
  </si>
  <si>
    <t>Rochester-StCloud-Duluth</t>
  </si>
  <si>
    <t>Region</t>
  </si>
  <si>
    <t>Month</t>
  </si>
  <si>
    <t>Day</t>
  </si>
  <si>
    <t>Num ab ballots accepted</t>
  </si>
  <si>
    <t>Date</t>
  </si>
  <si>
    <t>WeekNumber</t>
  </si>
  <si>
    <t>Newly registered</t>
  </si>
  <si>
    <t>Number of times voted in Minnesota in the past 5 presidential elections</t>
  </si>
  <si>
    <t>n/a</t>
  </si>
  <si>
    <t>Number</t>
  </si>
  <si>
    <t>Voters</t>
  </si>
  <si>
    <t>Avg Age</t>
  </si>
  <si>
    <t>we don't have voting history or age data for this group</t>
  </si>
  <si>
    <t>this group hasn't voted in any of the past 5 prez elections; most likely registered within last 4 years</t>
  </si>
  <si>
    <t>Number elections</t>
  </si>
  <si>
    <t>Average age of absentee voters</t>
  </si>
  <si>
    <t>agegroup</t>
  </si>
  <si>
    <t>25-34</t>
  </si>
  <si>
    <t>35-44</t>
  </si>
  <si>
    <t>45-54</t>
  </si>
  <si>
    <t>55-64</t>
  </si>
  <si>
    <t>65-74</t>
  </si>
  <si>
    <t>75 and older</t>
  </si>
  <si>
    <t>No age available</t>
  </si>
  <si>
    <t>18-24</t>
  </si>
  <si>
    <t>total</t>
  </si>
  <si>
    <t>Absentee Voters</t>
  </si>
  <si>
    <t>Pct of absentee voters</t>
  </si>
  <si>
    <t>All registered voters as of Oct 1</t>
  </si>
  <si>
    <t>Age group</t>
  </si>
  <si>
    <t>Percentage</t>
  </si>
  <si>
    <t>Average age of all registered voters as of Oct 1</t>
  </si>
  <si>
    <t>Pct</t>
  </si>
  <si>
    <t>DFL-1</t>
  </si>
  <si>
    <t>DFL-2</t>
  </si>
  <si>
    <t>DFL-3</t>
  </si>
  <si>
    <t>DFL-4</t>
  </si>
  <si>
    <t>R-1</t>
  </si>
  <si>
    <t>R-2</t>
  </si>
  <si>
    <t>R-3</t>
  </si>
  <si>
    <t>R-4</t>
  </si>
  <si>
    <t>Tie-1</t>
  </si>
  <si>
    <t>Lean</t>
  </si>
  <si>
    <t>Ab Votes</t>
  </si>
  <si>
    <t>R</t>
  </si>
  <si>
    <t>D</t>
  </si>
  <si>
    <t>In 2012, Obama won the state with 53% of the vote; Romney ended up with 45%</t>
  </si>
  <si>
    <t>Number of votes cast for president 2012</t>
  </si>
  <si>
    <t>By how precinct voted in 2012 presidential election</t>
  </si>
  <si>
    <t>Sept 1-Sept 25</t>
  </si>
  <si>
    <t>Sept 26-Sept 30</t>
  </si>
  <si>
    <t>Oct 1-Oct 8</t>
  </si>
  <si>
    <t>Oct 9-Oct 15</t>
  </si>
  <si>
    <t>Oct 16-Oct 24</t>
  </si>
  <si>
    <t>DateRange</t>
  </si>
  <si>
    <t>By year that they registered to vote:</t>
  </si>
  <si>
    <t>2013-2015</t>
  </si>
  <si>
    <t>2009-2012</t>
  </si>
  <si>
    <t>2005-2008</t>
  </si>
  <si>
    <t>2001-2004</t>
  </si>
  <si>
    <t>1997-2000</t>
  </si>
  <si>
    <t>Pre 1997</t>
  </si>
  <si>
    <t>absentee voters who registered this year</t>
  </si>
  <si>
    <t>Number of precincts by 2012 vote results</t>
  </si>
  <si>
    <t>Votes Cast 2012</t>
  </si>
  <si>
    <t>Precincts</t>
  </si>
  <si>
    <t>Total</t>
  </si>
  <si>
    <t>YrReg</t>
  </si>
  <si>
    <t>NULL</t>
  </si>
  <si>
    <t>Absentee voters without past presidential voting history</t>
  </si>
  <si>
    <t>Num ab voters</t>
  </si>
  <si>
    <t>young people -- likely first election</t>
  </si>
  <si>
    <t>older, but registered this year</t>
  </si>
  <si>
    <t>registered in last month; don't know their age</t>
  </si>
  <si>
    <t>there are 17,009 voters who have a registration date in 2016, but have election voting history</t>
  </si>
  <si>
    <t>registration between 2013-2016 and no past presidential voting</t>
  </si>
  <si>
    <t>registered in past month and we have no data on them</t>
  </si>
  <si>
    <t>tab</t>
  </si>
  <si>
    <t>description</t>
  </si>
  <si>
    <t>source</t>
  </si>
  <si>
    <t>Percentage of districts per political lean</t>
  </si>
  <si>
    <t>Absentee ballots filed since the opening of voting</t>
  </si>
  <si>
    <t>Demographic breakdown of absentee voters</t>
  </si>
  <si>
    <t>Absentee votes by Minnesota county</t>
  </si>
  <si>
    <t>Minnesota Secretary of State, Star Tribune analysis</t>
  </si>
  <si>
    <t>Minnesota county name</t>
  </si>
  <si>
    <t>Number of absentee ballots cast as of October 2016</t>
  </si>
  <si>
    <t>Number of registered voters as of October 2016</t>
  </si>
  <si>
    <t>Percent of registed voters casting absentee ballots</t>
  </si>
  <si>
    <t>Number of elections voter has been registered</t>
  </si>
  <si>
    <t>Number of voters</t>
  </si>
  <si>
    <t>Average age of voters</t>
  </si>
  <si>
    <t>Percent of voters casting absentee ballots</t>
  </si>
  <si>
    <t>Month absentee ballot was cast</t>
  </si>
  <si>
    <t>Day absentee ballot was cast</t>
  </si>
  <si>
    <t>Date absentee ballots was cast</t>
  </si>
  <si>
    <t>Number of absentee ballots accepted</t>
  </si>
  <si>
    <t>Week number since start of absentee voting</t>
  </si>
  <si>
    <t>Date range of absentee voting</t>
  </si>
  <si>
    <t>Lean of absentee votes in 2012</t>
  </si>
  <si>
    <t>Percent of all absentee votes</t>
  </si>
  <si>
    <t>Number of absentee voter</t>
  </si>
  <si>
    <t>Good Morning,</t>
  </si>
  <si>
    <t>As of 9 am this morning, August 9, 2018, more than 195,000 absentee and mail ballots have been requested by Minnesota voters for the 2018 Statewide Primary election. The comparative numbers for 2016 on the chart below represent the number of ballots (sent or received) at the same time in the 2016 Primary election calendar.</t>
  </si>
  <si>
    <t>Primary election day is on Tuesday, August 14, 2018. Polling place location information is available at www.mnvotes.org</t>
  </si>
  <si>
    <t>Early in-person voting is still available at county election offices and in some cities and towns. Most offices will be open during normal business hours today and tomorrow. Additionally, most offices will be open on Saturday, August 11, from 10am-3pm, and on Monday, August 13, until 5pm. Some jurisdictions may have additional hours.</t>
  </si>
  <si>
    <t>Ben</t>
  </si>
  <si>
    <t>Percentage Change</t>
  </si>
  <si>
    <t>Total Absentee ballots Sent (including mail)</t>
  </si>
  <si>
    <t>Minneapolis</t>
  </si>
  <si>
    <t>Total Ballots Received</t>
  </si>
  <si>
    <t>2016where</t>
  </si>
  <si>
    <t>2016who</t>
  </si>
  <si>
    <t>2016when</t>
  </si>
  <si>
    <t>2016lean</t>
  </si>
  <si>
    <t>2018primary</t>
  </si>
  <si>
    <t>Minnesota Secretary of State</t>
  </si>
  <si>
    <t>Minnesota primary early voting by selected region</t>
  </si>
  <si>
    <t>region</t>
  </si>
  <si>
    <t>Selected region</t>
  </si>
  <si>
    <t>Number of absentee ballots sent/received in 2016 Minnesota primary</t>
  </si>
  <si>
    <t>Number of absentee ballots sent/received in 2018 Minnesota primary</t>
  </si>
  <si>
    <t>Percent change in absentee ballots from 2016 to 2018 Minnesota primary</t>
  </si>
  <si>
    <t>Lake of the Woods</t>
  </si>
  <si>
    <t>McLeod</t>
  </si>
  <si>
    <t>TOTAL</t>
  </si>
  <si>
    <t>registered_voters</t>
  </si>
  <si>
    <t>county</t>
  </si>
  <si>
    <t>week1_ab</t>
  </si>
  <si>
    <t>week1_pct</t>
  </si>
  <si>
    <t>week1_requested</t>
  </si>
  <si>
    <t>total_ab</t>
  </si>
  <si>
    <t>total_pct</t>
  </si>
  <si>
    <t>total_requested</t>
  </si>
  <si>
    <t>week2_requested</t>
  </si>
  <si>
    <t>week2_ab</t>
  </si>
  <si>
    <t>week3_pct</t>
  </si>
  <si>
    <t>week4_requested</t>
  </si>
  <si>
    <t>week2_pct</t>
  </si>
  <si>
    <t>week3_requested</t>
  </si>
  <si>
    <t>week3_ab</t>
  </si>
  <si>
    <t>week4_ab</t>
  </si>
  <si>
    <t>week4_pct</t>
  </si>
  <si>
    <t>week5_requested</t>
  </si>
  <si>
    <t>week5_ab</t>
  </si>
  <si>
    <t>week6_pct</t>
  </si>
  <si>
    <t>week7_requested</t>
  </si>
  <si>
    <t>week6_requested</t>
  </si>
  <si>
    <t>week5_pct</t>
  </si>
  <si>
    <t>week6_ab</t>
  </si>
  <si>
    <t>week7_ab</t>
  </si>
  <si>
    <t>week7_pct</t>
  </si>
  <si>
    <t>votes</t>
  </si>
  <si>
    <t>votes_pct</t>
  </si>
  <si>
    <t>votes_total</t>
  </si>
  <si>
    <t>https://www.sos.state.mn.us/election-administration-campaigns/data-maps/voter-registration-counts/</t>
  </si>
  <si>
    <t>https://www.sos.state.mn.us/elections-voting/2016-general-election-results/2016-election-statistics-maps/</t>
  </si>
  <si>
    <t>https://www.sos.state.mn.us/elections-voting/2014-general-election-results/2014-election-statistics-maps/</t>
  </si>
  <si>
    <t>Sep 28-Oct 4</t>
  </si>
  <si>
    <t>Oct 5-10</t>
  </si>
  <si>
    <t>Oct 11-16</t>
  </si>
  <si>
    <t>Oct 17-22</t>
  </si>
  <si>
    <t>Oct 23-28</t>
  </si>
  <si>
    <t>Oct 29-Nov 3</t>
  </si>
  <si>
    <t>Sep 3-27</t>
  </si>
  <si>
    <t>2018age</t>
  </si>
  <si>
    <t>2018counties</t>
  </si>
  <si>
    <t>2018regions</t>
  </si>
  <si>
    <t>Minnesota  early voting by selected region</t>
  </si>
  <si>
    <t>2014weekly</t>
  </si>
  <si>
    <t>Minnesota  early voting by week</t>
  </si>
  <si>
    <t>Minnesota early voting by county</t>
  </si>
  <si>
    <t>Minnesota early voting by age group</t>
  </si>
  <si>
    <t>Region name</t>
  </si>
  <si>
    <t>Early ballots accepted</t>
  </si>
  <si>
    <t>Percentage of early ballots accepted</t>
  </si>
  <si>
    <t>Statewide early ballots accepted</t>
  </si>
  <si>
    <t>County name</t>
  </si>
  <si>
    <t>Number of registered voters</t>
  </si>
  <si>
    <t>Total absentee ballots requested</t>
  </si>
  <si>
    <t>Total absentee ballots accepted</t>
  </si>
  <si>
    <t>Total percentage of registered voters voting early</t>
  </si>
  <si>
    <t>Total absentee ballots requested in week 1</t>
  </si>
  <si>
    <t>Total absentee ballots accepted in week 1</t>
  </si>
  <si>
    <t>Total percentage of registered voters voting early in week 1</t>
  </si>
  <si>
    <t>Total absentee ballots requested in week 2</t>
  </si>
  <si>
    <t>Total absentee ballots accepted in week 2</t>
  </si>
  <si>
    <t>Total percentage of registered voters voting early in week 2</t>
  </si>
  <si>
    <t>Total absentee ballots requested in week 3</t>
  </si>
  <si>
    <t>Total absentee ballots accepted in week 3</t>
  </si>
  <si>
    <t>Total percentage of registered voters voting early in week 3</t>
  </si>
  <si>
    <t>Total absentee ballots requested in week 4</t>
  </si>
  <si>
    <t>Total absentee ballots accepted in week 4</t>
  </si>
  <si>
    <t>Total percentage of registered voters voting early in week 4</t>
  </si>
  <si>
    <t>Total absentee ballots requested in week 5</t>
  </si>
  <si>
    <t>Total absentee ballots accepted in week 5</t>
  </si>
  <si>
    <t>Total percentage of registered voters voting early in week 5</t>
  </si>
  <si>
    <t>Total absentee ballots requested in week 6</t>
  </si>
  <si>
    <t>Total absentee ballots accepted in week 6</t>
  </si>
  <si>
    <t>Total percentage of registered voters voting early in week 6</t>
  </si>
  <si>
    <t>Total absentee ballots requested in week 7</t>
  </si>
  <si>
    <t>Total absentee ballots accepted in week 7</t>
  </si>
  <si>
    <t>Total percentage of registered voters voting early in week 7</t>
  </si>
  <si>
    <t>date</t>
  </si>
  <si>
    <t>week</t>
  </si>
  <si>
    <t>requested</t>
  </si>
  <si>
    <t>accepted</t>
  </si>
  <si>
    <t>Week of early voting</t>
  </si>
  <si>
    <t>Absentee ballots requested</t>
  </si>
  <si>
    <t>Absentee ballots accepted</t>
  </si>
  <si>
    <t>age_bracket</t>
  </si>
  <si>
    <t>registered</t>
  </si>
  <si>
    <t>pct</t>
  </si>
  <si>
    <t>Age bracket of voters</t>
  </si>
  <si>
    <t>Percentage of registered voters filing absentee ballots</t>
  </si>
  <si>
    <t>Age</t>
  </si>
  <si>
    <t>AB</t>
  </si>
  <si>
    <t>PP</t>
  </si>
  <si>
    <t>MB</t>
  </si>
  <si>
    <t>Unknown</t>
  </si>
  <si>
    <t>18-20</t>
  </si>
  <si>
    <t>21-25</t>
  </si>
  <si>
    <t>26-30</t>
  </si>
  <si>
    <t>31-35</t>
  </si>
  <si>
    <t>36-40</t>
  </si>
  <si>
    <t>41-45</t>
  </si>
  <si>
    <t>46-50</t>
  </si>
  <si>
    <t>51-55</t>
  </si>
  <si>
    <t>56-60</t>
  </si>
  <si>
    <t>61-65</t>
  </si>
  <si>
    <t>66-70</t>
  </si>
  <si>
    <t>71-75</t>
  </si>
  <si>
    <t>76-80</t>
  </si>
  <si>
    <t>81-85</t>
  </si>
  <si>
    <t>85+</t>
  </si>
  <si>
    <t>year</t>
  </si>
  <si>
    <t>total_vote</t>
  </si>
  <si>
    <t>ab_pct</t>
  </si>
  <si>
    <t>ab_ballots</t>
  </si>
  <si>
    <t>2016 AB: 607737</t>
  </si>
  <si>
    <t>2016 MB: 59709</t>
  </si>
  <si>
    <t>2016 AB + MB: 667446</t>
  </si>
  <si>
    <t>2014 AB: 196075</t>
  </si>
  <si>
    <t>2014 MB: 37488</t>
  </si>
  <si>
    <t>2014 AB + MB: 233563</t>
  </si>
  <si>
    <t>ab</t>
  </si>
  <si>
    <t>mb</t>
  </si>
  <si>
    <t>Sep 1-25</t>
  </si>
  <si>
    <t>Sep 26-30</t>
  </si>
  <si>
    <t>Oct 1-8</t>
  </si>
  <si>
    <t>Oct 9-15</t>
  </si>
  <si>
    <t>Oct 16-24</t>
  </si>
  <si>
    <t>Oct 25-31</t>
  </si>
  <si>
    <t>Nov 1-7</t>
  </si>
  <si>
    <t>metro</t>
  </si>
  <si>
    <t>tc</t>
  </si>
  <si>
    <t>statewide</t>
  </si>
  <si>
    <t>2016_votes</t>
  </si>
  <si>
    <t>week 0</t>
  </si>
  <si>
    <t>week 1</t>
  </si>
  <si>
    <t>week 2</t>
  </si>
  <si>
    <t>week 3</t>
  </si>
  <si>
    <t>week 4</t>
  </si>
  <si>
    <t>week 5</t>
  </si>
  <si>
    <t>week 6</t>
  </si>
  <si>
    <t>all</t>
  </si>
  <si>
    <t>NA</t>
  </si>
  <si>
    <t>36 to 50</t>
  </si>
  <si>
    <t>18 to 35</t>
  </si>
  <si>
    <t>51 to 65</t>
  </si>
  <si>
    <t>66+</t>
  </si>
  <si>
    <t>central</t>
  </si>
  <si>
    <t>northwest</t>
  </si>
  <si>
    <t>southwest</t>
  </si>
  <si>
    <t>west central</t>
  </si>
  <si>
    <t>northland</t>
  </si>
  <si>
    <t>southern</t>
  </si>
  <si>
    <t>2018 General Election Pre-Election Advance Turnout Report: Accepted or Returned Ballots</t>
  </si>
  <si>
    <t>2014 GE</t>
  </si>
  <si>
    <t>2018 GE</t>
  </si>
  <si>
    <t>2018 Advance Accepted or Returned by Party</t>
  </si>
  <si>
    <t>2018 Advance Accepted or Returned by Race</t>
  </si>
  <si>
    <t>2018 Advance Accepted or Returned by Gender</t>
  </si>
  <si>
    <t>2018 Advance Accepted or Returned by Age</t>
  </si>
  <si>
    <t>State</t>
  </si>
  <si>
    <t>Source</t>
  </si>
  <si>
    <t>Total Ballots Counted (w/ write-in where available*)</t>
  </si>
  <si>
    <t>Total "Advance" ballots Cast (mail and in-person)</t>
  </si>
  <si>
    <t>Mail Ballots Sent or Requested</t>
  </si>
  <si>
    <t>Mail/Online Ballots Returned</t>
  </si>
  <si>
    <t>Early/In Person Cast</t>
  </si>
  <si>
    <t>Total Advance</t>
  </si>
  <si>
    <t>As of</t>
  </si>
  <si>
    <t>% of 2014 Advance</t>
  </si>
  <si>
    <t>Dem</t>
  </si>
  <si>
    <t>%</t>
  </si>
  <si>
    <t>Rep</t>
  </si>
  <si>
    <t>Other</t>
  </si>
  <si>
    <t>Ind</t>
  </si>
  <si>
    <t>Party total</t>
  </si>
  <si>
    <t>White</t>
  </si>
  <si>
    <t>Black</t>
  </si>
  <si>
    <t>Hispanic</t>
  </si>
  <si>
    <t>Race Total</t>
  </si>
  <si>
    <t>Female</t>
  </si>
  <si>
    <t>Male</t>
  </si>
  <si>
    <t>Gender Total</t>
  </si>
  <si>
    <t>18-29</t>
  </si>
  <si>
    <t>30-44</t>
  </si>
  <si>
    <t>45-60</t>
  </si>
  <si>
    <t>60+</t>
  </si>
  <si>
    <t>Age Total</t>
  </si>
  <si>
    <t>Note</t>
  </si>
  <si>
    <t>AL</t>
  </si>
  <si>
    <t>https://www.timesdaily.com/news/elections/absentee-voting-has-strong-start/article_7fb87b97-ee16-5359-91cd-91f2f7aad949.html</t>
  </si>
  <si>
    <t>AK</t>
  </si>
  <si>
    <t>http://www.elections.alaska.gov/doc/info/statstable.php</t>
  </si>
  <si>
    <t>AZ</t>
  </si>
  <si>
    <t>AR</t>
  </si>
  <si>
    <t>CA</t>
  </si>
  <si>
    <t>CO</t>
  </si>
  <si>
    <t>CO SoS</t>
  </si>
  <si>
    <t>CT</t>
  </si>
  <si>
    <t>DE</t>
  </si>
  <si>
    <t>DC</t>
  </si>
  <si>
    <t>FL</t>
  </si>
  <si>
    <t>https://countyballotfiles.elections.myflorida.com/FVRSCountyBallotReports/AbsenteeEarlyVotingReports/PublicStats</t>
  </si>
  <si>
    <t>GA</t>
  </si>
  <si>
    <t>http://elections.sos.ga.gov/Elections/voterabsenteefile.do</t>
  </si>
  <si>
    <t>HI</t>
  </si>
  <si>
    <t>ID</t>
  </si>
  <si>
    <t>IL</t>
  </si>
  <si>
    <t>https://www.elections.il.gov/PreElectionCounts.aspx</t>
  </si>
  <si>
    <t>IN</t>
  </si>
  <si>
    <t>IA</t>
  </si>
  <si>
    <t>https://sos.iowa.gov/elections/voterinformation/generalelection2018.html</t>
  </si>
  <si>
    <t>KS</t>
  </si>
  <si>
    <t>KY</t>
  </si>
  <si>
    <t>LA</t>
  </si>
  <si>
    <t>http://www.sos.la.gov/ElectionsAndVoting/Pages/EarlyVotingStatisticsStatewide.aspx</t>
  </si>
  <si>
    <t>ME</t>
  </si>
  <si>
    <t>http://www.maine.gov/sos/cec/elec/data/index.html</t>
  </si>
  <si>
    <t>MD</t>
  </si>
  <si>
    <t>http://www.elections.state.md.us/press_room/index.html</t>
  </si>
  <si>
    <t>MA</t>
  </si>
  <si>
    <t>MI</t>
  </si>
  <si>
    <t>MN</t>
  </si>
  <si>
    <t>https://www.sos.state.mn.us/about-the-office/news-room/secretary-of-state-steve-simon-updates-absentee-ballot-statistics/</t>
  </si>
  <si>
    <t>MS</t>
  </si>
  <si>
    <t>MO</t>
  </si>
  <si>
    <t>MT</t>
  </si>
  <si>
    <t>https://sosmt.gov/elections/results/</t>
  </si>
  <si>
    <t>NE</t>
  </si>
  <si>
    <t>NV</t>
  </si>
  <si>
    <t>http://nvsos.gov/sos/elections/voters/election-turnout-statistics</t>
  </si>
  <si>
    <t>NH</t>
  </si>
  <si>
    <t>NJ</t>
  </si>
  <si>
    <t>NM</t>
  </si>
  <si>
    <t>NY</t>
  </si>
  <si>
    <t>NC</t>
  </si>
  <si>
    <t>https://dl.ncsbe.gov/?prefix=ENRS/2018_11_06/</t>
  </si>
  <si>
    <t>ND</t>
  </si>
  <si>
    <t>https://vip.sos.nd.gov/ABEV.aspx?eid=303</t>
  </si>
  <si>
    <t>OH</t>
  </si>
  <si>
    <t>OK</t>
  </si>
  <si>
    <t>OR</t>
  </si>
  <si>
    <t>https://sos.oregon.gov/elections/Pages/electionsstatistics.aspx</t>
  </si>
  <si>
    <t>PA</t>
  </si>
  <si>
    <t>RI</t>
  </si>
  <si>
    <t>SC</t>
  </si>
  <si>
    <t>https://www.scvotes.org/fact-sheets</t>
  </si>
  <si>
    <t>SD</t>
  </si>
  <si>
    <t>https://www.aberdeennews.com/news/local/expressvote-use-increasing-with-absentee-voters/video_f30c81e3-560d-5c43-8491-c69838d45fc2.html</t>
  </si>
  <si>
    <t>TN</t>
  </si>
  <si>
    <t>https://tnsos.org/elections/ElectionData/</t>
  </si>
  <si>
    <t>TX</t>
  </si>
  <si>
    <t>https://www.sos.state.tx.us/elections/earlyvoting/</t>
  </si>
  <si>
    <t>2014 statistics are for the 14 largest counties only</t>
  </si>
  <si>
    <t>UT</t>
  </si>
  <si>
    <t>VT</t>
  </si>
  <si>
    <t>VA</t>
  </si>
  <si>
    <t>https://results.elections.virginia.gov/vaelections/2018%20November%20General/Site/Statistics/Absentee.html</t>
  </si>
  <si>
    <t>WA</t>
  </si>
  <si>
    <t>WV</t>
  </si>
  <si>
    <t>WV SoS</t>
  </si>
  <si>
    <t>WI</t>
  </si>
  <si>
    <t>https://elections.wi.gov/elections-voting/statistics</t>
  </si>
  <si>
    <t>WY</t>
  </si>
  <si>
    <t>2018rankings</t>
  </si>
  <si>
    <t>Source: Minnesota Secretary of State, U.S. Elections Project, Star Tribune analysis</t>
  </si>
  <si>
    <t>Early voter turnout by state</t>
  </si>
  <si>
    <t>U.S. Elections Project</t>
  </si>
  <si>
    <t>accepted_2016</t>
  </si>
  <si>
    <t>accepted_2014</t>
  </si>
  <si>
    <t>accepted_2018</t>
  </si>
  <si>
    <t>Absentee ballots accepted in 2014</t>
  </si>
  <si>
    <t>Absentee ballots accepted in 2016</t>
  </si>
  <si>
    <t>Absentee ballots accepted in 2018</t>
  </si>
  <si>
    <t>Sep 23-29</t>
  </si>
  <si>
    <t>Sep 30-Oct 6</t>
  </si>
  <si>
    <t>Oct 7-13</t>
  </si>
  <si>
    <t>Oct 14-20</t>
  </si>
  <si>
    <t>accepted_2020</t>
  </si>
  <si>
    <t>2020_p_counties</t>
  </si>
  <si>
    <t>Minnesota early voting by county, 2020 Democratic primary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</si>
</sst>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_(* #,##0_);_(* \(#,##0\);_(* &quot;-&quot;??_);_(@_)"/>
    <numFmt numFmtId="165" formatCode="[$-10409]#,##0;\(#,##0\)"/>
  </numFmts>
  <fonts count="15" x14ac:knownFonts="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u/>
      <sz val="11"/>
      <color theme="11"/>
      <name val="Calibri"/>
      <family val="2"/>
      <scheme val="minor"/>
    </font>
    <font>
      <sz val="11"/>
      <color rgb="FF212121"/>
      <name val="Calibri"/>
      <family val="2"/>
      <scheme val="minor"/>
    </font>
    <font>
      <b/>
      <sz val="12"/>
      <color rgb="FF212121"/>
      <name val="Calibri"/>
      <family val="2"/>
      <scheme val="minor"/>
    </font>
    <font>
      <sz val="12"/>
      <color rgb="FF212121"/>
      <name val="Calibri"/>
      <family val="2"/>
      <scheme val="minor"/>
    </font>
    <font>
      <b/>
      <sz val="12"/>
      <color rgb="FF00B050"/>
      <name val="Calibri"/>
      <family val="2"/>
      <scheme val="minor"/>
    </font>
    <font>
      <sz val="11"/>
      <color rgb="FF000000"/>
      <name val="Calibri"/>
      <family val="2"/>
      <scheme val="minor"/>
    </font>
    <font>
      <sz val="12"/>
      <color rgb="FF1F497D"/>
      <name val="Times New Roman"/>
      <family val="1"/>
    </font>
    <font>
      <b/>
      <sz val="14"/>
      <color theme="1"/>
      <name val="Arial"/>
      <family val="2"/>
    </font>
    <font>
      <b/>
      <sz val="8"/>
      <color theme="1"/>
      <name val="Arial"/>
      <family val="2"/>
    </font>
    <font>
      <sz val="8"/>
      <color theme="1"/>
      <name val="Arial"/>
      <family val="2"/>
    </font>
    <font>
      <b/>
      <sz val="8"/>
      <color indexed="8"/>
      <name val="Arial"/>
      <family val="2"/>
    </font>
  </fonts>
  <fills count="3">
    <fill>
      <patternFill patternType="none"/>
    </fill>
    <fill>
      <patternFill patternType="gray125"/>
    </fill>
    <fill>
      <patternFill patternType="solid">
        <fgColor theme="1" tint="0.499984740745262"/>
        <bgColor indexed="64"/>
      </patternFill>
    </fill>
  </fills>
  <borders count="3">
    <border>
      <left/>
      <right/>
      <top/>
      <bottom/>
      <diagonal/>
    </border>
    <border>
      <left/>
      <right/>
      <top style="thin">
        <color theme="6" tint="0.79998168889431442"/>
      </top>
      <bottom style="thin">
        <color theme="6" tint="0.79998168889431442"/>
      </bottom>
      <diagonal/>
    </border>
    <border>
      <left style="thin">
        <color indexed="9"/>
      </left>
      <right style="thin">
        <color indexed="9"/>
      </right>
      <top style="thin">
        <color indexed="9"/>
      </top>
      <bottom style="thin">
        <color indexed="9"/>
      </bottom>
      <diagonal/>
    </border>
  </borders>
  <cellStyleXfs count="30">
    <xf numFmtId="0" fontId="0" fillId="0" borderId="0"/>
    <xf numFmtId="43" fontId="1" fillId="0" borderId="0" applyFont="0" applyFill="0" applyBorder="0" applyAlignment="0" applyProtection="0"/>
    <xf numFmtId="9" fontId="1" fillId="0" borderId="0" applyFon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cellStyleXfs>
  <cellXfs count="41">
    <xf numFmtId="0" fontId="0" fillId="0" borderId="0" xfId="0"/>
    <xf numFmtId="9" fontId="0" fillId="0" borderId="0" xfId="2" applyFont="1"/>
    <xf numFmtId="14" fontId="0" fillId="0" borderId="0" xfId="0" applyNumberFormat="1"/>
    <xf numFmtId="0" fontId="0" fillId="0" borderId="0" xfId="0" applyAlignment="1">
      <alignment horizontal="left"/>
    </xf>
    <xf numFmtId="0" fontId="0" fillId="0" borderId="0" xfId="0" applyNumberFormat="1"/>
    <xf numFmtId="0" fontId="2" fillId="0" borderId="0" xfId="0" applyFont="1"/>
    <xf numFmtId="164" fontId="0" fillId="0" borderId="0" xfId="1" applyNumberFormat="1" applyFont="1"/>
    <xf numFmtId="164" fontId="0" fillId="0" borderId="0" xfId="0" applyNumberFormat="1"/>
    <xf numFmtId="17" fontId="0" fillId="0" borderId="0" xfId="0" applyNumberFormat="1"/>
    <xf numFmtId="0" fontId="0" fillId="0" borderId="1" xfId="0" applyNumberFormat="1" applyFont="1" applyBorder="1"/>
    <xf numFmtId="0" fontId="5" fillId="0" borderId="0" xfId="0" applyFont="1"/>
    <xf numFmtId="0" fontId="0" fillId="0" borderId="0" xfId="0" applyFont="1"/>
    <xf numFmtId="0" fontId="3" fillId="0" borderId="0" xfId="29" applyFont="1"/>
    <xf numFmtId="0" fontId="6" fillId="0" borderId="0" xfId="0" applyFont="1"/>
    <xf numFmtId="3" fontId="7" fillId="0" borderId="0" xfId="0" applyNumberFormat="1" applyFont="1"/>
    <xf numFmtId="9" fontId="8" fillId="0" borderId="0" xfId="0" applyNumberFormat="1" applyFont="1"/>
    <xf numFmtId="0" fontId="7" fillId="0" borderId="0" xfId="0" applyFont="1"/>
    <xf numFmtId="2" fontId="8" fillId="0" borderId="0" xfId="0" applyNumberFormat="1" applyFont="1"/>
    <xf numFmtId="0" fontId="7" fillId="0" borderId="0" xfId="0" applyFont="1" applyAlignment="1">
      <alignment horizontal="left"/>
    </xf>
    <xf numFmtId="0" fontId="0" fillId="2" borderId="0" xfId="0" applyFill="1"/>
    <xf numFmtId="0" fontId="0" fillId="0" borderId="0" xfId="0" applyFill="1"/>
    <xf numFmtId="0" fontId="9" fillId="0" borderId="0" xfId="0" applyFont="1"/>
    <xf numFmtId="0" fontId="10" fillId="0" borderId="0" xfId="0" applyFont="1"/>
    <xf numFmtId="1" fontId="0" fillId="2" borderId="0" xfId="0" applyNumberFormat="1" applyFill="1"/>
    <xf numFmtId="1" fontId="0" fillId="0" borderId="0" xfId="0" applyNumberFormat="1" applyFill="1"/>
    <xf numFmtId="0" fontId="11" fillId="0" borderId="0" xfId="0" applyFont="1"/>
    <xf numFmtId="0" fontId="12" fillId="0" borderId="0" xfId="0" applyFont="1"/>
    <xf numFmtId="0" fontId="13" fillId="0" borderId="0" xfId="0" applyFont="1"/>
    <xf numFmtId="0" fontId="3" fillId="0" borderId="0" xfId="29"/>
    <xf numFmtId="3" fontId="13" fillId="0" borderId="0" xfId="0" applyNumberFormat="1" applyFont="1"/>
    <xf numFmtId="16" fontId="0" fillId="0" borderId="0" xfId="0" applyNumberFormat="1"/>
    <xf numFmtId="16" fontId="13" fillId="0" borderId="0" xfId="0" applyNumberFormat="1" applyFont="1"/>
    <xf numFmtId="10" fontId="13" fillId="0" borderId="0" xfId="0" applyNumberFormat="1" applyFont="1"/>
    <xf numFmtId="165" fontId="14" fillId="0" borderId="2" xfId="0" applyNumberFormat="1" applyFont="1" applyBorder="1" applyAlignment="1" applyProtection="1">
      <alignment vertical="top" wrapText="1" readingOrder="1"/>
      <protection locked="0"/>
    </xf>
    <xf numFmtId="0" fontId="14" fillId="0" borderId="2" xfId="0" applyFont="1" applyBorder="1" applyAlignment="1" applyProtection="1">
      <alignment vertical="top" wrapText="1" readingOrder="1"/>
      <protection locked="0"/>
    </xf>
    <xf numFmtId="0" fontId="0" fillId="0" borderId="0" xfId="0" applyFill="1" applyBorder="1"/>
    <xf numFmtId="0" fontId="0" fillId="0" borderId="0" xfId="0" applyFill="1" applyBorder="1" applyAlignment="1">
      <alignment horizontal="left"/>
    </xf>
    <xf numFmtId="0" fontId="2" fillId="0" borderId="0" xfId="0" applyFont="1" applyFill="1" applyBorder="1" applyAlignment="1">
      <alignment horizontal="left"/>
    </xf>
    <xf numFmtId="0" fontId="2" fillId="0" borderId="0" xfId="0" applyNumberFormat="1" applyFont="1" applyFill="1" applyBorder="1"/>
    <xf numFmtId="3" fontId="0" fillId="0" borderId="0" xfId="0" applyNumberFormat="1"/>
    <xf numFmtId="1" fontId="0" fillId="0" borderId="0" xfId="0" applyNumberFormat="1"/>
  </cellXfs>
  <cellStyles count="30">
    <cellStyle name="Comma" xfId="1" builtinId="3"/>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clustered"/>
        <c:varyColors val="0"/>
        <c:ser>
          <c:idx val="0"/>
          <c:order val="0"/>
          <c:tx>
            <c:v>absentee ballots 2016</c:v>
          </c:tx>
          <c:spPr>
            <a:solidFill>
              <a:schemeClr val="accent3">
                <a:lumMod val="75000"/>
              </a:schemeClr>
            </a:solidFill>
          </c:spPr>
          <c:invertIfNegative val="0"/>
          <c:dLbls>
            <c:spPr>
              <a:noFill/>
              <a:ln>
                <a:noFill/>
              </a:ln>
              <a:effectLst/>
            </c:sp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'2016where'!$H$2:$H$6</c:f>
              <c:strCache>
                <c:ptCount val="5"/>
                <c:pt idx="0">
                  <c:v>Outer suburbs</c:v>
                </c:pt>
                <c:pt idx="1">
                  <c:v>Outstate</c:v>
                </c:pt>
                <c:pt idx="2">
                  <c:v>Hennepin/Ramsey</c:v>
                </c:pt>
                <c:pt idx="3">
                  <c:v>Rochester-StCloud-Duluth</c:v>
                </c:pt>
                <c:pt idx="4">
                  <c:v>Rest of 7 county</c:v>
                </c:pt>
              </c:strCache>
            </c:strRef>
          </c:cat>
          <c:val>
            <c:numRef>
              <c:f>'2016where'!$J$2:$J$6</c:f>
              <c:numCache>
                <c:formatCode>0%</c:formatCode>
                <c:ptCount val="5"/>
                <c:pt idx="0">
                  <c:v>6.7228236660210119E-2</c:v>
                </c:pt>
                <c:pt idx="1">
                  <c:v>0.24745116293037434</c:v>
                </c:pt>
                <c:pt idx="2">
                  <c:v>0.38984569337877945</c:v>
                </c:pt>
                <c:pt idx="3">
                  <c:v>7.6192335220248555E-2</c:v>
                </c:pt>
                <c:pt idx="4">
                  <c:v>0.21928257181038754</c:v>
                </c:pt>
              </c:numCache>
            </c:numRef>
          </c:val>
          <c:extLst>
            <c:ext xmlns:c16="http://schemas.microsoft.com/office/drawing/2014/chart" uri="{C3380CC4-5D6E-409C-BE32-E72D297353CC}">
              <c16:uniqueId val="{00000000-8ED5-E145-8A1A-8888C65F10D0}"/>
            </c:ext>
          </c:extLst>
        </c:ser>
        <c:ser>
          <c:idx val="1"/>
          <c:order val="1"/>
          <c:tx>
            <c:v>prez voting 2012</c:v>
          </c:tx>
          <c:spPr>
            <a:solidFill>
              <a:schemeClr val="accent5">
                <a:lumMod val="75000"/>
              </a:schemeClr>
            </a:solidFill>
          </c:spPr>
          <c:invertIfNegative val="0"/>
          <c:dLbls>
            <c:spPr>
              <a:noFill/>
              <a:ln>
                <a:noFill/>
              </a:ln>
              <a:effectLst/>
            </c:sp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'2016where'!$H$2:$H$6</c:f>
              <c:strCache>
                <c:ptCount val="5"/>
                <c:pt idx="0">
                  <c:v>Outer suburbs</c:v>
                </c:pt>
                <c:pt idx="1">
                  <c:v>Outstate</c:v>
                </c:pt>
                <c:pt idx="2">
                  <c:v>Hennepin/Ramsey</c:v>
                </c:pt>
                <c:pt idx="3">
                  <c:v>Rochester-StCloud-Duluth</c:v>
                </c:pt>
                <c:pt idx="4">
                  <c:v>Rest of 7 county</c:v>
                </c:pt>
              </c:strCache>
            </c:strRef>
          </c:cat>
          <c:val>
            <c:numRef>
              <c:f>'2016where'!$K$2:$K$6</c:f>
              <c:numCache>
                <c:formatCode>0%</c:formatCode>
                <c:ptCount val="5"/>
                <c:pt idx="0">
                  <c:v>0.10077229793625946</c:v>
                </c:pt>
                <c:pt idx="1">
                  <c:v>0.24702296325531803</c:v>
                </c:pt>
                <c:pt idx="2">
                  <c:v>0.32653399673972378</c:v>
                </c:pt>
                <c:pt idx="3">
                  <c:v>9.2757140069625654E-2</c:v>
                </c:pt>
                <c:pt idx="4">
                  <c:v>0.23291360199907307</c:v>
                </c:pt>
              </c:numCache>
            </c:numRef>
          </c:val>
          <c:extLst>
            <c:ext xmlns:c16="http://schemas.microsoft.com/office/drawing/2014/chart" uri="{C3380CC4-5D6E-409C-BE32-E72D297353CC}">
              <c16:uniqueId val="{00000001-8ED5-E145-8A1A-8888C65F10D0}"/>
            </c:ext>
          </c:extLst>
        </c:ser>
        <c:dLbls>
          <c:dLblPos val="ctr"/>
          <c:showLegendKey val="0"/>
          <c:showVal val="1"/>
          <c:showCatName val="0"/>
          <c:showSerName val="0"/>
          <c:showPercent val="0"/>
          <c:showBubbleSize val="0"/>
        </c:dLbls>
        <c:gapWidth val="150"/>
        <c:axId val="-2078900760"/>
        <c:axId val="1951872504"/>
      </c:barChart>
      <c:catAx>
        <c:axId val="-2078900760"/>
        <c:scaling>
          <c:orientation val="minMax"/>
        </c:scaling>
        <c:delete val="0"/>
        <c:axPos val="l"/>
        <c:numFmt formatCode="General" sourceLinked="0"/>
        <c:majorTickMark val="out"/>
        <c:minorTickMark val="none"/>
        <c:tickLblPos val="nextTo"/>
        <c:crossAx val="1951872504"/>
        <c:crosses val="autoZero"/>
        <c:auto val="1"/>
        <c:lblAlgn val="ctr"/>
        <c:lblOffset val="100"/>
        <c:noMultiLvlLbl val="0"/>
      </c:catAx>
      <c:valAx>
        <c:axId val="1951872504"/>
        <c:scaling>
          <c:orientation val="minMax"/>
        </c:scaling>
        <c:delete val="0"/>
        <c:axPos val="b"/>
        <c:majorGridlines/>
        <c:numFmt formatCode="0%" sourceLinked="1"/>
        <c:majorTickMark val="out"/>
        <c:minorTickMark val="none"/>
        <c:tickLblPos val="nextTo"/>
        <c:crossAx val="-2078900760"/>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548546972169001"/>
          <c:y val="5.5267702936096702E-2"/>
          <c:w val="0.81011222245867898"/>
          <c:h val="0.87546924510083901"/>
        </c:manualLayout>
      </c:layout>
      <c:barChart>
        <c:barDir val="bar"/>
        <c:grouping val="clustered"/>
        <c:varyColors val="0"/>
        <c:ser>
          <c:idx val="0"/>
          <c:order val="0"/>
          <c:invertIfNegative val="0"/>
          <c:dLbls>
            <c:spPr>
              <a:noFill/>
              <a:ln>
                <a:noFill/>
              </a:ln>
              <a:effectLst/>
            </c:sp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'2016who'!$G$61:$G$67</c:f>
              <c:strCache>
                <c:ptCount val="7"/>
                <c:pt idx="0">
                  <c:v>Pre 1997</c:v>
                </c:pt>
                <c:pt idx="1">
                  <c:v>1997-2000</c:v>
                </c:pt>
                <c:pt idx="2">
                  <c:v>2001-2004</c:v>
                </c:pt>
                <c:pt idx="3">
                  <c:v>2005-2008</c:v>
                </c:pt>
                <c:pt idx="4">
                  <c:v>2009-2012</c:v>
                </c:pt>
                <c:pt idx="5">
                  <c:v>2013-2015</c:v>
                </c:pt>
                <c:pt idx="6">
                  <c:v>2016</c:v>
                </c:pt>
              </c:strCache>
            </c:strRef>
          </c:cat>
          <c:val>
            <c:numRef>
              <c:f>'2016who'!$I$61:$I$67</c:f>
              <c:numCache>
                <c:formatCode>0%</c:formatCode>
                <c:ptCount val="7"/>
                <c:pt idx="0">
                  <c:v>0.24787659474366483</c:v>
                </c:pt>
                <c:pt idx="1">
                  <c:v>7.0496554002312348E-2</c:v>
                </c:pt>
                <c:pt idx="2">
                  <c:v>9.1973352953247545E-2</c:v>
                </c:pt>
                <c:pt idx="3">
                  <c:v>0.10936100141643769</c:v>
                </c:pt>
                <c:pt idx="4">
                  <c:v>0.13872080161363784</c:v>
                </c:pt>
                <c:pt idx="5">
                  <c:v>0.18292566955459791</c:v>
                </c:pt>
                <c:pt idx="6">
                  <c:v>0.15864602571610184</c:v>
                </c:pt>
              </c:numCache>
            </c:numRef>
          </c:val>
          <c:extLst>
            <c:ext xmlns:c16="http://schemas.microsoft.com/office/drawing/2014/chart" uri="{C3380CC4-5D6E-409C-BE32-E72D297353CC}">
              <c16:uniqueId val="{00000000-8933-EA41-B012-00883C788F6F}"/>
            </c:ext>
          </c:extLst>
        </c:ser>
        <c:dLbls>
          <c:dLblPos val="ctr"/>
          <c:showLegendKey val="0"/>
          <c:showVal val="1"/>
          <c:showCatName val="0"/>
          <c:showSerName val="0"/>
          <c:showPercent val="0"/>
          <c:showBubbleSize val="0"/>
        </c:dLbls>
        <c:gapWidth val="150"/>
        <c:axId val="1952215336"/>
        <c:axId val="1952109640"/>
      </c:barChart>
      <c:catAx>
        <c:axId val="1952215336"/>
        <c:scaling>
          <c:orientation val="minMax"/>
        </c:scaling>
        <c:delete val="0"/>
        <c:axPos val="l"/>
        <c:numFmt formatCode="General" sourceLinked="0"/>
        <c:majorTickMark val="out"/>
        <c:minorTickMark val="none"/>
        <c:tickLblPos val="nextTo"/>
        <c:crossAx val="1952109640"/>
        <c:crosses val="autoZero"/>
        <c:auto val="1"/>
        <c:lblAlgn val="ctr"/>
        <c:lblOffset val="100"/>
        <c:noMultiLvlLbl val="0"/>
      </c:catAx>
      <c:valAx>
        <c:axId val="1952109640"/>
        <c:scaling>
          <c:orientation val="minMax"/>
        </c:scaling>
        <c:delete val="0"/>
        <c:axPos val="b"/>
        <c:majorGridlines/>
        <c:numFmt formatCode="0%" sourceLinked="1"/>
        <c:majorTickMark val="out"/>
        <c:minorTickMark val="none"/>
        <c:tickLblPos val="nextTo"/>
        <c:crossAx val="1952215336"/>
        <c:crosses val="autoZero"/>
        <c:crossBetween val="between"/>
      </c:valAx>
    </c:plotArea>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clustered"/>
        <c:varyColors val="0"/>
        <c:ser>
          <c:idx val="0"/>
          <c:order val="0"/>
          <c:tx>
            <c:v>Pct of absentee voters</c:v>
          </c:tx>
          <c:invertIfNegative val="0"/>
          <c:dLbls>
            <c:spPr>
              <a:noFill/>
              <a:ln>
                <a:noFill/>
              </a:ln>
              <a:effectLst/>
            </c:sp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'2016who'!$A$18:$A$25</c:f>
              <c:strCache>
                <c:ptCount val="8"/>
                <c:pt idx="0">
                  <c:v>18-24</c:v>
                </c:pt>
                <c:pt idx="1">
                  <c:v>25-34</c:v>
                </c:pt>
                <c:pt idx="2">
                  <c:v>35-44</c:v>
                </c:pt>
                <c:pt idx="3">
                  <c:v>45-54</c:v>
                </c:pt>
                <c:pt idx="4">
                  <c:v>55-64</c:v>
                </c:pt>
                <c:pt idx="5">
                  <c:v>65-74</c:v>
                </c:pt>
                <c:pt idx="6">
                  <c:v>75 and older</c:v>
                </c:pt>
                <c:pt idx="7">
                  <c:v>No age available</c:v>
                </c:pt>
              </c:strCache>
            </c:strRef>
          </c:cat>
          <c:val>
            <c:numRef>
              <c:f>'2016who'!$C$18:$C$25</c:f>
              <c:numCache>
                <c:formatCode>0%</c:formatCode>
                <c:ptCount val="8"/>
                <c:pt idx="0">
                  <c:v>4.5210889052388174E-2</c:v>
                </c:pt>
                <c:pt idx="1">
                  <c:v>5.9530423379730427E-2</c:v>
                </c:pt>
                <c:pt idx="2">
                  <c:v>6.1702628167590104E-2</c:v>
                </c:pt>
                <c:pt idx="3">
                  <c:v>9.5917356116458199E-2</c:v>
                </c:pt>
                <c:pt idx="4">
                  <c:v>0.20408214337552616</c:v>
                </c:pt>
                <c:pt idx="5">
                  <c:v>0.2694034444961636</c:v>
                </c:pt>
                <c:pt idx="6">
                  <c:v>0.23220068369394936</c:v>
                </c:pt>
                <c:pt idx="7">
                  <c:v>3.1952431718193966E-2</c:v>
                </c:pt>
              </c:numCache>
            </c:numRef>
          </c:val>
          <c:extLst>
            <c:ext xmlns:c16="http://schemas.microsoft.com/office/drawing/2014/chart" uri="{C3380CC4-5D6E-409C-BE32-E72D297353CC}">
              <c16:uniqueId val="{00000000-82A4-7F48-BD49-AF6DE3482726}"/>
            </c:ext>
          </c:extLst>
        </c:ser>
        <c:ser>
          <c:idx val="1"/>
          <c:order val="1"/>
          <c:tx>
            <c:v>Pct of registered voters (as of Oct 1)</c:v>
          </c:tx>
          <c:invertIfNegative val="0"/>
          <c:dLbls>
            <c:spPr>
              <a:noFill/>
              <a:ln>
                <a:noFill/>
              </a:ln>
              <a:effectLst/>
            </c:sp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'2016who'!$A$18:$A$25</c:f>
              <c:strCache>
                <c:ptCount val="8"/>
                <c:pt idx="0">
                  <c:v>18-24</c:v>
                </c:pt>
                <c:pt idx="1">
                  <c:v>25-34</c:v>
                </c:pt>
                <c:pt idx="2">
                  <c:v>35-44</c:v>
                </c:pt>
                <c:pt idx="3">
                  <c:v>45-54</c:v>
                </c:pt>
                <c:pt idx="4">
                  <c:v>55-64</c:v>
                </c:pt>
                <c:pt idx="5">
                  <c:v>65-74</c:v>
                </c:pt>
                <c:pt idx="6">
                  <c:v>75 and older</c:v>
                </c:pt>
                <c:pt idx="7">
                  <c:v>No age available</c:v>
                </c:pt>
              </c:strCache>
            </c:strRef>
          </c:cat>
          <c:val>
            <c:numRef>
              <c:f>'2016who'!$D$18:$D$25</c:f>
              <c:numCache>
                <c:formatCode>0%</c:formatCode>
                <c:ptCount val="8"/>
                <c:pt idx="0">
                  <c:v>7.7353006860348988E-2</c:v>
                </c:pt>
                <c:pt idx="1">
                  <c:v>0.1609308896372095</c:v>
                </c:pt>
                <c:pt idx="2">
                  <c:v>0.15668488816175768</c:v>
                </c:pt>
                <c:pt idx="3">
                  <c:v>0.1773449771907197</c:v>
                </c:pt>
                <c:pt idx="4">
                  <c:v>0.19414392430028957</c:v>
                </c:pt>
                <c:pt idx="5">
                  <c:v>0.13301555497563497</c:v>
                </c:pt>
                <c:pt idx="6">
                  <c:v>0.10052675887403957</c:v>
                </c:pt>
              </c:numCache>
            </c:numRef>
          </c:val>
          <c:extLst>
            <c:ext xmlns:c16="http://schemas.microsoft.com/office/drawing/2014/chart" uri="{C3380CC4-5D6E-409C-BE32-E72D297353CC}">
              <c16:uniqueId val="{00000001-82A4-7F48-BD49-AF6DE3482726}"/>
            </c:ext>
          </c:extLst>
        </c:ser>
        <c:dLbls>
          <c:dLblPos val="ctr"/>
          <c:showLegendKey val="0"/>
          <c:showVal val="1"/>
          <c:showCatName val="0"/>
          <c:showSerName val="0"/>
          <c:showPercent val="0"/>
          <c:showBubbleSize val="0"/>
        </c:dLbls>
        <c:gapWidth val="150"/>
        <c:axId val="1952081208"/>
        <c:axId val="1952327672"/>
      </c:barChart>
      <c:catAx>
        <c:axId val="1952081208"/>
        <c:scaling>
          <c:orientation val="minMax"/>
        </c:scaling>
        <c:delete val="0"/>
        <c:axPos val="l"/>
        <c:numFmt formatCode="General" sourceLinked="0"/>
        <c:majorTickMark val="out"/>
        <c:minorTickMark val="none"/>
        <c:tickLblPos val="nextTo"/>
        <c:crossAx val="1952327672"/>
        <c:crosses val="autoZero"/>
        <c:auto val="1"/>
        <c:lblAlgn val="ctr"/>
        <c:lblOffset val="100"/>
        <c:noMultiLvlLbl val="0"/>
      </c:catAx>
      <c:valAx>
        <c:axId val="1952327672"/>
        <c:scaling>
          <c:orientation val="minMax"/>
        </c:scaling>
        <c:delete val="0"/>
        <c:axPos val="b"/>
        <c:majorGridlines/>
        <c:numFmt formatCode="0%" sourceLinked="1"/>
        <c:majorTickMark val="out"/>
        <c:minorTickMark val="none"/>
        <c:tickLblPos val="nextTo"/>
        <c:crossAx val="1952081208"/>
        <c:crosses val="autoZero"/>
        <c:crossBetween val="between"/>
      </c:valAx>
    </c:plotArea>
    <c:legend>
      <c:legendPos val="t"/>
      <c:overlay val="0"/>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Number of ballots accepted-</a:t>
            </a:r>
            <a:r>
              <a:rPr lang="en-US" baseline="0"/>
              <a:t> by date range</a:t>
            </a:r>
            <a:endParaRPr lang="en-US"/>
          </a:p>
        </c:rich>
      </c:tx>
      <c:overlay val="0"/>
    </c:title>
    <c:autoTitleDeleted val="0"/>
    <c:plotArea>
      <c:layout/>
      <c:barChart>
        <c:barDir val="col"/>
        <c:grouping val="clustered"/>
        <c:varyColors val="0"/>
        <c:ser>
          <c:idx val="0"/>
          <c:order val="0"/>
          <c:invertIfNegative val="0"/>
          <c:dLbls>
            <c:spPr>
              <a:noFill/>
              <a:ln>
                <a:noFill/>
              </a:ln>
              <a:effectLst/>
            </c:sp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'2016when'!$I$8:$I$12</c:f>
              <c:strCache>
                <c:ptCount val="5"/>
                <c:pt idx="0">
                  <c:v>Sept 1-Sept 25</c:v>
                </c:pt>
                <c:pt idx="1">
                  <c:v>Sept 26-Sept 30</c:v>
                </c:pt>
                <c:pt idx="2">
                  <c:v>Oct 1-Oct 8</c:v>
                </c:pt>
                <c:pt idx="3">
                  <c:v>Oct 9-Oct 15</c:v>
                </c:pt>
                <c:pt idx="4">
                  <c:v>Oct 16-Oct 24</c:v>
                </c:pt>
              </c:strCache>
            </c:strRef>
          </c:cat>
          <c:val>
            <c:numRef>
              <c:f>'2016when'!$J$8:$J$12</c:f>
              <c:numCache>
                <c:formatCode>General</c:formatCode>
                <c:ptCount val="5"/>
                <c:pt idx="0">
                  <c:v>1425</c:v>
                </c:pt>
                <c:pt idx="1">
                  <c:v>19693</c:v>
                </c:pt>
                <c:pt idx="2">
                  <c:v>35324</c:v>
                </c:pt>
                <c:pt idx="3">
                  <c:v>45298</c:v>
                </c:pt>
                <c:pt idx="4">
                  <c:v>98057</c:v>
                </c:pt>
              </c:numCache>
            </c:numRef>
          </c:val>
          <c:extLst>
            <c:ext xmlns:c16="http://schemas.microsoft.com/office/drawing/2014/chart" uri="{C3380CC4-5D6E-409C-BE32-E72D297353CC}">
              <c16:uniqueId val="{00000000-CF38-E94D-A665-BB0540486538}"/>
            </c:ext>
          </c:extLst>
        </c:ser>
        <c:dLbls>
          <c:dLblPos val="ctr"/>
          <c:showLegendKey val="0"/>
          <c:showVal val="1"/>
          <c:showCatName val="0"/>
          <c:showSerName val="0"/>
          <c:showPercent val="0"/>
          <c:showBubbleSize val="0"/>
        </c:dLbls>
        <c:gapWidth val="150"/>
        <c:axId val="1952021272"/>
        <c:axId val="1952024248"/>
      </c:barChart>
      <c:catAx>
        <c:axId val="1952021272"/>
        <c:scaling>
          <c:orientation val="minMax"/>
        </c:scaling>
        <c:delete val="0"/>
        <c:axPos val="b"/>
        <c:numFmt formatCode="General" sourceLinked="0"/>
        <c:majorTickMark val="out"/>
        <c:minorTickMark val="none"/>
        <c:tickLblPos val="nextTo"/>
        <c:crossAx val="1952024248"/>
        <c:crosses val="autoZero"/>
        <c:auto val="1"/>
        <c:lblAlgn val="ctr"/>
        <c:lblOffset val="100"/>
        <c:noMultiLvlLbl val="0"/>
      </c:catAx>
      <c:valAx>
        <c:axId val="1952024248"/>
        <c:scaling>
          <c:orientation val="minMax"/>
        </c:scaling>
        <c:delete val="0"/>
        <c:axPos val="l"/>
        <c:majorGridlines/>
        <c:numFmt formatCode="General" sourceLinked="1"/>
        <c:majorTickMark val="out"/>
        <c:minorTickMark val="none"/>
        <c:tickLblPos val="nextTo"/>
        <c:crossAx val="1952021272"/>
        <c:crosses val="autoZero"/>
        <c:crossBetween val="between"/>
      </c:valAx>
    </c:plotArea>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647700</xdr:colOff>
      <xdr:row>23</xdr:row>
      <xdr:rowOff>157161</xdr:rowOff>
    </xdr:from>
    <xdr:to>
      <xdr:col>17</xdr:col>
      <xdr:colOff>371475</xdr:colOff>
      <xdr:row>43</xdr:row>
      <xdr:rowOff>47624</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9</xdr:col>
      <xdr:colOff>228599</xdr:colOff>
      <xdr:row>35</xdr:row>
      <xdr:rowOff>123825</xdr:rowOff>
    </xdr:from>
    <xdr:to>
      <xdr:col>18</xdr:col>
      <xdr:colOff>28574</xdr:colOff>
      <xdr:row>54</xdr:row>
      <xdr:rowOff>180975</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247650</xdr:colOff>
      <xdr:row>7</xdr:row>
      <xdr:rowOff>119061</xdr:rowOff>
    </xdr:from>
    <xdr:to>
      <xdr:col>21</xdr:col>
      <xdr:colOff>228600</xdr:colOff>
      <xdr:row>29</xdr:row>
      <xdr:rowOff>57150</xdr:rowOff>
    </xdr:to>
    <xdr:graphicFrame macro="">
      <xdr:nvGraphicFramePr>
        <xdr:cNvPr id="3" name="Chart 2">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10</xdr:col>
      <xdr:colOff>431799</xdr:colOff>
      <xdr:row>9</xdr:row>
      <xdr:rowOff>47624</xdr:rowOff>
    </xdr:from>
    <xdr:to>
      <xdr:col>21</xdr:col>
      <xdr:colOff>558801</xdr:colOff>
      <xdr:row>27</xdr:row>
      <xdr:rowOff>57149</xdr:rowOff>
    </xdr:to>
    <xdr:graphicFrame macro="">
      <xdr:nvGraphicFramePr>
        <xdr:cNvPr id="3" name="Chart 2">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hyperlink" Target="http://www.mnvotes.org/"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www.maine.gov/sos/cec/elec/data/index.html" TargetMode="External"/><Relationship Id="rId13" Type="http://schemas.openxmlformats.org/officeDocument/2006/relationships/hyperlink" Target="https://dl.ncsbe.gov/?prefix=ENRS/2018_11_06/" TargetMode="External"/><Relationship Id="rId18" Type="http://schemas.openxmlformats.org/officeDocument/2006/relationships/hyperlink" Target="https://tnsos.org/elections/ElectionData/" TargetMode="External"/><Relationship Id="rId3" Type="http://schemas.openxmlformats.org/officeDocument/2006/relationships/hyperlink" Target="https://countyballotfiles.elections.myflorida.com/FVRSCountyBallotReports/AbsenteeEarlyVotingReports/PublicStats" TargetMode="External"/><Relationship Id="rId21" Type="http://schemas.openxmlformats.org/officeDocument/2006/relationships/hyperlink" Target="https://elections.wi.gov/elections-voting/statistics" TargetMode="External"/><Relationship Id="rId7" Type="http://schemas.openxmlformats.org/officeDocument/2006/relationships/hyperlink" Target="http://www.sos.la.gov/ElectionsAndVoting/Pages/EarlyVotingStatisticsStatewide.aspx" TargetMode="External"/><Relationship Id="rId12" Type="http://schemas.openxmlformats.org/officeDocument/2006/relationships/hyperlink" Target="http://nvsos.gov/sos/elections/voters/election-turnout-statistics" TargetMode="External"/><Relationship Id="rId17" Type="http://schemas.openxmlformats.org/officeDocument/2006/relationships/hyperlink" Target="https://www.aberdeennews.com/news/local/expressvote-use-increasing-with-absentee-voters/video_f30c81e3-560d-5c43-8491-c69838d45fc2.html" TargetMode="External"/><Relationship Id="rId2" Type="http://schemas.openxmlformats.org/officeDocument/2006/relationships/hyperlink" Target="http://www.elections.alaska.gov/doc/info/statstable.php" TargetMode="External"/><Relationship Id="rId16" Type="http://schemas.openxmlformats.org/officeDocument/2006/relationships/hyperlink" Target="https://www.scvotes.org/fact-sheets" TargetMode="External"/><Relationship Id="rId20" Type="http://schemas.openxmlformats.org/officeDocument/2006/relationships/hyperlink" Target="https://results.elections.virginia.gov/vaelections/2018%20November%20General/Site/Statistics/Absentee.html" TargetMode="External"/><Relationship Id="rId1" Type="http://schemas.openxmlformats.org/officeDocument/2006/relationships/hyperlink" Target="https://www.timesdaily.com/news/elections/absentee-voting-has-strong-start/article_7fb87b97-ee16-5359-91cd-91f2f7aad949.html" TargetMode="External"/><Relationship Id="rId6" Type="http://schemas.openxmlformats.org/officeDocument/2006/relationships/hyperlink" Target="https://sos.iowa.gov/elections/voterinformation/generalelection2018.html" TargetMode="External"/><Relationship Id="rId11" Type="http://schemas.openxmlformats.org/officeDocument/2006/relationships/hyperlink" Target="https://sosmt.gov/elections/results/" TargetMode="External"/><Relationship Id="rId5" Type="http://schemas.openxmlformats.org/officeDocument/2006/relationships/hyperlink" Target="https://www.elections.il.gov/PreElectionCounts.aspx" TargetMode="External"/><Relationship Id="rId15" Type="http://schemas.openxmlformats.org/officeDocument/2006/relationships/hyperlink" Target="https://sos.oregon.gov/elections/Pages/electionsstatistics.aspx" TargetMode="External"/><Relationship Id="rId10" Type="http://schemas.openxmlformats.org/officeDocument/2006/relationships/hyperlink" Target="https://www.sos.state.mn.us/about-the-office/news-room/secretary-of-state-steve-simon-updates-absentee-ballot-statistics/" TargetMode="External"/><Relationship Id="rId19" Type="http://schemas.openxmlformats.org/officeDocument/2006/relationships/hyperlink" Target="https://www.sos.state.tx.us/elections/earlyvoting/" TargetMode="External"/><Relationship Id="rId4" Type="http://schemas.openxmlformats.org/officeDocument/2006/relationships/hyperlink" Target="http://elections.sos.ga.gov/Elections/voterabsenteefile.do" TargetMode="External"/><Relationship Id="rId9" Type="http://schemas.openxmlformats.org/officeDocument/2006/relationships/hyperlink" Target="http://www.elections.state.md.us/press_room/index.html" TargetMode="External"/><Relationship Id="rId14" Type="http://schemas.openxmlformats.org/officeDocument/2006/relationships/hyperlink" Target="https://vip.sos.nd.gov/ABEV.aspx?eid=303" TargetMode="Externa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72C687-6191-E64E-B12D-E2FD4695954B}">
  <dimension ref="A1:AA89"/>
  <sheetViews>
    <sheetView tabSelected="1" topLeftCell="A64" workbookViewId="0">
      <selection activeCell="D74" sqref="D74"/>
    </sheetView>
  </sheetViews>
  <sheetFormatPr baseColWidth="10" defaultRowHeight="15" x14ac:dyDescent="0.2"/>
  <cols>
    <col min="3" max="3" width="13.1640625" bestFit="1" customWidth="1"/>
    <col min="7" max="7" width="14.33203125" bestFit="1" customWidth="1"/>
  </cols>
  <sheetData>
    <row r="1" spans="1:27" x14ac:dyDescent="0.2">
      <c r="A1" s="40" t="s">
        <v>223</v>
      </c>
      <c r="B1" s="23" t="s">
        <v>222</v>
      </c>
      <c r="C1" s="24" t="s">
        <v>229</v>
      </c>
      <c r="D1" s="23" t="s">
        <v>227</v>
      </c>
      <c r="E1" s="23" t="s">
        <v>228</v>
      </c>
      <c r="F1" s="24" t="s">
        <v>214</v>
      </c>
      <c r="G1" s="40" t="s">
        <v>226</v>
      </c>
      <c r="H1" s="40" t="s">
        <v>224</v>
      </c>
      <c r="I1" s="40" t="s">
        <v>225</v>
      </c>
      <c r="J1" s="40" t="s">
        <v>230</v>
      </c>
      <c r="K1" s="40" t="s">
        <v>231</v>
      </c>
      <c r="L1" s="40" t="s">
        <v>234</v>
      </c>
      <c r="M1" s="40" t="s">
        <v>235</v>
      </c>
      <c r="N1" s="40" t="s">
        <v>236</v>
      </c>
      <c r="O1" s="40" t="s">
        <v>232</v>
      </c>
      <c r="P1" s="40" t="s">
        <v>233</v>
      </c>
      <c r="Q1" s="40" t="s">
        <v>237</v>
      </c>
      <c r="R1" s="40" t="s">
        <v>238</v>
      </c>
      <c r="S1" s="40" t="s">
        <v>239</v>
      </c>
      <c r="T1" s="40" t="s">
        <v>240</v>
      </c>
      <c r="U1" s="40" t="s">
        <v>244</v>
      </c>
      <c r="V1" s="40" t="s">
        <v>243</v>
      </c>
      <c r="W1" s="40" t="s">
        <v>245</v>
      </c>
      <c r="X1" s="40" t="s">
        <v>241</v>
      </c>
      <c r="Y1" s="40" t="s">
        <v>242</v>
      </c>
      <c r="Z1" s="40" t="s">
        <v>246</v>
      </c>
      <c r="AA1" s="40" t="s">
        <v>247</v>
      </c>
    </row>
    <row r="2" spans="1:27" x14ac:dyDescent="0.2">
      <c r="A2" s="40" t="s">
        <v>1</v>
      </c>
      <c r="B2" s="40">
        <v>10250</v>
      </c>
      <c r="C2" s="40"/>
      <c r="D2" s="40"/>
      <c r="E2" s="40"/>
      <c r="F2" s="24" t="s">
        <v>371</v>
      </c>
      <c r="G2" s="40">
        <v>0</v>
      </c>
      <c r="H2" s="40">
        <v>0</v>
      </c>
      <c r="I2" s="40"/>
      <c r="J2" s="40"/>
      <c r="K2" s="40"/>
      <c r="L2" s="40"/>
      <c r="M2" s="40"/>
      <c r="N2" s="40"/>
      <c r="O2" s="40"/>
      <c r="P2" s="40"/>
      <c r="Q2" s="40"/>
      <c r="R2" s="40"/>
      <c r="S2" s="40"/>
      <c r="T2" s="40"/>
      <c r="U2" s="40"/>
      <c r="V2" s="40"/>
      <c r="W2" s="40"/>
      <c r="X2" s="40"/>
      <c r="Y2" s="40"/>
      <c r="Z2" s="40"/>
      <c r="AA2" s="40"/>
    </row>
    <row r="3" spans="1:27" x14ac:dyDescent="0.2">
      <c r="A3" s="40" t="s">
        <v>2</v>
      </c>
      <c r="B3" s="40">
        <v>214276</v>
      </c>
      <c r="C3" s="40"/>
      <c r="D3" s="40"/>
      <c r="E3" s="40"/>
      <c r="F3" s="24" t="s">
        <v>350</v>
      </c>
      <c r="G3" s="40">
        <v>0</v>
      </c>
      <c r="H3" s="40">
        <v>0</v>
      </c>
      <c r="I3" s="40"/>
      <c r="J3" s="40"/>
      <c r="K3" s="40"/>
      <c r="L3" s="40"/>
      <c r="M3" s="40"/>
      <c r="N3" s="40"/>
      <c r="O3" s="40"/>
      <c r="P3" s="40"/>
      <c r="Q3" s="40"/>
      <c r="R3" s="40"/>
      <c r="S3" s="40"/>
      <c r="T3" s="40"/>
      <c r="U3" s="40"/>
      <c r="V3" s="40"/>
      <c r="W3" s="40"/>
      <c r="X3" s="40"/>
      <c r="Y3" s="40"/>
      <c r="Z3" s="40"/>
      <c r="AA3" s="40"/>
    </row>
    <row r="4" spans="1:27" x14ac:dyDescent="0.2">
      <c r="A4" s="40" t="s">
        <v>3</v>
      </c>
      <c r="B4" s="40">
        <v>19721</v>
      </c>
      <c r="C4" s="40"/>
      <c r="D4" s="40"/>
      <c r="E4" s="40"/>
      <c r="F4" s="24" t="s">
        <v>370</v>
      </c>
      <c r="G4" s="40">
        <v>0</v>
      </c>
      <c r="H4" s="40">
        <v>0</v>
      </c>
      <c r="I4" s="40"/>
      <c r="J4" s="40"/>
      <c r="K4" s="40"/>
      <c r="L4" s="40"/>
      <c r="M4" s="40"/>
      <c r="N4" s="40"/>
      <c r="O4" s="40"/>
      <c r="P4" s="40"/>
      <c r="Q4" s="40"/>
      <c r="R4" s="40"/>
      <c r="S4" s="40"/>
      <c r="T4" s="40"/>
      <c r="U4" s="40"/>
      <c r="V4" s="40"/>
      <c r="W4" s="40"/>
      <c r="X4" s="40"/>
      <c r="Y4" s="40"/>
      <c r="Z4" s="40"/>
      <c r="AA4" s="40"/>
    </row>
    <row r="5" spans="1:27" x14ac:dyDescent="0.2">
      <c r="A5" s="40" t="s">
        <v>4</v>
      </c>
      <c r="B5" s="40">
        <v>24242</v>
      </c>
      <c r="C5" s="40"/>
      <c r="D5" s="40"/>
      <c r="E5" s="40"/>
      <c r="F5" s="24" t="s">
        <v>368</v>
      </c>
      <c r="G5" s="40">
        <v>0</v>
      </c>
      <c r="H5" s="40">
        <v>0</v>
      </c>
      <c r="I5" s="40"/>
      <c r="J5" s="40"/>
      <c r="K5" s="40"/>
      <c r="L5" s="40"/>
      <c r="M5" s="40"/>
      <c r="N5" s="40"/>
      <c r="O5" s="40"/>
      <c r="P5" s="40"/>
      <c r="Q5" s="40"/>
      <c r="R5" s="40"/>
      <c r="S5" s="40"/>
      <c r="T5" s="40"/>
      <c r="U5" s="40"/>
      <c r="V5" s="40"/>
      <c r="W5" s="40"/>
      <c r="X5" s="40"/>
      <c r="Y5" s="40"/>
      <c r="Z5" s="40"/>
      <c r="AA5" s="40"/>
    </row>
    <row r="6" spans="1:27" x14ac:dyDescent="0.2">
      <c r="A6" s="40" t="s">
        <v>5</v>
      </c>
      <c r="B6" s="40">
        <v>23261</v>
      </c>
      <c r="C6" s="40"/>
      <c r="D6" s="40"/>
      <c r="E6" s="40"/>
      <c r="F6" s="24" t="s">
        <v>367</v>
      </c>
      <c r="G6" s="40">
        <v>0</v>
      </c>
      <c r="H6" s="40">
        <v>0</v>
      </c>
      <c r="I6" s="40"/>
      <c r="J6" s="40"/>
      <c r="K6" s="40"/>
      <c r="L6" s="40"/>
      <c r="M6" s="40"/>
      <c r="N6" s="40"/>
      <c r="O6" s="40"/>
      <c r="P6" s="40"/>
      <c r="Q6" s="40"/>
      <c r="R6" s="40"/>
      <c r="S6" s="40"/>
      <c r="T6" s="40"/>
      <c r="U6" s="40"/>
      <c r="V6" s="40"/>
      <c r="W6" s="40"/>
      <c r="X6" s="40"/>
      <c r="Y6" s="40"/>
      <c r="Z6" s="40"/>
      <c r="AA6" s="40"/>
    </row>
    <row r="7" spans="1:27" x14ac:dyDescent="0.2">
      <c r="A7" s="40" t="s">
        <v>6</v>
      </c>
      <c r="B7" s="40">
        <v>3068</v>
      </c>
      <c r="C7" s="40"/>
      <c r="D7" s="40"/>
      <c r="E7" s="40"/>
      <c r="F7" s="24" t="s">
        <v>369</v>
      </c>
      <c r="G7" s="40">
        <v>0</v>
      </c>
      <c r="H7" s="40">
        <v>0</v>
      </c>
      <c r="I7" s="40"/>
      <c r="J7" s="40"/>
      <c r="K7" s="40"/>
      <c r="L7" s="40"/>
      <c r="M7" s="40"/>
      <c r="N7" s="40"/>
      <c r="O7" s="40"/>
      <c r="P7" s="40"/>
      <c r="Q7" s="40"/>
      <c r="R7" s="40"/>
      <c r="S7" s="40"/>
      <c r="T7" s="40"/>
      <c r="U7" s="40"/>
      <c r="V7" s="40"/>
      <c r="W7" s="40"/>
      <c r="X7" s="40"/>
      <c r="Y7" s="40"/>
      <c r="Z7" s="40"/>
      <c r="AA7" s="40"/>
    </row>
    <row r="8" spans="1:27" x14ac:dyDescent="0.2">
      <c r="A8" s="40" t="s">
        <v>7</v>
      </c>
      <c r="B8" s="40">
        <v>37036</v>
      </c>
      <c r="C8" s="40"/>
      <c r="D8" s="40"/>
      <c r="E8" s="40"/>
      <c r="F8" s="24" t="s">
        <v>372</v>
      </c>
      <c r="G8" s="40">
        <v>0</v>
      </c>
      <c r="H8" s="40">
        <v>0</v>
      </c>
      <c r="I8" s="40"/>
      <c r="J8" s="40"/>
      <c r="K8" s="40"/>
      <c r="L8" s="40"/>
      <c r="M8" s="40"/>
      <c r="N8" s="40"/>
      <c r="O8" s="40"/>
      <c r="P8" s="40"/>
      <c r="Q8" s="40"/>
      <c r="R8" s="40"/>
      <c r="S8" s="40"/>
      <c r="T8" s="40"/>
      <c r="U8" s="40"/>
      <c r="V8" s="40"/>
      <c r="W8" s="40"/>
      <c r="X8" s="40"/>
      <c r="Y8" s="40"/>
      <c r="Z8" s="40"/>
      <c r="AA8" s="40"/>
    </row>
    <row r="9" spans="1:27" x14ac:dyDescent="0.2">
      <c r="A9" s="40" t="s">
        <v>8</v>
      </c>
      <c r="B9" s="40">
        <v>15332</v>
      </c>
      <c r="C9" s="40"/>
      <c r="D9" s="40"/>
      <c r="E9" s="40"/>
      <c r="F9" s="24" t="s">
        <v>372</v>
      </c>
      <c r="G9" s="40">
        <v>0</v>
      </c>
      <c r="H9" s="40">
        <v>0</v>
      </c>
      <c r="I9" s="40"/>
      <c r="J9" s="40"/>
      <c r="K9" s="40"/>
      <c r="L9" s="40"/>
      <c r="M9" s="40"/>
      <c r="N9" s="40"/>
      <c r="O9" s="40"/>
      <c r="P9" s="40"/>
      <c r="Q9" s="40"/>
      <c r="R9" s="40"/>
      <c r="S9" s="40"/>
      <c r="T9" s="40"/>
      <c r="U9" s="40"/>
      <c r="V9" s="40"/>
      <c r="W9" s="40"/>
      <c r="X9" s="40"/>
      <c r="Y9" s="40"/>
      <c r="Z9" s="40"/>
      <c r="AA9" s="40"/>
    </row>
    <row r="10" spans="1:27" x14ac:dyDescent="0.2">
      <c r="A10" s="40" t="s">
        <v>9</v>
      </c>
      <c r="B10" s="40">
        <v>20936</v>
      </c>
      <c r="C10" s="40"/>
      <c r="D10" s="40"/>
      <c r="E10" s="40"/>
      <c r="F10" s="24" t="s">
        <v>371</v>
      </c>
      <c r="G10" s="40">
        <v>0</v>
      </c>
      <c r="H10" s="40">
        <v>0</v>
      </c>
      <c r="I10" s="40"/>
      <c r="J10" s="40"/>
      <c r="K10" s="40"/>
      <c r="L10" s="40"/>
      <c r="M10" s="40"/>
      <c r="N10" s="40"/>
      <c r="O10" s="40"/>
      <c r="P10" s="40"/>
      <c r="Q10" s="40"/>
      <c r="R10" s="40"/>
      <c r="S10" s="40"/>
      <c r="T10" s="40"/>
      <c r="U10" s="40"/>
      <c r="V10" s="40"/>
      <c r="W10" s="40"/>
      <c r="X10" s="40"/>
      <c r="Y10" s="40"/>
      <c r="Z10" s="40"/>
      <c r="AA10" s="40"/>
    </row>
    <row r="11" spans="1:27" x14ac:dyDescent="0.2">
      <c r="A11" s="40" t="s">
        <v>10</v>
      </c>
      <c r="B11" s="40">
        <v>65943</v>
      </c>
      <c r="C11" s="40"/>
      <c r="D11" s="40"/>
      <c r="E11" s="40"/>
      <c r="F11" s="24" t="s">
        <v>350</v>
      </c>
      <c r="G11" s="40">
        <v>0</v>
      </c>
      <c r="H11" s="40">
        <v>0</v>
      </c>
      <c r="I11" s="40"/>
      <c r="J11" s="40"/>
      <c r="K11" s="40"/>
      <c r="L11" s="40"/>
      <c r="M11" s="40"/>
      <c r="N11" s="40"/>
      <c r="O11" s="40"/>
      <c r="P11" s="40"/>
      <c r="Q11" s="40"/>
      <c r="R11" s="40"/>
      <c r="S11" s="40"/>
      <c r="T11" s="40"/>
      <c r="U11" s="40"/>
      <c r="V11" s="40"/>
      <c r="W11" s="40"/>
      <c r="X11" s="40"/>
      <c r="Y11" s="40"/>
      <c r="Z11" s="40"/>
      <c r="AA11" s="40"/>
    </row>
    <row r="12" spans="1:27" x14ac:dyDescent="0.2">
      <c r="A12" s="40" t="s">
        <v>11</v>
      </c>
      <c r="B12" s="40">
        <v>18970</v>
      </c>
      <c r="C12" s="40"/>
      <c r="D12" s="40"/>
      <c r="E12" s="40"/>
      <c r="F12" s="24" t="s">
        <v>367</v>
      </c>
      <c r="G12" s="40">
        <v>0</v>
      </c>
      <c r="H12" s="40">
        <v>0</v>
      </c>
      <c r="I12" s="40"/>
      <c r="J12" s="40"/>
      <c r="K12" s="40"/>
      <c r="L12" s="40"/>
      <c r="M12" s="40"/>
      <c r="N12" s="40"/>
      <c r="O12" s="40"/>
      <c r="P12" s="40"/>
      <c r="Q12" s="40"/>
      <c r="R12" s="40"/>
      <c r="S12" s="40"/>
      <c r="T12" s="40"/>
      <c r="U12" s="40"/>
      <c r="V12" s="40"/>
      <c r="W12" s="40"/>
      <c r="X12" s="40"/>
      <c r="Y12" s="40"/>
      <c r="Z12" s="40"/>
      <c r="AA12" s="40"/>
    </row>
    <row r="13" spans="1:27" x14ac:dyDescent="0.2">
      <c r="A13" s="40" t="s">
        <v>12</v>
      </c>
      <c r="B13" s="40">
        <v>7074</v>
      </c>
      <c r="C13" s="40"/>
      <c r="D13" s="40"/>
      <c r="E13" s="40"/>
      <c r="F13" s="24" t="s">
        <v>369</v>
      </c>
      <c r="G13" s="40">
        <v>0</v>
      </c>
      <c r="H13" s="40">
        <v>0</v>
      </c>
      <c r="I13" s="40"/>
      <c r="J13" s="40"/>
      <c r="K13" s="40"/>
      <c r="L13" s="40"/>
      <c r="M13" s="40"/>
      <c r="N13" s="40"/>
      <c r="O13" s="40"/>
      <c r="P13" s="40"/>
      <c r="Q13" s="40"/>
      <c r="R13" s="40"/>
      <c r="S13" s="40"/>
      <c r="T13" s="40"/>
      <c r="U13" s="40"/>
      <c r="V13" s="40"/>
      <c r="W13" s="40"/>
      <c r="X13" s="40"/>
      <c r="Y13" s="40"/>
      <c r="Z13" s="40"/>
      <c r="AA13" s="40"/>
    </row>
    <row r="14" spans="1:27" x14ac:dyDescent="0.2">
      <c r="A14" s="40" t="s">
        <v>13</v>
      </c>
      <c r="B14" s="40">
        <v>34713</v>
      </c>
      <c r="C14" s="40"/>
      <c r="D14" s="40"/>
      <c r="E14" s="40"/>
      <c r="F14" s="24" t="s">
        <v>367</v>
      </c>
      <c r="G14" s="40">
        <v>0</v>
      </c>
      <c r="H14" s="40">
        <v>0</v>
      </c>
      <c r="I14" s="40"/>
      <c r="J14" s="40"/>
      <c r="K14" s="40"/>
      <c r="L14" s="40"/>
      <c r="M14" s="40"/>
      <c r="N14" s="40"/>
      <c r="O14" s="40"/>
      <c r="P14" s="40"/>
      <c r="Q14" s="40"/>
      <c r="R14" s="40"/>
      <c r="S14" s="40"/>
      <c r="T14" s="40"/>
      <c r="U14" s="40"/>
      <c r="V14" s="40"/>
      <c r="W14" s="40"/>
      <c r="X14" s="40"/>
      <c r="Y14" s="40"/>
      <c r="Z14" s="40"/>
      <c r="AA14" s="40"/>
    </row>
    <row r="15" spans="1:27" x14ac:dyDescent="0.2">
      <c r="A15" s="40" t="s">
        <v>14</v>
      </c>
      <c r="B15" s="40">
        <v>33737</v>
      </c>
      <c r="C15" s="40"/>
      <c r="D15" s="40"/>
      <c r="E15" s="40"/>
      <c r="F15" s="24" t="s">
        <v>370</v>
      </c>
      <c r="G15" s="40">
        <v>0</v>
      </c>
      <c r="H15" s="40">
        <v>0</v>
      </c>
      <c r="I15" s="40"/>
      <c r="J15" s="40"/>
      <c r="K15" s="40"/>
      <c r="L15" s="40"/>
      <c r="M15" s="40"/>
      <c r="N15" s="40"/>
      <c r="O15" s="40"/>
      <c r="P15" s="40"/>
      <c r="Q15" s="40"/>
      <c r="R15" s="40"/>
      <c r="S15" s="40"/>
      <c r="T15" s="40"/>
      <c r="U15" s="40"/>
      <c r="V15" s="40"/>
      <c r="W15" s="40"/>
      <c r="X15" s="40"/>
      <c r="Y15" s="40"/>
      <c r="Z15" s="40"/>
      <c r="AA15" s="40"/>
    </row>
    <row r="16" spans="1:27" x14ac:dyDescent="0.2">
      <c r="A16" s="40" t="s">
        <v>15</v>
      </c>
      <c r="B16" s="40">
        <v>4652</v>
      </c>
      <c r="C16" s="40"/>
      <c r="D16" s="40"/>
      <c r="E16" s="40"/>
      <c r="F16" s="24" t="s">
        <v>368</v>
      </c>
      <c r="G16" s="40">
        <v>0</v>
      </c>
      <c r="H16" s="40">
        <v>0</v>
      </c>
      <c r="I16" s="40"/>
      <c r="J16" s="40"/>
      <c r="K16" s="40"/>
      <c r="L16" s="40"/>
      <c r="M16" s="40"/>
      <c r="N16" s="40"/>
      <c r="O16" s="40"/>
      <c r="P16" s="40"/>
      <c r="Q16" s="40"/>
      <c r="R16" s="40"/>
      <c r="S16" s="40"/>
      <c r="T16" s="40"/>
      <c r="U16" s="40"/>
      <c r="V16" s="40"/>
      <c r="W16" s="40"/>
      <c r="X16" s="40"/>
      <c r="Y16" s="40"/>
      <c r="Z16" s="40"/>
      <c r="AA16" s="40"/>
    </row>
    <row r="17" spans="1:27" x14ac:dyDescent="0.2">
      <c r="A17" s="40" t="s">
        <v>16</v>
      </c>
      <c r="B17" s="40">
        <v>3828</v>
      </c>
      <c r="C17" s="40"/>
      <c r="D17" s="40"/>
      <c r="E17" s="40"/>
      <c r="F17" s="24" t="s">
        <v>371</v>
      </c>
      <c r="G17" s="40">
        <v>0</v>
      </c>
      <c r="H17" s="40">
        <v>0</v>
      </c>
      <c r="I17" s="40"/>
      <c r="J17" s="40"/>
      <c r="K17" s="40"/>
      <c r="L17" s="40"/>
      <c r="M17" s="40"/>
      <c r="N17" s="40"/>
      <c r="O17" s="40"/>
      <c r="P17" s="40"/>
      <c r="Q17" s="40"/>
      <c r="R17" s="40"/>
      <c r="S17" s="40"/>
      <c r="T17" s="40"/>
      <c r="U17" s="40"/>
      <c r="V17" s="40"/>
      <c r="W17" s="40"/>
      <c r="X17" s="40"/>
      <c r="Y17" s="40"/>
      <c r="Z17" s="40"/>
      <c r="AA17" s="40"/>
    </row>
    <row r="18" spans="1:27" x14ac:dyDescent="0.2">
      <c r="A18" s="40" t="s">
        <v>17</v>
      </c>
      <c r="B18" s="40">
        <v>6262</v>
      </c>
      <c r="C18" s="40"/>
      <c r="D18" s="40"/>
      <c r="E18" s="40"/>
      <c r="F18" s="24" t="s">
        <v>369</v>
      </c>
      <c r="G18" s="40">
        <v>0</v>
      </c>
      <c r="H18" s="40">
        <v>0</v>
      </c>
      <c r="I18" s="40"/>
      <c r="J18" s="40"/>
      <c r="K18" s="40"/>
      <c r="L18" s="40"/>
      <c r="M18" s="40"/>
      <c r="N18" s="40"/>
      <c r="O18" s="40"/>
      <c r="P18" s="40"/>
      <c r="Q18" s="40"/>
      <c r="R18" s="40"/>
      <c r="S18" s="40"/>
      <c r="T18" s="40"/>
      <c r="U18" s="40"/>
      <c r="V18" s="40"/>
      <c r="W18" s="40"/>
      <c r="X18" s="40"/>
      <c r="Y18" s="40"/>
      <c r="Z18" s="40"/>
      <c r="AA18" s="40"/>
    </row>
    <row r="19" spans="1:27" x14ac:dyDescent="0.2">
      <c r="A19" s="40" t="s">
        <v>18</v>
      </c>
      <c r="B19" s="40">
        <v>41353</v>
      </c>
      <c r="C19" s="40"/>
      <c r="D19" s="40"/>
      <c r="E19" s="40"/>
      <c r="F19" s="24" t="s">
        <v>367</v>
      </c>
      <c r="G19" s="40">
        <v>0</v>
      </c>
      <c r="H19" s="40">
        <v>0</v>
      </c>
      <c r="I19" s="40"/>
      <c r="J19" s="40"/>
      <c r="K19" s="40"/>
      <c r="L19" s="40"/>
      <c r="M19" s="40"/>
      <c r="N19" s="40"/>
      <c r="O19" s="40"/>
      <c r="P19" s="40"/>
      <c r="Q19" s="40"/>
      <c r="R19" s="40"/>
      <c r="S19" s="40"/>
      <c r="T19" s="40"/>
      <c r="U19" s="40"/>
      <c r="V19" s="40"/>
      <c r="W19" s="40"/>
      <c r="X19" s="40"/>
      <c r="Y19" s="40"/>
      <c r="Z19" s="40"/>
      <c r="AA19" s="40"/>
    </row>
    <row r="20" spans="1:27" x14ac:dyDescent="0.2">
      <c r="A20" s="40" t="s">
        <v>19</v>
      </c>
      <c r="B20" s="40">
        <v>266373</v>
      </c>
      <c r="C20" s="40"/>
      <c r="D20" s="40"/>
      <c r="E20" s="40"/>
      <c r="F20" s="24" t="s">
        <v>350</v>
      </c>
      <c r="G20" s="40">
        <v>0</v>
      </c>
      <c r="H20" s="40">
        <v>0</v>
      </c>
      <c r="I20" s="40"/>
      <c r="J20" s="40"/>
      <c r="K20" s="40"/>
      <c r="L20" s="40"/>
      <c r="M20" s="40"/>
      <c r="N20" s="40"/>
      <c r="O20" s="40"/>
      <c r="P20" s="40"/>
      <c r="Q20" s="40"/>
      <c r="R20" s="40"/>
      <c r="S20" s="40"/>
      <c r="T20" s="40"/>
      <c r="U20" s="40"/>
      <c r="V20" s="40"/>
      <c r="W20" s="40"/>
      <c r="X20" s="40"/>
      <c r="Y20" s="40"/>
      <c r="Z20" s="40"/>
      <c r="AA20" s="40"/>
    </row>
    <row r="21" spans="1:27" x14ac:dyDescent="0.2">
      <c r="A21" s="40" t="s">
        <v>20</v>
      </c>
      <c r="B21" s="40">
        <v>12026</v>
      </c>
      <c r="C21" s="40"/>
      <c r="D21" s="40"/>
      <c r="E21" s="40"/>
      <c r="F21" s="24" t="s">
        <v>372</v>
      </c>
      <c r="G21" s="40">
        <v>0</v>
      </c>
      <c r="H21" s="40">
        <v>0</v>
      </c>
      <c r="I21" s="40"/>
      <c r="J21" s="40"/>
      <c r="K21" s="40"/>
      <c r="L21" s="40"/>
      <c r="M21" s="40"/>
      <c r="N21" s="40"/>
      <c r="O21" s="40"/>
      <c r="P21" s="40"/>
      <c r="Q21" s="40"/>
      <c r="R21" s="40"/>
      <c r="S21" s="40"/>
      <c r="T21" s="40"/>
      <c r="U21" s="40"/>
      <c r="V21" s="40"/>
      <c r="W21" s="40"/>
      <c r="X21" s="40"/>
      <c r="Y21" s="40"/>
      <c r="Z21" s="40"/>
      <c r="AA21" s="40"/>
    </row>
    <row r="22" spans="1:27" x14ac:dyDescent="0.2">
      <c r="A22" s="40" t="s">
        <v>21</v>
      </c>
      <c r="B22" s="40">
        <v>25363</v>
      </c>
      <c r="C22" s="40"/>
      <c r="D22" s="40"/>
      <c r="E22" s="40"/>
      <c r="F22" s="24" t="s">
        <v>370</v>
      </c>
      <c r="G22" s="40">
        <v>0</v>
      </c>
      <c r="H22" s="40">
        <v>0</v>
      </c>
      <c r="I22" s="40"/>
      <c r="J22" s="40"/>
      <c r="K22" s="40"/>
      <c r="L22" s="40"/>
      <c r="M22" s="40"/>
      <c r="N22" s="40"/>
      <c r="O22" s="40"/>
      <c r="P22" s="40"/>
      <c r="Q22" s="40"/>
      <c r="R22" s="40"/>
      <c r="S22" s="40"/>
      <c r="T22" s="40"/>
      <c r="U22" s="40"/>
      <c r="V22" s="40"/>
      <c r="W22" s="40"/>
      <c r="X22" s="40"/>
      <c r="Y22" s="40"/>
      <c r="Z22" s="40"/>
      <c r="AA22" s="40"/>
    </row>
    <row r="23" spans="1:27" x14ac:dyDescent="0.2">
      <c r="A23" s="40" t="s">
        <v>22</v>
      </c>
      <c r="B23" s="40">
        <v>8167</v>
      </c>
      <c r="C23" s="40"/>
      <c r="D23" s="40"/>
      <c r="E23" s="40"/>
      <c r="F23" s="24" t="s">
        <v>372</v>
      </c>
      <c r="G23" s="40">
        <v>0</v>
      </c>
      <c r="H23" s="40">
        <v>0</v>
      </c>
      <c r="I23" s="40"/>
      <c r="J23" s="40"/>
      <c r="K23" s="40"/>
      <c r="L23" s="40"/>
      <c r="M23" s="40"/>
      <c r="N23" s="40"/>
      <c r="O23" s="40"/>
      <c r="P23" s="40"/>
      <c r="Q23" s="40"/>
      <c r="R23" s="40"/>
      <c r="S23" s="40"/>
      <c r="T23" s="40"/>
      <c r="U23" s="40"/>
      <c r="V23" s="40"/>
      <c r="W23" s="40"/>
      <c r="X23" s="40"/>
      <c r="Y23" s="40"/>
      <c r="Z23" s="40"/>
      <c r="AA23" s="40"/>
    </row>
    <row r="24" spans="1:27" x14ac:dyDescent="0.2">
      <c r="A24" s="40" t="s">
        <v>23</v>
      </c>
      <c r="B24" s="40">
        <v>12290</v>
      </c>
      <c r="C24" s="40"/>
      <c r="D24" s="40"/>
      <c r="E24" s="40"/>
      <c r="F24" s="24" t="s">
        <v>372</v>
      </c>
      <c r="G24" s="40">
        <v>0</v>
      </c>
      <c r="H24" s="40">
        <v>0</v>
      </c>
      <c r="I24" s="40"/>
      <c r="J24" s="40"/>
      <c r="K24" s="40"/>
      <c r="L24" s="40"/>
      <c r="M24" s="40"/>
      <c r="N24" s="40"/>
      <c r="O24" s="40"/>
      <c r="P24" s="40"/>
      <c r="Q24" s="40"/>
      <c r="R24" s="40"/>
      <c r="S24" s="40"/>
      <c r="T24" s="40"/>
      <c r="U24" s="40"/>
      <c r="V24" s="40"/>
      <c r="W24" s="40"/>
      <c r="X24" s="40"/>
      <c r="Y24" s="40"/>
      <c r="Z24" s="40"/>
      <c r="AA24" s="40"/>
    </row>
    <row r="25" spans="1:27" x14ac:dyDescent="0.2">
      <c r="A25" s="40" t="s">
        <v>24</v>
      </c>
      <c r="B25" s="40">
        <v>17925</v>
      </c>
      <c r="C25" s="40"/>
      <c r="D25" s="40"/>
      <c r="E25" s="40"/>
      <c r="F25" s="24" t="s">
        <v>372</v>
      </c>
      <c r="G25" s="40">
        <v>0</v>
      </c>
      <c r="H25" s="40">
        <v>0</v>
      </c>
      <c r="I25" s="40"/>
      <c r="J25" s="40"/>
      <c r="K25" s="40"/>
      <c r="L25" s="40"/>
      <c r="M25" s="40"/>
      <c r="N25" s="40"/>
      <c r="O25" s="40"/>
      <c r="P25" s="40"/>
      <c r="Q25" s="40"/>
      <c r="R25" s="40"/>
      <c r="S25" s="40"/>
      <c r="T25" s="40"/>
      <c r="U25" s="40"/>
      <c r="V25" s="40"/>
      <c r="W25" s="40"/>
      <c r="X25" s="40"/>
      <c r="Y25" s="40"/>
      <c r="Z25" s="40"/>
      <c r="AA25" s="40"/>
    </row>
    <row r="26" spans="1:27" x14ac:dyDescent="0.2">
      <c r="A26" s="40" t="s">
        <v>25</v>
      </c>
      <c r="B26" s="40">
        <v>29202</v>
      </c>
      <c r="C26" s="40"/>
      <c r="D26" s="40"/>
      <c r="E26" s="40"/>
      <c r="F26" s="24" t="s">
        <v>372</v>
      </c>
      <c r="G26" s="40">
        <v>0</v>
      </c>
      <c r="H26" s="40">
        <v>0</v>
      </c>
      <c r="I26" s="40"/>
      <c r="J26" s="40"/>
      <c r="K26" s="40"/>
      <c r="L26" s="40"/>
      <c r="M26" s="40"/>
      <c r="N26" s="40"/>
      <c r="O26" s="40"/>
      <c r="P26" s="40"/>
      <c r="Q26" s="40"/>
      <c r="R26" s="40"/>
      <c r="S26" s="40"/>
      <c r="T26" s="40"/>
      <c r="U26" s="40"/>
      <c r="V26" s="40"/>
      <c r="W26" s="40"/>
      <c r="X26" s="40"/>
      <c r="Y26" s="40"/>
      <c r="Z26" s="40"/>
      <c r="AA26" s="40"/>
    </row>
    <row r="27" spans="1:27" x14ac:dyDescent="0.2">
      <c r="A27" s="40" t="s">
        <v>26</v>
      </c>
      <c r="B27" s="40">
        <v>3852</v>
      </c>
      <c r="C27" s="40"/>
      <c r="D27" s="40"/>
      <c r="E27" s="40"/>
      <c r="F27" s="24" t="s">
        <v>370</v>
      </c>
      <c r="G27" s="40">
        <v>0</v>
      </c>
      <c r="H27" s="40">
        <v>0</v>
      </c>
      <c r="I27" s="40"/>
      <c r="J27" s="40"/>
      <c r="K27" s="40"/>
      <c r="L27" s="40"/>
      <c r="M27" s="40"/>
      <c r="N27" s="40"/>
      <c r="O27" s="40"/>
      <c r="P27" s="40"/>
      <c r="Q27" s="40"/>
      <c r="R27" s="40"/>
      <c r="S27" s="40"/>
      <c r="T27" s="40"/>
      <c r="U27" s="40"/>
      <c r="V27" s="40"/>
      <c r="W27" s="40"/>
      <c r="X27" s="40"/>
      <c r="Y27" s="40"/>
      <c r="Z27" s="40"/>
      <c r="AA27" s="40"/>
    </row>
    <row r="28" spans="1:27" x14ac:dyDescent="0.2">
      <c r="A28" s="40" t="s">
        <v>27</v>
      </c>
      <c r="B28" s="40">
        <v>780610</v>
      </c>
      <c r="C28" s="40"/>
      <c r="D28" s="40"/>
      <c r="E28" s="40"/>
      <c r="F28" s="24" t="s">
        <v>351</v>
      </c>
      <c r="G28" s="40">
        <v>0</v>
      </c>
      <c r="H28" s="40">
        <v>0</v>
      </c>
      <c r="I28" s="40"/>
      <c r="J28" s="40"/>
      <c r="K28" s="40"/>
      <c r="L28" s="40"/>
      <c r="M28" s="40"/>
      <c r="N28" s="40"/>
      <c r="O28" s="40"/>
      <c r="P28" s="40"/>
      <c r="Q28" s="40"/>
      <c r="R28" s="40"/>
      <c r="S28" s="40"/>
      <c r="T28" s="40"/>
      <c r="U28" s="40"/>
      <c r="V28" s="40"/>
      <c r="W28" s="40"/>
      <c r="X28" s="40"/>
      <c r="Y28" s="40"/>
      <c r="Z28" s="40"/>
      <c r="AA28" s="40"/>
    </row>
    <row r="29" spans="1:27" x14ac:dyDescent="0.2">
      <c r="A29" s="40" t="s">
        <v>28</v>
      </c>
      <c r="B29" s="40">
        <v>11976</v>
      </c>
      <c r="C29" s="40"/>
      <c r="D29" s="40"/>
      <c r="E29" s="40"/>
      <c r="F29" s="24" t="s">
        <v>372</v>
      </c>
      <c r="G29" s="40">
        <v>0</v>
      </c>
      <c r="H29" s="40">
        <v>0</v>
      </c>
      <c r="I29" s="40"/>
      <c r="J29" s="40"/>
      <c r="K29" s="40"/>
      <c r="L29" s="40"/>
      <c r="M29" s="40"/>
      <c r="N29" s="40"/>
      <c r="O29" s="40"/>
      <c r="P29" s="40"/>
      <c r="Q29" s="40"/>
      <c r="R29" s="40"/>
      <c r="S29" s="40"/>
      <c r="T29" s="40"/>
      <c r="U29" s="40"/>
      <c r="V29" s="40"/>
      <c r="W29" s="40"/>
      <c r="X29" s="40"/>
      <c r="Y29" s="40"/>
      <c r="Z29" s="40"/>
      <c r="AA29" s="40"/>
    </row>
    <row r="30" spans="1:27" x14ac:dyDescent="0.2">
      <c r="A30" s="40" t="s">
        <v>29</v>
      </c>
      <c r="B30" s="40">
        <v>13310</v>
      </c>
      <c r="C30" s="40"/>
      <c r="D30" s="40"/>
      <c r="E30" s="40"/>
      <c r="F30" s="24" t="s">
        <v>368</v>
      </c>
      <c r="G30" s="40">
        <v>0</v>
      </c>
      <c r="H30" s="40">
        <v>0</v>
      </c>
      <c r="I30" s="40"/>
      <c r="J30" s="40"/>
      <c r="K30" s="40"/>
      <c r="L30" s="40"/>
      <c r="M30" s="40"/>
      <c r="N30" s="40"/>
      <c r="O30" s="40"/>
      <c r="P30" s="40"/>
      <c r="Q30" s="40"/>
      <c r="R30" s="40"/>
      <c r="S30" s="40"/>
      <c r="T30" s="40"/>
      <c r="U30" s="40"/>
      <c r="V30" s="40"/>
      <c r="W30" s="40"/>
      <c r="X30" s="40"/>
      <c r="Y30" s="40"/>
      <c r="Z30" s="40"/>
      <c r="AA30" s="40"/>
    </row>
    <row r="31" spans="1:27" x14ac:dyDescent="0.2">
      <c r="A31" s="40" t="s">
        <v>30</v>
      </c>
      <c r="B31" s="40">
        <v>24204</v>
      </c>
      <c r="C31" s="40"/>
      <c r="D31" s="40"/>
      <c r="E31" s="40"/>
      <c r="F31" s="24" t="s">
        <v>367</v>
      </c>
      <c r="G31" s="40">
        <v>0</v>
      </c>
      <c r="H31" s="40">
        <v>0</v>
      </c>
      <c r="I31" s="40"/>
      <c r="J31" s="40"/>
      <c r="K31" s="40"/>
      <c r="L31" s="40"/>
      <c r="M31" s="40"/>
      <c r="N31" s="40"/>
      <c r="O31" s="40"/>
      <c r="P31" s="40"/>
      <c r="Q31" s="40"/>
      <c r="R31" s="40"/>
      <c r="S31" s="40"/>
      <c r="T31" s="40"/>
      <c r="U31" s="40"/>
      <c r="V31" s="40"/>
      <c r="W31" s="40"/>
      <c r="X31" s="40"/>
      <c r="Y31" s="40"/>
      <c r="Z31" s="40"/>
      <c r="AA31" s="40"/>
    </row>
    <row r="32" spans="1:27" x14ac:dyDescent="0.2">
      <c r="A32" s="40" t="s">
        <v>31</v>
      </c>
      <c r="B32" s="40">
        <v>27565</v>
      </c>
      <c r="C32" s="40"/>
      <c r="D32" s="40"/>
      <c r="E32" s="40"/>
      <c r="F32" s="24" t="s">
        <v>371</v>
      </c>
      <c r="G32" s="40">
        <v>0</v>
      </c>
      <c r="H32" s="40">
        <v>0</v>
      </c>
      <c r="I32" s="40"/>
      <c r="J32" s="40"/>
      <c r="K32" s="40"/>
      <c r="L32" s="40"/>
      <c r="M32" s="40"/>
      <c r="N32" s="40"/>
      <c r="O32" s="40"/>
      <c r="P32" s="40"/>
      <c r="Q32" s="40"/>
      <c r="R32" s="40"/>
      <c r="S32" s="40"/>
      <c r="T32" s="40"/>
      <c r="U32" s="40"/>
      <c r="V32" s="40"/>
      <c r="W32" s="40"/>
      <c r="X32" s="40"/>
      <c r="Y32" s="40"/>
      <c r="Z32" s="40"/>
      <c r="AA32" s="40"/>
    </row>
    <row r="33" spans="1:27" x14ac:dyDescent="0.2">
      <c r="A33" s="40" t="s">
        <v>32</v>
      </c>
      <c r="B33" s="40">
        <v>5990</v>
      </c>
      <c r="C33" s="40"/>
      <c r="D33" s="40"/>
      <c r="E33" s="40"/>
      <c r="F33" s="24" t="s">
        <v>369</v>
      </c>
      <c r="G33" s="40">
        <v>0</v>
      </c>
      <c r="H33" s="40">
        <v>0</v>
      </c>
      <c r="I33" s="40"/>
      <c r="J33" s="40"/>
      <c r="K33" s="40"/>
      <c r="L33" s="40"/>
      <c r="M33" s="40"/>
      <c r="N33" s="40"/>
      <c r="O33" s="40"/>
      <c r="P33" s="40"/>
      <c r="Q33" s="40"/>
      <c r="R33" s="40"/>
      <c r="S33" s="40"/>
      <c r="T33" s="40"/>
      <c r="U33" s="40"/>
      <c r="V33" s="40"/>
      <c r="W33" s="40"/>
      <c r="X33" s="40"/>
      <c r="Y33" s="40"/>
      <c r="Z33" s="40"/>
      <c r="AA33" s="40"/>
    </row>
    <row r="34" spans="1:27" x14ac:dyDescent="0.2">
      <c r="A34" s="40" t="s">
        <v>33</v>
      </c>
      <c r="B34" s="40">
        <v>9626</v>
      </c>
      <c r="C34" s="40"/>
      <c r="D34" s="40"/>
      <c r="E34" s="40"/>
      <c r="F34" s="24" t="s">
        <v>367</v>
      </c>
      <c r="G34" s="40">
        <v>0</v>
      </c>
      <c r="H34" s="40">
        <v>0</v>
      </c>
      <c r="I34" s="40"/>
      <c r="J34" s="40"/>
      <c r="K34" s="40"/>
      <c r="L34" s="40"/>
      <c r="M34" s="40"/>
      <c r="N34" s="40"/>
      <c r="O34" s="40"/>
      <c r="P34" s="40"/>
      <c r="Q34" s="40"/>
      <c r="R34" s="40"/>
      <c r="S34" s="40"/>
      <c r="T34" s="40"/>
      <c r="U34" s="40"/>
      <c r="V34" s="40"/>
      <c r="W34" s="40"/>
      <c r="X34" s="40"/>
      <c r="Y34" s="40"/>
      <c r="Z34" s="40"/>
      <c r="AA34" s="40"/>
    </row>
    <row r="35" spans="1:27" x14ac:dyDescent="0.2">
      <c r="A35" s="40" t="s">
        <v>34</v>
      </c>
      <c r="B35" s="40">
        <v>24526</v>
      </c>
      <c r="C35" s="40"/>
      <c r="D35" s="40"/>
      <c r="E35" s="40"/>
      <c r="F35" s="24" t="s">
        <v>369</v>
      </c>
      <c r="G35" s="40">
        <v>0</v>
      </c>
      <c r="H35" s="40">
        <v>0</v>
      </c>
      <c r="I35" s="40"/>
      <c r="J35" s="40"/>
      <c r="K35" s="40"/>
      <c r="L35" s="40"/>
      <c r="M35" s="40"/>
      <c r="N35" s="40"/>
      <c r="O35" s="40"/>
      <c r="P35" s="40"/>
      <c r="Q35" s="40"/>
      <c r="R35" s="40"/>
      <c r="S35" s="40"/>
      <c r="T35" s="40"/>
      <c r="U35" s="40"/>
      <c r="V35" s="40"/>
      <c r="W35" s="40"/>
      <c r="X35" s="40"/>
      <c r="Y35" s="40"/>
      <c r="Z35" s="40"/>
      <c r="AA35" s="40"/>
    </row>
    <row r="36" spans="1:27" x14ac:dyDescent="0.2">
      <c r="A36" s="40" t="s">
        <v>35</v>
      </c>
      <c r="B36" s="40">
        <v>2706</v>
      </c>
      <c r="C36" s="40"/>
      <c r="D36" s="40"/>
      <c r="E36" s="40"/>
      <c r="F36" s="24" t="s">
        <v>368</v>
      </c>
      <c r="G36" s="40">
        <v>0</v>
      </c>
      <c r="H36" s="40">
        <v>0</v>
      </c>
      <c r="I36" s="40"/>
      <c r="J36" s="40"/>
      <c r="K36" s="40"/>
      <c r="L36" s="40"/>
      <c r="M36" s="40"/>
      <c r="N36" s="40"/>
      <c r="O36" s="40"/>
      <c r="P36" s="40"/>
      <c r="Q36" s="40"/>
      <c r="R36" s="40"/>
      <c r="S36" s="40"/>
      <c r="T36" s="40"/>
      <c r="U36" s="40"/>
      <c r="V36" s="40"/>
      <c r="W36" s="40"/>
      <c r="X36" s="40"/>
      <c r="Y36" s="40"/>
      <c r="Z36" s="40"/>
      <c r="AA36" s="40"/>
    </row>
    <row r="37" spans="1:27" x14ac:dyDescent="0.2">
      <c r="A37" s="40" t="s">
        <v>36</v>
      </c>
      <c r="B37" s="40">
        <v>7044</v>
      </c>
      <c r="C37" s="40"/>
      <c r="D37" s="40"/>
      <c r="E37" s="40"/>
      <c r="F37" s="24" t="s">
        <v>371</v>
      </c>
      <c r="G37" s="40">
        <v>0</v>
      </c>
      <c r="H37" s="40">
        <v>0</v>
      </c>
      <c r="I37" s="40"/>
      <c r="J37" s="40"/>
      <c r="K37" s="40"/>
      <c r="L37" s="40"/>
      <c r="M37" s="40"/>
      <c r="N37" s="40"/>
      <c r="O37" s="40"/>
      <c r="P37" s="40"/>
      <c r="Q37" s="40"/>
      <c r="R37" s="40"/>
      <c r="S37" s="40"/>
      <c r="T37" s="40"/>
      <c r="U37" s="40"/>
      <c r="V37" s="40"/>
      <c r="W37" s="40"/>
      <c r="X37" s="40"/>
      <c r="Y37" s="40"/>
      <c r="Z37" s="40"/>
      <c r="AA37" s="40"/>
    </row>
    <row r="38" spans="1:27" x14ac:dyDescent="0.2">
      <c r="A38" s="40" t="s">
        <v>37</v>
      </c>
      <c r="B38" s="40">
        <v>4172</v>
      </c>
      <c r="C38" s="40"/>
      <c r="D38" s="40"/>
      <c r="E38" s="40"/>
      <c r="F38" s="24" t="s">
        <v>369</v>
      </c>
      <c r="G38" s="40">
        <v>0</v>
      </c>
      <c r="H38" s="40">
        <v>0</v>
      </c>
      <c r="I38" s="40"/>
      <c r="J38" s="40"/>
      <c r="K38" s="40"/>
      <c r="L38" s="40"/>
      <c r="M38" s="40"/>
      <c r="N38" s="40"/>
      <c r="O38" s="40"/>
      <c r="P38" s="40"/>
      <c r="Q38" s="40"/>
      <c r="R38" s="40"/>
      <c r="S38" s="40"/>
      <c r="T38" s="40"/>
      <c r="U38" s="40"/>
      <c r="V38" s="40"/>
      <c r="W38" s="40"/>
      <c r="X38" s="40"/>
      <c r="Y38" s="40"/>
      <c r="Z38" s="40"/>
      <c r="AA38" s="40"/>
    </row>
    <row r="39" spans="1:27" x14ac:dyDescent="0.2">
      <c r="A39" s="40" t="s">
        <v>38</v>
      </c>
      <c r="B39" s="40">
        <v>7153</v>
      </c>
      <c r="C39" s="40"/>
      <c r="D39" s="40"/>
      <c r="E39" s="40"/>
      <c r="F39" s="24" t="s">
        <v>371</v>
      </c>
      <c r="G39" s="40">
        <v>0</v>
      </c>
      <c r="H39" s="40">
        <v>0</v>
      </c>
      <c r="I39" s="40"/>
      <c r="J39" s="40"/>
      <c r="K39" s="40"/>
      <c r="L39" s="40"/>
      <c r="M39" s="40"/>
      <c r="N39" s="40"/>
      <c r="O39" s="40"/>
      <c r="P39" s="40"/>
      <c r="Q39" s="40"/>
      <c r="R39" s="40"/>
      <c r="S39" s="40"/>
      <c r="T39" s="40"/>
      <c r="U39" s="40"/>
      <c r="V39" s="40"/>
      <c r="W39" s="40"/>
      <c r="X39" s="40"/>
      <c r="Y39" s="40"/>
      <c r="Z39" s="40"/>
      <c r="AA39" s="40"/>
    </row>
    <row r="40" spans="1:27" x14ac:dyDescent="0.2">
      <c r="A40" s="40" t="s">
        <v>219</v>
      </c>
      <c r="B40" s="40">
        <v>2448</v>
      </c>
      <c r="C40" s="40"/>
      <c r="D40" s="40"/>
      <c r="E40" s="40"/>
      <c r="F40" s="24" t="s">
        <v>368</v>
      </c>
      <c r="G40" s="40">
        <v>0</v>
      </c>
      <c r="H40" s="40">
        <v>0</v>
      </c>
      <c r="I40" s="40"/>
      <c r="J40" s="40"/>
      <c r="K40" s="40"/>
      <c r="L40" s="40"/>
      <c r="M40" s="40"/>
      <c r="N40" s="40"/>
      <c r="O40" s="40"/>
      <c r="P40" s="40"/>
      <c r="Q40" s="40"/>
      <c r="R40" s="40"/>
      <c r="S40" s="40"/>
      <c r="T40" s="40"/>
      <c r="U40" s="40"/>
      <c r="V40" s="40"/>
      <c r="W40" s="40"/>
      <c r="X40" s="40"/>
      <c r="Y40" s="40"/>
      <c r="Z40" s="40"/>
      <c r="AA40" s="40"/>
    </row>
    <row r="41" spans="1:27" x14ac:dyDescent="0.2">
      <c r="A41" s="40" t="s">
        <v>40</v>
      </c>
      <c r="B41" s="40">
        <v>17237</v>
      </c>
      <c r="C41" s="40"/>
      <c r="D41" s="40"/>
      <c r="E41" s="40"/>
      <c r="F41" s="24" t="s">
        <v>372</v>
      </c>
      <c r="G41" s="40">
        <v>0</v>
      </c>
      <c r="H41" s="40">
        <v>0</v>
      </c>
      <c r="I41" s="40"/>
      <c r="J41" s="40"/>
      <c r="K41" s="40"/>
      <c r="L41" s="40"/>
      <c r="M41" s="40"/>
      <c r="N41" s="40"/>
      <c r="O41" s="40"/>
      <c r="P41" s="40"/>
      <c r="Q41" s="40"/>
      <c r="R41" s="40"/>
      <c r="S41" s="40"/>
      <c r="T41" s="40"/>
      <c r="U41" s="40"/>
      <c r="V41" s="40"/>
      <c r="W41" s="40"/>
      <c r="X41" s="40"/>
      <c r="Y41" s="40"/>
      <c r="Z41" s="40"/>
      <c r="AA41" s="40"/>
    </row>
    <row r="42" spans="1:27" x14ac:dyDescent="0.2">
      <c r="A42" s="40" t="s">
        <v>41</v>
      </c>
      <c r="B42" s="40">
        <v>3421</v>
      </c>
      <c r="C42" s="40"/>
      <c r="D42" s="40"/>
      <c r="E42" s="40"/>
      <c r="F42" s="24" t="s">
        <v>369</v>
      </c>
      <c r="G42" s="40">
        <v>0</v>
      </c>
      <c r="H42" s="40">
        <v>0</v>
      </c>
      <c r="I42" s="40"/>
      <c r="J42" s="40"/>
      <c r="K42" s="40"/>
      <c r="L42" s="40"/>
      <c r="M42" s="40"/>
      <c r="N42" s="40"/>
      <c r="O42" s="40"/>
      <c r="P42" s="40"/>
      <c r="Q42" s="40"/>
      <c r="R42" s="40"/>
      <c r="S42" s="40"/>
      <c r="T42" s="40"/>
      <c r="U42" s="40"/>
      <c r="V42" s="40"/>
      <c r="W42" s="40"/>
      <c r="X42" s="40"/>
      <c r="Y42" s="40"/>
      <c r="Z42" s="40"/>
      <c r="AA42" s="40"/>
    </row>
    <row r="43" spans="1:27" x14ac:dyDescent="0.2">
      <c r="A43" s="40" t="s">
        <v>42</v>
      </c>
      <c r="B43" s="40">
        <v>13636</v>
      </c>
      <c r="C43" s="40"/>
      <c r="D43" s="40"/>
      <c r="E43" s="40"/>
      <c r="F43" s="24" t="s">
        <v>369</v>
      </c>
      <c r="G43" s="40">
        <v>0</v>
      </c>
      <c r="H43" s="40">
        <v>0</v>
      </c>
      <c r="I43" s="40"/>
      <c r="J43" s="40"/>
      <c r="K43" s="40"/>
      <c r="L43" s="40"/>
      <c r="M43" s="40"/>
      <c r="N43" s="40"/>
      <c r="O43" s="40"/>
      <c r="P43" s="40"/>
      <c r="Q43" s="40"/>
      <c r="R43" s="40"/>
      <c r="S43" s="40"/>
      <c r="T43" s="40"/>
      <c r="U43" s="40"/>
      <c r="V43" s="40"/>
      <c r="W43" s="40"/>
      <c r="X43" s="40"/>
      <c r="Y43" s="40"/>
      <c r="Z43" s="40"/>
      <c r="AA43" s="40"/>
    </row>
    <row r="44" spans="1:27" x14ac:dyDescent="0.2">
      <c r="A44" s="40" t="s">
        <v>220</v>
      </c>
      <c r="B44" s="40">
        <v>21176</v>
      </c>
      <c r="C44" s="40"/>
      <c r="D44" s="40"/>
      <c r="E44" s="40"/>
      <c r="F44" s="24" t="s">
        <v>369</v>
      </c>
      <c r="G44" s="40">
        <v>0</v>
      </c>
      <c r="H44" s="40">
        <v>0</v>
      </c>
      <c r="I44" s="40"/>
      <c r="J44" s="40"/>
      <c r="K44" s="40"/>
      <c r="L44" s="40"/>
      <c r="M44" s="40"/>
      <c r="N44" s="40"/>
      <c r="O44" s="40"/>
      <c r="P44" s="40"/>
      <c r="Q44" s="40"/>
      <c r="R44" s="40"/>
      <c r="S44" s="40"/>
      <c r="T44" s="40"/>
      <c r="U44" s="40"/>
      <c r="V44" s="40"/>
      <c r="W44" s="40"/>
      <c r="X44" s="40"/>
      <c r="Y44" s="40"/>
      <c r="Z44" s="40"/>
      <c r="AA44" s="40"/>
    </row>
    <row r="45" spans="1:27" x14ac:dyDescent="0.2">
      <c r="A45" s="40" t="s">
        <v>43</v>
      </c>
      <c r="B45" s="40">
        <v>2522</v>
      </c>
      <c r="C45" s="40"/>
      <c r="D45" s="40"/>
      <c r="E45" s="40"/>
      <c r="F45" s="24" t="s">
        <v>368</v>
      </c>
      <c r="G45" s="40">
        <v>0</v>
      </c>
      <c r="H45" s="40">
        <v>0</v>
      </c>
      <c r="I45" s="40"/>
      <c r="J45" s="40"/>
      <c r="K45" s="40"/>
      <c r="L45" s="40"/>
      <c r="M45" s="40"/>
      <c r="N45" s="40"/>
      <c r="O45" s="40"/>
      <c r="P45" s="40"/>
      <c r="Q45" s="40"/>
      <c r="R45" s="40"/>
      <c r="S45" s="40"/>
      <c r="T45" s="40"/>
      <c r="U45" s="40"/>
      <c r="V45" s="40"/>
      <c r="W45" s="40"/>
      <c r="X45" s="40"/>
      <c r="Y45" s="40"/>
      <c r="Z45" s="40"/>
      <c r="AA45" s="40"/>
    </row>
    <row r="46" spans="1:27" x14ac:dyDescent="0.2">
      <c r="A46" s="40" t="s">
        <v>44</v>
      </c>
      <c r="B46" s="40">
        <v>5322</v>
      </c>
      <c r="C46" s="40"/>
      <c r="D46" s="40"/>
      <c r="E46" s="40"/>
      <c r="F46" s="24" t="s">
        <v>368</v>
      </c>
      <c r="G46" s="40">
        <v>0</v>
      </c>
      <c r="H46" s="40">
        <v>0</v>
      </c>
      <c r="I46" s="40"/>
      <c r="J46" s="40"/>
      <c r="K46" s="40"/>
      <c r="L46" s="40"/>
      <c r="M46" s="40"/>
      <c r="N46" s="40"/>
      <c r="O46" s="40"/>
      <c r="P46" s="40"/>
      <c r="Q46" s="40"/>
      <c r="R46" s="40"/>
      <c r="S46" s="40"/>
      <c r="T46" s="40"/>
      <c r="U46" s="40"/>
      <c r="V46" s="40"/>
      <c r="W46" s="40"/>
      <c r="X46" s="40"/>
      <c r="Y46" s="40"/>
      <c r="Z46" s="40"/>
      <c r="AA46" s="40"/>
    </row>
    <row r="47" spans="1:27" x14ac:dyDescent="0.2">
      <c r="A47" s="40" t="s">
        <v>45</v>
      </c>
      <c r="B47" s="40">
        <v>11480</v>
      </c>
      <c r="C47" s="40"/>
      <c r="D47" s="40"/>
      <c r="E47" s="40"/>
      <c r="F47" s="24" t="s">
        <v>372</v>
      </c>
      <c r="G47" s="40">
        <v>0</v>
      </c>
      <c r="H47" s="40">
        <v>0</v>
      </c>
      <c r="I47" s="40"/>
      <c r="J47" s="40"/>
      <c r="K47" s="40"/>
      <c r="L47" s="40"/>
      <c r="M47" s="40"/>
      <c r="N47" s="40"/>
      <c r="O47" s="40"/>
      <c r="P47" s="40"/>
      <c r="Q47" s="40"/>
      <c r="R47" s="40"/>
      <c r="S47" s="40"/>
      <c r="T47" s="40"/>
      <c r="U47" s="40"/>
      <c r="V47" s="40"/>
      <c r="W47" s="40"/>
      <c r="X47" s="40"/>
      <c r="Y47" s="40"/>
      <c r="Z47" s="40"/>
      <c r="AA47" s="40"/>
    </row>
    <row r="48" spans="1:27" x14ac:dyDescent="0.2">
      <c r="A48" s="40" t="s">
        <v>47</v>
      </c>
      <c r="B48" s="40">
        <v>13741</v>
      </c>
      <c r="C48" s="40"/>
      <c r="D48" s="40"/>
      <c r="E48" s="40"/>
      <c r="F48" s="24" t="s">
        <v>369</v>
      </c>
      <c r="G48" s="40">
        <v>0</v>
      </c>
      <c r="H48" s="40">
        <v>0</v>
      </c>
      <c r="I48" s="40"/>
      <c r="J48" s="40"/>
      <c r="K48" s="40"/>
      <c r="L48" s="40"/>
      <c r="M48" s="40"/>
      <c r="N48" s="40"/>
      <c r="O48" s="40"/>
      <c r="P48" s="40"/>
      <c r="Q48" s="40"/>
      <c r="R48" s="40"/>
      <c r="S48" s="40"/>
      <c r="T48" s="40"/>
      <c r="U48" s="40"/>
      <c r="V48" s="40"/>
      <c r="W48" s="40"/>
      <c r="X48" s="40"/>
      <c r="Y48" s="40"/>
      <c r="Z48" s="40"/>
      <c r="AA48" s="40"/>
    </row>
    <row r="49" spans="1:27" x14ac:dyDescent="0.2">
      <c r="A49" s="40" t="s">
        <v>48</v>
      </c>
      <c r="B49" s="40">
        <v>15018</v>
      </c>
      <c r="C49" s="40"/>
      <c r="D49" s="40"/>
      <c r="E49" s="40"/>
      <c r="F49" s="24" t="s">
        <v>367</v>
      </c>
      <c r="G49" s="40">
        <v>0</v>
      </c>
      <c r="H49" s="40">
        <v>0</v>
      </c>
      <c r="I49" s="40"/>
      <c r="J49" s="40"/>
      <c r="K49" s="40"/>
      <c r="L49" s="40"/>
      <c r="M49" s="40"/>
      <c r="N49" s="40"/>
      <c r="O49" s="40"/>
      <c r="P49" s="40"/>
      <c r="Q49" s="40"/>
      <c r="R49" s="40"/>
      <c r="S49" s="40"/>
      <c r="T49" s="40"/>
      <c r="U49" s="40"/>
      <c r="V49" s="40"/>
      <c r="W49" s="40"/>
      <c r="X49" s="40"/>
      <c r="Y49" s="40"/>
      <c r="Z49" s="40"/>
      <c r="AA49" s="40"/>
    </row>
    <row r="50" spans="1:27" x14ac:dyDescent="0.2">
      <c r="A50" s="40" t="s">
        <v>49</v>
      </c>
      <c r="B50" s="40">
        <v>20059</v>
      </c>
      <c r="C50" s="40"/>
      <c r="D50" s="40"/>
      <c r="E50" s="40"/>
      <c r="F50" s="24" t="s">
        <v>367</v>
      </c>
      <c r="G50" s="40">
        <v>0</v>
      </c>
      <c r="H50" s="40">
        <v>0</v>
      </c>
      <c r="I50" s="40"/>
      <c r="J50" s="40"/>
      <c r="K50" s="40"/>
      <c r="L50" s="40"/>
      <c r="M50" s="40"/>
      <c r="N50" s="40"/>
      <c r="O50" s="40"/>
      <c r="P50" s="40"/>
      <c r="Q50" s="40"/>
      <c r="R50" s="40"/>
      <c r="S50" s="40"/>
      <c r="T50" s="40"/>
      <c r="U50" s="40"/>
      <c r="V50" s="40"/>
      <c r="W50" s="40"/>
      <c r="X50" s="40"/>
      <c r="Y50" s="40"/>
      <c r="Z50" s="40"/>
      <c r="AA50" s="40"/>
    </row>
    <row r="51" spans="1:27" x14ac:dyDescent="0.2">
      <c r="A51" s="40" t="s">
        <v>50</v>
      </c>
      <c r="B51" s="40">
        <v>20351</v>
      </c>
      <c r="C51" s="40"/>
      <c r="D51" s="40"/>
      <c r="E51" s="40"/>
      <c r="F51" s="24" t="s">
        <v>372</v>
      </c>
      <c r="G51" s="40">
        <v>0</v>
      </c>
      <c r="H51" s="40">
        <v>0</v>
      </c>
      <c r="I51" s="40"/>
      <c r="J51" s="40"/>
      <c r="K51" s="40"/>
      <c r="L51" s="40"/>
      <c r="M51" s="40"/>
      <c r="N51" s="40"/>
      <c r="O51" s="40"/>
      <c r="P51" s="40"/>
      <c r="Q51" s="40"/>
      <c r="R51" s="40"/>
      <c r="S51" s="40"/>
      <c r="T51" s="40"/>
      <c r="U51" s="40"/>
      <c r="V51" s="40"/>
      <c r="W51" s="40"/>
      <c r="X51" s="40"/>
      <c r="Y51" s="40"/>
      <c r="Z51" s="40"/>
      <c r="AA51" s="40"/>
    </row>
    <row r="52" spans="1:27" x14ac:dyDescent="0.2">
      <c r="A52" s="40" t="s">
        <v>51</v>
      </c>
      <c r="B52" s="40">
        <v>5135</v>
      </c>
      <c r="C52" s="40"/>
      <c r="D52" s="40"/>
      <c r="E52" s="40"/>
      <c r="F52" s="24" t="s">
        <v>369</v>
      </c>
      <c r="G52" s="40">
        <v>0</v>
      </c>
      <c r="H52" s="40">
        <v>0</v>
      </c>
      <c r="I52" s="40"/>
      <c r="J52" s="40"/>
      <c r="K52" s="40"/>
      <c r="L52" s="40"/>
      <c r="M52" s="40"/>
      <c r="N52" s="40"/>
      <c r="O52" s="40"/>
      <c r="P52" s="40"/>
      <c r="Q52" s="40"/>
      <c r="R52" s="40"/>
      <c r="S52" s="40"/>
      <c r="T52" s="40"/>
      <c r="U52" s="40"/>
      <c r="V52" s="40"/>
      <c r="W52" s="40"/>
      <c r="X52" s="40"/>
      <c r="Y52" s="40"/>
      <c r="Z52" s="40"/>
      <c r="AA52" s="40"/>
    </row>
    <row r="53" spans="1:27" x14ac:dyDescent="0.2">
      <c r="A53" s="40" t="s">
        <v>52</v>
      </c>
      <c r="B53" s="40">
        <v>20032</v>
      </c>
      <c r="C53" s="40"/>
      <c r="D53" s="40"/>
      <c r="E53" s="40"/>
      <c r="F53" s="24" t="s">
        <v>372</v>
      </c>
      <c r="G53" s="40">
        <v>0</v>
      </c>
      <c r="H53" s="40">
        <v>0</v>
      </c>
      <c r="I53" s="40"/>
      <c r="J53" s="40"/>
      <c r="K53" s="40"/>
      <c r="L53" s="40"/>
      <c r="M53" s="40"/>
      <c r="N53" s="40"/>
      <c r="O53" s="40"/>
      <c r="P53" s="40"/>
      <c r="Q53" s="40"/>
      <c r="R53" s="40"/>
      <c r="S53" s="40"/>
      <c r="T53" s="40"/>
      <c r="U53" s="40"/>
      <c r="V53" s="40"/>
      <c r="W53" s="40"/>
      <c r="X53" s="40"/>
      <c r="Y53" s="40"/>
      <c r="Z53" s="40"/>
      <c r="AA53" s="40"/>
    </row>
    <row r="54" spans="1:27" x14ac:dyDescent="0.2">
      <c r="A54" s="40" t="s">
        <v>53</v>
      </c>
      <c r="B54" s="40">
        <v>9723</v>
      </c>
      <c r="C54" s="40"/>
      <c r="D54" s="40"/>
      <c r="E54" s="40"/>
      <c r="F54" s="24" t="s">
        <v>369</v>
      </c>
      <c r="G54" s="40">
        <v>0</v>
      </c>
      <c r="H54" s="40">
        <v>0</v>
      </c>
      <c r="I54" s="40"/>
      <c r="J54" s="40"/>
      <c r="K54" s="40"/>
      <c r="L54" s="40"/>
      <c r="M54" s="40"/>
      <c r="N54" s="40"/>
      <c r="O54" s="40"/>
      <c r="P54" s="40"/>
      <c r="Q54" s="40"/>
      <c r="R54" s="40"/>
      <c r="S54" s="40"/>
      <c r="T54" s="40"/>
      <c r="U54" s="40"/>
      <c r="V54" s="40"/>
      <c r="W54" s="40"/>
      <c r="X54" s="40"/>
      <c r="Y54" s="40"/>
      <c r="Z54" s="40"/>
      <c r="AA54" s="40"/>
    </row>
    <row r="55" spans="1:27" x14ac:dyDescent="0.2">
      <c r="A55" s="40" t="s">
        <v>54</v>
      </c>
      <c r="B55" s="40">
        <v>3601</v>
      </c>
      <c r="C55" s="40"/>
      <c r="D55" s="40"/>
      <c r="E55" s="40"/>
      <c r="F55" s="24" t="s">
        <v>368</v>
      </c>
      <c r="G55" s="40">
        <v>0</v>
      </c>
      <c r="H55" s="40">
        <v>0</v>
      </c>
      <c r="I55" s="40"/>
      <c r="J55" s="40"/>
      <c r="K55" s="40"/>
      <c r="L55" s="40"/>
      <c r="M55" s="40"/>
      <c r="N55" s="40"/>
      <c r="O55" s="40"/>
      <c r="P55" s="40"/>
      <c r="Q55" s="40"/>
      <c r="R55" s="40"/>
      <c r="S55" s="40"/>
      <c r="T55" s="40"/>
      <c r="U55" s="40"/>
      <c r="V55" s="40"/>
      <c r="W55" s="40"/>
      <c r="X55" s="40"/>
      <c r="Y55" s="40"/>
      <c r="Z55" s="40"/>
      <c r="AA55" s="40"/>
    </row>
    <row r="56" spans="1:27" x14ac:dyDescent="0.2">
      <c r="A56" s="40" t="s">
        <v>55</v>
      </c>
      <c r="B56" s="40">
        <v>93568</v>
      </c>
      <c r="C56" s="40"/>
      <c r="D56" s="40"/>
      <c r="E56" s="40"/>
      <c r="F56" s="24" t="s">
        <v>372</v>
      </c>
      <c r="G56" s="40">
        <v>0</v>
      </c>
      <c r="H56" s="40">
        <v>0</v>
      </c>
      <c r="I56" s="40"/>
      <c r="J56" s="40"/>
      <c r="K56" s="40"/>
      <c r="L56" s="40"/>
      <c r="M56" s="40"/>
      <c r="N56" s="40"/>
      <c r="O56" s="40"/>
      <c r="P56" s="40"/>
      <c r="Q56" s="40"/>
      <c r="R56" s="40"/>
      <c r="S56" s="40"/>
      <c r="T56" s="40"/>
      <c r="U56" s="40"/>
      <c r="V56" s="40"/>
      <c r="W56" s="40"/>
      <c r="X56" s="40"/>
      <c r="Y56" s="40"/>
      <c r="Z56" s="40"/>
      <c r="AA56" s="40"/>
    </row>
    <row r="57" spans="1:27" x14ac:dyDescent="0.2">
      <c r="A57" s="40" t="s">
        <v>56</v>
      </c>
      <c r="B57" s="40">
        <v>36844</v>
      </c>
      <c r="C57" s="40"/>
      <c r="D57" s="40"/>
      <c r="E57" s="40"/>
      <c r="F57" s="24" t="s">
        <v>370</v>
      </c>
      <c r="G57" s="40">
        <v>0</v>
      </c>
      <c r="H57" s="40">
        <v>0</v>
      </c>
      <c r="I57" s="40"/>
      <c r="J57" s="40"/>
      <c r="K57" s="40"/>
      <c r="L57" s="40"/>
      <c r="M57" s="40"/>
      <c r="N57" s="40"/>
      <c r="O57" s="40"/>
      <c r="P57" s="40"/>
      <c r="Q57" s="40"/>
      <c r="R57" s="40"/>
      <c r="S57" s="40"/>
      <c r="T57" s="40"/>
      <c r="U57" s="40"/>
      <c r="V57" s="40"/>
      <c r="W57" s="40"/>
      <c r="X57" s="40"/>
      <c r="Y57" s="40"/>
      <c r="Z57" s="40"/>
      <c r="AA57" s="40"/>
    </row>
    <row r="58" spans="1:27" x14ac:dyDescent="0.2">
      <c r="A58" s="40" t="s">
        <v>57</v>
      </c>
      <c r="B58" s="40">
        <v>7381</v>
      </c>
      <c r="C58" s="40"/>
      <c r="D58" s="40"/>
      <c r="E58" s="40"/>
      <c r="F58" s="24" t="s">
        <v>368</v>
      </c>
      <c r="G58" s="40">
        <v>0</v>
      </c>
      <c r="H58" s="40">
        <v>0</v>
      </c>
      <c r="I58" s="40"/>
      <c r="J58" s="40"/>
      <c r="K58" s="40"/>
      <c r="L58" s="40"/>
      <c r="M58" s="40"/>
      <c r="N58" s="40"/>
      <c r="O58" s="40"/>
      <c r="P58" s="40"/>
      <c r="Q58" s="40"/>
      <c r="R58" s="40"/>
      <c r="S58" s="40"/>
      <c r="T58" s="40"/>
      <c r="U58" s="40"/>
      <c r="V58" s="40"/>
      <c r="W58" s="40"/>
      <c r="X58" s="40"/>
      <c r="Y58" s="40"/>
      <c r="Z58" s="40"/>
      <c r="AA58" s="40"/>
    </row>
    <row r="59" spans="1:27" x14ac:dyDescent="0.2">
      <c r="A59" s="40" t="s">
        <v>58</v>
      </c>
      <c r="B59" s="40">
        <v>15971</v>
      </c>
      <c r="C59" s="40"/>
      <c r="D59" s="40"/>
      <c r="E59" s="40"/>
      <c r="F59" s="24" t="s">
        <v>367</v>
      </c>
      <c r="G59" s="40">
        <v>0</v>
      </c>
      <c r="H59" s="40">
        <v>0</v>
      </c>
      <c r="I59" s="40"/>
      <c r="J59" s="40"/>
      <c r="K59" s="40"/>
      <c r="L59" s="40"/>
      <c r="M59" s="40"/>
      <c r="N59" s="40"/>
      <c r="O59" s="40"/>
      <c r="P59" s="40"/>
      <c r="Q59" s="40"/>
      <c r="R59" s="40"/>
      <c r="S59" s="40"/>
      <c r="T59" s="40"/>
      <c r="U59" s="40"/>
      <c r="V59" s="40"/>
      <c r="W59" s="40"/>
      <c r="X59" s="40"/>
      <c r="Y59" s="40"/>
      <c r="Z59" s="40"/>
      <c r="AA59" s="40"/>
    </row>
    <row r="60" spans="1:27" x14ac:dyDescent="0.2">
      <c r="A60" s="40" t="s">
        <v>59</v>
      </c>
      <c r="B60" s="40">
        <v>5202</v>
      </c>
      <c r="C60" s="40"/>
      <c r="D60" s="40"/>
      <c r="E60" s="40"/>
      <c r="F60" s="24" t="s">
        <v>369</v>
      </c>
      <c r="G60" s="40">
        <v>0</v>
      </c>
      <c r="H60" s="40">
        <v>0</v>
      </c>
      <c r="I60" s="40"/>
      <c r="J60" s="40"/>
      <c r="K60" s="40"/>
      <c r="L60" s="40"/>
      <c r="M60" s="40"/>
      <c r="N60" s="40"/>
      <c r="O60" s="40"/>
      <c r="P60" s="40"/>
      <c r="Q60" s="40"/>
      <c r="R60" s="40"/>
      <c r="S60" s="40"/>
      <c r="T60" s="40"/>
      <c r="U60" s="40"/>
      <c r="V60" s="40"/>
      <c r="W60" s="40"/>
      <c r="X60" s="40"/>
      <c r="Y60" s="40"/>
      <c r="Z60" s="40"/>
      <c r="AA60" s="40"/>
    </row>
    <row r="61" spans="1:27" x14ac:dyDescent="0.2">
      <c r="A61" s="40" t="s">
        <v>60</v>
      </c>
      <c r="B61" s="40">
        <v>16608</v>
      </c>
      <c r="C61" s="40"/>
      <c r="D61" s="40"/>
      <c r="E61" s="40"/>
      <c r="F61" s="24" t="s">
        <v>368</v>
      </c>
      <c r="G61" s="40">
        <v>0</v>
      </c>
      <c r="H61" s="40">
        <v>0</v>
      </c>
      <c r="I61" s="40"/>
      <c r="J61" s="40"/>
      <c r="K61" s="40"/>
      <c r="L61" s="40"/>
      <c r="M61" s="40"/>
      <c r="N61" s="40"/>
      <c r="O61" s="40"/>
      <c r="P61" s="40"/>
      <c r="Q61" s="40"/>
      <c r="R61" s="40"/>
      <c r="S61" s="40"/>
      <c r="T61" s="40"/>
      <c r="U61" s="40"/>
      <c r="V61" s="40"/>
      <c r="W61" s="40"/>
      <c r="X61" s="40"/>
      <c r="Y61" s="40"/>
      <c r="Z61" s="40"/>
      <c r="AA61" s="40"/>
    </row>
    <row r="62" spans="1:27" x14ac:dyDescent="0.2">
      <c r="A62" s="40" t="s">
        <v>61</v>
      </c>
      <c r="B62" s="40">
        <v>7033</v>
      </c>
      <c r="C62" s="40"/>
      <c r="D62" s="40"/>
      <c r="E62" s="40"/>
      <c r="F62" s="24" t="s">
        <v>370</v>
      </c>
      <c r="G62" s="40">
        <v>0</v>
      </c>
      <c r="H62" s="40">
        <v>0</v>
      </c>
      <c r="I62" s="40"/>
      <c r="J62" s="40"/>
      <c r="K62" s="40"/>
      <c r="L62" s="40"/>
      <c r="M62" s="40"/>
      <c r="N62" s="40"/>
      <c r="O62" s="40"/>
      <c r="P62" s="40"/>
      <c r="Q62" s="40"/>
      <c r="R62" s="40"/>
      <c r="S62" s="40"/>
      <c r="T62" s="40"/>
      <c r="U62" s="40"/>
      <c r="V62" s="40"/>
      <c r="W62" s="40"/>
      <c r="X62" s="40"/>
      <c r="Y62" s="40"/>
      <c r="Z62" s="40"/>
      <c r="AA62" s="40"/>
    </row>
    <row r="63" spans="1:27" x14ac:dyDescent="0.2">
      <c r="A63" s="40" t="s">
        <v>62</v>
      </c>
      <c r="B63" s="40">
        <v>315802</v>
      </c>
      <c r="C63" s="40"/>
      <c r="D63" s="40"/>
      <c r="E63" s="40"/>
      <c r="F63" s="24" t="s">
        <v>351</v>
      </c>
      <c r="G63" s="40">
        <v>0</v>
      </c>
      <c r="H63" s="40">
        <v>0</v>
      </c>
      <c r="I63" s="40"/>
      <c r="J63" s="40"/>
      <c r="K63" s="40"/>
      <c r="L63" s="40"/>
      <c r="M63" s="40"/>
      <c r="N63" s="40"/>
      <c r="O63" s="40"/>
      <c r="P63" s="40"/>
      <c r="Q63" s="40"/>
      <c r="R63" s="40"/>
      <c r="S63" s="40"/>
      <c r="T63" s="40"/>
      <c r="U63" s="40"/>
      <c r="V63" s="40"/>
      <c r="W63" s="40"/>
      <c r="X63" s="40"/>
      <c r="Y63" s="40"/>
      <c r="Z63" s="40"/>
      <c r="AA63" s="40"/>
    </row>
    <row r="64" spans="1:27" x14ac:dyDescent="0.2">
      <c r="A64" s="40" t="s">
        <v>63</v>
      </c>
      <c r="B64" s="40">
        <v>2155</v>
      </c>
      <c r="C64" s="40"/>
      <c r="D64" s="40"/>
      <c r="E64" s="40"/>
      <c r="F64" s="24" t="s">
        <v>368</v>
      </c>
      <c r="G64" s="40">
        <v>0</v>
      </c>
      <c r="H64" s="40">
        <v>0</v>
      </c>
      <c r="I64" s="40"/>
      <c r="J64" s="40"/>
      <c r="K64" s="40"/>
      <c r="L64" s="40"/>
      <c r="M64" s="40"/>
      <c r="N64" s="40"/>
      <c r="O64" s="40"/>
      <c r="P64" s="40"/>
      <c r="Q64" s="40"/>
      <c r="R64" s="40"/>
      <c r="S64" s="40"/>
      <c r="T64" s="40"/>
      <c r="U64" s="40"/>
      <c r="V64" s="40"/>
      <c r="W64" s="40"/>
      <c r="X64" s="40"/>
      <c r="Y64" s="40"/>
      <c r="Z64" s="40"/>
      <c r="AA64" s="40"/>
    </row>
    <row r="65" spans="1:27" x14ac:dyDescent="0.2">
      <c r="A65" s="40" t="s">
        <v>64</v>
      </c>
      <c r="B65" s="40">
        <v>8838</v>
      </c>
      <c r="C65" s="40"/>
      <c r="D65" s="40"/>
      <c r="E65" s="40"/>
      <c r="F65" s="24" t="s">
        <v>369</v>
      </c>
      <c r="G65" s="40">
        <v>0</v>
      </c>
      <c r="H65" s="40">
        <v>0</v>
      </c>
      <c r="I65" s="40"/>
      <c r="J65" s="40"/>
      <c r="K65" s="40"/>
      <c r="L65" s="40"/>
      <c r="M65" s="40"/>
      <c r="N65" s="40"/>
      <c r="O65" s="40"/>
      <c r="P65" s="40"/>
      <c r="Q65" s="40"/>
      <c r="R65" s="40"/>
      <c r="S65" s="40"/>
      <c r="T65" s="40"/>
      <c r="U65" s="40"/>
      <c r="V65" s="40"/>
      <c r="W65" s="40"/>
      <c r="X65" s="40"/>
      <c r="Y65" s="40"/>
      <c r="Z65" s="40"/>
      <c r="AA65" s="40"/>
    </row>
    <row r="66" spans="1:27" x14ac:dyDescent="0.2">
      <c r="A66" s="40" t="s">
        <v>65</v>
      </c>
      <c r="B66" s="40">
        <v>8540</v>
      </c>
      <c r="C66" s="40"/>
      <c r="D66" s="40"/>
      <c r="E66" s="40"/>
      <c r="F66" s="24" t="s">
        <v>369</v>
      </c>
      <c r="G66" s="40">
        <v>0</v>
      </c>
      <c r="H66" s="40">
        <v>0</v>
      </c>
      <c r="I66" s="40"/>
      <c r="J66" s="40"/>
      <c r="K66" s="40"/>
      <c r="L66" s="40"/>
      <c r="M66" s="40"/>
      <c r="N66" s="40"/>
      <c r="O66" s="40"/>
      <c r="P66" s="40"/>
      <c r="Q66" s="40"/>
      <c r="R66" s="40"/>
      <c r="S66" s="40"/>
      <c r="T66" s="40"/>
      <c r="U66" s="40"/>
      <c r="V66" s="40"/>
      <c r="W66" s="40"/>
      <c r="X66" s="40"/>
      <c r="Y66" s="40"/>
      <c r="Z66" s="40"/>
      <c r="AA66" s="40"/>
    </row>
    <row r="67" spans="1:27" x14ac:dyDescent="0.2">
      <c r="A67" s="40" t="s">
        <v>66</v>
      </c>
      <c r="B67" s="40">
        <v>36973</v>
      </c>
      <c r="C67" s="40"/>
      <c r="D67" s="40"/>
      <c r="E67" s="40"/>
      <c r="F67" s="24" t="s">
        <v>372</v>
      </c>
      <c r="G67" s="40">
        <v>0</v>
      </c>
      <c r="H67" s="40">
        <v>0</v>
      </c>
      <c r="I67" s="40"/>
      <c r="J67" s="40"/>
      <c r="K67" s="40"/>
      <c r="L67" s="40"/>
      <c r="M67" s="40"/>
      <c r="N67" s="40"/>
      <c r="O67" s="40"/>
      <c r="P67" s="40"/>
      <c r="Q67" s="40"/>
      <c r="R67" s="40"/>
      <c r="S67" s="40"/>
      <c r="T67" s="40"/>
      <c r="U67" s="40"/>
      <c r="V67" s="40"/>
      <c r="W67" s="40"/>
      <c r="X67" s="40"/>
      <c r="Y67" s="40"/>
      <c r="Z67" s="40"/>
      <c r="AA67" s="40"/>
    </row>
    <row r="68" spans="1:27" x14ac:dyDescent="0.2">
      <c r="A68" s="40" t="s">
        <v>67</v>
      </c>
      <c r="B68" s="40">
        <v>5130</v>
      </c>
      <c r="C68" s="40"/>
      <c r="D68" s="40"/>
      <c r="E68" s="40"/>
      <c r="F68" s="24" t="s">
        <v>369</v>
      </c>
      <c r="G68" s="40">
        <v>0</v>
      </c>
      <c r="H68" s="40">
        <v>0</v>
      </c>
      <c r="I68" s="40"/>
      <c r="J68" s="40"/>
      <c r="K68" s="40"/>
      <c r="L68" s="40"/>
      <c r="M68" s="40"/>
      <c r="N68" s="40"/>
      <c r="O68" s="40"/>
      <c r="P68" s="40"/>
      <c r="Q68" s="40"/>
      <c r="R68" s="40"/>
      <c r="S68" s="40"/>
      <c r="T68" s="40"/>
      <c r="U68" s="40"/>
      <c r="V68" s="40"/>
      <c r="W68" s="40"/>
      <c r="X68" s="40"/>
      <c r="Y68" s="40"/>
      <c r="Z68" s="40"/>
      <c r="AA68" s="40"/>
    </row>
    <row r="69" spans="1:27" x14ac:dyDescent="0.2">
      <c r="A69" s="40" t="s">
        <v>68</v>
      </c>
      <c r="B69" s="40">
        <v>8749</v>
      </c>
      <c r="C69" s="40"/>
      <c r="D69" s="40"/>
      <c r="E69" s="40"/>
      <c r="F69" s="24" t="s">
        <v>368</v>
      </c>
      <c r="G69" s="40">
        <v>0</v>
      </c>
      <c r="H69" s="40">
        <v>0</v>
      </c>
      <c r="I69" s="40"/>
      <c r="J69" s="40"/>
      <c r="K69" s="40"/>
      <c r="L69" s="40"/>
      <c r="M69" s="40"/>
      <c r="N69" s="40"/>
      <c r="O69" s="40"/>
      <c r="P69" s="40"/>
      <c r="Q69" s="40"/>
      <c r="R69" s="40"/>
      <c r="S69" s="40"/>
      <c r="T69" s="40"/>
      <c r="U69" s="40"/>
      <c r="V69" s="40"/>
      <c r="W69" s="40"/>
      <c r="X69" s="40"/>
      <c r="Y69" s="40"/>
      <c r="Z69" s="40"/>
      <c r="AA69" s="40"/>
    </row>
    <row r="70" spans="1:27" x14ac:dyDescent="0.2">
      <c r="A70" s="40" t="s">
        <v>72</v>
      </c>
      <c r="B70" s="40">
        <v>125571</v>
      </c>
      <c r="C70" s="40"/>
      <c r="D70" s="40"/>
      <c r="E70" s="40"/>
      <c r="F70" s="24" t="s">
        <v>371</v>
      </c>
      <c r="G70" s="40">
        <v>0</v>
      </c>
      <c r="H70" s="40">
        <v>0</v>
      </c>
      <c r="I70" s="40"/>
      <c r="J70" s="40"/>
      <c r="K70" s="40"/>
      <c r="L70" s="40"/>
      <c r="M70" s="40"/>
      <c r="N70" s="40"/>
      <c r="O70" s="40"/>
      <c r="P70" s="40"/>
      <c r="Q70" s="40"/>
      <c r="R70" s="40"/>
      <c r="S70" s="40"/>
      <c r="T70" s="40"/>
      <c r="U70" s="40"/>
      <c r="V70" s="40"/>
      <c r="W70" s="40"/>
      <c r="X70" s="40"/>
      <c r="Y70" s="40"/>
      <c r="Z70" s="40"/>
      <c r="AA70" s="40"/>
    </row>
    <row r="71" spans="1:27" x14ac:dyDescent="0.2">
      <c r="A71" s="40" t="s">
        <v>69</v>
      </c>
      <c r="B71" s="40">
        <v>87873</v>
      </c>
      <c r="C71" s="40"/>
      <c r="D71" s="40"/>
      <c r="E71" s="40"/>
      <c r="F71" s="24" t="s">
        <v>350</v>
      </c>
      <c r="G71" s="40">
        <v>0</v>
      </c>
      <c r="H71" s="40">
        <v>0</v>
      </c>
      <c r="I71" s="40"/>
      <c r="J71" s="40"/>
      <c r="K71" s="40"/>
      <c r="L71" s="40"/>
      <c r="M71" s="40"/>
      <c r="N71" s="40"/>
      <c r="O71" s="40"/>
      <c r="P71" s="40"/>
      <c r="Q71" s="40"/>
      <c r="R71" s="40"/>
      <c r="S71" s="40"/>
      <c r="T71" s="40"/>
      <c r="U71" s="40"/>
      <c r="V71" s="40"/>
      <c r="W71" s="40"/>
      <c r="X71" s="40"/>
      <c r="Y71" s="40"/>
      <c r="Z71" s="40"/>
      <c r="AA71" s="40"/>
    </row>
    <row r="72" spans="1:27" x14ac:dyDescent="0.2">
      <c r="A72" s="40" t="s">
        <v>70</v>
      </c>
      <c r="B72" s="40">
        <v>56966</v>
      </c>
      <c r="C72" s="40"/>
      <c r="D72" s="40"/>
      <c r="E72" s="40"/>
      <c r="F72" s="24" t="s">
        <v>367</v>
      </c>
      <c r="G72" s="40">
        <v>0</v>
      </c>
      <c r="H72" s="40">
        <v>0</v>
      </c>
      <c r="I72" s="40"/>
      <c r="J72" s="40"/>
      <c r="K72" s="40"/>
      <c r="L72" s="40"/>
      <c r="M72" s="40"/>
      <c r="N72" s="40"/>
      <c r="O72" s="40"/>
      <c r="P72" s="40"/>
      <c r="Q72" s="40"/>
      <c r="R72" s="40"/>
      <c r="S72" s="40"/>
      <c r="T72" s="40"/>
      <c r="U72" s="40"/>
      <c r="V72" s="40"/>
      <c r="W72" s="40"/>
      <c r="X72" s="40"/>
      <c r="Y72" s="40"/>
      <c r="Z72" s="40"/>
      <c r="AA72" s="40"/>
    </row>
    <row r="73" spans="1:27" x14ac:dyDescent="0.2">
      <c r="A73" s="40" t="s">
        <v>71</v>
      </c>
      <c r="B73" s="40">
        <v>8887</v>
      </c>
      <c r="C73" s="40"/>
      <c r="D73" s="40"/>
      <c r="E73" s="40"/>
      <c r="F73" s="24" t="s">
        <v>372</v>
      </c>
      <c r="G73" s="40">
        <v>0</v>
      </c>
      <c r="H73" s="40">
        <v>0</v>
      </c>
      <c r="I73" s="40"/>
      <c r="J73" s="40"/>
      <c r="K73" s="40"/>
      <c r="L73" s="40"/>
      <c r="M73" s="40"/>
      <c r="N73" s="40"/>
      <c r="O73" s="40"/>
      <c r="P73" s="40"/>
      <c r="Q73" s="40"/>
      <c r="R73" s="40"/>
      <c r="S73" s="40"/>
      <c r="T73" s="40"/>
      <c r="U73" s="40"/>
      <c r="V73" s="40"/>
      <c r="W73" s="40"/>
      <c r="X73" s="40"/>
      <c r="Y73" s="40"/>
      <c r="Z73" s="40"/>
      <c r="AA73" s="40"/>
    </row>
    <row r="74" spans="1:27" x14ac:dyDescent="0.2">
      <c r="A74" s="40" t="s">
        <v>73</v>
      </c>
      <c r="B74" s="40">
        <v>88971</v>
      </c>
      <c r="C74" s="40"/>
      <c r="D74" s="40"/>
      <c r="E74" s="40"/>
      <c r="F74" s="24" t="s">
        <v>367</v>
      </c>
      <c r="G74" s="40">
        <v>0</v>
      </c>
      <c r="H74" s="40">
        <v>0</v>
      </c>
      <c r="I74" s="40"/>
      <c r="J74" s="40"/>
      <c r="K74" s="40"/>
      <c r="L74" s="40"/>
      <c r="M74" s="40"/>
      <c r="N74" s="40"/>
      <c r="O74" s="40"/>
      <c r="P74" s="40"/>
      <c r="Q74" s="40"/>
      <c r="R74" s="40"/>
      <c r="S74" s="40"/>
      <c r="T74" s="40"/>
      <c r="U74" s="40"/>
      <c r="V74" s="40"/>
      <c r="W74" s="40"/>
      <c r="X74" s="40"/>
      <c r="Y74" s="40"/>
      <c r="Z74" s="40"/>
      <c r="AA74" s="40"/>
    </row>
    <row r="75" spans="1:27" x14ac:dyDescent="0.2">
      <c r="A75" s="40" t="s">
        <v>74</v>
      </c>
      <c r="B75" s="40">
        <v>22267</v>
      </c>
      <c r="C75" s="40"/>
      <c r="D75" s="40"/>
      <c r="E75" s="40"/>
      <c r="F75" s="24" t="s">
        <v>372</v>
      </c>
      <c r="G75" s="40">
        <v>0</v>
      </c>
      <c r="H75" s="40">
        <v>0</v>
      </c>
      <c r="I75" s="40"/>
      <c r="J75" s="40"/>
      <c r="K75" s="40"/>
      <c r="L75" s="40"/>
      <c r="M75" s="40"/>
      <c r="N75" s="40"/>
      <c r="O75" s="40"/>
      <c r="P75" s="40"/>
      <c r="Q75" s="40"/>
      <c r="R75" s="40"/>
      <c r="S75" s="40"/>
      <c r="T75" s="40"/>
      <c r="U75" s="40"/>
      <c r="V75" s="40"/>
      <c r="W75" s="40"/>
      <c r="X75" s="40"/>
      <c r="Y75" s="40"/>
      <c r="Z75" s="40"/>
      <c r="AA75" s="40"/>
    </row>
    <row r="76" spans="1:27" x14ac:dyDescent="0.2">
      <c r="A76" s="40" t="s">
        <v>75</v>
      </c>
      <c r="B76" s="40">
        <v>5328</v>
      </c>
      <c r="C76" s="40"/>
      <c r="D76" s="40"/>
      <c r="E76" s="40"/>
      <c r="F76" s="24" t="s">
        <v>370</v>
      </c>
      <c r="G76" s="40">
        <v>0</v>
      </c>
      <c r="H76" s="40">
        <v>0</v>
      </c>
      <c r="I76" s="40"/>
      <c r="J76" s="40"/>
      <c r="K76" s="40"/>
      <c r="L76" s="40"/>
      <c r="M76" s="40"/>
      <c r="N76" s="40"/>
      <c r="O76" s="40"/>
      <c r="P76" s="40"/>
      <c r="Q76" s="40"/>
      <c r="R76" s="40"/>
      <c r="S76" s="40"/>
      <c r="T76" s="40"/>
      <c r="U76" s="40"/>
      <c r="V76" s="40"/>
      <c r="W76" s="40"/>
      <c r="X76" s="40"/>
      <c r="Y76" s="40"/>
      <c r="Z76" s="40"/>
      <c r="AA76" s="40"/>
    </row>
    <row r="77" spans="1:27" x14ac:dyDescent="0.2">
      <c r="A77" s="40" t="s">
        <v>76</v>
      </c>
      <c r="B77" s="40">
        <v>5411</v>
      </c>
      <c r="C77" s="40"/>
      <c r="D77" s="40"/>
      <c r="E77" s="40"/>
      <c r="F77" s="24" t="s">
        <v>369</v>
      </c>
      <c r="G77" s="40">
        <v>0</v>
      </c>
      <c r="H77" s="40">
        <v>0</v>
      </c>
      <c r="I77" s="40"/>
      <c r="J77" s="40"/>
      <c r="K77" s="40"/>
      <c r="L77" s="40"/>
      <c r="M77" s="40"/>
      <c r="N77" s="40"/>
      <c r="O77" s="40"/>
      <c r="P77" s="40"/>
      <c r="Q77" s="40"/>
      <c r="R77" s="40"/>
      <c r="S77" s="40"/>
      <c r="T77" s="40"/>
      <c r="U77" s="40"/>
      <c r="V77" s="40"/>
      <c r="W77" s="40"/>
      <c r="X77" s="40"/>
      <c r="Y77" s="40"/>
      <c r="Z77" s="40"/>
      <c r="AA77" s="40"/>
    </row>
    <row r="78" spans="1:27" x14ac:dyDescent="0.2">
      <c r="A78" s="40" t="s">
        <v>77</v>
      </c>
      <c r="B78" s="40">
        <v>13259</v>
      </c>
      <c r="C78" s="40"/>
      <c r="D78" s="40"/>
      <c r="E78" s="40"/>
      <c r="F78" s="24" t="s">
        <v>367</v>
      </c>
      <c r="G78" s="40">
        <v>0</v>
      </c>
      <c r="H78" s="40">
        <v>0</v>
      </c>
      <c r="I78" s="40"/>
      <c r="J78" s="40"/>
      <c r="K78" s="40"/>
      <c r="L78" s="40"/>
      <c r="M78" s="40"/>
      <c r="N78" s="40"/>
      <c r="O78" s="40"/>
      <c r="P78" s="40"/>
      <c r="Q78" s="40"/>
      <c r="R78" s="40"/>
      <c r="S78" s="40"/>
      <c r="T78" s="40"/>
      <c r="U78" s="40"/>
      <c r="V78" s="40"/>
      <c r="W78" s="40"/>
      <c r="X78" s="40"/>
      <c r="Y78" s="40"/>
      <c r="Z78" s="40"/>
      <c r="AA78" s="40"/>
    </row>
    <row r="79" spans="1:27" x14ac:dyDescent="0.2">
      <c r="A79" s="40" t="s">
        <v>78</v>
      </c>
      <c r="B79" s="40">
        <v>1921</v>
      </c>
      <c r="C79" s="40"/>
      <c r="D79" s="40"/>
      <c r="E79" s="40"/>
      <c r="F79" s="24" t="s">
        <v>370</v>
      </c>
      <c r="G79" s="40">
        <v>0</v>
      </c>
      <c r="H79" s="40">
        <v>0</v>
      </c>
      <c r="I79" s="40"/>
      <c r="J79" s="40"/>
      <c r="K79" s="40"/>
      <c r="L79" s="40"/>
      <c r="M79" s="40"/>
      <c r="N79" s="40"/>
      <c r="O79" s="40"/>
      <c r="P79" s="40"/>
      <c r="Q79" s="40"/>
      <c r="R79" s="40"/>
      <c r="S79" s="40"/>
      <c r="T79" s="40"/>
      <c r="U79" s="40"/>
      <c r="V79" s="40"/>
      <c r="W79" s="40"/>
      <c r="X79" s="40"/>
      <c r="Y79" s="40"/>
      <c r="Z79" s="40"/>
      <c r="AA79" s="40"/>
    </row>
    <row r="80" spans="1:27" x14ac:dyDescent="0.2">
      <c r="A80" s="40" t="s">
        <v>79</v>
      </c>
      <c r="B80" s="40">
        <v>13451</v>
      </c>
      <c r="C80" s="40"/>
      <c r="D80" s="40"/>
      <c r="E80" s="40"/>
      <c r="F80" s="24" t="s">
        <v>372</v>
      </c>
      <c r="G80" s="40">
        <v>0</v>
      </c>
      <c r="H80" s="40">
        <v>0</v>
      </c>
      <c r="I80" s="40"/>
      <c r="J80" s="40"/>
      <c r="K80" s="40"/>
      <c r="L80" s="40"/>
      <c r="M80" s="40"/>
      <c r="N80" s="40"/>
      <c r="O80" s="40"/>
      <c r="P80" s="40"/>
      <c r="Q80" s="40"/>
      <c r="R80" s="40"/>
      <c r="S80" s="40"/>
      <c r="T80" s="40"/>
      <c r="U80" s="40"/>
      <c r="V80" s="40"/>
      <c r="W80" s="40"/>
      <c r="X80" s="40"/>
      <c r="Y80" s="40"/>
      <c r="Z80" s="40"/>
      <c r="AA80" s="40"/>
    </row>
    <row r="81" spans="1:27" x14ac:dyDescent="0.2">
      <c r="A81" s="40" t="s">
        <v>80</v>
      </c>
      <c r="B81" s="40">
        <v>7822</v>
      </c>
      <c r="C81" s="40"/>
      <c r="D81" s="40"/>
      <c r="E81" s="40"/>
      <c r="F81" s="24" t="s">
        <v>367</v>
      </c>
      <c r="G81" s="40">
        <v>0</v>
      </c>
      <c r="H81" s="40">
        <v>0</v>
      </c>
      <c r="I81" s="40"/>
      <c r="J81" s="40"/>
      <c r="K81" s="40"/>
      <c r="L81" s="40"/>
      <c r="M81" s="40"/>
      <c r="N81" s="40"/>
      <c r="O81" s="40"/>
      <c r="P81" s="40"/>
      <c r="Q81" s="40"/>
      <c r="R81" s="40"/>
      <c r="S81" s="40"/>
      <c r="T81" s="40"/>
      <c r="U81" s="40"/>
      <c r="V81" s="40"/>
      <c r="W81" s="40"/>
      <c r="X81" s="40"/>
      <c r="Y81" s="40"/>
      <c r="Z81" s="40"/>
      <c r="AA81" s="40"/>
    </row>
    <row r="82" spans="1:27" x14ac:dyDescent="0.2">
      <c r="A82" s="40" t="s">
        <v>81</v>
      </c>
      <c r="B82" s="40">
        <v>10745</v>
      </c>
      <c r="C82" s="40"/>
      <c r="D82" s="40"/>
      <c r="E82" s="40"/>
      <c r="F82" s="24" t="s">
        <v>372</v>
      </c>
      <c r="G82" s="40">
        <v>0</v>
      </c>
      <c r="H82" s="40">
        <v>0</v>
      </c>
      <c r="I82" s="40"/>
      <c r="J82" s="40"/>
      <c r="K82" s="40"/>
      <c r="L82" s="40"/>
      <c r="M82" s="40"/>
      <c r="N82" s="40"/>
      <c r="O82" s="40"/>
      <c r="P82" s="40"/>
      <c r="Q82" s="40"/>
      <c r="R82" s="40"/>
      <c r="S82" s="40"/>
      <c r="T82" s="40"/>
      <c r="U82" s="40"/>
      <c r="V82" s="40"/>
      <c r="W82" s="40"/>
      <c r="X82" s="40"/>
      <c r="Y82" s="40"/>
      <c r="Z82" s="40"/>
      <c r="AA82" s="40"/>
    </row>
    <row r="83" spans="1:27" x14ac:dyDescent="0.2">
      <c r="A83" s="40" t="s">
        <v>82</v>
      </c>
      <c r="B83" s="40">
        <v>167316</v>
      </c>
      <c r="C83" s="40"/>
      <c r="D83" s="40"/>
      <c r="E83" s="40"/>
      <c r="F83" s="24" t="s">
        <v>350</v>
      </c>
      <c r="G83" s="40">
        <v>0</v>
      </c>
      <c r="H83" s="40">
        <v>0</v>
      </c>
      <c r="I83" s="40"/>
      <c r="J83" s="40"/>
      <c r="K83" s="40"/>
      <c r="L83" s="40"/>
      <c r="M83" s="40"/>
      <c r="N83" s="40"/>
      <c r="O83" s="40"/>
      <c r="P83" s="40"/>
      <c r="Q83" s="40"/>
      <c r="R83" s="40"/>
      <c r="S83" s="40"/>
      <c r="T83" s="40"/>
      <c r="U83" s="40"/>
      <c r="V83" s="40"/>
      <c r="W83" s="40"/>
      <c r="X83" s="40"/>
      <c r="Y83" s="40"/>
      <c r="Z83" s="40"/>
      <c r="AA83" s="40"/>
    </row>
    <row r="84" spans="1:27" x14ac:dyDescent="0.2">
      <c r="A84" s="40" t="s">
        <v>83</v>
      </c>
      <c r="B84" s="40">
        <v>5592</v>
      </c>
      <c r="C84" s="40"/>
      <c r="D84" s="40"/>
      <c r="E84" s="40"/>
      <c r="F84" s="24" t="s">
        <v>372</v>
      </c>
      <c r="G84" s="40">
        <v>0</v>
      </c>
      <c r="H84" s="40">
        <v>0</v>
      </c>
      <c r="I84" s="40"/>
      <c r="J84" s="40"/>
      <c r="K84" s="40"/>
      <c r="L84" s="40"/>
      <c r="M84" s="40"/>
      <c r="N84" s="40"/>
      <c r="O84" s="40"/>
      <c r="P84" s="40"/>
      <c r="Q84" s="40"/>
      <c r="R84" s="40"/>
      <c r="S84" s="40"/>
      <c r="T84" s="40"/>
      <c r="U84" s="40"/>
      <c r="V84" s="40"/>
      <c r="W84" s="40"/>
      <c r="X84" s="40"/>
      <c r="Y84" s="40"/>
      <c r="Z84" s="40"/>
      <c r="AA84" s="40"/>
    </row>
    <row r="85" spans="1:27" x14ac:dyDescent="0.2">
      <c r="A85" s="40" t="s">
        <v>84</v>
      </c>
      <c r="B85" s="40">
        <v>3553</v>
      </c>
      <c r="C85" s="40"/>
      <c r="D85" s="40"/>
      <c r="E85" s="40"/>
      <c r="F85" s="24" t="s">
        <v>370</v>
      </c>
      <c r="G85" s="40">
        <v>0</v>
      </c>
      <c r="H85" s="40">
        <v>0</v>
      </c>
      <c r="I85" s="40"/>
      <c r="J85" s="40"/>
      <c r="K85" s="40"/>
      <c r="L85" s="40"/>
      <c r="M85" s="40"/>
      <c r="N85" s="40"/>
      <c r="O85" s="40"/>
      <c r="P85" s="40"/>
      <c r="Q85" s="40"/>
      <c r="R85" s="40"/>
      <c r="S85" s="40"/>
      <c r="T85" s="40"/>
      <c r="U85" s="40"/>
      <c r="V85" s="40"/>
      <c r="W85" s="40"/>
      <c r="X85" s="40"/>
      <c r="Y85" s="40"/>
      <c r="Z85" s="40"/>
      <c r="AA85" s="40"/>
    </row>
    <row r="86" spans="1:27" x14ac:dyDescent="0.2">
      <c r="A86" s="40" t="s">
        <v>85</v>
      </c>
      <c r="B86" s="40">
        <v>27563</v>
      </c>
      <c r="C86" s="40"/>
      <c r="D86" s="40"/>
      <c r="E86" s="40"/>
      <c r="F86" s="24" t="s">
        <v>372</v>
      </c>
      <c r="G86" s="40">
        <v>0</v>
      </c>
      <c r="H86" s="40">
        <v>0</v>
      </c>
      <c r="I86" s="40"/>
      <c r="J86" s="40"/>
      <c r="K86" s="40"/>
      <c r="L86" s="40"/>
      <c r="M86" s="40"/>
      <c r="N86" s="40"/>
      <c r="O86" s="40"/>
      <c r="P86" s="40"/>
      <c r="Q86" s="40"/>
      <c r="R86" s="40"/>
      <c r="S86" s="40"/>
      <c r="T86" s="40"/>
      <c r="U86" s="40"/>
      <c r="V86" s="40"/>
      <c r="W86" s="40"/>
      <c r="X86" s="40"/>
      <c r="Y86" s="40"/>
      <c r="Z86" s="40"/>
      <c r="AA86" s="40"/>
    </row>
    <row r="87" spans="1:27" x14ac:dyDescent="0.2">
      <c r="A87" s="40" t="s">
        <v>86</v>
      </c>
      <c r="B87" s="40">
        <v>81488</v>
      </c>
      <c r="C87" s="40"/>
      <c r="D87" s="40"/>
      <c r="E87" s="40"/>
      <c r="F87" s="24" t="s">
        <v>367</v>
      </c>
      <c r="G87" s="40">
        <v>0</v>
      </c>
      <c r="H87" s="40">
        <v>0</v>
      </c>
      <c r="I87" s="40"/>
      <c r="J87" s="40"/>
      <c r="K87" s="40"/>
      <c r="L87" s="40"/>
      <c r="M87" s="40"/>
      <c r="N87" s="40"/>
      <c r="O87" s="40"/>
      <c r="P87" s="40"/>
      <c r="Q87" s="40"/>
      <c r="R87" s="40"/>
      <c r="S87" s="40"/>
      <c r="T87" s="40"/>
      <c r="U87" s="40"/>
      <c r="V87" s="40"/>
      <c r="W87" s="40"/>
      <c r="X87" s="40"/>
      <c r="Y87" s="40"/>
      <c r="Z87" s="40"/>
      <c r="AA87" s="40"/>
    </row>
    <row r="88" spans="1:27" x14ac:dyDescent="0.2">
      <c r="A88" s="40" t="s">
        <v>87</v>
      </c>
      <c r="B88" s="40">
        <v>5764</v>
      </c>
      <c r="C88" s="40"/>
      <c r="D88" s="40"/>
      <c r="E88" s="40"/>
      <c r="F88" s="24" t="s">
        <v>369</v>
      </c>
      <c r="G88" s="40">
        <v>0</v>
      </c>
      <c r="H88" s="40">
        <v>0</v>
      </c>
      <c r="I88" s="40"/>
      <c r="J88" s="40"/>
      <c r="K88" s="40"/>
      <c r="L88" s="40"/>
      <c r="M88" s="40"/>
      <c r="N88" s="40"/>
      <c r="O88" s="40"/>
      <c r="P88" s="40"/>
      <c r="Q88" s="40"/>
      <c r="R88" s="40"/>
      <c r="S88" s="40"/>
      <c r="T88" s="40"/>
      <c r="U88" s="40"/>
      <c r="V88" s="40"/>
      <c r="W88" s="40"/>
      <c r="X88" s="40"/>
      <c r="Y88" s="40"/>
      <c r="Z88" s="40"/>
      <c r="AA88" s="40"/>
    </row>
    <row r="89" spans="1:27" x14ac:dyDescent="0.2">
      <c r="A89" s="40" t="s">
        <v>221</v>
      </c>
      <c r="B89" s="40">
        <v>3372178</v>
      </c>
      <c r="C89" s="40"/>
      <c r="D89" s="40"/>
      <c r="E89" s="40"/>
      <c r="F89" s="24" t="s">
        <v>352</v>
      </c>
      <c r="G89" s="40">
        <v>24954</v>
      </c>
      <c r="H89" s="40">
        <v>4462</v>
      </c>
      <c r="I89" s="40"/>
      <c r="J89" s="40"/>
      <c r="K89" s="40"/>
      <c r="L89" s="40"/>
      <c r="M89" s="40"/>
      <c r="N89" s="40"/>
      <c r="O89" s="40"/>
      <c r="P89" s="40"/>
      <c r="Q89" s="40"/>
      <c r="R89" s="40"/>
      <c r="S89" s="40"/>
      <c r="T89" s="40"/>
      <c r="U89" s="40"/>
      <c r="V89" s="40"/>
      <c r="W89" s="40"/>
      <c r="X89" s="40"/>
      <c r="Y89" s="40"/>
      <c r="Z89" s="40"/>
      <c r="AA89" s="40"/>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36"/>
  <sheetViews>
    <sheetView workbookViewId="0">
      <selection activeCell="C3" sqref="A3:C3"/>
    </sheetView>
  </sheetViews>
  <sheetFormatPr baseColWidth="10" defaultColWidth="8.83203125" defaultRowHeight="15" x14ac:dyDescent="0.2"/>
  <cols>
    <col min="3" max="3" width="9.5" bestFit="1" customWidth="1"/>
  </cols>
  <sheetData>
    <row r="1" spans="1:3" x14ac:dyDescent="0.2">
      <c r="A1" t="s">
        <v>144</v>
      </c>
    </row>
    <row r="3" spans="1:3" x14ac:dyDescent="0.2">
      <c r="A3" s="5" t="s">
        <v>138</v>
      </c>
      <c r="B3" s="5" t="s">
        <v>139</v>
      </c>
      <c r="C3" s="5" t="s">
        <v>128</v>
      </c>
    </row>
    <row r="4" spans="1:3" x14ac:dyDescent="0.2">
      <c r="A4" t="s">
        <v>129</v>
      </c>
      <c r="B4">
        <v>18001</v>
      </c>
      <c r="C4" s="1">
        <f>B4/$B$14</f>
        <v>9.0096447894613033E-2</v>
      </c>
    </row>
    <row r="5" spans="1:3" x14ac:dyDescent="0.2">
      <c r="A5" t="s">
        <v>130</v>
      </c>
      <c r="B5">
        <v>11354</v>
      </c>
      <c r="C5" s="1">
        <f t="shared" ref="C5:C12" si="0">B5/$B$14</f>
        <v>5.6827680095296727E-2</v>
      </c>
    </row>
    <row r="6" spans="1:3" x14ac:dyDescent="0.2">
      <c r="A6" t="s">
        <v>131</v>
      </c>
      <c r="B6">
        <v>25526</v>
      </c>
      <c r="C6" s="1">
        <f t="shared" si="0"/>
        <v>0.12775967607121227</v>
      </c>
    </row>
    <row r="7" spans="1:3" x14ac:dyDescent="0.2">
      <c r="A7" t="s">
        <v>132</v>
      </c>
      <c r="B7">
        <v>58761</v>
      </c>
      <c r="C7" s="1">
        <f t="shared" si="0"/>
        <v>0.29410351506779381</v>
      </c>
    </row>
    <row r="8" spans="1:3" x14ac:dyDescent="0.2">
      <c r="A8" t="s">
        <v>133</v>
      </c>
      <c r="B8">
        <v>18403</v>
      </c>
      <c r="C8" s="1">
        <f t="shared" si="0"/>
        <v>9.210849011746923E-2</v>
      </c>
    </row>
    <row r="9" spans="1:3" x14ac:dyDescent="0.2">
      <c r="A9" t="s">
        <v>134</v>
      </c>
      <c r="B9">
        <v>12800</v>
      </c>
      <c r="C9" s="1">
        <f t="shared" si="0"/>
        <v>6.4065026001391412E-2</v>
      </c>
    </row>
    <row r="10" spans="1:3" x14ac:dyDescent="0.2">
      <c r="A10" t="s">
        <v>135</v>
      </c>
      <c r="B10">
        <v>26713</v>
      </c>
      <c r="C10" s="1">
        <f t="shared" si="0"/>
        <v>0.13370070621681007</v>
      </c>
    </row>
    <row r="11" spans="1:3" x14ac:dyDescent="0.2">
      <c r="A11" t="s">
        <v>136</v>
      </c>
      <c r="B11">
        <v>27068</v>
      </c>
      <c r="C11" s="1">
        <f t="shared" si="0"/>
        <v>0.13547750967231739</v>
      </c>
    </row>
    <row r="12" spans="1:3" x14ac:dyDescent="0.2">
      <c r="A12" t="s">
        <v>137</v>
      </c>
      <c r="B12">
        <v>1171</v>
      </c>
      <c r="C12" s="1">
        <f t="shared" si="0"/>
        <v>5.8609488630960421E-3</v>
      </c>
    </row>
    <row r="14" spans="1:3" x14ac:dyDescent="0.2">
      <c r="A14" t="s">
        <v>121</v>
      </c>
      <c r="B14">
        <f>SUM(B4:B12)</f>
        <v>199797</v>
      </c>
    </row>
    <row r="17" spans="1:4" x14ac:dyDescent="0.2">
      <c r="A17" t="s">
        <v>141</v>
      </c>
      <c r="B17">
        <f>SUM(B4:B7)</f>
        <v>113642</v>
      </c>
      <c r="C17" s="1">
        <f>B17/B14</f>
        <v>0.56878731912891589</v>
      </c>
    </row>
    <row r="18" spans="1:4" x14ac:dyDescent="0.2">
      <c r="A18" t="s">
        <v>140</v>
      </c>
      <c r="B18">
        <f>SUM(B8:B11)</f>
        <v>84984</v>
      </c>
      <c r="C18" s="1">
        <f>B18/B14</f>
        <v>0.42535173200798809</v>
      </c>
    </row>
    <row r="21" spans="1:4" x14ac:dyDescent="0.2">
      <c r="A21" t="s">
        <v>142</v>
      </c>
    </row>
    <row r="23" spans="1:4" x14ac:dyDescent="0.2">
      <c r="A23" t="s">
        <v>159</v>
      </c>
    </row>
    <row r="25" spans="1:4" x14ac:dyDescent="0.2">
      <c r="B25" t="s">
        <v>160</v>
      </c>
      <c r="C25" t="s">
        <v>161</v>
      </c>
    </row>
    <row r="26" spans="1:4" x14ac:dyDescent="0.2">
      <c r="A26" t="s">
        <v>129</v>
      </c>
      <c r="B26">
        <v>246396</v>
      </c>
      <c r="C26" s="6">
        <v>299</v>
      </c>
      <c r="D26" s="1">
        <f t="shared" ref="D26:D34" si="1">B26/$B$36</f>
        <v>8.4120898442167649E-2</v>
      </c>
    </row>
    <row r="27" spans="1:4" x14ac:dyDescent="0.2">
      <c r="A27" t="s">
        <v>130</v>
      </c>
      <c r="B27">
        <v>158522</v>
      </c>
      <c r="C27" s="6">
        <v>200</v>
      </c>
      <c r="D27" s="1">
        <f t="shared" si="1"/>
        <v>5.4120249772111967E-2</v>
      </c>
    </row>
    <row r="28" spans="1:4" x14ac:dyDescent="0.2">
      <c r="A28" t="s">
        <v>131</v>
      </c>
      <c r="B28">
        <v>350110</v>
      </c>
      <c r="C28" s="6">
        <v>414</v>
      </c>
      <c r="D28" s="1">
        <f t="shared" si="1"/>
        <v>0.11952940694486645</v>
      </c>
    </row>
    <row r="29" spans="1:4" x14ac:dyDescent="0.2">
      <c r="A29" t="s">
        <v>132</v>
      </c>
      <c r="B29">
        <v>841976</v>
      </c>
      <c r="C29" s="6">
        <v>821</v>
      </c>
      <c r="D29" s="1">
        <f t="shared" si="1"/>
        <v>0.28745506252837932</v>
      </c>
    </row>
    <row r="30" spans="1:4" x14ac:dyDescent="0.2">
      <c r="A30" t="s">
        <v>133</v>
      </c>
      <c r="B30">
        <v>254454</v>
      </c>
      <c r="C30" s="6">
        <v>323</v>
      </c>
      <c r="D30" s="1">
        <f t="shared" si="1"/>
        <v>8.6871942288849369E-2</v>
      </c>
    </row>
    <row r="31" spans="1:4" x14ac:dyDescent="0.2">
      <c r="A31" t="s">
        <v>134</v>
      </c>
      <c r="B31">
        <v>183600</v>
      </c>
      <c r="C31" s="6">
        <v>260</v>
      </c>
      <c r="D31" s="1">
        <f t="shared" si="1"/>
        <v>6.2682011696545317E-2</v>
      </c>
    </row>
    <row r="32" spans="1:4" x14ac:dyDescent="0.2">
      <c r="A32" t="s">
        <v>135</v>
      </c>
      <c r="B32">
        <v>418437</v>
      </c>
      <c r="C32" s="6">
        <v>616</v>
      </c>
      <c r="D32" s="1">
        <f t="shared" si="1"/>
        <v>0.14285660636311184</v>
      </c>
    </row>
    <row r="33" spans="1:4" x14ac:dyDescent="0.2">
      <c r="A33" t="s">
        <v>136</v>
      </c>
      <c r="B33">
        <v>459999</v>
      </c>
      <c r="C33" s="6">
        <v>1079</v>
      </c>
      <c r="D33" s="1">
        <f t="shared" si="1"/>
        <v>0.15704609312853568</v>
      </c>
    </row>
    <row r="34" spans="1:4" x14ac:dyDescent="0.2">
      <c r="A34" t="s">
        <v>137</v>
      </c>
      <c r="B34">
        <v>15576</v>
      </c>
      <c r="C34" s="6">
        <v>45</v>
      </c>
      <c r="D34" s="1">
        <f t="shared" si="1"/>
        <v>5.3177288354324071E-3</v>
      </c>
    </row>
    <row r="36" spans="1:4" x14ac:dyDescent="0.2">
      <c r="A36" t="s">
        <v>162</v>
      </c>
      <c r="B36">
        <f>SUM(B26:B34)</f>
        <v>2929070</v>
      </c>
      <c r="C36">
        <f>SUM(C26:C34)</f>
        <v>4057</v>
      </c>
    </row>
  </sheetData>
  <sortState ref="A26:D34">
    <sortCondition ref="A26:A34"/>
  </sortState>
  <pageMargins left="0.7" right="0.7" top="0.75" bottom="0.75" header="0.3" footer="0.3"/>
  <pageSetup orientation="portrait"/>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959946-208A-0648-99C3-FA34EBA2C5C8}">
  <dimension ref="A1:E7"/>
  <sheetViews>
    <sheetView workbookViewId="0">
      <selection activeCell="E6" sqref="E6"/>
    </sheetView>
  </sheetViews>
  <sheetFormatPr baseColWidth="10" defaultRowHeight="15" x14ac:dyDescent="0.2"/>
  <cols>
    <col min="2" max="5" width="12.83203125" bestFit="1" customWidth="1"/>
  </cols>
  <sheetData>
    <row r="1" spans="1:5" x14ac:dyDescent="0.2">
      <c r="A1" t="s">
        <v>300</v>
      </c>
      <c r="B1" t="s">
        <v>489</v>
      </c>
      <c r="C1" t="s">
        <v>488</v>
      </c>
      <c r="D1" t="s">
        <v>490</v>
      </c>
      <c r="E1" t="s">
        <v>498</v>
      </c>
    </row>
    <row r="2" spans="1:5" x14ac:dyDescent="0.2">
      <c r="A2">
        <v>1</v>
      </c>
      <c r="B2">
        <v>3818</v>
      </c>
      <c r="C2">
        <v>19693</v>
      </c>
      <c r="D2">
        <v>11353</v>
      </c>
      <c r="E2" s="39">
        <v>4462</v>
      </c>
    </row>
    <row r="3" spans="1:5" x14ac:dyDescent="0.2">
      <c r="A3">
        <v>2</v>
      </c>
      <c r="B3">
        <v>8892</v>
      </c>
      <c r="C3">
        <v>35324</v>
      </c>
      <c r="D3">
        <v>31169</v>
      </c>
    </row>
    <row r="4" spans="1:5" x14ac:dyDescent="0.2">
      <c r="A4">
        <v>3</v>
      </c>
      <c r="B4">
        <v>13880</v>
      </c>
      <c r="C4">
        <v>45298</v>
      </c>
      <c r="D4">
        <v>42916</v>
      </c>
    </row>
    <row r="5" spans="1:5" x14ac:dyDescent="0.2">
      <c r="A5">
        <v>4</v>
      </c>
      <c r="B5">
        <v>18641</v>
      </c>
      <c r="C5">
        <v>98057</v>
      </c>
      <c r="D5">
        <v>74222</v>
      </c>
    </row>
    <row r="6" spans="1:5" x14ac:dyDescent="0.2">
      <c r="A6">
        <v>5</v>
      </c>
      <c r="B6">
        <v>37173</v>
      </c>
      <c r="C6">
        <v>51751</v>
      </c>
      <c r="D6">
        <v>90249</v>
      </c>
    </row>
    <row r="7" spans="1:5" x14ac:dyDescent="0.2">
      <c r="A7">
        <v>6</v>
      </c>
      <c r="B7">
        <v>65540</v>
      </c>
      <c r="C7">
        <v>165863</v>
      </c>
      <c r="D7">
        <v>160329</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17"/>
  <sheetViews>
    <sheetView workbookViewId="0">
      <selection activeCell="E5" sqref="E5"/>
    </sheetView>
  </sheetViews>
  <sheetFormatPr baseColWidth="10" defaultRowHeight="15" x14ac:dyDescent="0.2"/>
  <cols>
    <col min="1" max="1" width="23.6640625" customWidth="1"/>
    <col min="2" max="2" width="47.6640625" bestFit="1" customWidth="1"/>
  </cols>
  <sheetData>
    <row r="1" spans="1:3" x14ac:dyDescent="0.2">
      <c r="A1" t="s">
        <v>485</v>
      </c>
    </row>
    <row r="6" spans="1:3" s="5" customFormat="1" x14ac:dyDescent="0.2">
      <c r="A6" s="5" t="s">
        <v>173</v>
      </c>
      <c r="B6" s="5" t="s">
        <v>174</v>
      </c>
      <c r="C6" s="5" t="s">
        <v>175</v>
      </c>
    </row>
    <row r="7" spans="1:3" x14ac:dyDescent="0.2">
      <c r="A7" t="s">
        <v>499</v>
      </c>
      <c r="B7" t="s">
        <v>500</v>
      </c>
      <c r="C7" t="s">
        <v>212</v>
      </c>
    </row>
    <row r="8" spans="1:3" x14ac:dyDescent="0.2">
      <c r="A8" t="s">
        <v>261</v>
      </c>
      <c r="B8" t="s">
        <v>268</v>
      </c>
      <c r="C8" t="s">
        <v>212</v>
      </c>
    </row>
    <row r="9" spans="1:3" x14ac:dyDescent="0.2">
      <c r="A9" t="s">
        <v>262</v>
      </c>
      <c r="B9" t="s">
        <v>267</v>
      </c>
      <c r="C9" t="s">
        <v>212</v>
      </c>
    </row>
    <row r="10" spans="1:3" x14ac:dyDescent="0.2">
      <c r="A10" t="s">
        <v>263</v>
      </c>
      <c r="B10" t="s">
        <v>264</v>
      </c>
      <c r="C10" t="s">
        <v>212</v>
      </c>
    </row>
    <row r="11" spans="1:3" x14ac:dyDescent="0.2">
      <c r="A11" t="s">
        <v>211</v>
      </c>
      <c r="B11" t="s">
        <v>213</v>
      </c>
      <c r="C11" t="s">
        <v>212</v>
      </c>
    </row>
    <row r="12" spans="1:3" s="5" customFormat="1" x14ac:dyDescent="0.2">
      <c r="A12" t="s">
        <v>484</v>
      </c>
      <c r="B12" t="s">
        <v>486</v>
      </c>
      <c r="C12" t="s">
        <v>487</v>
      </c>
    </row>
    <row r="13" spans="1:3" x14ac:dyDescent="0.2">
      <c r="A13" t="s">
        <v>207</v>
      </c>
      <c r="B13" t="s">
        <v>179</v>
      </c>
      <c r="C13" t="s">
        <v>180</v>
      </c>
    </row>
    <row r="14" spans="1:3" x14ac:dyDescent="0.2">
      <c r="A14" t="s">
        <v>208</v>
      </c>
      <c r="B14" t="s">
        <v>178</v>
      </c>
      <c r="C14" t="s">
        <v>180</v>
      </c>
    </row>
    <row r="15" spans="1:3" x14ac:dyDescent="0.2">
      <c r="A15" t="s">
        <v>209</v>
      </c>
      <c r="B15" t="s">
        <v>177</v>
      </c>
      <c r="C15" t="s">
        <v>180</v>
      </c>
    </row>
    <row r="16" spans="1:3" x14ac:dyDescent="0.2">
      <c r="A16" t="s">
        <v>210</v>
      </c>
      <c r="B16" t="s">
        <v>176</v>
      </c>
      <c r="C16" t="s">
        <v>180</v>
      </c>
    </row>
    <row r="17" spans="1:3" x14ac:dyDescent="0.2">
      <c r="A17" t="s">
        <v>265</v>
      </c>
      <c r="B17" t="s">
        <v>266</v>
      </c>
      <c r="C17" t="s">
        <v>180</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B80"/>
  <sheetViews>
    <sheetView topLeftCell="A41" workbookViewId="0">
      <selection activeCell="B81" sqref="B81"/>
    </sheetView>
  </sheetViews>
  <sheetFormatPr baseColWidth="10" defaultRowHeight="15" x14ac:dyDescent="0.2"/>
  <cols>
    <col min="1" max="1" width="26.83203125" bestFit="1" customWidth="1"/>
    <col min="9" max="9" width="14.33203125" bestFit="1" customWidth="1"/>
  </cols>
  <sheetData>
    <row r="2" spans="1:2" s="5" customFormat="1" x14ac:dyDescent="0.2">
      <c r="A2" s="5" t="s">
        <v>261</v>
      </c>
      <c r="B2"/>
    </row>
    <row r="3" spans="1:2" x14ac:dyDescent="0.2">
      <c r="A3" t="s">
        <v>306</v>
      </c>
      <c r="B3" t="s">
        <v>309</v>
      </c>
    </row>
    <row r="4" spans="1:2" x14ac:dyDescent="0.2">
      <c r="A4" t="s">
        <v>301</v>
      </c>
      <c r="B4" t="s">
        <v>304</v>
      </c>
    </row>
    <row r="5" spans="1:2" x14ac:dyDescent="0.2">
      <c r="A5" t="s">
        <v>302</v>
      </c>
      <c r="B5" t="s">
        <v>305</v>
      </c>
    </row>
    <row r="6" spans="1:2" x14ac:dyDescent="0.2">
      <c r="A6" t="s">
        <v>307</v>
      </c>
      <c r="B6" t="s">
        <v>274</v>
      </c>
    </row>
    <row r="7" spans="1:2" x14ac:dyDescent="0.2">
      <c r="A7" t="s">
        <v>308</v>
      </c>
      <c r="B7" t="s">
        <v>310</v>
      </c>
    </row>
    <row r="9" spans="1:2" x14ac:dyDescent="0.2">
      <c r="A9" s="5" t="s">
        <v>262</v>
      </c>
    </row>
    <row r="10" spans="1:2" x14ac:dyDescent="0.2">
      <c r="A10" t="s">
        <v>223</v>
      </c>
      <c r="B10" t="s">
        <v>273</v>
      </c>
    </row>
    <row r="11" spans="1:2" x14ac:dyDescent="0.2">
      <c r="A11" t="s">
        <v>222</v>
      </c>
      <c r="B11" t="s">
        <v>274</v>
      </c>
    </row>
    <row r="12" spans="1:2" x14ac:dyDescent="0.2">
      <c r="A12" t="s">
        <v>229</v>
      </c>
      <c r="B12" t="s">
        <v>275</v>
      </c>
    </row>
    <row r="13" spans="1:2" x14ac:dyDescent="0.2">
      <c r="A13" t="s">
        <v>227</v>
      </c>
      <c r="B13" t="s">
        <v>276</v>
      </c>
    </row>
    <row r="14" spans="1:2" x14ac:dyDescent="0.2">
      <c r="A14" t="s">
        <v>228</v>
      </c>
      <c r="B14" t="s">
        <v>277</v>
      </c>
    </row>
    <row r="15" spans="1:2" x14ac:dyDescent="0.2">
      <c r="A15" t="s">
        <v>226</v>
      </c>
      <c r="B15" t="s">
        <v>278</v>
      </c>
    </row>
    <row r="16" spans="1:2" x14ac:dyDescent="0.2">
      <c r="A16" t="s">
        <v>224</v>
      </c>
      <c r="B16" t="s">
        <v>279</v>
      </c>
    </row>
    <row r="17" spans="1:2" x14ac:dyDescent="0.2">
      <c r="A17" t="s">
        <v>225</v>
      </c>
      <c r="B17" t="s">
        <v>280</v>
      </c>
    </row>
    <row r="18" spans="1:2" x14ac:dyDescent="0.2">
      <c r="A18" t="s">
        <v>230</v>
      </c>
      <c r="B18" t="s">
        <v>281</v>
      </c>
    </row>
    <row r="19" spans="1:2" x14ac:dyDescent="0.2">
      <c r="A19" t="s">
        <v>231</v>
      </c>
      <c r="B19" t="s">
        <v>282</v>
      </c>
    </row>
    <row r="20" spans="1:2" x14ac:dyDescent="0.2">
      <c r="A20" t="s">
        <v>234</v>
      </c>
      <c r="B20" t="s">
        <v>283</v>
      </c>
    </row>
    <row r="21" spans="1:2" x14ac:dyDescent="0.2">
      <c r="A21" t="s">
        <v>235</v>
      </c>
      <c r="B21" t="s">
        <v>284</v>
      </c>
    </row>
    <row r="22" spans="1:2" x14ac:dyDescent="0.2">
      <c r="A22" t="s">
        <v>236</v>
      </c>
      <c r="B22" t="s">
        <v>285</v>
      </c>
    </row>
    <row r="23" spans="1:2" x14ac:dyDescent="0.2">
      <c r="A23" t="s">
        <v>232</v>
      </c>
      <c r="B23" t="s">
        <v>286</v>
      </c>
    </row>
    <row r="24" spans="1:2" x14ac:dyDescent="0.2">
      <c r="A24" t="s">
        <v>233</v>
      </c>
      <c r="B24" t="s">
        <v>287</v>
      </c>
    </row>
    <row r="25" spans="1:2" x14ac:dyDescent="0.2">
      <c r="A25" t="s">
        <v>237</v>
      </c>
      <c r="B25" t="s">
        <v>288</v>
      </c>
    </row>
    <row r="26" spans="1:2" x14ac:dyDescent="0.2">
      <c r="A26" t="s">
        <v>238</v>
      </c>
      <c r="B26" t="s">
        <v>289</v>
      </c>
    </row>
    <row r="27" spans="1:2" x14ac:dyDescent="0.2">
      <c r="A27" t="s">
        <v>239</v>
      </c>
      <c r="B27" s="21" t="s">
        <v>290</v>
      </c>
    </row>
    <row r="28" spans="1:2" x14ac:dyDescent="0.2">
      <c r="A28" t="s">
        <v>240</v>
      </c>
      <c r="B28" s="21" t="s">
        <v>291</v>
      </c>
    </row>
    <row r="29" spans="1:2" x14ac:dyDescent="0.2">
      <c r="A29" t="s">
        <v>244</v>
      </c>
      <c r="B29" s="21" t="s">
        <v>292</v>
      </c>
    </row>
    <row r="30" spans="1:2" x14ac:dyDescent="0.2">
      <c r="A30" t="s">
        <v>243</v>
      </c>
      <c r="B30" s="21" t="s">
        <v>293</v>
      </c>
    </row>
    <row r="31" spans="1:2" x14ac:dyDescent="0.2">
      <c r="A31" t="s">
        <v>245</v>
      </c>
      <c r="B31" s="21" t="s">
        <v>294</v>
      </c>
    </row>
    <row r="32" spans="1:2" x14ac:dyDescent="0.2">
      <c r="A32" t="s">
        <v>241</v>
      </c>
      <c r="B32" s="21" t="s">
        <v>295</v>
      </c>
    </row>
    <row r="33" spans="1:2" x14ac:dyDescent="0.2">
      <c r="A33" t="s">
        <v>242</v>
      </c>
      <c r="B33" s="21" t="s">
        <v>296</v>
      </c>
    </row>
    <row r="34" spans="1:2" x14ac:dyDescent="0.2">
      <c r="A34" t="s">
        <v>246</v>
      </c>
      <c r="B34" s="21" t="s">
        <v>297</v>
      </c>
    </row>
    <row r="35" spans="1:2" x14ac:dyDescent="0.2">
      <c r="A35" t="s">
        <v>247</v>
      </c>
      <c r="B35" s="21" t="s">
        <v>298</v>
      </c>
    </row>
    <row r="37" spans="1:2" x14ac:dyDescent="0.2">
      <c r="A37" s="5" t="s">
        <v>263</v>
      </c>
    </row>
    <row r="38" spans="1:2" x14ac:dyDescent="0.2">
      <c r="A38" t="s">
        <v>214</v>
      </c>
      <c r="B38" t="s">
        <v>269</v>
      </c>
    </row>
    <row r="39" spans="1:2" x14ac:dyDescent="0.2">
      <c r="A39" t="s">
        <v>248</v>
      </c>
      <c r="B39" t="s">
        <v>270</v>
      </c>
    </row>
    <row r="40" spans="1:2" x14ac:dyDescent="0.2">
      <c r="A40" t="s">
        <v>250</v>
      </c>
      <c r="B40" t="s">
        <v>272</v>
      </c>
    </row>
    <row r="41" spans="1:2" x14ac:dyDescent="0.2">
      <c r="A41" t="s">
        <v>249</v>
      </c>
      <c r="B41" t="s">
        <v>271</v>
      </c>
    </row>
    <row r="43" spans="1:2" x14ac:dyDescent="0.2">
      <c r="A43" s="5" t="s">
        <v>211</v>
      </c>
      <c r="B43" s="5"/>
    </row>
    <row r="44" spans="1:2" ht="16" x14ac:dyDescent="0.2">
      <c r="A44" s="16" t="s">
        <v>214</v>
      </c>
      <c r="B44" t="s">
        <v>215</v>
      </c>
    </row>
    <row r="45" spans="1:2" ht="16" x14ac:dyDescent="0.2">
      <c r="A45" s="18">
        <v>2016</v>
      </c>
      <c r="B45" t="s">
        <v>216</v>
      </c>
    </row>
    <row r="46" spans="1:2" ht="16" x14ac:dyDescent="0.2">
      <c r="A46" s="18">
        <v>2018</v>
      </c>
      <c r="B46" t="s">
        <v>217</v>
      </c>
    </row>
    <row r="47" spans="1:2" ht="16" x14ac:dyDescent="0.2">
      <c r="A47" s="16" t="s">
        <v>203</v>
      </c>
      <c r="B47" t="s">
        <v>218</v>
      </c>
    </row>
    <row r="49" spans="1:2" x14ac:dyDescent="0.2">
      <c r="A49" s="5" t="s">
        <v>207</v>
      </c>
      <c r="B49" s="5"/>
    </row>
    <row r="50" spans="1:2" x14ac:dyDescent="0.2">
      <c r="A50" t="s">
        <v>0</v>
      </c>
      <c r="B50" t="s">
        <v>181</v>
      </c>
    </row>
    <row r="51" spans="1:2" x14ac:dyDescent="0.2">
      <c r="A51" t="s">
        <v>89</v>
      </c>
      <c r="B51" t="s">
        <v>182</v>
      </c>
    </row>
    <row r="52" spans="1:2" x14ac:dyDescent="0.2">
      <c r="A52" t="s">
        <v>88</v>
      </c>
      <c r="B52" t="s">
        <v>183</v>
      </c>
    </row>
    <row r="53" spans="1:2" x14ac:dyDescent="0.2">
      <c r="A53" t="s">
        <v>90</v>
      </c>
      <c r="B53" t="s">
        <v>184</v>
      </c>
    </row>
    <row r="55" spans="1:2" x14ac:dyDescent="0.2">
      <c r="A55" s="5" t="s">
        <v>208</v>
      </c>
    </row>
    <row r="56" spans="1:2" x14ac:dyDescent="0.2">
      <c r="A56" t="s">
        <v>110</v>
      </c>
      <c r="B56" t="s">
        <v>185</v>
      </c>
    </row>
    <row r="57" spans="1:2" x14ac:dyDescent="0.2">
      <c r="A57" t="s">
        <v>106</v>
      </c>
      <c r="B57" t="s">
        <v>186</v>
      </c>
    </row>
    <row r="58" spans="1:2" x14ac:dyDescent="0.2">
      <c r="A58" t="s">
        <v>107</v>
      </c>
      <c r="B58" t="s">
        <v>187</v>
      </c>
    </row>
    <row r="59" spans="1:2" x14ac:dyDescent="0.2">
      <c r="A59" t="s">
        <v>128</v>
      </c>
      <c r="B59" t="s">
        <v>188</v>
      </c>
    </row>
    <row r="61" spans="1:2" x14ac:dyDescent="0.2">
      <c r="A61" s="5" t="s">
        <v>209</v>
      </c>
    </row>
    <row r="62" spans="1:2" x14ac:dyDescent="0.2">
      <c r="A62" t="s">
        <v>97</v>
      </c>
      <c r="B62" t="s">
        <v>189</v>
      </c>
    </row>
    <row r="63" spans="1:2" x14ac:dyDescent="0.2">
      <c r="A63" t="s">
        <v>98</v>
      </c>
      <c r="B63" t="s">
        <v>190</v>
      </c>
    </row>
    <row r="64" spans="1:2" x14ac:dyDescent="0.2">
      <c r="A64" t="s">
        <v>100</v>
      </c>
      <c r="B64" t="s">
        <v>191</v>
      </c>
    </row>
    <row r="65" spans="1:2" x14ac:dyDescent="0.2">
      <c r="A65" t="s">
        <v>99</v>
      </c>
      <c r="B65" t="s">
        <v>192</v>
      </c>
    </row>
    <row r="66" spans="1:2" x14ac:dyDescent="0.2">
      <c r="A66" t="s">
        <v>101</v>
      </c>
      <c r="B66" t="s">
        <v>193</v>
      </c>
    </row>
    <row r="67" spans="1:2" x14ac:dyDescent="0.2">
      <c r="A67" t="s">
        <v>150</v>
      </c>
      <c r="B67" t="s">
        <v>194</v>
      </c>
    </row>
    <row r="69" spans="1:2" x14ac:dyDescent="0.2">
      <c r="A69" s="5" t="s">
        <v>210</v>
      </c>
    </row>
    <row r="70" spans="1:2" x14ac:dyDescent="0.2">
      <c r="A70" t="s">
        <v>138</v>
      </c>
      <c r="B70" t="s">
        <v>195</v>
      </c>
    </row>
    <row r="71" spans="1:2" x14ac:dyDescent="0.2">
      <c r="A71" t="s">
        <v>139</v>
      </c>
      <c r="B71" t="s">
        <v>197</v>
      </c>
    </row>
    <row r="72" spans="1:2" x14ac:dyDescent="0.2">
      <c r="A72" t="s">
        <v>128</v>
      </c>
      <c r="B72" t="s">
        <v>196</v>
      </c>
    </row>
    <row r="74" spans="1:2" x14ac:dyDescent="0.2">
      <c r="A74" s="5" t="s">
        <v>265</v>
      </c>
    </row>
    <row r="75" spans="1:2" x14ac:dyDescent="0.2">
      <c r="A75" t="s">
        <v>299</v>
      </c>
      <c r="B75" t="s">
        <v>100</v>
      </c>
    </row>
    <row r="76" spans="1:2" x14ac:dyDescent="0.2">
      <c r="A76" t="s">
        <v>300</v>
      </c>
      <c r="B76" t="s">
        <v>303</v>
      </c>
    </row>
    <row r="77" spans="1:2" x14ac:dyDescent="0.2">
      <c r="A77" t="s">
        <v>301</v>
      </c>
      <c r="B77" t="s">
        <v>304</v>
      </c>
    </row>
    <row r="78" spans="1:2" x14ac:dyDescent="0.2">
      <c r="A78" t="s">
        <v>489</v>
      </c>
      <c r="B78" t="s">
        <v>491</v>
      </c>
    </row>
    <row r="79" spans="1:2" x14ac:dyDescent="0.2">
      <c r="A79" t="s">
        <v>488</v>
      </c>
      <c r="B79" t="s">
        <v>492</v>
      </c>
    </row>
    <row r="80" spans="1:2" x14ac:dyDescent="0.2">
      <c r="A80" t="s">
        <v>490</v>
      </c>
      <c r="B80" t="s">
        <v>493</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2CC54F-C539-994B-B731-01DCF9A1FC45}">
  <dimension ref="A1:E1"/>
  <sheetViews>
    <sheetView workbookViewId="0">
      <selection activeCell="I20" sqref="I20"/>
    </sheetView>
  </sheetViews>
  <sheetFormatPr baseColWidth="10" defaultRowHeight="15" x14ac:dyDescent="0.2"/>
  <sheetData>
    <row r="1" spans="1:5" x14ac:dyDescent="0.2">
      <c r="A1" t="s">
        <v>306</v>
      </c>
      <c r="B1" t="s">
        <v>301</v>
      </c>
      <c r="C1" t="s">
        <v>302</v>
      </c>
      <c r="D1" t="s">
        <v>307</v>
      </c>
      <c r="E1" t="s">
        <v>308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4EA2C9-9ED6-A943-AB1C-F5E8A28BF868}">
  <dimension ref="A1:AA93"/>
  <sheetViews>
    <sheetView workbookViewId="0">
      <selection activeCell="K89" sqref="K89"/>
    </sheetView>
  </sheetViews>
  <sheetFormatPr baseColWidth="10" defaultRowHeight="15" x14ac:dyDescent="0.2"/>
  <cols>
    <col min="2" max="2" width="14.1640625" style="24" bestFit="1" customWidth="1"/>
    <col min="3" max="3" width="13.1640625" style="24" bestFit="1" customWidth="1"/>
    <col min="4" max="4" width="10.83203125" style="24"/>
    <col min="5" max="6" width="10.83203125" style="20"/>
  </cols>
  <sheetData>
    <row r="1" spans="1:27" x14ac:dyDescent="0.2">
      <c r="A1" t="s">
        <v>223</v>
      </c>
      <c r="B1" s="23" t="s">
        <v>222</v>
      </c>
      <c r="C1" s="24" t="s">
        <v>229</v>
      </c>
      <c r="D1" s="23" t="s">
        <v>227</v>
      </c>
      <c r="E1" s="19" t="s">
        <v>228</v>
      </c>
      <c r="F1" s="20" t="s">
        <v>214</v>
      </c>
      <c r="G1" t="s">
        <v>226</v>
      </c>
      <c r="H1" t="s">
        <v>224</v>
      </c>
      <c r="I1" t="s">
        <v>225</v>
      </c>
      <c r="J1" t="s">
        <v>230</v>
      </c>
      <c r="K1" t="s">
        <v>231</v>
      </c>
      <c r="L1" t="s">
        <v>234</v>
      </c>
      <c r="M1" t="s">
        <v>235</v>
      </c>
      <c r="N1" t="s">
        <v>236</v>
      </c>
      <c r="O1" t="s">
        <v>232</v>
      </c>
      <c r="P1" t="s">
        <v>233</v>
      </c>
      <c r="Q1" t="s">
        <v>237</v>
      </c>
      <c r="R1" t="s">
        <v>238</v>
      </c>
      <c r="S1" t="s">
        <v>239</v>
      </c>
      <c r="T1" t="s">
        <v>240</v>
      </c>
      <c r="U1" t="s">
        <v>244</v>
      </c>
      <c r="V1" t="s">
        <v>243</v>
      </c>
      <c r="W1" t="s">
        <v>245</v>
      </c>
      <c r="X1" t="s">
        <v>241</v>
      </c>
      <c r="Y1" t="s">
        <v>242</v>
      </c>
      <c r="Z1" t="s">
        <v>246</v>
      </c>
      <c r="AA1" t="s">
        <v>247</v>
      </c>
    </row>
    <row r="2" spans="1:27" x14ac:dyDescent="0.2">
      <c r="A2" t="s">
        <v>1</v>
      </c>
      <c r="B2" s="23">
        <v>10041</v>
      </c>
      <c r="C2" s="21">
        <v>2248</v>
      </c>
      <c r="D2" s="23">
        <v>1574</v>
      </c>
      <c r="E2" s="19">
        <f>D2/$D$89</f>
        <v>3.8367971762732853E-3</v>
      </c>
      <c r="F2" s="20" t="s">
        <v>371</v>
      </c>
      <c r="G2">
        <v>0</v>
      </c>
      <c r="H2">
        <v>0</v>
      </c>
      <c r="I2">
        <f>H2/B2</f>
        <v>0</v>
      </c>
      <c r="J2">
        <v>1291</v>
      </c>
      <c r="K2">
        <v>164</v>
      </c>
      <c r="L2">
        <v>0</v>
      </c>
      <c r="M2" s="33">
        <v>1532</v>
      </c>
      <c r="N2" s="34">
        <v>338</v>
      </c>
      <c r="O2">
        <v>0</v>
      </c>
      <c r="P2">
        <v>1802</v>
      </c>
      <c r="Q2">
        <v>772</v>
      </c>
      <c r="R2">
        <v>0</v>
      </c>
      <c r="S2">
        <v>2047</v>
      </c>
      <c r="T2">
        <v>1151</v>
      </c>
      <c r="U2">
        <v>0</v>
      </c>
      <c r="V2">
        <v>2248</v>
      </c>
      <c r="W2">
        <v>1574</v>
      </c>
      <c r="X2">
        <v>0</v>
      </c>
      <c r="Y2">
        <v>0</v>
      </c>
      <c r="Z2">
        <v>0</v>
      </c>
      <c r="AA2">
        <v>0</v>
      </c>
    </row>
    <row r="3" spans="1:27" x14ac:dyDescent="0.2">
      <c r="A3" t="s">
        <v>2</v>
      </c>
      <c r="B3" s="23">
        <v>206870</v>
      </c>
      <c r="C3" s="21">
        <v>26315</v>
      </c>
      <c r="D3" s="23">
        <v>20767</v>
      </c>
      <c r="E3" s="19">
        <f t="shared" ref="E3:E66" si="0">D3/$D$89</f>
        <v>5.0621834154807699E-2</v>
      </c>
      <c r="F3" s="20" t="s">
        <v>350</v>
      </c>
      <c r="G3">
        <v>5947</v>
      </c>
      <c r="H3">
        <v>522</v>
      </c>
      <c r="I3">
        <f t="shared" ref="I3:I66" si="1">H3/B3</f>
        <v>2.5233238265577416E-3</v>
      </c>
      <c r="J3">
        <v>8406</v>
      </c>
      <c r="K3">
        <v>2771</v>
      </c>
      <c r="L3">
        <v>0</v>
      </c>
      <c r="M3" s="33">
        <v>11886</v>
      </c>
      <c r="N3" s="34">
        <v>4684</v>
      </c>
      <c r="O3">
        <v>0</v>
      </c>
      <c r="P3">
        <v>15869</v>
      </c>
      <c r="Q3">
        <v>8468</v>
      </c>
      <c r="R3">
        <v>0</v>
      </c>
      <c r="S3">
        <v>19833</v>
      </c>
      <c r="T3">
        <v>12963</v>
      </c>
      <c r="U3">
        <v>0</v>
      </c>
      <c r="V3">
        <v>26315</v>
      </c>
      <c r="W3">
        <v>20767</v>
      </c>
      <c r="X3">
        <v>0</v>
      </c>
      <c r="Y3">
        <v>0</v>
      </c>
      <c r="Z3">
        <v>0</v>
      </c>
      <c r="AA3">
        <v>0</v>
      </c>
    </row>
    <row r="4" spans="1:27" x14ac:dyDescent="0.2">
      <c r="A4" t="s">
        <v>3</v>
      </c>
      <c r="B4" s="23">
        <v>19110</v>
      </c>
      <c r="C4" s="21">
        <v>3596</v>
      </c>
      <c r="D4" s="23">
        <v>2511</v>
      </c>
      <c r="E4" s="19">
        <f t="shared" si="0"/>
        <v>6.1208371725681191E-3</v>
      </c>
      <c r="F4" s="20" t="s">
        <v>370</v>
      </c>
      <c r="G4">
        <v>0</v>
      </c>
      <c r="H4">
        <v>0</v>
      </c>
      <c r="I4">
        <f t="shared" si="1"/>
        <v>0</v>
      </c>
      <c r="J4">
        <v>1885</v>
      </c>
      <c r="K4">
        <v>363</v>
      </c>
      <c r="L4">
        <v>0</v>
      </c>
      <c r="M4" s="33">
        <v>2274</v>
      </c>
      <c r="N4" s="34">
        <v>677</v>
      </c>
      <c r="O4">
        <v>0</v>
      </c>
      <c r="P4">
        <v>2717</v>
      </c>
      <c r="Q4">
        <v>1195</v>
      </c>
      <c r="R4">
        <v>0</v>
      </c>
      <c r="S4">
        <v>3116</v>
      </c>
      <c r="T4">
        <v>1511</v>
      </c>
      <c r="U4">
        <v>0</v>
      </c>
      <c r="V4">
        <v>3596</v>
      </c>
      <c r="W4">
        <v>2511</v>
      </c>
      <c r="X4">
        <v>0</v>
      </c>
      <c r="Y4">
        <v>0</v>
      </c>
      <c r="Z4">
        <v>0</v>
      </c>
      <c r="AA4">
        <v>0</v>
      </c>
    </row>
    <row r="5" spans="1:27" x14ac:dyDescent="0.2">
      <c r="A5" t="s">
        <v>4</v>
      </c>
      <c r="B5" s="23">
        <v>23932</v>
      </c>
      <c r="C5" s="21">
        <v>5059</v>
      </c>
      <c r="D5" s="23">
        <v>3271</v>
      </c>
      <c r="E5" s="19">
        <f t="shared" si="0"/>
        <v>7.9734203072362869E-3</v>
      </c>
      <c r="F5" s="20" t="s">
        <v>368</v>
      </c>
      <c r="G5">
        <v>0</v>
      </c>
      <c r="H5">
        <v>0</v>
      </c>
      <c r="I5">
        <f t="shared" si="1"/>
        <v>0</v>
      </c>
      <c r="J5">
        <v>1002</v>
      </c>
      <c r="K5">
        <v>312</v>
      </c>
      <c r="L5">
        <v>0</v>
      </c>
      <c r="M5" s="33">
        <v>3488</v>
      </c>
      <c r="N5" s="34">
        <v>638</v>
      </c>
      <c r="O5">
        <v>0</v>
      </c>
      <c r="P5">
        <v>4105</v>
      </c>
      <c r="Q5">
        <v>1128</v>
      </c>
      <c r="R5">
        <v>0</v>
      </c>
      <c r="S5">
        <v>4467</v>
      </c>
      <c r="T5">
        <v>1813</v>
      </c>
      <c r="U5">
        <v>0</v>
      </c>
      <c r="V5">
        <v>5059</v>
      </c>
      <c r="W5">
        <v>3271</v>
      </c>
      <c r="X5">
        <v>0</v>
      </c>
      <c r="Y5">
        <v>0</v>
      </c>
      <c r="Z5">
        <v>0</v>
      </c>
      <c r="AA5">
        <v>0</v>
      </c>
    </row>
    <row r="6" spans="1:27" x14ac:dyDescent="0.2">
      <c r="A6" t="s">
        <v>5</v>
      </c>
      <c r="B6" s="23">
        <v>22566</v>
      </c>
      <c r="C6" s="21">
        <v>2755</v>
      </c>
      <c r="D6" s="23">
        <v>1522</v>
      </c>
      <c r="E6" s="19">
        <f t="shared" si="0"/>
        <v>3.7100414881117792E-3</v>
      </c>
      <c r="F6" s="20" t="s">
        <v>367</v>
      </c>
      <c r="G6">
        <v>0</v>
      </c>
      <c r="H6">
        <v>0</v>
      </c>
      <c r="I6">
        <f t="shared" si="1"/>
        <v>0</v>
      </c>
      <c r="J6">
        <v>643</v>
      </c>
      <c r="K6">
        <v>120</v>
      </c>
      <c r="L6">
        <v>0</v>
      </c>
      <c r="M6" s="33">
        <v>1707</v>
      </c>
      <c r="N6" s="34">
        <v>211</v>
      </c>
      <c r="O6">
        <v>0</v>
      </c>
      <c r="P6">
        <v>2084</v>
      </c>
      <c r="Q6">
        <v>555</v>
      </c>
      <c r="R6">
        <v>0</v>
      </c>
      <c r="S6">
        <v>2368</v>
      </c>
      <c r="T6">
        <v>895</v>
      </c>
      <c r="U6">
        <v>0</v>
      </c>
      <c r="V6">
        <v>2755</v>
      </c>
      <c r="W6">
        <v>1522</v>
      </c>
      <c r="X6">
        <v>0</v>
      </c>
      <c r="Y6">
        <v>0</v>
      </c>
      <c r="Z6">
        <v>0</v>
      </c>
      <c r="AA6">
        <v>0</v>
      </c>
    </row>
    <row r="7" spans="1:27" x14ac:dyDescent="0.2">
      <c r="A7" t="s">
        <v>6</v>
      </c>
      <c r="B7" s="23">
        <v>3043</v>
      </c>
      <c r="C7" s="21">
        <v>1439</v>
      </c>
      <c r="D7" s="23">
        <v>798</v>
      </c>
      <c r="E7" s="19">
        <f t="shared" si="0"/>
        <v>1.9452122914015767E-3</v>
      </c>
      <c r="F7" s="20" t="s">
        <v>369</v>
      </c>
      <c r="G7">
        <v>0</v>
      </c>
      <c r="H7">
        <v>0</v>
      </c>
      <c r="I7">
        <f t="shared" si="1"/>
        <v>0</v>
      </c>
      <c r="J7">
        <v>1270</v>
      </c>
      <c r="K7">
        <v>23</v>
      </c>
      <c r="L7">
        <v>0</v>
      </c>
      <c r="M7" s="33">
        <v>1298</v>
      </c>
      <c r="N7" s="34">
        <v>58</v>
      </c>
      <c r="O7">
        <v>0</v>
      </c>
      <c r="P7">
        <v>1353</v>
      </c>
      <c r="Q7">
        <v>342</v>
      </c>
      <c r="R7">
        <v>0</v>
      </c>
      <c r="S7">
        <v>1399</v>
      </c>
      <c r="T7">
        <v>615</v>
      </c>
      <c r="U7">
        <v>0</v>
      </c>
      <c r="V7">
        <v>1439</v>
      </c>
      <c r="W7">
        <v>798</v>
      </c>
      <c r="X7">
        <v>0</v>
      </c>
      <c r="Y7">
        <v>0</v>
      </c>
      <c r="Z7">
        <v>0</v>
      </c>
      <c r="AA7">
        <v>0</v>
      </c>
    </row>
    <row r="8" spans="1:27" x14ac:dyDescent="0.2">
      <c r="A8" t="s">
        <v>7</v>
      </c>
      <c r="B8" s="23">
        <v>36134</v>
      </c>
      <c r="C8" s="21">
        <v>8527</v>
      </c>
      <c r="D8" s="23">
        <v>5562</v>
      </c>
      <c r="E8" s="19">
        <f t="shared" si="0"/>
        <v>1.3557983414505726E-2</v>
      </c>
      <c r="F8" s="20" t="s">
        <v>372</v>
      </c>
      <c r="G8">
        <v>0</v>
      </c>
      <c r="H8">
        <v>0</v>
      </c>
      <c r="I8">
        <f t="shared" si="1"/>
        <v>0</v>
      </c>
      <c r="J8">
        <v>5306</v>
      </c>
      <c r="K8">
        <v>884</v>
      </c>
      <c r="L8">
        <v>0</v>
      </c>
      <c r="M8" s="33">
        <v>6181</v>
      </c>
      <c r="N8" s="34">
        <v>1678</v>
      </c>
      <c r="O8">
        <v>0</v>
      </c>
      <c r="P8">
        <v>6955</v>
      </c>
      <c r="Q8">
        <v>2814</v>
      </c>
      <c r="R8">
        <v>0</v>
      </c>
      <c r="S8">
        <v>7659</v>
      </c>
      <c r="T8">
        <v>3975</v>
      </c>
      <c r="U8">
        <v>0</v>
      </c>
      <c r="V8">
        <v>8527</v>
      </c>
      <c r="W8">
        <v>5562</v>
      </c>
      <c r="X8">
        <v>0</v>
      </c>
      <c r="Y8">
        <v>0</v>
      </c>
      <c r="Z8">
        <v>0</v>
      </c>
      <c r="AA8">
        <v>0</v>
      </c>
    </row>
    <row r="9" spans="1:27" x14ac:dyDescent="0.2">
      <c r="A9" t="s">
        <v>8</v>
      </c>
      <c r="B9" s="23">
        <v>14880</v>
      </c>
      <c r="C9" s="21">
        <v>3953</v>
      </c>
      <c r="D9" s="23">
        <v>2293</v>
      </c>
      <c r="E9" s="19">
        <f t="shared" si="0"/>
        <v>5.5894383260448816E-3</v>
      </c>
      <c r="F9" s="20" t="s">
        <v>372</v>
      </c>
      <c r="G9">
        <v>0</v>
      </c>
      <c r="H9">
        <v>0</v>
      </c>
      <c r="I9">
        <f t="shared" si="1"/>
        <v>0</v>
      </c>
      <c r="J9">
        <v>2826</v>
      </c>
      <c r="K9">
        <v>95</v>
      </c>
      <c r="L9">
        <v>0</v>
      </c>
      <c r="M9" s="33">
        <v>3125</v>
      </c>
      <c r="N9" s="34">
        <v>236</v>
      </c>
      <c r="O9">
        <v>0</v>
      </c>
      <c r="P9">
        <v>3443</v>
      </c>
      <c r="Q9">
        <v>519</v>
      </c>
      <c r="R9">
        <v>0</v>
      </c>
      <c r="S9">
        <v>3697</v>
      </c>
      <c r="T9">
        <v>1225</v>
      </c>
      <c r="U9">
        <v>0</v>
      </c>
      <c r="V9">
        <v>3953</v>
      </c>
      <c r="W9">
        <v>2293</v>
      </c>
      <c r="X9">
        <v>0</v>
      </c>
      <c r="Y9">
        <v>0</v>
      </c>
      <c r="Z9">
        <v>0</v>
      </c>
      <c r="AA9">
        <v>0</v>
      </c>
    </row>
    <row r="10" spans="1:27" x14ac:dyDescent="0.2">
      <c r="A10" t="s">
        <v>9</v>
      </c>
      <c r="B10" s="23">
        <v>20458</v>
      </c>
      <c r="C10" s="21">
        <v>4488</v>
      </c>
      <c r="D10" s="23">
        <v>2609</v>
      </c>
      <c r="E10" s="19">
        <f t="shared" si="0"/>
        <v>6.3597228925648041E-3</v>
      </c>
      <c r="F10" s="20" t="s">
        <v>371</v>
      </c>
      <c r="G10">
        <v>0</v>
      </c>
      <c r="H10">
        <v>0</v>
      </c>
      <c r="I10">
        <f t="shared" si="1"/>
        <v>0</v>
      </c>
      <c r="J10">
        <v>836</v>
      </c>
      <c r="K10">
        <v>0</v>
      </c>
      <c r="L10">
        <v>0</v>
      </c>
      <c r="M10" s="33">
        <v>3402</v>
      </c>
      <c r="N10" s="34">
        <v>246</v>
      </c>
      <c r="O10">
        <v>0</v>
      </c>
      <c r="P10">
        <v>3874</v>
      </c>
      <c r="Q10">
        <v>442</v>
      </c>
      <c r="R10">
        <v>0</v>
      </c>
      <c r="S10">
        <v>4142</v>
      </c>
      <c r="T10">
        <v>1491</v>
      </c>
      <c r="U10">
        <v>0</v>
      </c>
      <c r="V10">
        <v>4488</v>
      </c>
      <c r="W10">
        <v>2609</v>
      </c>
      <c r="X10">
        <v>0</v>
      </c>
      <c r="Y10">
        <v>0</v>
      </c>
      <c r="Z10">
        <v>0</v>
      </c>
      <c r="AA10">
        <v>0</v>
      </c>
    </row>
    <row r="11" spans="1:27" x14ac:dyDescent="0.2">
      <c r="A11" t="s">
        <v>10</v>
      </c>
      <c r="B11" s="23">
        <v>61854</v>
      </c>
      <c r="C11" s="21">
        <v>9613</v>
      </c>
      <c r="D11" s="23">
        <v>7284</v>
      </c>
      <c r="E11" s="19">
        <f t="shared" si="0"/>
        <v>1.7755546780161759E-2</v>
      </c>
      <c r="F11" s="20" t="s">
        <v>350</v>
      </c>
      <c r="G11">
        <v>0</v>
      </c>
      <c r="H11">
        <v>0</v>
      </c>
      <c r="I11">
        <f t="shared" si="1"/>
        <v>0</v>
      </c>
      <c r="J11">
        <v>2860</v>
      </c>
      <c r="K11">
        <v>802</v>
      </c>
      <c r="L11">
        <v>0</v>
      </c>
      <c r="M11" s="33">
        <v>4376</v>
      </c>
      <c r="N11" s="34">
        <v>1430</v>
      </c>
      <c r="O11">
        <v>0</v>
      </c>
      <c r="P11">
        <v>6052</v>
      </c>
      <c r="Q11">
        <v>2806</v>
      </c>
      <c r="R11">
        <v>0</v>
      </c>
      <c r="S11">
        <v>7585</v>
      </c>
      <c r="T11">
        <v>4550</v>
      </c>
      <c r="U11">
        <v>0</v>
      </c>
      <c r="V11">
        <v>9613</v>
      </c>
      <c r="W11">
        <v>7284</v>
      </c>
      <c r="X11">
        <v>0</v>
      </c>
      <c r="Y11">
        <v>0</v>
      </c>
      <c r="Z11">
        <v>0</v>
      </c>
      <c r="AA11">
        <v>0</v>
      </c>
    </row>
    <row r="12" spans="1:27" x14ac:dyDescent="0.2">
      <c r="A12" t="s">
        <v>11</v>
      </c>
      <c r="B12" s="23">
        <v>18117</v>
      </c>
      <c r="C12" s="21">
        <v>7235</v>
      </c>
      <c r="D12" s="23">
        <v>4565</v>
      </c>
      <c r="E12" s="19">
        <f t="shared" si="0"/>
        <v>1.1127686854947616E-2</v>
      </c>
      <c r="F12" s="20" t="s">
        <v>367</v>
      </c>
      <c r="G12">
        <v>0</v>
      </c>
      <c r="H12">
        <v>0</v>
      </c>
      <c r="I12">
        <f t="shared" si="1"/>
        <v>0</v>
      </c>
      <c r="J12">
        <v>5751</v>
      </c>
      <c r="K12">
        <v>775</v>
      </c>
      <c r="L12">
        <v>0</v>
      </c>
      <c r="M12" s="33">
        <v>6101</v>
      </c>
      <c r="N12" s="34">
        <v>1492</v>
      </c>
      <c r="O12">
        <v>0</v>
      </c>
      <c r="P12">
        <v>6510</v>
      </c>
      <c r="Q12">
        <v>2575</v>
      </c>
      <c r="R12">
        <v>0</v>
      </c>
      <c r="S12">
        <v>6923</v>
      </c>
      <c r="T12">
        <v>3543</v>
      </c>
      <c r="U12">
        <v>0</v>
      </c>
      <c r="V12">
        <v>7235</v>
      </c>
      <c r="W12">
        <v>4565</v>
      </c>
      <c r="X12">
        <v>0</v>
      </c>
      <c r="Y12">
        <v>0</v>
      </c>
      <c r="Z12">
        <v>0</v>
      </c>
      <c r="AA12">
        <v>0</v>
      </c>
    </row>
    <row r="13" spans="1:27" x14ac:dyDescent="0.2">
      <c r="A13" t="s">
        <v>12</v>
      </c>
      <c r="B13" s="23">
        <v>6931</v>
      </c>
      <c r="C13" s="21">
        <v>1889</v>
      </c>
      <c r="D13" s="23">
        <v>947</v>
      </c>
      <c r="E13" s="19">
        <f t="shared" si="0"/>
        <v>2.3084160901720467E-3</v>
      </c>
      <c r="F13" s="20" t="s">
        <v>369</v>
      </c>
      <c r="G13">
        <v>0</v>
      </c>
      <c r="H13">
        <v>0</v>
      </c>
      <c r="I13">
        <f t="shared" si="1"/>
        <v>0</v>
      </c>
      <c r="J13">
        <v>133</v>
      </c>
      <c r="K13">
        <v>23</v>
      </c>
      <c r="L13">
        <v>0</v>
      </c>
      <c r="M13" s="33">
        <v>268</v>
      </c>
      <c r="N13" s="34">
        <v>67</v>
      </c>
      <c r="O13">
        <v>0</v>
      </c>
      <c r="P13">
        <v>1650</v>
      </c>
      <c r="Q13">
        <v>152</v>
      </c>
      <c r="R13">
        <v>0</v>
      </c>
      <c r="S13">
        <v>1759</v>
      </c>
      <c r="T13">
        <v>385</v>
      </c>
      <c r="U13">
        <v>0</v>
      </c>
      <c r="V13">
        <v>1889</v>
      </c>
      <c r="W13">
        <v>947</v>
      </c>
      <c r="X13">
        <v>0</v>
      </c>
      <c r="Y13">
        <v>0</v>
      </c>
      <c r="Z13">
        <v>0</v>
      </c>
      <c r="AA13">
        <v>0</v>
      </c>
    </row>
    <row r="14" spans="1:27" x14ac:dyDescent="0.2">
      <c r="A14" t="s">
        <v>13</v>
      </c>
      <c r="B14" s="23">
        <v>33544</v>
      </c>
      <c r="C14" s="21">
        <v>3900</v>
      </c>
      <c r="D14" s="23">
        <v>2883</v>
      </c>
      <c r="E14" s="19">
        <f t="shared" si="0"/>
        <v>7.0276278648004325E-3</v>
      </c>
      <c r="F14" s="20" t="s">
        <v>367</v>
      </c>
      <c r="G14">
        <v>0</v>
      </c>
      <c r="H14">
        <v>0</v>
      </c>
      <c r="I14">
        <f t="shared" si="1"/>
        <v>0</v>
      </c>
      <c r="J14">
        <v>1317</v>
      </c>
      <c r="K14">
        <v>306</v>
      </c>
      <c r="L14">
        <v>0</v>
      </c>
      <c r="M14" s="33">
        <v>1903</v>
      </c>
      <c r="N14" s="34">
        <v>478</v>
      </c>
      <c r="O14">
        <v>0</v>
      </c>
      <c r="P14">
        <v>2728</v>
      </c>
      <c r="Q14">
        <v>1126</v>
      </c>
      <c r="R14">
        <v>0</v>
      </c>
      <c r="S14">
        <v>3214</v>
      </c>
      <c r="T14">
        <v>1803</v>
      </c>
      <c r="U14">
        <v>0</v>
      </c>
      <c r="V14">
        <v>3900</v>
      </c>
      <c r="W14">
        <v>2883</v>
      </c>
      <c r="X14">
        <v>0</v>
      </c>
      <c r="Y14">
        <v>0</v>
      </c>
      <c r="Z14">
        <v>0</v>
      </c>
      <c r="AA14">
        <v>0</v>
      </c>
    </row>
    <row r="15" spans="1:27" x14ac:dyDescent="0.2">
      <c r="A15" t="s">
        <v>14</v>
      </c>
      <c r="B15" s="23">
        <v>32032</v>
      </c>
      <c r="C15" s="21">
        <v>5875</v>
      </c>
      <c r="D15" s="23">
        <v>3878</v>
      </c>
      <c r="E15" s="19">
        <f t="shared" si="0"/>
        <v>9.4530492055831007E-3</v>
      </c>
      <c r="F15" s="20" t="s">
        <v>370</v>
      </c>
      <c r="G15">
        <v>0</v>
      </c>
      <c r="H15">
        <v>0</v>
      </c>
      <c r="I15">
        <f t="shared" si="1"/>
        <v>0</v>
      </c>
      <c r="J15">
        <v>3233</v>
      </c>
      <c r="K15">
        <v>519</v>
      </c>
      <c r="L15">
        <v>0</v>
      </c>
      <c r="M15" s="33">
        <v>3849</v>
      </c>
      <c r="N15" s="34">
        <v>927</v>
      </c>
      <c r="O15">
        <v>0</v>
      </c>
      <c r="P15">
        <v>4514</v>
      </c>
      <c r="Q15">
        <v>1694</v>
      </c>
      <c r="R15">
        <v>0</v>
      </c>
      <c r="S15">
        <v>5095</v>
      </c>
      <c r="T15">
        <v>2445</v>
      </c>
      <c r="U15">
        <v>0</v>
      </c>
      <c r="V15">
        <v>5875</v>
      </c>
      <c r="W15">
        <v>3878</v>
      </c>
      <c r="X15">
        <v>0</v>
      </c>
      <c r="Y15">
        <v>0</v>
      </c>
      <c r="Z15">
        <v>0</v>
      </c>
      <c r="AA15">
        <v>0</v>
      </c>
    </row>
    <row r="16" spans="1:27" x14ac:dyDescent="0.2">
      <c r="A16" t="s">
        <v>15</v>
      </c>
      <c r="B16" s="23">
        <v>4660</v>
      </c>
      <c r="C16" s="21">
        <v>771</v>
      </c>
      <c r="D16" s="23">
        <v>460</v>
      </c>
      <c r="E16" s="19">
        <f t="shared" si="0"/>
        <v>1.1213003183517861E-3</v>
      </c>
      <c r="F16" s="20" t="s">
        <v>368</v>
      </c>
      <c r="G16">
        <v>0</v>
      </c>
      <c r="H16">
        <v>0</v>
      </c>
      <c r="I16">
        <f t="shared" si="1"/>
        <v>0</v>
      </c>
      <c r="J16">
        <v>455</v>
      </c>
      <c r="K16">
        <v>46</v>
      </c>
      <c r="L16">
        <v>0</v>
      </c>
      <c r="M16" s="33">
        <v>520</v>
      </c>
      <c r="N16" s="34">
        <v>108</v>
      </c>
      <c r="O16">
        <v>0</v>
      </c>
      <c r="P16">
        <v>598</v>
      </c>
      <c r="Q16">
        <v>210</v>
      </c>
      <c r="R16">
        <v>0</v>
      </c>
      <c r="S16">
        <v>677</v>
      </c>
      <c r="T16">
        <v>357</v>
      </c>
      <c r="U16">
        <v>0</v>
      </c>
      <c r="V16">
        <v>771</v>
      </c>
      <c r="W16">
        <v>460</v>
      </c>
      <c r="X16">
        <v>0</v>
      </c>
      <c r="Y16">
        <v>0</v>
      </c>
      <c r="Z16">
        <v>0</v>
      </c>
      <c r="AA16">
        <v>0</v>
      </c>
    </row>
    <row r="17" spans="1:27" x14ac:dyDescent="0.2">
      <c r="A17" t="s">
        <v>16</v>
      </c>
      <c r="B17" s="23">
        <v>3698</v>
      </c>
      <c r="C17" s="21">
        <v>3067</v>
      </c>
      <c r="D17" s="23">
        <v>1219</v>
      </c>
      <c r="E17" s="19">
        <f t="shared" si="0"/>
        <v>2.9714458436322332E-3</v>
      </c>
      <c r="F17" s="20" t="s">
        <v>371</v>
      </c>
      <c r="G17">
        <v>0</v>
      </c>
      <c r="H17">
        <v>0</v>
      </c>
      <c r="I17">
        <f t="shared" si="1"/>
        <v>0</v>
      </c>
      <c r="J17">
        <v>126</v>
      </c>
      <c r="K17">
        <v>31</v>
      </c>
      <c r="L17">
        <v>0</v>
      </c>
      <c r="M17" s="33">
        <v>180</v>
      </c>
      <c r="N17" s="34">
        <v>69</v>
      </c>
      <c r="O17">
        <v>0</v>
      </c>
      <c r="P17">
        <v>2914</v>
      </c>
      <c r="Q17">
        <v>125</v>
      </c>
      <c r="R17">
        <v>0</v>
      </c>
      <c r="S17">
        <v>2993</v>
      </c>
      <c r="T17">
        <v>655</v>
      </c>
      <c r="U17">
        <v>0</v>
      </c>
      <c r="V17">
        <v>3067</v>
      </c>
      <c r="W17">
        <v>1219</v>
      </c>
      <c r="X17">
        <v>0</v>
      </c>
      <c r="Y17">
        <v>0</v>
      </c>
      <c r="Z17">
        <v>0</v>
      </c>
      <c r="AA17">
        <v>0</v>
      </c>
    </row>
    <row r="18" spans="1:27" x14ac:dyDescent="0.2">
      <c r="A18" t="s">
        <v>17</v>
      </c>
      <c r="B18" s="23">
        <v>6196</v>
      </c>
      <c r="C18" s="21">
        <v>571</v>
      </c>
      <c r="D18" s="23">
        <v>415</v>
      </c>
      <c r="E18" s="19">
        <f t="shared" si="0"/>
        <v>1.0116078959043287E-3</v>
      </c>
      <c r="F18" s="20" t="s">
        <v>369</v>
      </c>
      <c r="G18">
        <v>0</v>
      </c>
      <c r="H18">
        <v>0</v>
      </c>
      <c r="I18">
        <f t="shared" si="1"/>
        <v>0</v>
      </c>
      <c r="J18">
        <v>167</v>
      </c>
      <c r="K18">
        <v>49</v>
      </c>
      <c r="L18">
        <v>0</v>
      </c>
      <c r="M18" s="33">
        <v>313</v>
      </c>
      <c r="N18" s="34">
        <v>105</v>
      </c>
      <c r="O18">
        <v>0</v>
      </c>
      <c r="P18">
        <v>399</v>
      </c>
      <c r="Q18">
        <v>169</v>
      </c>
      <c r="R18">
        <v>0</v>
      </c>
      <c r="S18">
        <v>475</v>
      </c>
      <c r="T18">
        <v>281</v>
      </c>
      <c r="U18">
        <v>0</v>
      </c>
      <c r="V18">
        <v>571</v>
      </c>
      <c r="W18">
        <v>415</v>
      </c>
      <c r="X18">
        <v>0</v>
      </c>
      <c r="Y18">
        <v>0</v>
      </c>
      <c r="Z18">
        <v>0</v>
      </c>
      <c r="AA18">
        <v>0</v>
      </c>
    </row>
    <row r="19" spans="1:27" x14ac:dyDescent="0.2">
      <c r="A19" t="s">
        <v>18</v>
      </c>
      <c r="B19" s="23">
        <v>40109</v>
      </c>
      <c r="C19" s="21">
        <v>8322</v>
      </c>
      <c r="D19" s="23">
        <v>5811</v>
      </c>
      <c r="E19" s="19">
        <f t="shared" si="0"/>
        <v>1.4164948152048324E-2</v>
      </c>
      <c r="F19" s="20" t="s">
        <v>367</v>
      </c>
      <c r="G19">
        <v>0</v>
      </c>
      <c r="H19">
        <v>0</v>
      </c>
      <c r="I19">
        <f t="shared" si="1"/>
        <v>0</v>
      </c>
      <c r="J19">
        <v>4566</v>
      </c>
      <c r="K19">
        <v>326</v>
      </c>
      <c r="L19">
        <v>0</v>
      </c>
      <c r="M19" s="33">
        <v>5480</v>
      </c>
      <c r="N19" s="34">
        <v>1787</v>
      </c>
      <c r="O19">
        <v>0</v>
      </c>
      <c r="P19">
        <v>6413</v>
      </c>
      <c r="Q19">
        <v>2728</v>
      </c>
      <c r="R19">
        <v>0</v>
      </c>
      <c r="S19">
        <v>7266</v>
      </c>
      <c r="T19">
        <v>3983</v>
      </c>
      <c r="U19">
        <v>0</v>
      </c>
      <c r="V19">
        <v>8322</v>
      </c>
      <c r="W19">
        <v>5811</v>
      </c>
      <c r="X19">
        <v>0</v>
      </c>
      <c r="Y19">
        <v>0</v>
      </c>
      <c r="Z19">
        <v>0</v>
      </c>
      <c r="AA19">
        <v>0</v>
      </c>
    </row>
    <row r="20" spans="1:27" x14ac:dyDescent="0.2">
      <c r="A20" t="s">
        <v>19</v>
      </c>
      <c r="B20" s="23">
        <v>255313</v>
      </c>
      <c r="C20" s="21">
        <v>45817</v>
      </c>
      <c r="D20" s="23">
        <v>34145</v>
      </c>
      <c r="E20" s="19">
        <f t="shared" si="0"/>
        <v>8.3232172543742905E-2</v>
      </c>
      <c r="F20" s="20" t="s">
        <v>350</v>
      </c>
      <c r="G20">
        <v>10288</v>
      </c>
      <c r="H20">
        <v>836</v>
      </c>
      <c r="I20">
        <f t="shared" si="1"/>
        <v>3.2744121920936261E-3</v>
      </c>
      <c r="J20">
        <v>15103</v>
      </c>
      <c r="K20">
        <v>3627</v>
      </c>
      <c r="L20">
        <v>0</v>
      </c>
      <c r="M20" s="33">
        <v>21721</v>
      </c>
      <c r="N20" s="34">
        <v>7040</v>
      </c>
      <c r="O20">
        <v>0</v>
      </c>
      <c r="P20">
        <v>29108</v>
      </c>
      <c r="Q20">
        <v>12642</v>
      </c>
      <c r="R20">
        <v>0</v>
      </c>
      <c r="S20">
        <v>36068</v>
      </c>
      <c r="T20">
        <v>19856</v>
      </c>
      <c r="U20">
        <v>0</v>
      </c>
      <c r="V20">
        <v>45817</v>
      </c>
      <c r="W20">
        <v>34145</v>
      </c>
      <c r="X20">
        <v>0</v>
      </c>
      <c r="Y20">
        <v>0</v>
      </c>
      <c r="Z20">
        <v>0</v>
      </c>
      <c r="AA20">
        <v>0</v>
      </c>
    </row>
    <row r="21" spans="1:27" x14ac:dyDescent="0.2">
      <c r="A21" t="s">
        <v>20</v>
      </c>
      <c r="B21" s="23">
        <v>11834</v>
      </c>
      <c r="C21" s="21">
        <v>1060</v>
      </c>
      <c r="D21" s="23">
        <v>750</v>
      </c>
      <c r="E21" s="19">
        <f t="shared" si="0"/>
        <v>1.8282070407909556E-3</v>
      </c>
      <c r="F21" s="20" t="s">
        <v>372</v>
      </c>
      <c r="G21">
        <v>0</v>
      </c>
      <c r="H21">
        <v>0</v>
      </c>
      <c r="I21">
        <f t="shared" si="1"/>
        <v>0</v>
      </c>
      <c r="J21">
        <v>267</v>
      </c>
      <c r="K21">
        <v>32</v>
      </c>
      <c r="L21">
        <v>0</v>
      </c>
      <c r="M21" s="33">
        <v>440</v>
      </c>
      <c r="N21" s="34">
        <v>139</v>
      </c>
      <c r="O21">
        <v>0</v>
      </c>
      <c r="P21">
        <v>657</v>
      </c>
      <c r="Q21">
        <v>236</v>
      </c>
      <c r="R21">
        <v>0</v>
      </c>
      <c r="S21">
        <v>823</v>
      </c>
      <c r="T21">
        <v>388</v>
      </c>
      <c r="U21">
        <v>0</v>
      </c>
      <c r="V21">
        <v>1060</v>
      </c>
      <c r="W21">
        <v>750</v>
      </c>
      <c r="X21">
        <v>0</v>
      </c>
      <c r="Y21">
        <v>0</v>
      </c>
      <c r="Z21">
        <v>0</v>
      </c>
      <c r="AA21">
        <v>0</v>
      </c>
    </row>
    <row r="22" spans="1:27" x14ac:dyDescent="0.2">
      <c r="A22" t="s">
        <v>21</v>
      </c>
      <c r="B22" s="23">
        <v>24578</v>
      </c>
      <c r="C22" s="21">
        <v>3143</v>
      </c>
      <c r="D22" s="23">
        <v>2568</v>
      </c>
      <c r="E22" s="19">
        <f t="shared" si="0"/>
        <v>6.2597809076682318E-3</v>
      </c>
      <c r="F22" s="20" t="s">
        <v>370</v>
      </c>
      <c r="G22">
        <v>0</v>
      </c>
      <c r="H22">
        <v>0</v>
      </c>
      <c r="I22">
        <f t="shared" si="1"/>
        <v>0</v>
      </c>
      <c r="J22">
        <v>940</v>
      </c>
      <c r="K22">
        <v>390</v>
      </c>
      <c r="L22">
        <v>0</v>
      </c>
      <c r="M22" s="33">
        <v>1478</v>
      </c>
      <c r="N22" s="34">
        <v>731</v>
      </c>
      <c r="O22">
        <v>0</v>
      </c>
      <c r="P22">
        <v>1979</v>
      </c>
      <c r="Q22">
        <v>1212</v>
      </c>
      <c r="R22">
        <v>0</v>
      </c>
      <c r="S22">
        <v>2440</v>
      </c>
      <c r="T22">
        <v>1742</v>
      </c>
      <c r="U22">
        <v>0</v>
      </c>
      <c r="V22">
        <v>3143</v>
      </c>
      <c r="W22">
        <v>2568</v>
      </c>
      <c r="X22">
        <v>0</v>
      </c>
      <c r="Y22">
        <v>0</v>
      </c>
      <c r="Z22">
        <v>0</v>
      </c>
      <c r="AA22">
        <v>0</v>
      </c>
    </row>
    <row r="23" spans="1:27" x14ac:dyDescent="0.2">
      <c r="A23" t="s">
        <v>22</v>
      </c>
      <c r="B23" s="23">
        <v>8089</v>
      </c>
      <c r="C23" s="21">
        <v>782</v>
      </c>
      <c r="D23" s="23">
        <v>569</v>
      </c>
      <c r="E23" s="19">
        <f t="shared" si="0"/>
        <v>1.3869997416134049E-3</v>
      </c>
      <c r="F23" s="20" t="s">
        <v>372</v>
      </c>
      <c r="G23">
        <v>0</v>
      </c>
      <c r="H23">
        <v>0</v>
      </c>
      <c r="I23">
        <f t="shared" si="1"/>
        <v>0</v>
      </c>
      <c r="J23">
        <v>303</v>
      </c>
      <c r="K23">
        <v>60</v>
      </c>
      <c r="L23">
        <v>0</v>
      </c>
      <c r="M23" s="33">
        <v>432</v>
      </c>
      <c r="N23" s="34">
        <v>116</v>
      </c>
      <c r="O23">
        <v>0</v>
      </c>
      <c r="P23">
        <v>578</v>
      </c>
      <c r="Q23">
        <v>251</v>
      </c>
      <c r="R23">
        <v>0</v>
      </c>
      <c r="S23">
        <v>686</v>
      </c>
      <c r="T23">
        <v>390</v>
      </c>
      <c r="U23">
        <v>0</v>
      </c>
      <c r="V23">
        <v>782</v>
      </c>
      <c r="W23">
        <v>569</v>
      </c>
      <c r="X23">
        <v>0</v>
      </c>
      <c r="Y23">
        <v>0</v>
      </c>
      <c r="Z23">
        <v>0</v>
      </c>
      <c r="AA23">
        <v>0</v>
      </c>
    </row>
    <row r="24" spans="1:27" x14ac:dyDescent="0.2">
      <c r="A24" t="s">
        <v>23</v>
      </c>
      <c r="B24" s="23">
        <v>12168</v>
      </c>
      <c r="C24" s="21">
        <v>2297</v>
      </c>
      <c r="D24" s="23">
        <v>1221</v>
      </c>
      <c r="E24" s="19">
        <f t="shared" si="0"/>
        <v>2.9763210624076755E-3</v>
      </c>
      <c r="F24" s="20" t="s">
        <v>372</v>
      </c>
      <c r="G24">
        <v>0</v>
      </c>
      <c r="H24">
        <v>0</v>
      </c>
      <c r="I24">
        <f t="shared" si="1"/>
        <v>0</v>
      </c>
      <c r="J24">
        <v>1658</v>
      </c>
      <c r="K24">
        <v>95</v>
      </c>
      <c r="L24">
        <v>0</v>
      </c>
      <c r="M24" s="33">
        <v>1836</v>
      </c>
      <c r="N24" s="34">
        <v>317</v>
      </c>
      <c r="O24">
        <v>0</v>
      </c>
      <c r="P24">
        <v>1983</v>
      </c>
      <c r="Q24">
        <v>546</v>
      </c>
      <c r="R24">
        <v>0</v>
      </c>
      <c r="S24">
        <v>2149</v>
      </c>
      <c r="T24">
        <v>836</v>
      </c>
      <c r="U24">
        <v>0</v>
      </c>
      <c r="V24">
        <v>2297</v>
      </c>
      <c r="W24">
        <v>1221</v>
      </c>
      <c r="X24">
        <v>0</v>
      </c>
      <c r="Y24">
        <v>0</v>
      </c>
      <c r="Z24">
        <v>0</v>
      </c>
      <c r="AA24">
        <v>0</v>
      </c>
    </row>
    <row r="25" spans="1:27" x14ac:dyDescent="0.2">
      <c r="A25" t="s">
        <v>24</v>
      </c>
      <c r="B25" s="23">
        <v>17532</v>
      </c>
      <c r="C25" s="21">
        <v>2566</v>
      </c>
      <c r="D25" s="23">
        <v>1834</v>
      </c>
      <c r="E25" s="19">
        <f t="shared" si="0"/>
        <v>4.4705756170808162E-3</v>
      </c>
      <c r="F25" s="20" t="s">
        <v>372</v>
      </c>
      <c r="G25">
        <v>0</v>
      </c>
      <c r="H25">
        <v>0</v>
      </c>
      <c r="I25">
        <f t="shared" si="1"/>
        <v>0</v>
      </c>
      <c r="J25">
        <v>1081</v>
      </c>
      <c r="K25">
        <v>177</v>
      </c>
      <c r="L25">
        <v>0</v>
      </c>
      <c r="M25" s="33">
        <v>1446</v>
      </c>
      <c r="N25" s="34">
        <v>391</v>
      </c>
      <c r="O25">
        <v>0</v>
      </c>
      <c r="P25">
        <v>1838</v>
      </c>
      <c r="Q25">
        <v>634</v>
      </c>
      <c r="R25">
        <v>0</v>
      </c>
      <c r="S25">
        <v>2168</v>
      </c>
      <c r="T25">
        <v>1047</v>
      </c>
      <c r="U25">
        <v>0</v>
      </c>
      <c r="V25">
        <v>2566</v>
      </c>
      <c r="W25">
        <v>1834</v>
      </c>
      <c r="X25">
        <v>0</v>
      </c>
      <c r="Y25">
        <v>0</v>
      </c>
      <c r="Z25">
        <v>0</v>
      </c>
      <c r="AA25">
        <v>0</v>
      </c>
    </row>
    <row r="26" spans="1:27" x14ac:dyDescent="0.2">
      <c r="A26" t="s">
        <v>25</v>
      </c>
      <c r="B26" s="23">
        <v>28156</v>
      </c>
      <c r="C26" s="21">
        <v>3608</v>
      </c>
      <c r="D26" s="23">
        <v>2724</v>
      </c>
      <c r="E26" s="19">
        <f t="shared" si="0"/>
        <v>6.6400479721527503E-3</v>
      </c>
      <c r="F26" s="20" t="s">
        <v>372</v>
      </c>
      <c r="G26">
        <v>0</v>
      </c>
      <c r="H26">
        <v>0</v>
      </c>
      <c r="I26">
        <f t="shared" si="1"/>
        <v>0</v>
      </c>
      <c r="J26">
        <v>1145</v>
      </c>
      <c r="K26">
        <v>360</v>
      </c>
      <c r="L26">
        <v>0</v>
      </c>
      <c r="M26" s="33">
        <v>1740</v>
      </c>
      <c r="N26" s="34">
        <v>607</v>
      </c>
      <c r="O26">
        <v>0</v>
      </c>
      <c r="P26">
        <v>2368</v>
      </c>
      <c r="Q26">
        <v>1207</v>
      </c>
      <c r="R26">
        <v>0</v>
      </c>
      <c r="S26">
        <v>2936</v>
      </c>
      <c r="T26">
        <v>1856</v>
      </c>
      <c r="U26">
        <v>0</v>
      </c>
      <c r="V26">
        <v>3608</v>
      </c>
      <c r="W26">
        <v>2724</v>
      </c>
      <c r="X26">
        <v>0</v>
      </c>
      <c r="Y26">
        <v>0</v>
      </c>
      <c r="Z26">
        <v>0</v>
      </c>
      <c r="AA26">
        <v>0</v>
      </c>
    </row>
    <row r="27" spans="1:27" x14ac:dyDescent="0.2">
      <c r="A27" t="s">
        <v>26</v>
      </c>
      <c r="B27" s="23">
        <v>3819</v>
      </c>
      <c r="C27" s="21">
        <v>2560</v>
      </c>
      <c r="D27" s="23">
        <v>1313</v>
      </c>
      <c r="E27" s="19">
        <f t="shared" si="0"/>
        <v>3.2005811260780326E-3</v>
      </c>
      <c r="F27" s="20" t="s">
        <v>370</v>
      </c>
      <c r="G27">
        <v>0</v>
      </c>
      <c r="H27">
        <v>0</v>
      </c>
      <c r="I27">
        <f t="shared" si="1"/>
        <v>0</v>
      </c>
      <c r="J27">
        <v>2353</v>
      </c>
      <c r="K27">
        <v>0</v>
      </c>
      <c r="L27">
        <v>0</v>
      </c>
      <c r="M27" s="33">
        <v>2405</v>
      </c>
      <c r="N27" s="34">
        <v>26</v>
      </c>
      <c r="O27">
        <v>0</v>
      </c>
      <c r="P27">
        <v>2478</v>
      </c>
      <c r="Q27">
        <v>338</v>
      </c>
      <c r="R27">
        <v>0</v>
      </c>
      <c r="S27">
        <v>2523</v>
      </c>
      <c r="T27">
        <v>767</v>
      </c>
      <c r="U27">
        <v>0</v>
      </c>
      <c r="V27">
        <v>2560</v>
      </c>
      <c r="W27">
        <v>1313</v>
      </c>
      <c r="X27">
        <v>0</v>
      </c>
      <c r="Y27">
        <v>0</v>
      </c>
      <c r="Z27">
        <v>0</v>
      </c>
      <c r="AA27">
        <v>0</v>
      </c>
    </row>
    <row r="28" spans="1:27" x14ac:dyDescent="0.2">
      <c r="A28" t="s">
        <v>27</v>
      </c>
      <c r="B28" s="23">
        <v>744857</v>
      </c>
      <c r="C28" s="21">
        <v>150844</v>
      </c>
      <c r="D28" s="23">
        <v>114072</v>
      </c>
      <c r="E28" s="19">
        <f t="shared" si="0"/>
        <v>0.27806297807614117</v>
      </c>
      <c r="F28" s="20" t="s">
        <v>351</v>
      </c>
      <c r="G28">
        <v>36657</v>
      </c>
      <c r="H28">
        <v>4297</v>
      </c>
      <c r="I28">
        <f t="shared" si="1"/>
        <v>5.7688925525302172E-3</v>
      </c>
      <c r="J28">
        <v>51443</v>
      </c>
      <c r="K28">
        <v>13250</v>
      </c>
      <c r="L28">
        <v>0</v>
      </c>
      <c r="M28" s="33">
        <v>71233</v>
      </c>
      <c r="N28" s="34">
        <v>24432</v>
      </c>
      <c r="O28">
        <v>0</v>
      </c>
      <c r="P28">
        <v>94244</v>
      </c>
      <c r="Q28">
        <v>43325</v>
      </c>
      <c r="R28">
        <v>0</v>
      </c>
      <c r="S28">
        <v>116893</v>
      </c>
      <c r="T28">
        <v>67821</v>
      </c>
      <c r="U28">
        <v>0</v>
      </c>
      <c r="V28">
        <v>150844</v>
      </c>
      <c r="W28">
        <v>114072</v>
      </c>
      <c r="X28">
        <v>0</v>
      </c>
      <c r="Y28">
        <v>0</v>
      </c>
      <c r="Z28">
        <v>0</v>
      </c>
      <c r="AA28">
        <v>0</v>
      </c>
    </row>
    <row r="29" spans="1:27" x14ac:dyDescent="0.2">
      <c r="A29" t="s">
        <v>28</v>
      </c>
      <c r="B29" s="23">
        <v>11827</v>
      </c>
      <c r="C29" s="21">
        <v>986</v>
      </c>
      <c r="D29" s="23">
        <v>745</v>
      </c>
      <c r="E29" s="19">
        <f t="shared" si="0"/>
        <v>1.8160189938523491E-3</v>
      </c>
      <c r="F29" s="20" t="s">
        <v>372</v>
      </c>
      <c r="G29">
        <v>0</v>
      </c>
      <c r="H29">
        <v>0</v>
      </c>
      <c r="I29">
        <f t="shared" si="1"/>
        <v>0</v>
      </c>
      <c r="J29">
        <v>322</v>
      </c>
      <c r="K29">
        <v>57</v>
      </c>
      <c r="L29">
        <v>0</v>
      </c>
      <c r="M29" s="33">
        <v>498</v>
      </c>
      <c r="N29" s="34">
        <v>151</v>
      </c>
      <c r="O29">
        <v>0</v>
      </c>
      <c r="P29">
        <v>704</v>
      </c>
      <c r="Q29">
        <v>317</v>
      </c>
      <c r="R29">
        <v>0</v>
      </c>
      <c r="S29">
        <v>839</v>
      </c>
      <c r="T29">
        <v>503</v>
      </c>
      <c r="U29">
        <v>0</v>
      </c>
      <c r="V29">
        <v>986</v>
      </c>
      <c r="W29">
        <v>745</v>
      </c>
      <c r="X29">
        <v>0</v>
      </c>
      <c r="Y29">
        <v>0</v>
      </c>
      <c r="Z29">
        <v>0</v>
      </c>
      <c r="AA29">
        <v>0</v>
      </c>
    </row>
    <row r="30" spans="1:27" x14ac:dyDescent="0.2">
      <c r="A30" t="s">
        <v>29</v>
      </c>
      <c r="B30" s="23">
        <v>12762</v>
      </c>
      <c r="C30" s="21">
        <v>3358</v>
      </c>
      <c r="D30" s="23">
        <v>2273</v>
      </c>
      <c r="E30" s="19">
        <f t="shared" si="0"/>
        <v>5.5406861382904559E-3</v>
      </c>
      <c r="F30" s="20" t="s">
        <v>368</v>
      </c>
      <c r="G30">
        <v>0</v>
      </c>
      <c r="H30">
        <v>0</v>
      </c>
      <c r="I30">
        <f t="shared" si="1"/>
        <v>0</v>
      </c>
      <c r="J30">
        <v>2115</v>
      </c>
      <c r="K30">
        <v>326</v>
      </c>
      <c r="L30">
        <v>0</v>
      </c>
      <c r="M30" s="33">
        <v>2464</v>
      </c>
      <c r="N30" s="34">
        <v>745</v>
      </c>
      <c r="O30">
        <v>0</v>
      </c>
      <c r="P30">
        <v>2743</v>
      </c>
      <c r="Q30">
        <v>1191</v>
      </c>
      <c r="R30">
        <v>0</v>
      </c>
      <c r="S30">
        <v>3037</v>
      </c>
      <c r="T30">
        <v>1659</v>
      </c>
      <c r="U30">
        <v>0</v>
      </c>
      <c r="V30">
        <v>3358</v>
      </c>
      <c r="W30">
        <v>2273</v>
      </c>
      <c r="X30">
        <v>0</v>
      </c>
      <c r="Y30">
        <v>0</v>
      </c>
      <c r="Z30">
        <v>0</v>
      </c>
      <c r="AA30">
        <v>0</v>
      </c>
    </row>
    <row r="31" spans="1:27" x14ac:dyDescent="0.2">
      <c r="A31" t="s">
        <v>30</v>
      </c>
      <c r="B31" s="23">
        <v>23372</v>
      </c>
      <c r="C31" s="21">
        <v>2493</v>
      </c>
      <c r="D31" s="23">
        <v>1954</v>
      </c>
      <c r="E31" s="19">
        <f t="shared" si="0"/>
        <v>4.7630887436073696E-3</v>
      </c>
      <c r="F31" s="20" t="s">
        <v>367</v>
      </c>
      <c r="G31">
        <v>0</v>
      </c>
      <c r="H31">
        <v>0</v>
      </c>
      <c r="I31">
        <f t="shared" si="1"/>
        <v>0</v>
      </c>
      <c r="J31">
        <v>837</v>
      </c>
      <c r="K31">
        <v>169</v>
      </c>
      <c r="L31">
        <v>0</v>
      </c>
      <c r="M31" s="33">
        <v>1176</v>
      </c>
      <c r="N31" s="34">
        <v>407</v>
      </c>
      <c r="O31">
        <v>0</v>
      </c>
      <c r="P31">
        <v>1643</v>
      </c>
      <c r="Q31">
        <v>824</v>
      </c>
      <c r="R31">
        <v>0</v>
      </c>
      <c r="S31">
        <v>1981</v>
      </c>
      <c r="T31">
        <v>1222</v>
      </c>
      <c r="U31">
        <v>0</v>
      </c>
      <c r="V31">
        <v>2493</v>
      </c>
      <c r="W31">
        <v>1954</v>
      </c>
      <c r="X31">
        <v>0</v>
      </c>
      <c r="Y31">
        <v>0</v>
      </c>
      <c r="Z31">
        <v>0</v>
      </c>
      <c r="AA31">
        <v>0</v>
      </c>
    </row>
    <row r="32" spans="1:27" x14ac:dyDescent="0.2">
      <c r="A32" t="s">
        <v>31</v>
      </c>
      <c r="B32" s="23">
        <v>26727</v>
      </c>
      <c r="C32" s="21">
        <v>10199</v>
      </c>
      <c r="D32" s="23">
        <v>6602</v>
      </c>
      <c r="E32" s="19">
        <f t="shared" si="0"/>
        <v>1.6093097177735851E-2</v>
      </c>
      <c r="F32" s="20" t="s">
        <v>371</v>
      </c>
      <c r="G32">
        <v>0</v>
      </c>
      <c r="H32">
        <v>0</v>
      </c>
      <c r="I32">
        <f t="shared" si="1"/>
        <v>0</v>
      </c>
      <c r="J32">
        <v>7913</v>
      </c>
      <c r="K32">
        <v>954</v>
      </c>
      <c r="L32">
        <v>0</v>
      </c>
      <c r="M32" s="33">
        <v>8477</v>
      </c>
      <c r="N32" s="34">
        <v>2098</v>
      </c>
      <c r="O32">
        <v>0</v>
      </c>
      <c r="P32">
        <v>9083</v>
      </c>
      <c r="Q32">
        <v>3674</v>
      </c>
      <c r="R32">
        <v>0</v>
      </c>
      <c r="S32">
        <v>9594</v>
      </c>
      <c r="T32">
        <v>4928</v>
      </c>
      <c r="U32">
        <v>0</v>
      </c>
      <c r="V32">
        <v>10199</v>
      </c>
      <c r="W32">
        <v>6602</v>
      </c>
      <c r="X32">
        <v>0</v>
      </c>
      <c r="Y32">
        <v>0</v>
      </c>
      <c r="Z32">
        <v>0</v>
      </c>
      <c r="AA32">
        <v>0</v>
      </c>
    </row>
    <row r="33" spans="1:27" x14ac:dyDescent="0.2">
      <c r="A33" t="s">
        <v>32</v>
      </c>
      <c r="B33" s="23">
        <v>5915</v>
      </c>
      <c r="C33" s="21">
        <v>1771</v>
      </c>
      <c r="D33" s="23">
        <v>909</v>
      </c>
      <c r="E33" s="19">
        <f t="shared" si="0"/>
        <v>2.215786933438638E-3</v>
      </c>
      <c r="F33" s="20" t="s">
        <v>369</v>
      </c>
      <c r="G33">
        <v>0</v>
      </c>
      <c r="H33">
        <v>0</v>
      </c>
      <c r="I33">
        <f t="shared" si="1"/>
        <v>0</v>
      </c>
      <c r="J33">
        <v>1340</v>
      </c>
      <c r="K33">
        <v>0</v>
      </c>
      <c r="L33">
        <v>0</v>
      </c>
      <c r="M33" s="33">
        <v>1451</v>
      </c>
      <c r="N33" s="34">
        <v>95</v>
      </c>
      <c r="O33">
        <v>0</v>
      </c>
      <c r="P33">
        <v>1547</v>
      </c>
      <c r="Q33">
        <v>299</v>
      </c>
      <c r="R33">
        <v>0</v>
      </c>
      <c r="S33">
        <v>1633</v>
      </c>
      <c r="T33">
        <v>413</v>
      </c>
      <c r="U33">
        <v>0</v>
      </c>
      <c r="V33">
        <v>1771</v>
      </c>
      <c r="W33">
        <v>909</v>
      </c>
      <c r="X33">
        <v>0</v>
      </c>
      <c r="Y33">
        <v>0</v>
      </c>
      <c r="Z33">
        <v>0</v>
      </c>
      <c r="AA33">
        <v>0</v>
      </c>
    </row>
    <row r="34" spans="1:27" x14ac:dyDescent="0.2">
      <c r="A34" t="s">
        <v>33</v>
      </c>
      <c r="B34" s="23">
        <v>9419</v>
      </c>
      <c r="C34" s="21">
        <v>839</v>
      </c>
      <c r="D34" s="23">
        <v>696</v>
      </c>
      <c r="E34" s="19">
        <f t="shared" si="0"/>
        <v>1.6965761338540066E-3</v>
      </c>
      <c r="F34" s="20" t="s">
        <v>367</v>
      </c>
      <c r="G34">
        <v>0</v>
      </c>
      <c r="H34">
        <v>0</v>
      </c>
      <c r="I34">
        <f t="shared" si="1"/>
        <v>0</v>
      </c>
      <c r="J34">
        <v>236</v>
      </c>
      <c r="K34">
        <v>62</v>
      </c>
      <c r="L34">
        <v>0</v>
      </c>
      <c r="M34" s="33">
        <v>366</v>
      </c>
      <c r="N34" s="34">
        <v>119</v>
      </c>
      <c r="O34">
        <v>0</v>
      </c>
      <c r="P34">
        <v>573</v>
      </c>
      <c r="Q34">
        <v>319</v>
      </c>
      <c r="R34">
        <v>0</v>
      </c>
      <c r="S34">
        <v>675</v>
      </c>
      <c r="T34">
        <v>429</v>
      </c>
      <c r="U34">
        <v>0</v>
      </c>
      <c r="V34">
        <v>839</v>
      </c>
      <c r="W34">
        <v>696</v>
      </c>
      <c r="X34">
        <v>0</v>
      </c>
      <c r="Y34">
        <v>0</v>
      </c>
      <c r="Z34">
        <v>0</v>
      </c>
      <c r="AA34">
        <v>0</v>
      </c>
    </row>
    <row r="35" spans="1:27" x14ac:dyDescent="0.2">
      <c r="A35" t="s">
        <v>34</v>
      </c>
      <c r="B35" s="23">
        <v>23901</v>
      </c>
      <c r="C35" s="21">
        <v>3210</v>
      </c>
      <c r="D35" s="23">
        <v>2363</v>
      </c>
      <c r="E35" s="19">
        <f t="shared" si="0"/>
        <v>5.7600709831853707E-3</v>
      </c>
      <c r="F35" s="20" t="s">
        <v>369</v>
      </c>
      <c r="G35">
        <v>0</v>
      </c>
      <c r="H35">
        <v>0</v>
      </c>
      <c r="I35">
        <f t="shared" si="1"/>
        <v>0</v>
      </c>
      <c r="J35">
        <v>978</v>
      </c>
      <c r="K35">
        <v>235</v>
      </c>
      <c r="L35">
        <v>0</v>
      </c>
      <c r="M35" s="33">
        <v>1436</v>
      </c>
      <c r="N35" s="34">
        <v>531</v>
      </c>
      <c r="O35">
        <v>0</v>
      </c>
      <c r="P35">
        <v>2230</v>
      </c>
      <c r="Q35">
        <v>973</v>
      </c>
      <c r="R35">
        <v>0</v>
      </c>
      <c r="S35">
        <v>2675</v>
      </c>
      <c r="T35">
        <v>1482</v>
      </c>
      <c r="U35">
        <v>0</v>
      </c>
      <c r="V35">
        <v>3210</v>
      </c>
      <c r="W35">
        <v>2363</v>
      </c>
      <c r="X35">
        <v>0</v>
      </c>
      <c r="Y35">
        <v>0</v>
      </c>
      <c r="Z35">
        <v>0</v>
      </c>
      <c r="AA35">
        <v>0</v>
      </c>
    </row>
    <row r="36" spans="1:27" x14ac:dyDescent="0.2">
      <c r="A36" t="s">
        <v>35</v>
      </c>
      <c r="B36" s="23">
        <v>2650</v>
      </c>
      <c r="C36" s="21">
        <v>1868</v>
      </c>
      <c r="D36" s="23">
        <v>1247</v>
      </c>
      <c r="E36" s="19">
        <f t="shared" si="0"/>
        <v>3.0396989064884286E-3</v>
      </c>
      <c r="F36" s="20" t="s">
        <v>368</v>
      </c>
      <c r="G36">
        <v>0</v>
      </c>
      <c r="H36">
        <v>0</v>
      </c>
      <c r="I36">
        <f t="shared" si="1"/>
        <v>0</v>
      </c>
      <c r="J36">
        <v>1755</v>
      </c>
      <c r="K36">
        <v>63</v>
      </c>
      <c r="L36">
        <v>0</v>
      </c>
      <c r="M36" s="33">
        <v>1787</v>
      </c>
      <c r="N36" s="34">
        <v>414</v>
      </c>
      <c r="O36">
        <v>0</v>
      </c>
      <c r="P36">
        <v>1829</v>
      </c>
      <c r="Q36">
        <v>689</v>
      </c>
      <c r="R36">
        <v>0</v>
      </c>
      <c r="S36">
        <v>1849</v>
      </c>
      <c r="T36">
        <v>903</v>
      </c>
      <c r="U36">
        <v>0</v>
      </c>
      <c r="V36">
        <v>1868</v>
      </c>
      <c r="W36">
        <v>1247</v>
      </c>
      <c r="X36">
        <v>0</v>
      </c>
      <c r="Y36">
        <v>0</v>
      </c>
      <c r="Z36">
        <v>0</v>
      </c>
      <c r="AA36">
        <v>0</v>
      </c>
    </row>
    <row r="37" spans="1:27" x14ac:dyDescent="0.2">
      <c r="A37" t="s">
        <v>36</v>
      </c>
      <c r="B37" s="23">
        <v>7088</v>
      </c>
      <c r="C37" s="21">
        <v>2797</v>
      </c>
      <c r="D37" s="23">
        <v>1850</v>
      </c>
      <c r="E37" s="19">
        <f t="shared" si="0"/>
        <v>4.5095773672843573E-3</v>
      </c>
      <c r="F37" s="20" t="s">
        <v>371</v>
      </c>
      <c r="G37">
        <v>0</v>
      </c>
      <c r="H37">
        <v>0</v>
      </c>
      <c r="I37">
        <f t="shared" si="1"/>
        <v>0</v>
      </c>
      <c r="J37">
        <v>2092</v>
      </c>
      <c r="K37">
        <v>62</v>
      </c>
      <c r="L37">
        <v>0</v>
      </c>
      <c r="M37" s="33">
        <v>2212</v>
      </c>
      <c r="N37" s="34">
        <v>201</v>
      </c>
      <c r="O37">
        <v>0</v>
      </c>
      <c r="P37">
        <v>2414</v>
      </c>
      <c r="Q37">
        <v>626</v>
      </c>
      <c r="R37">
        <v>0</v>
      </c>
      <c r="S37">
        <v>2573</v>
      </c>
      <c r="T37">
        <v>1257</v>
      </c>
      <c r="U37">
        <v>0</v>
      </c>
      <c r="V37">
        <v>2797</v>
      </c>
      <c r="W37">
        <v>1850</v>
      </c>
      <c r="X37">
        <v>0</v>
      </c>
      <c r="Y37">
        <v>0</v>
      </c>
      <c r="Z37">
        <v>0</v>
      </c>
      <c r="AA37">
        <v>0</v>
      </c>
    </row>
    <row r="38" spans="1:27" x14ac:dyDescent="0.2">
      <c r="A38" t="s">
        <v>37</v>
      </c>
      <c r="B38" s="23">
        <v>4160</v>
      </c>
      <c r="C38" s="21">
        <v>1431</v>
      </c>
      <c r="D38" s="23">
        <v>434</v>
      </c>
      <c r="E38" s="19">
        <f t="shared" si="0"/>
        <v>1.0579224742710328E-3</v>
      </c>
      <c r="F38" s="20" t="s">
        <v>369</v>
      </c>
      <c r="G38">
        <v>0</v>
      </c>
      <c r="H38">
        <v>0</v>
      </c>
      <c r="I38">
        <f t="shared" si="1"/>
        <v>0</v>
      </c>
      <c r="J38">
        <v>57</v>
      </c>
      <c r="K38">
        <v>0</v>
      </c>
      <c r="L38">
        <v>0</v>
      </c>
      <c r="M38" s="33">
        <v>1211</v>
      </c>
      <c r="N38" s="34">
        <v>13</v>
      </c>
      <c r="O38">
        <v>0</v>
      </c>
      <c r="P38">
        <v>1279</v>
      </c>
      <c r="Q38">
        <v>36</v>
      </c>
      <c r="R38">
        <v>0</v>
      </c>
      <c r="S38">
        <v>1320</v>
      </c>
      <c r="T38">
        <v>59</v>
      </c>
      <c r="U38">
        <v>0</v>
      </c>
      <c r="V38">
        <v>1431</v>
      </c>
      <c r="W38">
        <v>434</v>
      </c>
      <c r="X38">
        <v>0</v>
      </c>
      <c r="Y38">
        <v>0</v>
      </c>
      <c r="Z38">
        <v>0</v>
      </c>
      <c r="AA38">
        <v>0</v>
      </c>
    </row>
    <row r="39" spans="1:27" x14ac:dyDescent="0.2">
      <c r="A39" t="s">
        <v>38</v>
      </c>
      <c r="B39" s="23">
        <v>7038</v>
      </c>
      <c r="C39" s="21">
        <v>1329</v>
      </c>
      <c r="D39" s="23">
        <v>913</v>
      </c>
      <c r="E39" s="19">
        <f t="shared" si="0"/>
        <v>2.225537370989523E-3</v>
      </c>
      <c r="F39" s="20" t="s">
        <v>371</v>
      </c>
      <c r="G39">
        <v>0</v>
      </c>
      <c r="H39">
        <v>0</v>
      </c>
      <c r="I39">
        <f t="shared" si="1"/>
        <v>0</v>
      </c>
      <c r="J39">
        <v>706</v>
      </c>
      <c r="K39">
        <v>89</v>
      </c>
      <c r="L39">
        <v>0</v>
      </c>
      <c r="M39" s="33">
        <v>869</v>
      </c>
      <c r="N39" s="34">
        <v>211</v>
      </c>
      <c r="O39">
        <v>0</v>
      </c>
      <c r="P39">
        <v>1016</v>
      </c>
      <c r="Q39">
        <v>433</v>
      </c>
      <c r="R39">
        <v>0</v>
      </c>
      <c r="S39">
        <v>1155</v>
      </c>
      <c r="T39">
        <v>643</v>
      </c>
      <c r="U39">
        <v>0</v>
      </c>
      <c r="V39">
        <v>1329</v>
      </c>
      <c r="W39">
        <v>913</v>
      </c>
      <c r="X39">
        <v>0</v>
      </c>
      <c r="Y39">
        <v>0</v>
      </c>
      <c r="Z39">
        <v>0</v>
      </c>
      <c r="AA39">
        <v>0</v>
      </c>
    </row>
    <row r="40" spans="1:27" x14ac:dyDescent="0.2">
      <c r="A40" t="s">
        <v>219</v>
      </c>
      <c r="B40" s="23">
        <v>2404</v>
      </c>
      <c r="C40" s="21">
        <v>1979</v>
      </c>
      <c r="D40" s="23">
        <v>851</v>
      </c>
      <c r="E40" s="19">
        <f t="shared" si="0"/>
        <v>2.074405588950804E-3</v>
      </c>
      <c r="F40" s="20" t="s">
        <v>368</v>
      </c>
      <c r="G40">
        <v>0</v>
      </c>
      <c r="H40">
        <v>0</v>
      </c>
      <c r="I40">
        <f t="shared" si="1"/>
        <v>0</v>
      </c>
      <c r="J40">
        <v>6</v>
      </c>
      <c r="K40">
        <v>2</v>
      </c>
      <c r="L40">
        <v>0</v>
      </c>
      <c r="M40" s="33">
        <v>47</v>
      </c>
      <c r="N40" s="34">
        <v>2</v>
      </c>
      <c r="O40">
        <v>0</v>
      </c>
      <c r="P40">
        <v>1902</v>
      </c>
      <c r="Q40">
        <v>19</v>
      </c>
      <c r="R40">
        <v>0</v>
      </c>
      <c r="S40">
        <v>1942</v>
      </c>
      <c r="T40">
        <v>388</v>
      </c>
      <c r="U40">
        <v>0</v>
      </c>
      <c r="V40">
        <v>1979</v>
      </c>
      <c r="W40">
        <v>851</v>
      </c>
      <c r="X40">
        <v>0</v>
      </c>
      <c r="Y40">
        <v>0</v>
      </c>
      <c r="Z40">
        <v>0</v>
      </c>
      <c r="AA40">
        <v>0</v>
      </c>
    </row>
    <row r="41" spans="1:27" x14ac:dyDescent="0.2">
      <c r="A41" t="s">
        <v>40</v>
      </c>
      <c r="B41" s="23">
        <v>16733</v>
      </c>
      <c r="C41" s="21">
        <v>4410</v>
      </c>
      <c r="D41" s="23">
        <v>2337</v>
      </c>
      <c r="E41" s="19">
        <f t="shared" si="0"/>
        <v>5.6966931391046177E-3</v>
      </c>
      <c r="F41" s="20" t="s">
        <v>372</v>
      </c>
      <c r="G41">
        <v>0</v>
      </c>
      <c r="H41">
        <v>0</v>
      </c>
      <c r="I41">
        <f t="shared" si="1"/>
        <v>0</v>
      </c>
      <c r="J41">
        <v>3483</v>
      </c>
      <c r="K41">
        <v>326</v>
      </c>
      <c r="L41">
        <v>0</v>
      </c>
      <c r="M41" s="33">
        <v>3704</v>
      </c>
      <c r="N41" s="34">
        <v>630</v>
      </c>
      <c r="O41">
        <v>0</v>
      </c>
      <c r="P41">
        <v>3936</v>
      </c>
      <c r="Q41">
        <v>1191</v>
      </c>
      <c r="R41">
        <v>0</v>
      </c>
      <c r="S41">
        <v>4170</v>
      </c>
      <c r="T41">
        <v>1673</v>
      </c>
      <c r="U41">
        <v>0</v>
      </c>
      <c r="V41">
        <v>4410</v>
      </c>
      <c r="W41">
        <v>2337</v>
      </c>
      <c r="X41">
        <v>0</v>
      </c>
      <c r="Y41">
        <v>0</v>
      </c>
      <c r="Z41">
        <v>0</v>
      </c>
      <c r="AA41">
        <v>0</v>
      </c>
    </row>
    <row r="42" spans="1:27" x14ac:dyDescent="0.2">
      <c r="A42" t="s">
        <v>41</v>
      </c>
      <c r="B42" s="23">
        <v>3410</v>
      </c>
      <c r="C42" s="21">
        <v>229</v>
      </c>
      <c r="D42" s="23">
        <v>188</v>
      </c>
      <c r="E42" s="19">
        <f t="shared" si="0"/>
        <v>4.5827056489159952E-4</v>
      </c>
      <c r="F42" s="20" t="s">
        <v>369</v>
      </c>
      <c r="G42">
        <v>0</v>
      </c>
      <c r="H42">
        <v>0</v>
      </c>
      <c r="I42">
        <f t="shared" si="1"/>
        <v>0</v>
      </c>
      <c r="J42">
        <v>64</v>
      </c>
      <c r="K42">
        <v>13</v>
      </c>
      <c r="L42">
        <v>0</v>
      </c>
      <c r="M42" s="33">
        <v>104</v>
      </c>
      <c r="N42" s="34">
        <v>35</v>
      </c>
      <c r="O42">
        <v>0</v>
      </c>
      <c r="P42">
        <v>164</v>
      </c>
      <c r="Q42">
        <v>55</v>
      </c>
      <c r="R42">
        <v>0</v>
      </c>
      <c r="S42">
        <v>203</v>
      </c>
      <c r="T42">
        <v>79</v>
      </c>
      <c r="U42">
        <v>0</v>
      </c>
      <c r="V42">
        <v>229</v>
      </c>
      <c r="W42">
        <v>188</v>
      </c>
      <c r="X42">
        <v>0</v>
      </c>
      <c r="Y42">
        <v>0</v>
      </c>
      <c r="Z42">
        <v>0</v>
      </c>
      <c r="AA42">
        <v>0</v>
      </c>
    </row>
    <row r="43" spans="1:27" x14ac:dyDescent="0.2">
      <c r="A43" t="s">
        <v>42</v>
      </c>
      <c r="B43" s="23">
        <v>13570</v>
      </c>
      <c r="C43" s="21">
        <v>3618</v>
      </c>
      <c r="D43" s="23">
        <v>1936</v>
      </c>
      <c r="E43" s="19">
        <f t="shared" si="0"/>
        <v>4.7192117746283867E-3</v>
      </c>
      <c r="F43" s="20" t="s">
        <v>369</v>
      </c>
      <c r="G43">
        <v>0</v>
      </c>
      <c r="H43">
        <v>0</v>
      </c>
      <c r="I43">
        <f t="shared" si="1"/>
        <v>0</v>
      </c>
      <c r="J43">
        <v>2775</v>
      </c>
      <c r="K43">
        <v>111</v>
      </c>
      <c r="L43">
        <v>0</v>
      </c>
      <c r="M43" s="33">
        <v>2951</v>
      </c>
      <c r="N43" s="34">
        <v>229</v>
      </c>
      <c r="O43">
        <v>0</v>
      </c>
      <c r="P43">
        <v>3205</v>
      </c>
      <c r="Q43">
        <v>691</v>
      </c>
      <c r="R43">
        <v>0</v>
      </c>
      <c r="S43">
        <v>3392</v>
      </c>
      <c r="T43">
        <v>1346</v>
      </c>
      <c r="U43">
        <v>0</v>
      </c>
      <c r="V43">
        <v>3618</v>
      </c>
      <c r="W43">
        <v>1936</v>
      </c>
      <c r="X43">
        <v>0</v>
      </c>
      <c r="Y43">
        <v>0</v>
      </c>
      <c r="Z43">
        <v>0</v>
      </c>
      <c r="AA43">
        <v>0</v>
      </c>
    </row>
    <row r="44" spans="1:27" x14ac:dyDescent="0.2">
      <c r="A44" t="s">
        <v>220</v>
      </c>
      <c r="B44" s="23">
        <v>20858</v>
      </c>
      <c r="C44" s="21">
        <v>2163</v>
      </c>
      <c r="D44" s="23">
        <v>1354</v>
      </c>
      <c r="E44" s="19">
        <f t="shared" si="0"/>
        <v>3.300523110974605E-3</v>
      </c>
      <c r="F44" s="20" t="s">
        <v>369</v>
      </c>
      <c r="G44">
        <v>0</v>
      </c>
      <c r="H44">
        <v>0</v>
      </c>
      <c r="I44">
        <f t="shared" si="1"/>
        <v>0</v>
      </c>
      <c r="J44">
        <v>846</v>
      </c>
      <c r="K44">
        <v>35</v>
      </c>
      <c r="L44">
        <v>0</v>
      </c>
      <c r="M44" s="33">
        <v>1147</v>
      </c>
      <c r="N44" s="34">
        <v>140</v>
      </c>
      <c r="O44">
        <v>0</v>
      </c>
      <c r="P44">
        <v>1443</v>
      </c>
      <c r="Q44">
        <v>499</v>
      </c>
      <c r="R44">
        <v>0</v>
      </c>
      <c r="S44">
        <v>1745</v>
      </c>
      <c r="T44">
        <v>782</v>
      </c>
      <c r="U44">
        <v>0</v>
      </c>
      <c r="V44">
        <v>2163</v>
      </c>
      <c r="W44">
        <v>1354</v>
      </c>
      <c r="X44">
        <v>0</v>
      </c>
      <c r="Y44">
        <v>0</v>
      </c>
      <c r="Z44">
        <v>0</v>
      </c>
      <c r="AA44">
        <v>0</v>
      </c>
    </row>
    <row r="45" spans="1:27" x14ac:dyDescent="0.2">
      <c r="A45" t="s">
        <v>43</v>
      </c>
      <c r="B45" s="23">
        <v>2468</v>
      </c>
      <c r="C45" s="21">
        <v>1191</v>
      </c>
      <c r="D45" s="23">
        <v>657</v>
      </c>
      <c r="E45" s="19">
        <f t="shared" si="0"/>
        <v>1.601509367732877E-3</v>
      </c>
      <c r="F45" s="20" t="s">
        <v>368</v>
      </c>
      <c r="G45">
        <v>0</v>
      </c>
      <c r="H45">
        <v>0</v>
      </c>
      <c r="I45">
        <f t="shared" si="1"/>
        <v>0</v>
      </c>
      <c r="J45">
        <v>1038</v>
      </c>
      <c r="K45">
        <v>0</v>
      </c>
      <c r="L45">
        <v>0</v>
      </c>
      <c r="M45" s="33">
        <v>1071</v>
      </c>
      <c r="N45" s="34">
        <v>22</v>
      </c>
      <c r="O45">
        <v>0</v>
      </c>
      <c r="P45">
        <v>1104</v>
      </c>
      <c r="Q45">
        <v>308</v>
      </c>
      <c r="R45">
        <v>0</v>
      </c>
      <c r="S45">
        <v>1159</v>
      </c>
      <c r="T45">
        <v>472</v>
      </c>
      <c r="U45">
        <v>0</v>
      </c>
      <c r="V45">
        <v>1191</v>
      </c>
      <c r="W45">
        <v>657</v>
      </c>
      <c r="X45">
        <v>0</v>
      </c>
      <c r="Y45">
        <v>0</v>
      </c>
      <c r="Z45">
        <v>0</v>
      </c>
      <c r="AA45">
        <v>0</v>
      </c>
    </row>
    <row r="46" spans="1:27" x14ac:dyDescent="0.2">
      <c r="A46" t="s">
        <v>44</v>
      </c>
      <c r="B46" s="23">
        <v>5340</v>
      </c>
      <c r="C46" s="21">
        <v>3736</v>
      </c>
      <c r="D46" s="23">
        <v>2193</v>
      </c>
      <c r="E46" s="19">
        <f t="shared" si="0"/>
        <v>5.3456773872727539E-3</v>
      </c>
      <c r="F46" s="20" t="s">
        <v>368</v>
      </c>
      <c r="G46">
        <v>0</v>
      </c>
      <c r="H46">
        <v>0</v>
      </c>
      <c r="I46">
        <f t="shared" si="1"/>
        <v>0</v>
      </c>
      <c r="J46">
        <v>3479</v>
      </c>
      <c r="K46">
        <v>20</v>
      </c>
      <c r="L46">
        <v>0</v>
      </c>
      <c r="M46" s="33">
        <v>3524</v>
      </c>
      <c r="N46" s="34">
        <v>575</v>
      </c>
      <c r="O46">
        <v>0</v>
      </c>
      <c r="P46">
        <v>3579</v>
      </c>
      <c r="Q46">
        <v>1098</v>
      </c>
      <c r="R46">
        <v>0</v>
      </c>
      <c r="S46">
        <v>3676</v>
      </c>
      <c r="T46">
        <v>1504</v>
      </c>
      <c r="U46">
        <v>0</v>
      </c>
      <c r="V46">
        <v>3736</v>
      </c>
      <c r="W46">
        <v>2193</v>
      </c>
      <c r="X46">
        <v>0</v>
      </c>
      <c r="Y46">
        <v>0</v>
      </c>
      <c r="Z46">
        <v>0</v>
      </c>
      <c r="AA46">
        <v>0</v>
      </c>
    </row>
    <row r="47" spans="1:27" x14ac:dyDescent="0.2">
      <c r="A47" t="s">
        <v>45</v>
      </c>
      <c r="B47" s="23">
        <v>11517</v>
      </c>
      <c r="C47" s="21">
        <v>1265</v>
      </c>
      <c r="D47" s="23">
        <v>863</v>
      </c>
      <c r="E47" s="19">
        <f t="shared" si="0"/>
        <v>2.1036569016034596E-3</v>
      </c>
      <c r="F47" s="20" t="s">
        <v>372</v>
      </c>
      <c r="G47">
        <v>0</v>
      </c>
      <c r="H47">
        <v>0</v>
      </c>
      <c r="I47">
        <f t="shared" si="1"/>
        <v>0</v>
      </c>
      <c r="J47">
        <v>260</v>
      </c>
      <c r="K47">
        <v>59</v>
      </c>
      <c r="L47">
        <v>0</v>
      </c>
      <c r="M47" s="33">
        <v>472</v>
      </c>
      <c r="N47" s="34">
        <v>150</v>
      </c>
      <c r="O47">
        <v>0</v>
      </c>
      <c r="P47">
        <v>846</v>
      </c>
      <c r="Q47">
        <v>298</v>
      </c>
      <c r="R47">
        <v>0</v>
      </c>
      <c r="S47">
        <v>1044</v>
      </c>
      <c r="T47">
        <v>503</v>
      </c>
      <c r="U47">
        <v>0</v>
      </c>
      <c r="V47">
        <v>1265</v>
      </c>
      <c r="W47">
        <v>863</v>
      </c>
      <c r="X47">
        <v>0</v>
      </c>
      <c r="Y47">
        <v>0</v>
      </c>
      <c r="Z47">
        <v>0</v>
      </c>
      <c r="AA47">
        <v>0</v>
      </c>
    </row>
    <row r="48" spans="1:27" x14ac:dyDescent="0.2">
      <c r="A48" t="s">
        <v>47</v>
      </c>
      <c r="B48" s="23">
        <v>13520</v>
      </c>
      <c r="C48" s="21">
        <v>2211</v>
      </c>
      <c r="D48" s="23">
        <v>1282</v>
      </c>
      <c r="E48" s="19">
        <f t="shared" si="0"/>
        <v>3.1250152350586731E-3</v>
      </c>
      <c r="F48" s="20" t="s">
        <v>369</v>
      </c>
      <c r="G48">
        <v>0</v>
      </c>
      <c r="H48">
        <v>0</v>
      </c>
      <c r="I48">
        <f t="shared" si="1"/>
        <v>0</v>
      </c>
      <c r="J48">
        <v>1341</v>
      </c>
      <c r="K48">
        <v>74</v>
      </c>
      <c r="L48">
        <v>0</v>
      </c>
      <c r="M48" s="33">
        <v>1516</v>
      </c>
      <c r="N48" s="34">
        <v>292</v>
      </c>
      <c r="O48">
        <v>0</v>
      </c>
      <c r="P48">
        <v>1697</v>
      </c>
      <c r="Q48">
        <v>586</v>
      </c>
      <c r="R48">
        <v>0</v>
      </c>
      <c r="S48">
        <v>1969</v>
      </c>
      <c r="T48">
        <v>781</v>
      </c>
      <c r="U48">
        <v>0</v>
      </c>
      <c r="V48">
        <v>2211</v>
      </c>
      <c r="W48">
        <v>1282</v>
      </c>
      <c r="X48">
        <v>0</v>
      </c>
      <c r="Y48">
        <v>0</v>
      </c>
      <c r="Z48">
        <v>0</v>
      </c>
      <c r="AA48">
        <v>0</v>
      </c>
    </row>
    <row r="49" spans="1:27" x14ac:dyDescent="0.2">
      <c r="A49" t="s">
        <v>48</v>
      </c>
      <c r="B49" s="23">
        <v>14701</v>
      </c>
      <c r="C49" s="21">
        <v>1912</v>
      </c>
      <c r="D49" s="23">
        <v>1298</v>
      </c>
      <c r="E49" s="19">
        <f t="shared" si="0"/>
        <v>3.1640169852622138E-3</v>
      </c>
      <c r="F49" s="20" t="s">
        <v>367</v>
      </c>
      <c r="G49">
        <v>0</v>
      </c>
      <c r="H49">
        <v>0</v>
      </c>
      <c r="I49">
        <f t="shared" si="1"/>
        <v>0</v>
      </c>
      <c r="J49">
        <v>988</v>
      </c>
      <c r="K49">
        <v>156</v>
      </c>
      <c r="L49">
        <v>0</v>
      </c>
      <c r="M49" s="33">
        <v>1224</v>
      </c>
      <c r="N49" s="34">
        <v>357</v>
      </c>
      <c r="O49">
        <v>0</v>
      </c>
      <c r="P49">
        <v>1491</v>
      </c>
      <c r="Q49">
        <v>558</v>
      </c>
      <c r="R49">
        <v>0</v>
      </c>
      <c r="S49">
        <v>1625</v>
      </c>
      <c r="T49">
        <v>707</v>
      </c>
      <c r="U49">
        <v>0</v>
      </c>
      <c r="V49">
        <v>1912</v>
      </c>
      <c r="W49">
        <v>1298</v>
      </c>
      <c r="X49">
        <v>0</v>
      </c>
      <c r="Y49">
        <v>0</v>
      </c>
      <c r="Z49">
        <v>0</v>
      </c>
      <c r="AA49">
        <v>0</v>
      </c>
    </row>
    <row r="50" spans="1:27" x14ac:dyDescent="0.2">
      <c r="A50" t="s">
        <v>49</v>
      </c>
      <c r="B50" s="23">
        <v>19803</v>
      </c>
      <c r="C50" s="21">
        <v>4672</v>
      </c>
      <c r="D50" s="23">
        <v>2757</v>
      </c>
      <c r="E50" s="19">
        <f t="shared" si="0"/>
        <v>6.7204890819475525E-3</v>
      </c>
      <c r="F50" s="20" t="s">
        <v>367</v>
      </c>
      <c r="G50">
        <v>0</v>
      </c>
      <c r="H50">
        <v>0</v>
      </c>
      <c r="I50">
        <f t="shared" si="1"/>
        <v>0</v>
      </c>
      <c r="J50">
        <v>533</v>
      </c>
      <c r="K50">
        <v>32</v>
      </c>
      <c r="L50">
        <v>0</v>
      </c>
      <c r="M50" s="33">
        <v>2519</v>
      </c>
      <c r="N50" s="34">
        <v>32</v>
      </c>
      <c r="O50">
        <v>0</v>
      </c>
      <c r="P50">
        <v>4105</v>
      </c>
      <c r="Q50">
        <v>209</v>
      </c>
      <c r="R50">
        <v>0</v>
      </c>
      <c r="S50">
        <v>4340</v>
      </c>
      <c r="T50">
        <v>1112</v>
      </c>
      <c r="U50">
        <v>0</v>
      </c>
      <c r="V50">
        <v>4672</v>
      </c>
      <c r="W50">
        <v>2757</v>
      </c>
      <c r="X50">
        <v>0</v>
      </c>
      <c r="Y50">
        <v>0</v>
      </c>
      <c r="Z50">
        <v>0</v>
      </c>
      <c r="AA50">
        <v>0</v>
      </c>
    </row>
    <row r="51" spans="1:27" x14ac:dyDescent="0.2">
      <c r="A51" t="s">
        <v>50</v>
      </c>
      <c r="B51" s="23">
        <v>19605</v>
      </c>
      <c r="C51" s="21">
        <v>4468</v>
      </c>
      <c r="D51" s="23">
        <v>1425</v>
      </c>
      <c r="E51" s="19">
        <f t="shared" si="0"/>
        <v>3.4735933775028155E-3</v>
      </c>
      <c r="F51" s="20" t="s">
        <v>372</v>
      </c>
      <c r="G51">
        <v>0</v>
      </c>
      <c r="H51">
        <v>0</v>
      </c>
      <c r="I51">
        <f t="shared" si="1"/>
        <v>0</v>
      </c>
      <c r="J51">
        <v>2799</v>
      </c>
      <c r="K51">
        <v>165</v>
      </c>
      <c r="L51">
        <v>0</v>
      </c>
      <c r="M51" s="33">
        <v>3231</v>
      </c>
      <c r="N51" s="34">
        <v>296</v>
      </c>
      <c r="O51">
        <v>0</v>
      </c>
      <c r="P51">
        <v>3673</v>
      </c>
      <c r="Q51">
        <v>1015</v>
      </c>
      <c r="R51">
        <v>0</v>
      </c>
      <c r="S51">
        <v>4081</v>
      </c>
      <c r="T51">
        <v>1020</v>
      </c>
      <c r="U51">
        <v>0</v>
      </c>
      <c r="V51">
        <v>4468</v>
      </c>
      <c r="W51">
        <v>1425</v>
      </c>
      <c r="X51">
        <v>0</v>
      </c>
      <c r="Y51">
        <v>0</v>
      </c>
      <c r="Z51">
        <v>0</v>
      </c>
      <c r="AA51">
        <v>0</v>
      </c>
    </row>
    <row r="52" spans="1:27" x14ac:dyDescent="0.2">
      <c r="A52" t="s">
        <v>51</v>
      </c>
      <c r="B52" s="23">
        <v>5103</v>
      </c>
      <c r="C52" s="21">
        <v>1999</v>
      </c>
      <c r="D52" s="23">
        <v>1132</v>
      </c>
      <c r="E52" s="19">
        <f t="shared" si="0"/>
        <v>2.759373826900482E-3</v>
      </c>
      <c r="F52" s="20" t="s">
        <v>369</v>
      </c>
      <c r="G52">
        <v>0</v>
      </c>
      <c r="H52">
        <v>0</v>
      </c>
      <c r="I52">
        <f t="shared" si="1"/>
        <v>0</v>
      </c>
      <c r="J52">
        <v>152</v>
      </c>
      <c r="K52">
        <v>30</v>
      </c>
      <c r="L52">
        <v>0</v>
      </c>
      <c r="M52" s="33">
        <v>1802</v>
      </c>
      <c r="N52" s="34">
        <v>61</v>
      </c>
      <c r="O52">
        <v>0</v>
      </c>
      <c r="P52">
        <v>1868</v>
      </c>
      <c r="Q52">
        <v>250</v>
      </c>
      <c r="R52">
        <v>0</v>
      </c>
      <c r="S52">
        <v>1942</v>
      </c>
      <c r="T52">
        <v>706</v>
      </c>
      <c r="U52">
        <v>0</v>
      </c>
      <c r="V52">
        <v>1999</v>
      </c>
      <c r="W52">
        <v>1132</v>
      </c>
      <c r="X52">
        <v>0</v>
      </c>
      <c r="Y52">
        <v>0</v>
      </c>
      <c r="Z52">
        <v>0</v>
      </c>
      <c r="AA52">
        <v>0</v>
      </c>
    </row>
    <row r="53" spans="1:27" x14ac:dyDescent="0.2">
      <c r="A53" t="s">
        <v>52</v>
      </c>
      <c r="B53" s="23">
        <v>19500</v>
      </c>
      <c r="C53" s="21">
        <v>4471</v>
      </c>
      <c r="D53" s="23">
        <v>2516</v>
      </c>
      <c r="E53" s="19">
        <f t="shared" si="0"/>
        <v>6.1330252195067256E-3</v>
      </c>
      <c r="F53" s="20" t="s">
        <v>372</v>
      </c>
      <c r="G53">
        <v>0</v>
      </c>
      <c r="H53">
        <v>0</v>
      </c>
      <c r="I53">
        <f t="shared" si="1"/>
        <v>0</v>
      </c>
      <c r="J53">
        <v>3117</v>
      </c>
      <c r="K53">
        <v>226</v>
      </c>
      <c r="L53">
        <v>0</v>
      </c>
      <c r="M53" s="33">
        <v>3447</v>
      </c>
      <c r="N53" s="34">
        <v>391</v>
      </c>
      <c r="O53">
        <v>0</v>
      </c>
      <c r="P53">
        <v>3779</v>
      </c>
      <c r="Q53">
        <v>1052</v>
      </c>
      <c r="R53">
        <v>0</v>
      </c>
      <c r="S53">
        <v>4127</v>
      </c>
      <c r="T53">
        <v>1758</v>
      </c>
      <c r="U53">
        <v>0</v>
      </c>
      <c r="V53">
        <v>4471</v>
      </c>
      <c r="W53">
        <v>2516</v>
      </c>
      <c r="X53">
        <v>0</v>
      </c>
      <c r="Y53">
        <v>0</v>
      </c>
      <c r="Z53">
        <v>0</v>
      </c>
      <c r="AA53">
        <v>0</v>
      </c>
    </row>
    <row r="54" spans="1:27" x14ac:dyDescent="0.2">
      <c r="A54" t="s">
        <v>53</v>
      </c>
      <c r="B54" s="23">
        <v>9633</v>
      </c>
      <c r="C54" s="21">
        <v>2358</v>
      </c>
      <c r="D54" s="23">
        <v>1389</v>
      </c>
      <c r="E54" s="19">
        <f t="shared" si="0"/>
        <v>3.3858394395448496E-3</v>
      </c>
      <c r="F54" s="20" t="s">
        <v>369</v>
      </c>
      <c r="G54">
        <v>0</v>
      </c>
      <c r="H54">
        <v>0</v>
      </c>
      <c r="I54">
        <f t="shared" si="1"/>
        <v>0</v>
      </c>
      <c r="J54">
        <v>1634</v>
      </c>
      <c r="K54">
        <v>85</v>
      </c>
      <c r="L54">
        <v>0</v>
      </c>
      <c r="M54" s="33">
        <v>1799</v>
      </c>
      <c r="N54" s="34">
        <v>260</v>
      </c>
      <c r="O54">
        <v>0</v>
      </c>
      <c r="P54">
        <v>1996</v>
      </c>
      <c r="Q54">
        <v>575</v>
      </c>
      <c r="R54">
        <v>0</v>
      </c>
      <c r="S54">
        <v>2162</v>
      </c>
      <c r="T54">
        <v>950</v>
      </c>
      <c r="U54">
        <v>0</v>
      </c>
      <c r="V54">
        <v>2358</v>
      </c>
      <c r="W54">
        <v>1389</v>
      </c>
      <c r="X54">
        <v>0</v>
      </c>
      <c r="Y54">
        <v>0</v>
      </c>
      <c r="Z54">
        <v>0</v>
      </c>
      <c r="AA54">
        <v>0</v>
      </c>
    </row>
    <row r="55" spans="1:27" x14ac:dyDescent="0.2">
      <c r="A55" t="s">
        <v>54</v>
      </c>
      <c r="B55" s="23">
        <v>3573</v>
      </c>
      <c r="C55" s="21">
        <v>1901</v>
      </c>
      <c r="D55" s="23">
        <v>973</v>
      </c>
      <c r="E55" s="19">
        <f t="shared" si="0"/>
        <v>2.3717939342527998E-3</v>
      </c>
      <c r="F55" s="20" t="s">
        <v>368</v>
      </c>
      <c r="G55">
        <v>0</v>
      </c>
      <c r="H55">
        <v>0</v>
      </c>
      <c r="I55">
        <f t="shared" si="1"/>
        <v>0</v>
      </c>
      <c r="J55">
        <v>1714</v>
      </c>
      <c r="K55">
        <v>18</v>
      </c>
      <c r="L55">
        <v>0</v>
      </c>
      <c r="M55" s="33">
        <v>1756</v>
      </c>
      <c r="N55" s="34">
        <v>211</v>
      </c>
      <c r="O55">
        <v>0</v>
      </c>
      <c r="P55">
        <v>1814</v>
      </c>
      <c r="Q55">
        <v>507</v>
      </c>
      <c r="R55">
        <v>0</v>
      </c>
      <c r="S55">
        <v>1846</v>
      </c>
      <c r="T55">
        <v>646</v>
      </c>
      <c r="U55">
        <v>0</v>
      </c>
      <c r="V55">
        <v>1901</v>
      </c>
      <c r="W55">
        <v>973</v>
      </c>
      <c r="X55">
        <v>0</v>
      </c>
      <c r="Y55">
        <v>0</v>
      </c>
      <c r="Z55">
        <v>0</v>
      </c>
      <c r="AA55">
        <v>0</v>
      </c>
    </row>
    <row r="56" spans="1:27" x14ac:dyDescent="0.2">
      <c r="A56" t="s">
        <v>55</v>
      </c>
      <c r="B56" s="23">
        <v>88682</v>
      </c>
      <c r="C56" s="21">
        <v>16600</v>
      </c>
      <c r="D56" s="23">
        <v>12431</v>
      </c>
      <c r="E56" s="19">
        <f t="shared" si="0"/>
        <v>3.0301922298763159E-2</v>
      </c>
      <c r="F56" s="20" t="s">
        <v>372</v>
      </c>
      <c r="G56">
        <v>0</v>
      </c>
      <c r="H56">
        <v>0</v>
      </c>
      <c r="I56">
        <f t="shared" si="1"/>
        <v>0</v>
      </c>
      <c r="J56">
        <v>4519</v>
      </c>
      <c r="K56">
        <v>876</v>
      </c>
      <c r="L56">
        <v>0</v>
      </c>
      <c r="M56" s="33">
        <v>7060</v>
      </c>
      <c r="N56" s="34">
        <v>2258</v>
      </c>
      <c r="O56">
        <v>0</v>
      </c>
      <c r="P56">
        <v>10111</v>
      </c>
      <c r="Q56">
        <v>4523</v>
      </c>
      <c r="R56">
        <v>0</v>
      </c>
      <c r="S56">
        <v>13400</v>
      </c>
      <c r="T56">
        <v>7186</v>
      </c>
      <c r="U56">
        <v>0</v>
      </c>
      <c r="V56">
        <v>16600</v>
      </c>
      <c r="W56">
        <v>12431</v>
      </c>
      <c r="X56">
        <v>0</v>
      </c>
      <c r="Y56">
        <v>0</v>
      </c>
      <c r="Z56">
        <v>0</v>
      </c>
      <c r="AA56">
        <v>0</v>
      </c>
    </row>
    <row r="57" spans="1:27" x14ac:dyDescent="0.2">
      <c r="A57" t="s">
        <v>56</v>
      </c>
      <c r="B57" s="23">
        <v>35826</v>
      </c>
      <c r="C57" s="21">
        <v>4236</v>
      </c>
      <c r="D57" s="23">
        <v>3451</v>
      </c>
      <c r="E57" s="19">
        <f t="shared" si="0"/>
        <v>8.4121899970261167E-3</v>
      </c>
      <c r="F57" s="20" t="s">
        <v>370</v>
      </c>
      <c r="G57">
        <v>0</v>
      </c>
      <c r="H57">
        <v>0</v>
      </c>
      <c r="I57">
        <f t="shared" si="1"/>
        <v>0</v>
      </c>
      <c r="J57">
        <v>1407</v>
      </c>
      <c r="K57">
        <v>424</v>
      </c>
      <c r="L57">
        <v>0</v>
      </c>
      <c r="M57" s="33">
        <v>2068</v>
      </c>
      <c r="N57" s="34">
        <v>857</v>
      </c>
      <c r="O57">
        <v>0</v>
      </c>
      <c r="P57">
        <v>3086</v>
      </c>
      <c r="Q57">
        <v>1369</v>
      </c>
      <c r="R57">
        <v>0</v>
      </c>
      <c r="S57">
        <v>3588</v>
      </c>
      <c r="T57">
        <v>2392</v>
      </c>
      <c r="U57">
        <v>0</v>
      </c>
      <c r="V57">
        <v>4236</v>
      </c>
      <c r="W57">
        <v>3451</v>
      </c>
      <c r="X57">
        <v>0</v>
      </c>
      <c r="Y57">
        <v>0</v>
      </c>
      <c r="Z57">
        <v>0</v>
      </c>
      <c r="AA57">
        <v>0</v>
      </c>
    </row>
    <row r="58" spans="1:27" x14ac:dyDescent="0.2">
      <c r="A58" t="s">
        <v>57</v>
      </c>
      <c r="B58" s="23">
        <v>7457</v>
      </c>
      <c r="C58" s="21">
        <v>1012</v>
      </c>
      <c r="D58" s="23">
        <v>663</v>
      </c>
      <c r="E58" s="19">
        <f t="shared" si="0"/>
        <v>1.6161350240592046E-3</v>
      </c>
      <c r="F58" s="20" t="s">
        <v>368</v>
      </c>
      <c r="G58">
        <v>0</v>
      </c>
      <c r="H58">
        <v>0</v>
      </c>
      <c r="I58">
        <f t="shared" si="1"/>
        <v>0</v>
      </c>
      <c r="J58">
        <v>497</v>
      </c>
      <c r="K58">
        <v>44</v>
      </c>
      <c r="L58">
        <v>0</v>
      </c>
      <c r="M58" s="33">
        <v>625</v>
      </c>
      <c r="N58" s="34">
        <v>138</v>
      </c>
      <c r="O58">
        <v>0</v>
      </c>
      <c r="P58">
        <v>726</v>
      </c>
      <c r="Q58">
        <v>275</v>
      </c>
      <c r="R58">
        <v>0</v>
      </c>
      <c r="S58">
        <v>838</v>
      </c>
      <c r="T58">
        <v>428</v>
      </c>
      <c r="U58">
        <v>0</v>
      </c>
      <c r="V58">
        <v>1012</v>
      </c>
      <c r="W58">
        <v>663</v>
      </c>
      <c r="X58">
        <v>0</v>
      </c>
      <c r="Y58">
        <v>0</v>
      </c>
      <c r="Z58">
        <v>0</v>
      </c>
      <c r="AA58">
        <v>0</v>
      </c>
    </row>
    <row r="59" spans="1:27" x14ac:dyDescent="0.2">
      <c r="A59" t="s">
        <v>58</v>
      </c>
      <c r="B59" s="23">
        <v>15655</v>
      </c>
      <c r="C59" s="21">
        <v>2144</v>
      </c>
      <c r="D59" s="23">
        <v>1481</v>
      </c>
      <c r="E59" s="19">
        <f t="shared" si="0"/>
        <v>3.6100995032152068E-3</v>
      </c>
      <c r="F59" s="20" t="s">
        <v>367</v>
      </c>
      <c r="G59">
        <v>0</v>
      </c>
      <c r="H59">
        <v>0</v>
      </c>
      <c r="I59">
        <f t="shared" si="1"/>
        <v>0</v>
      </c>
      <c r="J59">
        <v>1215</v>
      </c>
      <c r="K59">
        <v>235</v>
      </c>
      <c r="L59">
        <v>0</v>
      </c>
      <c r="M59" s="33">
        <v>1498</v>
      </c>
      <c r="N59" s="34">
        <v>457</v>
      </c>
      <c r="O59">
        <v>0</v>
      </c>
      <c r="P59">
        <v>1741</v>
      </c>
      <c r="Q59">
        <v>776</v>
      </c>
      <c r="R59">
        <v>0</v>
      </c>
      <c r="S59">
        <v>1901</v>
      </c>
      <c r="T59">
        <v>1106</v>
      </c>
      <c r="U59">
        <v>0</v>
      </c>
      <c r="V59">
        <v>2144</v>
      </c>
      <c r="W59">
        <v>1481</v>
      </c>
      <c r="X59">
        <v>0</v>
      </c>
      <c r="Y59">
        <v>0</v>
      </c>
      <c r="Z59">
        <v>0</v>
      </c>
      <c r="AA59">
        <v>0</v>
      </c>
    </row>
    <row r="60" spans="1:27" x14ac:dyDescent="0.2">
      <c r="A60" t="s">
        <v>59</v>
      </c>
      <c r="B60" s="23">
        <v>5257</v>
      </c>
      <c r="C60" s="21">
        <v>2287</v>
      </c>
      <c r="D60" s="23">
        <v>815</v>
      </c>
      <c r="E60" s="19">
        <f t="shared" si="0"/>
        <v>1.9866516509928385E-3</v>
      </c>
      <c r="F60" s="20" t="s">
        <v>369</v>
      </c>
      <c r="G60">
        <v>0</v>
      </c>
      <c r="H60">
        <v>0</v>
      </c>
      <c r="I60">
        <f t="shared" si="1"/>
        <v>0</v>
      </c>
      <c r="J60">
        <v>2037</v>
      </c>
      <c r="K60">
        <v>14</v>
      </c>
      <c r="L60">
        <v>0</v>
      </c>
      <c r="M60" s="33">
        <v>2075</v>
      </c>
      <c r="N60" s="34">
        <v>35</v>
      </c>
      <c r="O60">
        <v>0</v>
      </c>
      <c r="P60">
        <v>2163</v>
      </c>
      <c r="Q60">
        <v>61</v>
      </c>
      <c r="R60">
        <v>0</v>
      </c>
      <c r="S60">
        <v>2218</v>
      </c>
      <c r="T60">
        <v>269</v>
      </c>
      <c r="U60">
        <v>0</v>
      </c>
      <c r="V60">
        <v>2287</v>
      </c>
      <c r="W60">
        <v>815</v>
      </c>
      <c r="X60">
        <v>0</v>
      </c>
      <c r="Y60">
        <v>0</v>
      </c>
      <c r="Z60">
        <v>0</v>
      </c>
      <c r="AA60">
        <v>0</v>
      </c>
    </row>
    <row r="61" spans="1:27" x14ac:dyDescent="0.2">
      <c r="A61" t="s">
        <v>60</v>
      </c>
      <c r="B61" s="23">
        <v>16519</v>
      </c>
      <c r="C61" s="21">
        <v>6337</v>
      </c>
      <c r="D61" s="23">
        <v>3455</v>
      </c>
      <c r="E61" s="19">
        <f t="shared" si="0"/>
        <v>8.4219404345770021E-3</v>
      </c>
      <c r="F61" s="20" t="s">
        <v>368</v>
      </c>
      <c r="G61">
        <v>0</v>
      </c>
      <c r="H61">
        <v>0</v>
      </c>
      <c r="I61">
        <f t="shared" si="1"/>
        <v>0</v>
      </c>
      <c r="J61">
        <v>5243</v>
      </c>
      <c r="K61">
        <v>105</v>
      </c>
      <c r="L61">
        <v>0</v>
      </c>
      <c r="M61" s="33">
        <v>5484</v>
      </c>
      <c r="N61" s="34">
        <v>232</v>
      </c>
      <c r="O61">
        <v>0</v>
      </c>
      <c r="P61">
        <v>5767</v>
      </c>
      <c r="Q61">
        <v>1275</v>
      </c>
      <c r="R61">
        <v>0</v>
      </c>
      <c r="S61">
        <v>6034</v>
      </c>
      <c r="T61">
        <v>2253</v>
      </c>
      <c r="U61">
        <v>0</v>
      </c>
      <c r="V61">
        <v>6337</v>
      </c>
      <c r="W61">
        <v>3455</v>
      </c>
      <c r="X61">
        <v>0</v>
      </c>
      <c r="Y61">
        <v>0</v>
      </c>
      <c r="Z61">
        <v>0</v>
      </c>
      <c r="AA61">
        <v>0</v>
      </c>
    </row>
    <row r="62" spans="1:27" x14ac:dyDescent="0.2">
      <c r="A62" t="s">
        <v>61</v>
      </c>
      <c r="B62" s="23">
        <v>6877</v>
      </c>
      <c r="C62" s="21">
        <v>1383</v>
      </c>
      <c r="D62" s="23">
        <v>863</v>
      </c>
      <c r="E62" s="19">
        <f t="shared" si="0"/>
        <v>2.1036569016034596E-3</v>
      </c>
      <c r="F62" s="20" t="s">
        <v>370</v>
      </c>
      <c r="G62">
        <v>0</v>
      </c>
      <c r="H62">
        <v>0</v>
      </c>
      <c r="I62">
        <f t="shared" si="1"/>
        <v>0</v>
      </c>
      <c r="J62">
        <v>836</v>
      </c>
      <c r="K62">
        <v>83</v>
      </c>
      <c r="L62">
        <v>0</v>
      </c>
      <c r="M62" s="33">
        <v>944</v>
      </c>
      <c r="N62" s="34">
        <v>205</v>
      </c>
      <c r="O62">
        <v>0</v>
      </c>
      <c r="P62">
        <v>1107</v>
      </c>
      <c r="Q62">
        <v>380</v>
      </c>
      <c r="R62">
        <v>0</v>
      </c>
      <c r="S62">
        <v>1239</v>
      </c>
      <c r="T62">
        <v>521</v>
      </c>
      <c r="U62">
        <v>0</v>
      </c>
      <c r="V62">
        <v>1383</v>
      </c>
      <c r="W62">
        <v>863</v>
      </c>
      <c r="X62">
        <v>0</v>
      </c>
      <c r="Y62">
        <v>0</v>
      </c>
      <c r="Z62">
        <v>0</v>
      </c>
      <c r="AA62">
        <v>0</v>
      </c>
    </row>
    <row r="63" spans="1:27" x14ac:dyDescent="0.2">
      <c r="A63" t="s">
        <v>62</v>
      </c>
      <c r="B63" s="23">
        <v>301541</v>
      </c>
      <c r="C63" s="21">
        <v>47973</v>
      </c>
      <c r="D63" s="23">
        <v>35422</v>
      </c>
      <c r="E63" s="19">
        <f t="shared" si="0"/>
        <v>8.6344999731862965E-2</v>
      </c>
      <c r="F63" s="20" t="s">
        <v>351</v>
      </c>
      <c r="G63">
        <v>12775</v>
      </c>
      <c r="H63">
        <v>1472</v>
      </c>
      <c r="I63">
        <f t="shared" si="1"/>
        <v>4.8815915580302516E-3</v>
      </c>
      <c r="J63">
        <v>16590</v>
      </c>
      <c r="K63">
        <v>4267</v>
      </c>
      <c r="L63">
        <v>0</v>
      </c>
      <c r="M63" s="33">
        <v>22516</v>
      </c>
      <c r="N63" s="34">
        <v>7533</v>
      </c>
      <c r="O63">
        <v>0</v>
      </c>
      <c r="P63">
        <v>29400</v>
      </c>
      <c r="Q63">
        <v>12679</v>
      </c>
      <c r="R63">
        <v>0</v>
      </c>
      <c r="S63">
        <v>35276</v>
      </c>
      <c r="T63">
        <v>19944</v>
      </c>
      <c r="U63">
        <v>0</v>
      </c>
      <c r="V63">
        <v>47973</v>
      </c>
      <c r="W63">
        <v>35422</v>
      </c>
      <c r="X63">
        <v>0</v>
      </c>
      <c r="Y63">
        <v>0</v>
      </c>
      <c r="Z63">
        <v>0</v>
      </c>
      <c r="AA63">
        <v>0</v>
      </c>
    </row>
    <row r="64" spans="1:27" x14ac:dyDescent="0.2">
      <c r="A64" t="s">
        <v>63</v>
      </c>
      <c r="B64" s="23">
        <v>2068</v>
      </c>
      <c r="C64" s="21">
        <v>1267</v>
      </c>
      <c r="D64" s="23">
        <v>783</v>
      </c>
      <c r="E64" s="19">
        <f t="shared" si="0"/>
        <v>1.9086481505857576E-3</v>
      </c>
      <c r="F64" s="20" t="s">
        <v>368</v>
      </c>
      <c r="G64">
        <v>0</v>
      </c>
      <c r="H64">
        <v>0</v>
      </c>
      <c r="I64">
        <f t="shared" si="1"/>
        <v>0</v>
      </c>
      <c r="J64">
        <v>1175</v>
      </c>
      <c r="K64">
        <v>191</v>
      </c>
      <c r="L64">
        <v>0</v>
      </c>
      <c r="M64" s="33">
        <v>1204</v>
      </c>
      <c r="N64" s="34">
        <v>352</v>
      </c>
      <c r="O64">
        <v>0</v>
      </c>
      <c r="P64">
        <v>1224</v>
      </c>
      <c r="Q64">
        <v>510</v>
      </c>
      <c r="R64">
        <v>0</v>
      </c>
      <c r="S64">
        <v>1246</v>
      </c>
      <c r="T64">
        <v>585</v>
      </c>
      <c r="U64">
        <v>0</v>
      </c>
      <c r="V64">
        <v>1267</v>
      </c>
      <c r="W64">
        <v>783</v>
      </c>
      <c r="X64">
        <v>0</v>
      </c>
      <c r="Y64">
        <v>0</v>
      </c>
      <c r="Z64">
        <v>0</v>
      </c>
      <c r="AA64">
        <v>0</v>
      </c>
    </row>
    <row r="65" spans="1:27" x14ac:dyDescent="0.2">
      <c r="A65" t="s">
        <v>64</v>
      </c>
      <c r="B65" s="23">
        <v>9064</v>
      </c>
      <c r="C65" s="21">
        <v>679</v>
      </c>
      <c r="D65" s="23">
        <v>530</v>
      </c>
      <c r="E65" s="19">
        <f t="shared" si="0"/>
        <v>1.2919329754922753E-3</v>
      </c>
      <c r="F65" s="20" t="s">
        <v>369</v>
      </c>
      <c r="G65">
        <v>0</v>
      </c>
      <c r="H65">
        <v>0</v>
      </c>
      <c r="I65">
        <f t="shared" si="1"/>
        <v>0</v>
      </c>
      <c r="J65">
        <v>198</v>
      </c>
      <c r="K65">
        <v>84</v>
      </c>
      <c r="L65">
        <v>0</v>
      </c>
      <c r="M65" s="33">
        <v>291</v>
      </c>
      <c r="N65" s="34">
        <v>142</v>
      </c>
      <c r="O65">
        <v>0</v>
      </c>
      <c r="P65">
        <v>399</v>
      </c>
      <c r="Q65">
        <v>234</v>
      </c>
      <c r="R65">
        <v>0</v>
      </c>
      <c r="S65">
        <v>553</v>
      </c>
      <c r="T65">
        <v>335</v>
      </c>
      <c r="U65">
        <v>0</v>
      </c>
      <c r="V65">
        <v>679</v>
      </c>
      <c r="W65">
        <v>530</v>
      </c>
      <c r="X65">
        <v>0</v>
      </c>
      <c r="Y65">
        <v>0</v>
      </c>
      <c r="Z65">
        <v>0</v>
      </c>
      <c r="AA65">
        <v>0</v>
      </c>
    </row>
    <row r="66" spans="1:27" x14ac:dyDescent="0.2">
      <c r="A66" t="s">
        <v>65</v>
      </c>
      <c r="B66" s="23">
        <v>8548</v>
      </c>
      <c r="C66" s="21">
        <v>560</v>
      </c>
      <c r="D66" s="23">
        <v>408</v>
      </c>
      <c r="E66" s="19">
        <f t="shared" si="0"/>
        <v>9.9454463019027972E-4</v>
      </c>
      <c r="F66" s="20" t="s">
        <v>369</v>
      </c>
      <c r="G66">
        <v>0</v>
      </c>
      <c r="H66">
        <v>0</v>
      </c>
      <c r="I66">
        <f t="shared" si="1"/>
        <v>0</v>
      </c>
      <c r="J66">
        <v>143</v>
      </c>
      <c r="K66">
        <v>33</v>
      </c>
      <c r="L66">
        <v>0</v>
      </c>
      <c r="M66" s="33">
        <v>254</v>
      </c>
      <c r="N66" s="34">
        <v>86</v>
      </c>
      <c r="O66">
        <v>0</v>
      </c>
      <c r="P66">
        <v>344</v>
      </c>
      <c r="Q66">
        <v>162</v>
      </c>
      <c r="R66">
        <v>0</v>
      </c>
      <c r="S66">
        <v>455</v>
      </c>
      <c r="T66">
        <v>269</v>
      </c>
      <c r="U66">
        <v>0</v>
      </c>
      <c r="V66">
        <v>560</v>
      </c>
      <c r="W66">
        <v>408</v>
      </c>
      <c r="X66">
        <v>0</v>
      </c>
      <c r="Y66">
        <v>0</v>
      </c>
      <c r="Z66">
        <v>0</v>
      </c>
      <c r="AA66">
        <v>0</v>
      </c>
    </row>
    <row r="67" spans="1:27" x14ac:dyDescent="0.2">
      <c r="A67" t="s">
        <v>66</v>
      </c>
      <c r="B67" s="23">
        <v>35838</v>
      </c>
      <c r="C67" s="21">
        <v>5295</v>
      </c>
      <c r="D67" s="23">
        <v>3930</v>
      </c>
      <c r="E67" s="19">
        <f t="shared" ref="E67:E88" si="2">D67/$D$89</f>
        <v>9.5798048937446069E-3</v>
      </c>
      <c r="F67" s="20" t="s">
        <v>372</v>
      </c>
      <c r="G67">
        <v>0</v>
      </c>
      <c r="H67">
        <v>0</v>
      </c>
      <c r="I67">
        <f t="shared" ref="I67:I89" si="3">H67/B67</f>
        <v>0</v>
      </c>
      <c r="J67">
        <v>1593</v>
      </c>
      <c r="K67">
        <v>306</v>
      </c>
      <c r="L67">
        <v>0</v>
      </c>
      <c r="M67" s="33">
        <v>2405</v>
      </c>
      <c r="N67" s="34">
        <v>732</v>
      </c>
      <c r="O67">
        <v>0</v>
      </c>
      <c r="P67">
        <v>3270</v>
      </c>
      <c r="Q67">
        <v>1458</v>
      </c>
      <c r="R67">
        <v>0</v>
      </c>
      <c r="S67">
        <v>4155</v>
      </c>
      <c r="T67">
        <v>2120</v>
      </c>
      <c r="U67">
        <v>0</v>
      </c>
      <c r="V67">
        <v>5295</v>
      </c>
      <c r="W67">
        <v>3930</v>
      </c>
      <c r="X67">
        <v>0</v>
      </c>
      <c r="Y67">
        <v>0</v>
      </c>
      <c r="Z67">
        <v>0</v>
      </c>
      <c r="AA67">
        <v>0</v>
      </c>
    </row>
    <row r="68" spans="1:27" x14ac:dyDescent="0.2">
      <c r="A68" t="s">
        <v>67</v>
      </c>
      <c r="B68" s="23">
        <v>5164</v>
      </c>
      <c r="C68" s="21">
        <v>2376</v>
      </c>
      <c r="D68" s="23">
        <v>1066</v>
      </c>
      <c r="E68" s="19">
        <f t="shared" si="2"/>
        <v>2.5984916073108779E-3</v>
      </c>
      <c r="F68" s="20" t="s">
        <v>369</v>
      </c>
      <c r="G68">
        <v>0</v>
      </c>
      <c r="H68">
        <v>0</v>
      </c>
      <c r="I68">
        <f t="shared" si="3"/>
        <v>0</v>
      </c>
      <c r="J68">
        <v>94</v>
      </c>
      <c r="K68">
        <v>9</v>
      </c>
      <c r="L68">
        <v>0</v>
      </c>
      <c r="M68" s="33">
        <v>2127</v>
      </c>
      <c r="N68" s="34">
        <v>47</v>
      </c>
      <c r="O68">
        <v>0</v>
      </c>
      <c r="P68">
        <v>2196</v>
      </c>
      <c r="Q68">
        <v>97</v>
      </c>
      <c r="R68">
        <v>0</v>
      </c>
      <c r="S68">
        <v>2282</v>
      </c>
      <c r="T68">
        <v>436</v>
      </c>
      <c r="U68">
        <v>0</v>
      </c>
      <c r="V68">
        <v>2376</v>
      </c>
      <c r="W68">
        <v>1066</v>
      </c>
      <c r="X68">
        <v>0</v>
      </c>
      <c r="Y68">
        <v>0</v>
      </c>
      <c r="Z68">
        <v>0</v>
      </c>
      <c r="AA68">
        <v>0</v>
      </c>
    </row>
    <row r="69" spans="1:27" x14ac:dyDescent="0.2">
      <c r="A69" t="s">
        <v>68</v>
      </c>
      <c r="B69" s="23">
        <v>8723</v>
      </c>
      <c r="C69" s="21">
        <v>3114</v>
      </c>
      <c r="D69" s="23">
        <v>1624</v>
      </c>
      <c r="E69" s="19">
        <f t="shared" si="2"/>
        <v>3.9586776456593488E-3</v>
      </c>
      <c r="F69" s="20" t="s">
        <v>368</v>
      </c>
      <c r="G69">
        <v>0</v>
      </c>
      <c r="H69">
        <v>0</v>
      </c>
      <c r="I69">
        <f t="shared" si="3"/>
        <v>0</v>
      </c>
      <c r="J69">
        <v>2565</v>
      </c>
      <c r="K69">
        <v>60</v>
      </c>
      <c r="L69">
        <v>0</v>
      </c>
      <c r="M69" s="33">
        <v>2662</v>
      </c>
      <c r="N69" s="34">
        <v>135</v>
      </c>
      <c r="O69">
        <v>0</v>
      </c>
      <c r="P69">
        <v>2808</v>
      </c>
      <c r="Q69">
        <v>439</v>
      </c>
      <c r="R69">
        <v>0</v>
      </c>
      <c r="S69">
        <v>2949</v>
      </c>
      <c r="T69">
        <v>1068</v>
      </c>
      <c r="U69">
        <v>0</v>
      </c>
      <c r="V69">
        <v>3114</v>
      </c>
      <c r="W69">
        <v>1624</v>
      </c>
      <c r="X69">
        <v>0</v>
      </c>
      <c r="Y69">
        <v>0</v>
      </c>
      <c r="Z69">
        <v>0</v>
      </c>
      <c r="AA69">
        <v>0</v>
      </c>
    </row>
    <row r="70" spans="1:27" x14ac:dyDescent="0.2">
      <c r="A70" t="s">
        <v>72</v>
      </c>
      <c r="B70" s="23">
        <v>121806</v>
      </c>
      <c r="C70" s="21">
        <v>15873</v>
      </c>
      <c r="D70" s="23">
        <v>11160</v>
      </c>
      <c r="E70" s="19">
        <f t="shared" si="2"/>
        <v>2.7203720766969419E-2</v>
      </c>
      <c r="F70" s="20" t="s">
        <v>371</v>
      </c>
      <c r="G70">
        <v>3160</v>
      </c>
      <c r="H70">
        <v>140</v>
      </c>
      <c r="I70">
        <f t="shared" si="3"/>
        <v>1.1493686682101047E-3</v>
      </c>
      <c r="J70">
        <v>6823</v>
      </c>
      <c r="K70">
        <v>750</v>
      </c>
      <c r="L70">
        <v>0</v>
      </c>
      <c r="M70" s="33">
        <v>9108</v>
      </c>
      <c r="N70" s="34">
        <v>2339</v>
      </c>
      <c r="O70">
        <v>0</v>
      </c>
      <c r="P70">
        <v>11783</v>
      </c>
      <c r="Q70">
        <v>4600</v>
      </c>
      <c r="R70">
        <v>0</v>
      </c>
      <c r="S70">
        <v>13840</v>
      </c>
      <c r="T70">
        <v>7412</v>
      </c>
      <c r="U70">
        <v>0</v>
      </c>
      <c r="V70">
        <v>15873</v>
      </c>
      <c r="W70">
        <v>11160</v>
      </c>
      <c r="X70">
        <v>0</v>
      </c>
      <c r="Y70">
        <v>0</v>
      </c>
      <c r="Z70">
        <v>0</v>
      </c>
      <c r="AA70">
        <v>0</v>
      </c>
    </row>
    <row r="71" spans="1:27" x14ac:dyDescent="0.2">
      <c r="A71" t="s">
        <v>69</v>
      </c>
      <c r="B71" s="23">
        <v>83212</v>
      </c>
      <c r="C71" s="21">
        <v>10503</v>
      </c>
      <c r="D71" s="23">
        <v>7699</v>
      </c>
      <c r="E71" s="19">
        <f t="shared" si="2"/>
        <v>1.876715467606609E-2</v>
      </c>
      <c r="F71" s="20" t="s">
        <v>350</v>
      </c>
      <c r="G71">
        <v>0</v>
      </c>
      <c r="H71">
        <v>0</v>
      </c>
      <c r="I71">
        <f t="shared" si="3"/>
        <v>0</v>
      </c>
      <c r="J71">
        <v>3709</v>
      </c>
      <c r="K71">
        <v>744</v>
      </c>
      <c r="L71">
        <v>0</v>
      </c>
      <c r="M71" s="33">
        <v>5363</v>
      </c>
      <c r="N71" s="34">
        <v>1579</v>
      </c>
      <c r="O71">
        <v>0</v>
      </c>
      <c r="P71">
        <v>7191</v>
      </c>
      <c r="Q71">
        <v>3121</v>
      </c>
      <c r="R71">
        <v>0</v>
      </c>
      <c r="S71">
        <v>8586</v>
      </c>
      <c r="T71">
        <v>4943</v>
      </c>
      <c r="U71">
        <v>0</v>
      </c>
      <c r="V71">
        <v>10503</v>
      </c>
      <c r="W71">
        <v>7699</v>
      </c>
      <c r="X71">
        <v>0</v>
      </c>
      <c r="Y71">
        <v>0</v>
      </c>
      <c r="Z71">
        <v>0</v>
      </c>
      <c r="AA71">
        <v>0</v>
      </c>
    </row>
    <row r="72" spans="1:27" x14ac:dyDescent="0.2">
      <c r="A72" t="s">
        <v>70</v>
      </c>
      <c r="B72" s="23">
        <v>54646</v>
      </c>
      <c r="C72" s="21">
        <v>5538</v>
      </c>
      <c r="D72" s="23">
        <v>4342</v>
      </c>
      <c r="E72" s="19">
        <f t="shared" si="2"/>
        <v>1.0584099961485773E-2</v>
      </c>
      <c r="F72" s="20" t="s">
        <v>367</v>
      </c>
      <c r="G72">
        <v>0</v>
      </c>
      <c r="H72">
        <v>0</v>
      </c>
      <c r="I72">
        <f t="shared" si="3"/>
        <v>0</v>
      </c>
      <c r="J72">
        <v>1660</v>
      </c>
      <c r="K72">
        <v>354</v>
      </c>
      <c r="L72">
        <v>0</v>
      </c>
      <c r="M72" s="33">
        <v>2459</v>
      </c>
      <c r="N72" s="34">
        <v>1057</v>
      </c>
      <c r="O72">
        <v>0</v>
      </c>
      <c r="P72">
        <v>3459</v>
      </c>
      <c r="Q72">
        <v>1847</v>
      </c>
      <c r="R72">
        <v>0</v>
      </c>
      <c r="S72">
        <v>4331</v>
      </c>
      <c r="T72">
        <v>2727</v>
      </c>
      <c r="U72">
        <v>0</v>
      </c>
      <c r="V72">
        <v>5538</v>
      </c>
      <c r="W72">
        <v>4342</v>
      </c>
      <c r="X72">
        <v>0</v>
      </c>
      <c r="Y72">
        <v>0</v>
      </c>
      <c r="Z72">
        <v>0</v>
      </c>
      <c r="AA72">
        <v>0</v>
      </c>
    </row>
    <row r="73" spans="1:27" x14ac:dyDescent="0.2">
      <c r="A73" t="s">
        <v>71</v>
      </c>
      <c r="B73" s="23">
        <v>8651</v>
      </c>
      <c r="C73" s="21">
        <v>707</v>
      </c>
      <c r="D73" s="23">
        <v>522</v>
      </c>
      <c r="E73" s="19">
        <f t="shared" si="2"/>
        <v>1.2724321003905049E-3</v>
      </c>
      <c r="F73" s="20" t="s">
        <v>372</v>
      </c>
      <c r="G73">
        <v>0</v>
      </c>
      <c r="H73">
        <v>0</v>
      </c>
      <c r="I73">
        <f t="shared" si="3"/>
        <v>0</v>
      </c>
      <c r="J73">
        <v>211</v>
      </c>
      <c r="K73">
        <v>71</v>
      </c>
      <c r="L73">
        <v>0</v>
      </c>
      <c r="M73" s="33">
        <v>390</v>
      </c>
      <c r="N73" s="34">
        <v>98</v>
      </c>
      <c r="O73">
        <v>0</v>
      </c>
      <c r="P73">
        <v>498</v>
      </c>
      <c r="Q73">
        <v>194</v>
      </c>
      <c r="R73">
        <v>0</v>
      </c>
      <c r="S73">
        <v>586</v>
      </c>
      <c r="T73">
        <v>368</v>
      </c>
      <c r="U73">
        <v>0</v>
      </c>
      <c r="V73">
        <v>707</v>
      </c>
      <c r="W73">
        <v>522</v>
      </c>
      <c r="X73">
        <v>0</v>
      </c>
      <c r="Y73">
        <v>0</v>
      </c>
      <c r="Z73">
        <v>0</v>
      </c>
      <c r="AA73">
        <v>0</v>
      </c>
    </row>
    <row r="74" spans="1:27" x14ac:dyDescent="0.2">
      <c r="A74" t="s">
        <v>73</v>
      </c>
      <c r="B74" s="23">
        <v>86797</v>
      </c>
      <c r="C74" s="21">
        <v>13438</v>
      </c>
      <c r="D74" s="23">
        <v>9055</v>
      </c>
      <c r="E74" s="19">
        <f t="shared" si="2"/>
        <v>2.2072553005816137E-2</v>
      </c>
      <c r="F74" s="20" t="s">
        <v>367</v>
      </c>
      <c r="G74">
        <v>0</v>
      </c>
      <c r="H74">
        <v>0</v>
      </c>
      <c r="I74">
        <f t="shared" si="3"/>
        <v>0</v>
      </c>
      <c r="J74">
        <v>7210</v>
      </c>
      <c r="K74">
        <v>959</v>
      </c>
      <c r="L74">
        <v>0</v>
      </c>
      <c r="M74" s="33">
        <v>8530</v>
      </c>
      <c r="N74" s="34">
        <v>1853</v>
      </c>
      <c r="O74">
        <v>0</v>
      </c>
      <c r="P74">
        <v>9984</v>
      </c>
      <c r="Q74">
        <v>3729</v>
      </c>
      <c r="R74">
        <v>0</v>
      </c>
      <c r="S74">
        <v>11461</v>
      </c>
      <c r="T74">
        <v>5791</v>
      </c>
      <c r="U74">
        <v>0</v>
      </c>
      <c r="V74">
        <v>13438</v>
      </c>
      <c r="W74">
        <v>9055</v>
      </c>
      <c r="X74">
        <v>0</v>
      </c>
      <c r="Y74">
        <v>0</v>
      </c>
      <c r="Z74">
        <v>0</v>
      </c>
      <c r="AA74">
        <v>0</v>
      </c>
    </row>
    <row r="75" spans="1:27" x14ac:dyDescent="0.2">
      <c r="A75" t="s">
        <v>74</v>
      </c>
      <c r="B75" s="23">
        <v>20929</v>
      </c>
      <c r="C75" s="21">
        <v>2321</v>
      </c>
      <c r="D75" s="23">
        <v>1927</v>
      </c>
      <c r="E75" s="19">
        <f t="shared" si="2"/>
        <v>4.6972732901388948E-3</v>
      </c>
      <c r="F75" s="20" t="s">
        <v>372</v>
      </c>
      <c r="G75">
        <v>0</v>
      </c>
      <c r="H75">
        <v>0</v>
      </c>
      <c r="I75">
        <f t="shared" si="3"/>
        <v>0</v>
      </c>
      <c r="J75">
        <v>520</v>
      </c>
      <c r="K75">
        <v>144</v>
      </c>
      <c r="L75">
        <v>0</v>
      </c>
      <c r="M75" s="33">
        <v>871</v>
      </c>
      <c r="N75" s="34">
        <v>353</v>
      </c>
      <c r="O75">
        <v>0</v>
      </c>
      <c r="P75">
        <v>1302</v>
      </c>
      <c r="Q75">
        <v>623</v>
      </c>
      <c r="R75">
        <v>0</v>
      </c>
      <c r="S75">
        <v>1753</v>
      </c>
      <c r="T75">
        <v>1244</v>
      </c>
      <c r="U75">
        <v>0</v>
      </c>
      <c r="V75">
        <v>2321</v>
      </c>
      <c r="W75">
        <v>1927</v>
      </c>
      <c r="X75">
        <v>0</v>
      </c>
      <c r="Y75">
        <v>0</v>
      </c>
      <c r="Z75">
        <v>0</v>
      </c>
      <c r="AA75">
        <v>0</v>
      </c>
    </row>
    <row r="76" spans="1:27" x14ac:dyDescent="0.2">
      <c r="A76" t="s">
        <v>75</v>
      </c>
      <c r="B76" s="23">
        <v>5600</v>
      </c>
      <c r="C76" s="21">
        <v>2273</v>
      </c>
      <c r="D76" s="23">
        <v>985</v>
      </c>
      <c r="E76" s="19">
        <f t="shared" si="2"/>
        <v>2.4010452469054549E-3</v>
      </c>
      <c r="F76" s="20" t="s">
        <v>370</v>
      </c>
      <c r="G76">
        <v>0</v>
      </c>
      <c r="H76">
        <v>0</v>
      </c>
      <c r="I76">
        <f t="shared" si="3"/>
        <v>0</v>
      </c>
      <c r="J76">
        <v>2012</v>
      </c>
      <c r="K76">
        <v>17</v>
      </c>
      <c r="L76">
        <v>0</v>
      </c>
      <c r="M76" s="33">
        <v>2068</v>
      </c>
      <c r="N76" s="34">
        <v>44</v>
      </c>
      <c r="O76">
        <v>0</v>
      </c>
      <c r="P76">
        <v>2139</v>
      </c>
      <c r="Q76">
        <v>122</v>
      </c>
      <c r="R76">
        <v>0</v>
      </c>
      <c r="S76">
        <v>2219</v>
      </c>
      <c r="T76">
        <v>493</v>
      </c>
      <c r="U76">
        <v>0</v>
      </c>
      <c r="V76">
        <v>2273</v>
      </c>
      <c r="W76">
        <v>985</v>
      </c>
      <c r="X76">
        <v>0</v>
      </c>
      <c r="Y76">
        <v>0</v>
      </c>
      <c r="Z76">
        <v>0</v>
      </c>
      <c r="AA76">
        <v>0</v>
      </c>
    </row>
    <row r="77" spans="1:27" x14ac:dyDescent="0.2">
      <c r="A77" t="s">
        <v>76</v>
      </c>
      <c r="B77" s="23">
        <v>5490</v>
      </c>
      <c r="C77" s="21">
        <v>2023</v>
      </c>
      <c r="D77" s="23">
        <v>996</v>
      </c>
      <c r="E77" s="19">
        <f t="shared" si="2"/>
        <v>2.4278589501703887E-3</v>
      </c>
      <c r="F77" s="20" t="s">
        <v>369</v>
      </c>
      <c r="G77">
        <v>0</v>
      </c>
      <c r="H77">
        <v>0</v>
      </c>
      <c r="I77">
        <f t="shared" si="3"/>
        <v>0</v>
      </c>
      <c r="J77">
        <v>1756</v>
      </c>
      <c r="K77">
        <v>0</v>
      </c>
      <c r="L77">
        <v>0</v>
      </c>
      <c r="M77" s="33">
        <v>1826</v>
      </c>
      <c r="N77" s="34">
        <v>38</v>
      </c>
      <c r="O77">
        <v>0</v>
      </c>
      <c r="P77">
        <v>1904</v>
      </c>
      <c r="Q77">
        <v>303</v>
      </c>
      <c r="R77">
        <v>0</v>
      </c>
      <c r="S77">
        <v>1962</v>
      </c>
      <c r="T77">
        <v>589</v>
      </c>
      <c r="U77">
        <v>0</v>
      </c>
      <c r="V77">
        <v>2023</v>
      </c>
      <c r="W77">
        <v>996</v>
      </c>
      <c r="X77">
        <v>0</v>
      </c>
      <c r="Y77">
        <v>0</v>
      </c>
      <c r="Z77">
        <v>0</v>
      </c>
      <c r="AA77">
        <v>0</v>
      </c>
    </row>
    <row r="78" spans="1:27" x14ac:dyDescent="0.2">
      <c r="A78" t="s">
        <v>77</v>
      </c>
      <c r="B78" s="23">
        <v>13153</v>
      </c>
      <c r="C78" s="21">
        <v>999</v>
      </c>
      <c r="D78" s="23">
        <v>782</v>
      </c>
      <c r="E78" s="19">
        <f t="shared" si="2"/>
        <v>1.9062105411980362E-3</v>
      </c>
      <c r="F78" s="20" t="s">
        <v>367</v>
      </c>
      <c r="G78">
        <v>0</v>
      </c>
      <c r="H78">
        <v>0</v>
      </c>
      <c r="I78">
        <f t="shared" si="3"/>
        <v>0</v>
      </c>
      <c r="J78">
        <v>340</v>
      </c>
      <c r="K78">
        <v>92</v>
      </c>
      <c r="L78">
        <v>0</v>
      </c>
      <c r="M78" s="33">
        <v>501</v>
      </c>
      <c r="N78" s="34">
        <v>155</v>
      </c>
      <c r="O78">
        <v>0</v>
      </c>
      <c r="P78">
        <v>700</v>
      </c>
      <c r="Q78">
        <v>348</v>
      </c>
      <c r="R78">
        <v>0</v>
      </c>
      <c r="S78">
        <v>845</v>
      </c>
      <c r="T78">
        <v>516</v>
      </c>
      <c r="U78">
        <v>0</v>
      </c>
      <c r="V78">
        <v>999</v>
      </c>
      <c r="W78">
        <v>782</v>
      </c>
      <c r="X78">
        <v>0</v>
      </c>
      <c r="Y78">
        <v>0</v>
      </c>
      <c r="Z78">
        <v>0</v>
      </c>
      <c r="AA78">
        <v>0</v>
      </c>
    </row>
    <row r="79" spans="1:27" x14ac:dyDescent="0.2">
      <c r="A79" t="s">
        <v>78</v>
      </c>
      <c r="B79" s="23">
        <v>1991</v>
      </c>
      <c r="C79" s="21">
        <v>1027</v>
      </c>
      <c r="D79" s="23">
        <v>520</v>
      </c>
      <c r="E79" s="19">
        <f t="shared" si="2"/>
        <v>1.2675568816150624E-3</v>
      </c>
      <c r="F79" s="20" t="s">
        <v>370</v>
      </c>
      <c r="G79">
        <v>0</v>
      </c>
      <c r="H79">
        <v>0</v>
      </c>
      <c r="I79">
        <f t="shared" si="3"/>
        <v>0</v>
      </c>
      <c r="J79">
        <v>864</v>
      </c>
      <c r="K79">
        <v>17</v>
      </c>
      <c r="L79">
        <v>0</v>
      </c>
      <c r="M79" s="33">
        <v>888</v>
      </c>
      <c r="N79" s="34">
        <v>21</v>
      </c>
      <c r="O79">
        <v>0</v>
      </c>
      <c r="P79">
        <v>932</v>
      </c>
      <c r="Q79">
        <v>189</v>
      </c>
      <c r="R79">
        <v>0</v>
      </c>
      <c r="S79">
        <v>981</v>
      </c>
      <c r="T79">
        <v>330</v>
      </c>
      <c r="U79">
        <v>0</v>
      </c>
      <c r="V79">
        <v>1027</v>
      </c>
      <c r="W79">
        <v>520</v>
      </c>
      <c r="X79">
        <v>0</v>
      </c>
      <c r="Y79">
        <v>0</v>
      </c>
      <c r="Z79">
        <v>0</v>
      </c>
      <c r="AA79">
        <v>0</v>
      </c>
    </row>
    <row r="80" spans="1:27" x14ac:dyDescent="0.2">
      <c r="A80" t="s">
        <v>79</v>
      </c>
      <c r="B80" s="23">
        <v>13261</v>
      </c>
      <c r="C80" s="21">
        <v>2077</v>
      </c>
      <c r="D80" s="23">
        <v>1398</v>
      </c>
      <c r="E80" s="19">
        <f t="shared" si="2"/>
        <v>3.4077779240343411E-3</v>
      </c>
      <c r="F80" s="20" t="s">
        <v>372</v>
      </c>
      <c r="G80">
        <v>0</v>
      </c>
      <c r="H80">
        <v>0</v>
      </c>
      <c r="I80">
        <f t="shared" si="3"/>
        <v>0</v>
      </c>
      <c r="J80">
        <v>1243</v>
      </c>
      <c r="K80">
        <v>125</v>
      </c>
      <c r="L80">
        <v>0</v>
      </c>
      <c r="M80" s="33">
        <v>1508</v>
      </c>
      <c r="N80" s="34">
        <v>270</v>
      </c>
      <c r="O80">
        <v>0</v>
      </c>
      <c r="P80">
        <v>1725</v>
      </c>
      <c r="Q80">
        <v>559</v>
      </c>
      <c r="R80">
        <v>0</v>
      </c>
      <c r="S80">
        <v>1881</v>
      </c>
      <c r="T80">
        <v>911</v>
      </c>
      <c r="U80">
        <v>0</v>
      </c>
      <c r="V80">
        <v>2077</v>
      </c>
      <c r="W80">
        <v>1398</v>
      </c>
      <c r="X80">
        <v>0</v>
      </c>
      <c r="Y80">
        <v>0</v>
      </c>
      <c r="Z80">
        <v>0</v>
      </c>
      <c r="AA80">
        <v>0</v>
      </c>
    </row>
    <row r="81" spans="1:27" x14ac:dyDescent="0.2">
      <c r="A81" t="s">
        <v>80</v>
      </c>
      <c r="B81" s="23">
        <v>7720</v>
      </c>
      <c r="C81" s="21">
        <v>895</v>
      </c>
      <c r="D81" s="23">
        <v>573</v>
      </c>
      <c r="E81" s="19">
        <f t="shared" si="2"/>
        <v>1.3967501791642899E-3</v>
      </c>
      <c r="F81" s="20" t="s">
        <v>367</v>
      </c>
      <c r="G81">
        <v>0</v>
      </c>
      <c r="H81">
        <v>0</v>
      </c>
      <c r="I81">
        <f t="shared" si="3"/>
        <v>0</v>
      </c>
      <c r="J81">
        <v>213</v>
      </c>
      <c r="K81">
        <v>62</v>
      </c>
      <c r="L81">
        <v>0</v>
      </c>
      <c r="M81" s="33">
        <v>555</v>
      </c>
      <c r="N81" s="34">
        <v>140</v>
      </c>
      <c r="O81">
        <v>0</v>
      </c>
      <c r="P81">
        <v>657</v>
      </c>
      <c r="Q81">
        <v>248</v>
      </c>
      <c r="R81">
        <v>0</v>
      </c>
      <c r="S81">
        <v>739</v>
      </c>
      <c r="T81">
        <v>335</v>
      </c>
      <c r="U81">
        <v>0</v>
      </c>
      <c r="V81">
        <v>895</v>
      </c>
      <c r="W81">
        <v>573</v>
      </c>
      <c r="X81">
        <v>0</v>
      </c>
      <c r="Y81">
        <v>0</v>
      </c>
      <c r="Z81">
        <v>0</v>
      </c>
      <c r="AA81">
        <v>0</v>
      </c>
    </row>
    <row r="82" spans="1:27" x14ac:dyDescent="0.2">
      <c r="A82" t="s">
        <v>81</v>
      </c>
      <c r="B82" s="23">
        <v>10582</v>
      </c>
      <c r="C82" s="21">
        <v>903</v>
      </c>
      <c r="D82" s="23">
        <v>670</v>
      </c>
      <c r="E82" s="19">
        <f t="shared" si="2"/>
        <v>1.6331982897732536E-3</v>
      </c>
      <c r="F82" s="20" t="s">
        <v>372</v>
      </c>
      <c r="G82">
        <v>0</v>
      </c>
      <c r="H82">
        <v>0</v>
      </c>
      <c r="I82">
        <f t="shared" si="3"/>
        <v>0</v>
      </c>
      <c r="J82">
        <v>242</v>
      </c>
      <c r="K82">
        <v>67</v>
      </c>
      <c r="L82">
        <v>0</v>
      </c>
      <c r="M82" s="33">
        <v>388</v>
      </c>
      <c r="N82" s="34">
        <v>120</v>
      </c>
      <c r="O82">
        <v>0</v>
      </c>
      <c r="P82">
        <v>558</v>
      </c>
      <c r="Q82">
        <v>253</v>
      </c>
      <c r="R82">
        <v>0</v>
      </c>
      <c r="S82">
        <v>696</v>
      </c>
      <c r="T82">
        <v>378</v>
      </c>
      <c r="U82">
        <v>0</v>
      </c>
      <c r="V82">
        <v>903</v>
      </c>
      <c r="W82">
        <v>670</v>
      </c>
      <c r="X82">
        <v>0</v>
      </c>
      <c r="Y82">
        <v>0</v>
      </c>
      <c r="Z82">
        <v>0</v>
      </c>
      <c r="AA82">
        <v>0</v>
      </c>
    </row>
    <row r="83" spans="1:27" x14ac:dyDescent="0.2">
      <c r="A83" t="s">
        <v>82</v>
      </c>
      <c r="B83" s="23">
        <v>158540</v>
      </c>
      <c r="C83" s="21">
        <v>26406</v>
      </c>
      <c r="D83" s="23">
        <v>21391</v>
      </c>
      <c r="E83" s="19">
        <f t="shared" si="2"/>
        <v>5.2142902412745773E-2</v>
      </c>
      <c r="F83" s="20" t="s">
        <v>350</v>
      </c>
      <c r="G83">
        <v>0</v>
      </c>
      <c r="H83">
        <v>0</v>
      </c>
      <c r="I83">
        <f t="shared" si="3"/>
        <v>0</v>
      </c>
      <c r="J83">
        <v>8094</v>
      </c>
      <c r="K83">
        <v>2743</v>
      </c>
      <c r="L83">
        <v>0</v>
      </c>
      <c r="M83" s="33">
        <v>11673</v>
      </c>
      <c r="N83" s="34">
        <v>4734</v>
      </c>
      <c r="O83">
        <v>0</v>
      </c>
      <c r="P83">
        <v>15801</v>
      </c>
      <c r="Q83">
        <v>8884</v>
      </c>
      <c r="R83">
        <v>0</v>
      </c>
      <c r="S83">
        <v>20118</v>
      </c>
      <c r="T83">
        <v>12203</v>
      </c>
      <c r="U83">
        <v>0</v>
      </c>
      <c r="V83">
        <v>26406</v>
      </c>
      <c r="W83">
        <v>21391</v>
      </c>
      <c r="X83">
        <v>0</v>
      </c>
      <c r="Y83">
        <v>0</v>
      </c>
      <c r="Z83">
        <v>0</v>
      </c>
      <c r="AA83">
        <v>0</v>
      </c>
    </row>
    <row r="84" spans="1:27" x14ac:dyDescent="0.2">
      <c r="A84" t="s">
        <v>83</v>
      </c>
      <c r="B84" s="23">
        <v>5698</v>
      </c>
      <c r="C84" s="21">
        <v>2528</v>
      </c>
      <c r="D84" s="23">
        <v>1352</v>
      </c>
      <c r="E84" s="19">
        <f t="shared" si="2"/>
        <v>3.2956478921991623E-3</v>
      </c>
      <c r="F84" s="20" t="s">
        <v>372</v>
      </c>
      <c r="G84">
        <v>0</v>
      </c>
      <c r="H84">
        <v>0</v>
      </c>
      <c r="I84">
        <f t="shared" si="3"/>
        <v>0</v>
      </c>
      <c r="J84">
        <v>2179</v>
      </c>
      <c r="K84">
        <v>29</v>
      </c>
      <c r="L84">
        <v>0</v>
      </c>
      <c r="M84" s="33">
        <v>2259</v>
      </c>
      <c r="N84" s="34">
        <v>73</v>
      </c>
      <c r="O84">
        <v>0</v>
      </c>
      <c r="P84">
        <v>2365</v>
      </c>
      <c r="Q84">
        <v>481</v>
      </c>
      <c r="R84">
        <v>0</v>
      </c>
      <c r="S84">
        <v>2432</v>
      </c>
      <c r="T84">
        <v>876</v>
      </c>
      <c r="U84">
        <v>0</v>
      </c>
      <c r="V84">
        <v>2528</v>
      </c>
      <c r="W84">
        <v>1352</v>
      </c>
      <c r="X84">
        <v>0</v>
      </c>
      <c r="Y84">
        <v>0</v>
      </c>
      <c r="Z84">
        <v>0</v>
      </c>
      <c r="AA84">
        <v>0</v>
      </c>
    </row>
    <row r="85" spans="1:27" x14ac:dyDescent="0.2">
      <c r="A85" t="s">
        <v>84</v>
      </c>
      <c r="B85" s="23">
        <v>3563</v>
      </c>
      <c r="C85" s="21">
        <v>1717</v>
      </c>
      <c r="D85" s="23">
        <v>799</v>
      </c>
      <c r="E85" s="19">
        <f t="shared" si="2"/>
        <v>1.9476499007892978E-3</v>
      </c>
      <c r="F85" s="20" t="s">
        <v>370</v>
      </c>
      <c r="G85">
        <v>0</v>
      </c>
      <c r="H85">
        <v>0</v>
      </c>
      <c r="I85">
        <f t="shared" si="3"/>
        <v>0</v>
      </c>
      <c r="J85">
        <v>1576</v>
      </c>
      <c r="K85">
        <v>26</v>
      </c>
      <c r="L85">
        <v>0</v>
      </c>
      <c r="M85" s="33">
        <v>1615</v>
      </c>
      <c r="N85" s="34">
        <v>40</v>
      </c>
      <c r="O85">
        <v>0</v>
      </c>
      <c r="P85">
        <v>1661</v>
      </c>
      <c r="Q85">
        <v>345</v>
      </c>
      <c r="R85">
        <v>0</v>
      </c>
      <c r="S85">
        <v>1693</v>
      </c>
      <c r="T85">
        <v>542</v>
      </c>
      <c r="U85">
        <v>0</v>
      </c>
      <c r="V85">
        <v>1717</v>
      </c>
      <c r="W85">
        <v>799</v>
      </c>
      <c r="X85">
        <v>0</v>
      </c>
      <c r="Y85">
        <v>0</v>
      </c>
      <c r="Z85">
        <v>0</v>
      </c>
      <c r="AA85">
        <v>0</v>
      </c>
    </row>
    <row r="86" spans="1:27" x14ac:dyDescent="0.2">
      <c r="A86" t="s">
        <v>85</v>
      </c>
      <c r="B86" s="23">
        <v>27538</v>
      </c>
      <c r="C86" s="21">
        <v>2834</v>
      </c>
      <c r="D86" s="23">
        <v>1836</v>
      </c>
      <c r="E86" s="19">
        <f t="shared" si="2"/>
        <v>4.4754508358562589E-3</v>
      </c>
      <c r="F86" s="20" t="s">
        <v>372</v>
      </c>
      <c r="G86">
        <v>0</v>
      </c>
      <c r="H86">
        <v>0</v>
      </c>
      <c r="I86">
        <f t="shared" si="3"/>
        <v>0</v>
      </c>
      <c r="J86">
        <v>994</v>
      </c>
      <c r="K86">
        <v>185</v>
      </c>
      <c r="L86">
        <v>0</v>
      </c>
      <c r="M86" s="33">
        <v>1430</v>
      </c>
      <c r="N86" s="34">
        <v>391</v>
      </c>
      <c r="O86">
        <v>0</v>
      </c>
      <c r="P86">
        <v>1968</v>
      </c>
      <c r="Q86">
        <v>795</v>
      </c>
      <c r="R86">
        <v>0</v>
      </c>
      <c r="S86">
        <v>2356</v>
      </c>
      <c r="T86">
        <v>1236</v>
      </c>
      <c r="U86">
        <v>0</v>
      </c>
      <c r="V86">
        <v>2834</v>
      </c>
      <c r="W86">
        <v>1836</v>
      </c>
      <c r="X86">
        <v>0</v>
      </c>
      <c r="Y86">
        <v>0</v>
      </c>
      <c r="Z86">
        <v>0</v>
      </c>
      <c r="AA86">
        <v>0</v>
      </c>
    </row>
    <row r="87" spans="1:27" x14ac:dyDescent="0.2">
      <c r="A87" t="s">
        <v>86</v>
      </c>
      <c r="B87" s="23">
        <v>77528</v>
      </c>
      <c r="C87" s="21">
        <v>8653</v>
      </c>
      <c r="D87" s="23">
        <v>6186</v>
      </c>
      <c r="E87" s="19">
        <f t="shared" si="2"/>
        <v>1.5079051672443802E-2</v>
      </c>
      <c r="F87" s="20" t="s">
        <v>367</v>
      </c>
      <c r="G87">
        <v>0</v>
      </c>
      <c r="H87">
        <v>0</v>
      </c>
      <c r="I87">
        <f t="shared" si="3"/>
        <v>0</v>
      </c>
      <c r="J87">
        <v>2539</v>
      </c>
      <c r="K87">
        <v>441</v>
      </c>
      <c r="L87">
        <v>0</v>
      </c>
      <c r="M87" s="33">
        <v>3605</v>
      </c>
      <c r="N87" s="34">
        <v>1171</v>
      </c>
      <c r="O87">
        <v>0</v>
      </c>
      <c r="P87">
        <v>5046</v>
      </c>
      <c r="Q87">
        <v>2157</v>
      </c>
      <c r="R87">
        <v>0</v>
      </c>
      <c r="S87">
        <v>6605</v>
      </c>
      <c r="T87">
        <v>3663</v>
      </c>
      <c r="U87">
        <v>0</v>
      </c>
      <c r="V87">
        <v>8653</v>
      </c>
      <c r="W87">
        <v>6186</v>
      </c>
      <c r="X87">
        <v>0</v>
      </c>
      <c r="Y87">
        <v>0</v>
      </c>
      <c r="Z87">
        <v>0</v>
      </c>
      <c r="AA87">
        <v>0</v>
      </c>
    </row>
    <row r="88" spans="1:27" x14ac:dyDescent="0.2">
      <c r="A88" t="s">
        <v>87</v>
      </c>
      <c r="B88" s="23">
        <v>5851</v>
      </c>
      <c r="C88" s="21">
        <v>829</v>
      </c>
      <c r="D88" s="23">
        <v>421</v>
      </c>
      <c r="E88" s="19">
        <f t="shared" si="2"/>
        <v>1.0262335522306563E-3</v>
      </c>
      <c r="F88" s="20" t="s">
        <v>369</v>
      </c>
      <c r="G88">
        <v>0</v>
      </c>
      <c r="H88">
        <v>0</v>
      </c>
      <c r="I88">
        <f t="shared" si="3"/>
        <v>0</v>
      </c>
      <c r="J88">
        <v>104</v>
      </c>
      <c r="K88">
        <v>26</v>
      </c>
      <c r="L88">
        <v>0</v>
      </c>
      <c r="M88" s="33">
        <v>174</v>
      </c>
      <c r="N88" s="34">
        <v>57</v>
      </c>
      <c r="O88">
        <v>0</v>
      </c>
      <c r="P88">
        <v>231</v>
      </c>
      <c r="Q88">
        <v>121</v>
      </c>
      <c r="R88">
        <v>0</v>
      </c>
      <c r="S88">
        <v>757</v>
      </c>
      <c r="T88">
        <v>171</v>
      </c>
      <c r="U88">
        <v>0</v>
      </c>
      <c r="V88">
        <v>829</v>
      </c>
      <c r="W88">
        <v>421</v>
      </c>
      <c r="X88">
        <v>0</v>
      </c>
      <c r="Y88">
        <v>0</v>
      </c>
      <c r="Z88">
        <v>0</v>
      </c>
      <c r="AA88">
        <v>0</v>
      </c>
    </row>
    <row r="89" spans="1:27" x14ac:dyDescent="0.2">
      <c r="A89" t="s">
        <v>221</v>
      </c>
      <c r="B89" s="23">
        <v>3246893</v>
      </c>
      <c r="C89" s="23">
        <v>581971</v>
      </c>
      <c r="D89" s="23">
        <v>410238</v>
      </c>
      <c r="E89" s="19">
        <f t="shared" ref="E89" si="4">D89/B89</f>
        <v>0.12634786548247817</v>
      </c>
      <c r="F89" s="20" t="s">
        <v>352</v>
      </c>
      <c r="G89">
        <v>106061</v>
      </c>
      <c r="H89">
        <v>11353</v>
      </c>
      <c r="I89">
        <f t="shared" si="3"/>
        <v>3.4965734934905464E-3</v>
      </c>
      <c r="J89">
        <v>0</v>
      </c>
      <c r="K89">
        <v>42552</v>
      </c>
      <c r="L89">
        <v>0</v>
      </c>
      <c r="M89" s="33">
        <v>319299</v>
      </c>
      <c r="N89" s="34">
        <v>85438</v>
      </c>
      <c r="O89">
        <v>0</v>
      </c>
      <c r="P89">
        <v>405122</v>
      </c>
      <c r="Q89">
        <v>159660</v>
      </c>
      <c r="R89">
        <v>0</v>
      </c>
      <c r="S89">
        <v>478130</v>
      </c>
      <c r="T89">
        <v>249909</v>
      </c>
      <c r="U89">
        <v>0</v>
      </c>
      <c r="V89">
        <v>581971</v>
      </c>
      <c r="W89">
        <v>410238</v>
      </c>
      <c r="X89">
        <v>0</v>
      </c>
      <c r="Y89">
        <v>0</v>
      </c>
      <c r="Z89">
        <v>0</v>
      </c>
      <c r="AA89">
        <v>0</v>
      </c>
    </row>
    <row r="93" spans="1:27" x14ac:dyDescent="0.2">
      <c r="A93" t="s">
        <v>251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709779-4AE9-184C-8747-61ED2F71A71A}">
  <dimension ref="A1:K37"/>
  <sheetViews>
    <sheetView workbookViewId="0">
      <selection activeCell="D9" sqref="D4:D9"/>
    </sheetView>
  </sheetViews>
  <sheetFormatPr baseColWidth="10" defaultRowHeight="15" x14ac:dyDescent="0.2"/>
  <cols>
    <col min="1" max="1" width="14.83203125" bestFit="1" customWidth="1"/>
  </cols>
  <sheetData>
    <row r="1" spans="1:9" x14ac:dyDescent="0.2">
      <c r="A1" t="s">
        <v>214</v>
      </c>
      <c r="B1" t="s">
        <v>248</v>
      </c>
      <c r="C1" t="s">
        <v>250</v>
      </c>
      <c r="D1" t="s">
        <v>249</v>
      </c>
      <c r="H1" s="35"/>
      <c r="I1" s="35"/>
    </row>
    <row r="2" spans="1:9" x14ac:dyDescent="0.2">
      <c r="A2" t="s">
        <v>351</v>
      </c>
      <c r="B2" s="4">
        <v>149494</v>
      </c>
      <c r="C2">
        <v>410238</v>
      </c>
      <c r="D2">
        <f>B2/C2</f>
        <v>0.36440797780800416</v>
      </c>
      <c r="H2" s="35"/>
      <c r="I2" s="35"/>
    </row>
    <row r="3" spans="1:9" x14ac:dyDescent="0.2">
      <c r="A3" t="s">
        <v>350</v>
      </c>
      <c r="B3" s="4">
        <v>91286</v>
      </c>
      <c r="C3">
        <v>410238</v>
      </c>
      <c r="D3">
        <f t="shared" ref="D3:D10" si="0">B3/C3</f>
        <v>0.22251961056752423</v>
      </c>
      <c r="H3" s="36"/>
      <c r="I3" s="35"/>
    </row>
    <row r="4" spans="1:9" x14ac:dyDescent="0.2">
      <c r="A4" t="s">
        <v>367</v>
      </c>
      <c r="B4" s="4">
        <v>43905</v>
      </c>
      <c r="C4">
        <v>410238</v>
      </c>
      <c r="D4">
        <f t="shared" si="0"/>
        <v>0.10702324016790253</v>
      </c>
      <c r="H4" s="36"/>
      <c r="I4" s="35"/>
    </row>
    <row r="5" spans="1:9" x14ac:dyDescent="0.2">
      <c r="A5" t="s">
        <v>370</v>
      </c>
      <c r="B5" s="4">
        <v>16888</v>
      </c>
      <c r="C5">
        <v>410238</v>
      </c>
      <c r="D5">
        <f t="shared" si="0"/>
        <v>4.1166347339836873E-2</v>
      </c>
      <c r="H5" s="36"/>
      <c r="I5" s="35"/>
    </row>
    <row r="6" spans="1:9" x14ac:dyDescent="0.2">
      <c r="A6" t="s">
        <v>371</v>
      </c>
      <c r="B6" s="4">
        <v>25927</v>
      </c>
      <c r="C6">
        <v>410238</v>
      </c>
      <c r="D6">
        <f t="shared" si="0"/>
        <v>6.3199898595449472E-2</v>
      </c>
      <c r="H6" s="36"/>
      <c r="I6" s="35"/>
    </row>
    <row r="7" spans="1:9" x14ac:dyDescent="0.2">
      <c r="A7" t="s">
        <v>368</v>
      </c>
      <c r="B7" s="4">
        <v>18450</v>
      </c>
      <c r="C7">
        <v>410238</v>
      </c>
      <c r="D7">
        <f t="shared" si="0"/>
        <v>4.4973893203457502E-2</v>
      </c>
      <c r="H7" s="36"/>
      <c r="I7" s="35"/>
    </row>
    <row r="8" spans="1:9" x14ac:dyDescent="0.2">
      <c r="A8" t="s">
        <v>372</v>
      </c>
      <c r="B8" s="4">
        <v>46905</v>
      </c>
      <c r="C8">
        <v>410238</v>
      </c>
      <c r="D8">
        <f t="shared" si="0"/>
        <v>0.11433606833106635</v>
      </c>
      <c r="H8" s="36"/>
      <c r="I8" s="35"/>
    </row>
    <row r="9" spans="1:9" x14ac:dyDescent="0.2">
      <c r="A9" t="s">
        <v>369</v>
      </c>
      <c r="B9" s="4">
        <v>17383</v>
      </c>
      <c r="C9">
        <v>410238</v>
      </c>
      <c r="D9">
        <f t="shared" si="0"/>
        <v>4.2372963986758903E-2</v>
      </c>
      <c r="H9" s="36"/>
      <c r="I9" s="35"/>
    </row>
    <row r="10" spans="1:9" x14ac:dyDescent="0.2">
      <c r="A10" s="3" t="s">
        <v>352</v>
      </c>
      <c r="B10">
        <v>410238</v>
      </c>
      <c r="C10">
        <v>410238</v>
      </c>
      <c r="D10">
        <f t="shared" si="0"/>
        <v>1</v>
      </c>
      <c r="H10" s="36"/>
      <c r="I10" s="35"/>
    </row>
    <row r="11" spans="1:9" x14ac:dyDescent="0.2">
      <c r="H11" s="37"/>
      <c r="I11" s="38"/>
    </row>
    <row r="13" spans="1:9" x14ac:dyDescent="0.2">
      <c r="A13" t="s">
        <v>252</v>
      </c>
    </row>
    <row r="14" spans="1:9" x14ac:dyDescent="0.2">
      <c r="A14" t="s">
        <v>253</v>
      </c>
    </row>
    <row r="16" spans="1:9" x14ac:dyDescent="0.2">
      <c r="A16" t="s">
        <v>331</v>
      </c>
      <c r="B16" t="s">
        <v>333</v>
      </c>
      <c r="C16" t="s">
        <v>332</v>
      </c>
      <c r="D16" t="s">
        <v>334</v>
      </c>
    </row>
    <row r="17" spans="1:11" x14ac:dyDescent="0.2">
      <c r="A17">
        <v>2018</v>
      </c>
      <c r="B17">
        <v>1</v>
      </c>
      <c r="C17">
        <v>42552</v>
      </c>
      <c r="D17">
        <v>42552</v>
      </c>
    </row>
    <row r="18" spans="1:11" x14ac:dyDescent="0.2">
      <c r="A18">
        <v>2016</v>
      </c>
      <c r="B18">
        <v>0.2077</v>
      </c>
      <c r="C18">
        <v>5936562</v>
      </c>
      <c r="D18">
        <f>C18*B18</f>
        <v>1233023.9273999999</v>
      </c>
    </row>
    <row r="19" spans="1:11" ht="16" x14ac:dyDescent="0.2">
      <c r="A19">
        <v>2014</v>
      </c>
      <c r="B19">
        <v>9.9299999999999999E-2</v>
      </c>
      <c r="C19">
        <v>1992566</v>
      </c>
      <c r="D19">
        <f>C19*B19</f>
        <v>197861.80379999999</v>
      </c>
      <c r="H19" t="s">
        <v>353</v>
      </c>
      <c r="K19" s="22" t="s">
        <v>335</v>
      </c>
    </row>
    <row r="20" spans="1:11" ht="16" x14ac:dyDescent="0.2">
      <c r="G20" t="s">
        <v>354</v>
      </c>
      <c r="H20">
        <v>1425</v>
      </c>
      <c r="K20" s="22" t="s">
        <v>336</v>
      </c>
    </row>
    <row r="21" spans="1:11" ht="16" x14ac:dyDescent="0.2">
      <c r="G21" t="s">
        <v>355</v>
      </c>
      <c r="H21">
        <v>19693</v>
      </c>
      <c r="K21" s="22" t="s">
        <v>337</v>
      </c>
    </row>
    <row r="22" spans="1:11" ht="16" x14ac:dyDescent="0.2">
      <c r="A22" t="s">
        <v>331</v>
      </c>
      <c r="B22" t="s">
        <v>341</v>
      </c>
      <c r="C22" t="s">
        <v>342</v>
      </c>
      <c r="D22" t="s">
        <v>121</v>
      </c>
      <c r="G22" t="s">
        <v>356</v>
      </c>
      <c r="H22">
        <v>35324</v>
      </c>
      <c r="K22" s="22"/>
    </row>
    <row r="23" spans="1:11" ht="16" x14ac:dyDescent="0.2">
      <c r="A23">
        <v>2016</v>
      </c>
      <c r="B23">
        <v>607737</v>
      </c>
      <c r="C23">
        <v>59709</v>
      </c>
      <c r="D23">
        <v>667446</v>
      </c>
      <c r="G23" t="s">
        <v>357</v>
      </c>
      <c r="H23">
        <v>45298</v>
      </c>
      <c r="K23" s="22" t="s">
        <v>338</v>
      </c>
    </row>
    <row r="24" spans="1:11" ht="16" x14ac:dyDescent="0.2">
      <c r="A24">
        <v>2014</v>
      </c>
      <c r="B24">
        <v>196075</v>
      </c>
      <c r="C24">
        <v>37488</v>
      </c>
      <c r="D24">
        <v>233563</v>
      </c>
      <c r="G24" t="s">
        <v>358</v>
      </c>
      <c r="H24">
        <v>98057</v>
      </c>
      <c r="K24" s="22" t="s">
        <v>339</v>
      </c>
    </row>
    <row r="25" spans="1:11" ht="16" x14ac:dyDescent="0.2">
      <c r="G25" t="s">
        <v>359</v>
      </c>
      <c r="H25">
        <v>124844</v>
      </c>
      <c r="K25" s="22" t="s">
        <v>340</v>
      </c>
    </row>
    <row r="26" spans="1:11" x14ac:dyDescent="0.2">
      <c r="G26" t="s">
        <v>360</v>
      </c>
      <c r="H26">
        <v>206871</v>
      </c>
    </row>
    <row r="30" spans="1:11" x14ac:dyDescent="0.2">
      <c r="E30" s="3" t="s">
        <v>367</v>
      </c>
    </row>
    <row r="31" spans="1:11" x14ac:dyDescent="0.2">
      <c r="E31" s="3" t="s">
        <v>350</v>
      </c>
    </row>
    <row r="32" spans="1:11" x14ac:dyDescent="0.2">
      <c r="E32" s="3" t="s">
        <v>371</v>
      </c>
    </row>
    <row r="33" spans="5:5" x14ac:dyDescent="0.2">
      <c r="E33" s="3" t="s">
        <v>368</v>
      </c>
    </row>
    <row r="34" spans="5:5" x14ac:dyDescent="0.2">
      <c r="E34" s="3" t="s">
        <v>372</v>
      </c>
    </row>
    <row r="35" spans="5:5" x14ac:dyDescent="0.2">
      <c r="E35" s="3" t="s">
        <v>369</v>
      </c>
    </row>
    <row r="36" spans="5:5" x14ac:dyDescent="0.2">
      <c r="E36" s="3" t="s">
        <v>351</v>
      </c>
    </row>
    <row r="37" spans="5:5" x14ac:dyDescent="0.2">
      <c r="E37" s="3" t="s">
        <v>370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39"/>
  <sheetViews>
    <sheetView workbookViewId="0">
      <selection activeCell="J15" sqref="J15"/>
    </sheetView>
  </sheetViews>
  <sheetFormatPr baseColWidth="10" defaultRowHeight="15" x14ac:dyDescent="0.2"/>
  <sheetData>
    <row r="1" spans="1:15" x14ac:dyDescent="0.2">
      <c r="A1" s="10" t="s">
        <v>198</v>
      </c>
      <c r="B1" s="11"/>
      <c r="C1" s="11"/>
      <c r="D1" s="11"/>
      <c r="E1" s="11"/>
      <c r="F1" s="11"/>
      <c r="G1" s="11"/>
      <c r="H1" s="11"/>
      <c r="I1" s="11"/>
      <c r="J1" s="11"/>
    </row>
    <row r="2" spans="1:15" x14ac:dyDescent="0.2">
      <c r="A2" s="10"/>
      <c r="B2" s="11"/>
      <c r="C2" s="11"/>
      <c r="D2" s="11"/>
      <c r="E2" s="11"/>
      <c r="F2" s="11"/>
      <c r="G2" s="11"/>
      <c r="H2" s="11"/>
      <c r="I2" s="11"/>
      <c r="J2" s="11"/>
    </row>
    <row r="3" spans="1:15" x14ac:dyDescent="0.2">
      <c r="A3" s="10" t="s">
        <v>199</v>
      </c>
      <c r="B3" s="11"/>
      <c r="C3" s="11"/>
      <c r="D3" s="11"/>
      <c r="E3" s="11"/>
      <c r="F3" s="11"/>
      <c r="G3" s="11"/>
      <c r="H3" s="11"/>
      <c r="I3" s="11"/>
      <c r="J3" s="11"/>
    </row>
    <row r="4" spans="1:15" x14ac:dyDescent="0.2">
      <c r="A4" s="10"/>
      <c r="B4" s="11"/>
      <c r="C4" s="11"/>
      <c r="D4" s="11"/>
      <c r="E4" s="11"/>
      <c r="F4" s="11"/>
      <c r="G4" s="11"/>
      <c r="H4" s="11"/>
      <c r="I4" s="11"/>
      <c r="J4" s="11"/>
    </row>
    <row r="5" spans="1:15" x14ac:dyDescent="0.2">
      <c r="A5" s="12" t="s">
        <v>200</v>
      </c>
      <c r="B5" s="11"/>
      <c r="C5" s="11"/>
      <c r="D5" s="11"/>
      <c r="E5" s="11"/>
      <c r="F5" s="11"/>
      <c r="G5" s="11"/>
      <c r="H5" s="11"/>
      <c r="I5" s="11"/>
      <c r="J5" s="11"/>
    </row>
    <row r="6" spans="1:15" x14ac:dyDescent="0.2">
      <c r="A6" s="10"/>
      <c r="B6" s="11"/>
      <c r="C6" s="11"/>
      <c r="D6" s="11"/>
      <c r="E6" s="11"/>
      <c r="F6" s="11"/>
      <c r="G6" s="11"/>
      <c r="H6" s="11"/>
      <c r="I6" s="11"/>
      <c r="J6" s="11"/>
    </row>
    <row r="7" spans="1:15" x14ac:dyDescent="0.2">
      <c r="A7" s="10" t="s">
        <v>201</v>
      </c>
      <c r="B7" s="11"/>
      <c r="C7" s="11"/>
      <c r="D7" s="11"/>
      <c r="E7" s="11"/>
      <c r="F7" s="11"/>
      <c r="G7" s="11"/>
      <c r="H7" s="11"/>
      <c r="I7" s="11"/>
      <c r="J7" s="11"/>
    </row>
    <row r="8" spans="1:15" x14ac:dyDescent="0.2">
      <c r="A8" s="10"/>
      <c r="B8" s="11"/>
      <c r="C8" s="11"/>
      <c r="D8" s="11"/>
      <c r="E8" s="11"/>
      <c r="F8" s="11"/>
      <c r="G8" s="11"/>
      <c r="H8" s="11"/>
      <c r="I8" s="11"/>
      <c r="J8" s="11"/>
    </row>
    <row r="9" spans="1:15" x14ac:dyDescent="0.2">
      <c r="A9" s="10" t="s">
        <v>202</v>
      </c>
      <c r="B9" s="11"/>
      <c r="C9" s="11"/>
      <c r="D9" s="11"/>
      <c r="E9" s="11"/>
      <c r="F9" s="11"/>
      <c r="G9" s="11"/>
      <c r="H9" s="11"/>
      <c r="I9" s="11"/>
      <c r="J9" s="11"/>
    </row>
    <row r="10" spans="1:15" x14ac:dyDescent="0.2">
      <c r="A10" s="10"/>
      <c r="B10" s="11"/>
      <c r="C10" s="11"/>
      <c r="D10" s="11"/>
      <c r="E10" s="11"/>
      <c r="F10" s="11"/>
      <c r="G10" s="11"/>
      <c r="H10" s="11"/>
      <c r="I10" s="11"/>
      <c r="J10" s="11"/>
    </row>
    <row r="11" spans="1:15" x14ac:dyDescent="0.2">
      <c r="A11" s="10"/>
      <c r="B11" s="11"/>
      <c r="C11" s="11"/>
      <c r="D11" s="11"/>
      <c r="E11" s="11"/>
      <c r="F11" s="11"/>
      <c r="G11" s="11"/>
      <c r="H11" s="11"/>
      <c r="I11" s="11"/>
      <c r="J11" s="11"/>
    </row>
    <row r="12" spans="1:15" ht="16" x14ac:dyDescent="0.2">
      <c r="A12" s="13" t="s">
        <v>214</v>
      </c>
      <c r="B12" s="13">
        <v>2016</v>
      </c>
      <c r="C12" s="13">
        <v>2018</v>
      </c>
      <c r="D12" s="13" t="s">
        <v>203</v>
      </c>
      <c r="E12" s="11"/>
      <c r="F12" s="11"/>
      <c r="G12" s="11"/>
      <c r="H12" t="s">
        <v>311</v>
      </c>
      <c r="I12" t="s">
        <v>312</v>
      </c>
      <c r="J12" t="s">
        <v>313</v>
      </c>
      <c r="K12" t="s">
        <v>314</v>
      </c>
      <c r="L12" t="s">
        <v>315</v>
      </c>
      <c r="M12" t="s">
        <v>162</v>
      </c>
      <c r="N12" t="s">
        <v>361</v>
      </c>
      <c r="O12" t="s">
        <v>308</v>
      </c>
    </row>
    <row r="13" spans="1:15" ht="16" x14ac:dyDescent="0.2">
      <c r="A13" s="13" t="s">
        <v>204</v>
      </c>
      <c r="B13" s="14">
        <v>102856</v>
      </c>
      <c r="C13" s="14">
        <v>195162</v>
      </c>
      <c r="D13" s="15">
        <v>0.9</v>
      </c>
      <c r="E13" s="11"/>
      <c r="F13" s="11"/>
      <c r="G13" s="11"/>
      <c r="H13" t="s">
        <v>316</v>
      </c>
      <c r="I13">
        <v>1616</v>
      </c>
      <c r="J13">
        <v>15452</v>
      </c>
      <c r="K13">
        <v>434</v>
      </c>
      <c r="L13">
        <v>0</v>
      </c>
      <c r="M13">
        <f>SUM(I13:L13)</f>
        <v>17502</v>
      </c>
      <c r="N13">
        <v>925235</v>
      </c>
      <c r="O13">
        <f>M13/N13</f>
        <v>1.8916275324647253E-2</v>
      </c>
    </row>
    <row r="14" spans="1:15" ht="16" x14ac:dyDescent="0.2">
      <c r="A14" s="13" t="s">
        <v>2</v>
      </c>
      <c r="B14" s="14">
        <v>1809</v>
      </c>
      <c r="C14" s="14">
        <v>4322</v>
      </c>
      <c r="D14" s="15">
        <v>1.39</v>
      </c>
      <c r="E14" s="11"/>
      <c r="F14" s="11"/>
      <c r="G14" s="11"/>
      <c r="H14" t="s">
        <v>317</v>
      </c>
      <c r="I14">
        <v>3069</v>
      </c>
      <c r="J14">
        <v>27114</v>
      </c>
      <c r="K14">
        <v>918</v>
      </c>
      <c r="L14">
        <v>0</v>
      </c>
      <c r="M14">
        <f t="shared" ref="M14:M29" si="0">SUM(I14:L14)</f>
        <v>31101</v>
      </c>
      <c r="N14">
        <v>925235</v>
      </c>
      <c r="O14">
        <f t="shared" ref="O14:O28" si="1">M14/N14</f>
        <v>3.3614162888347288E-2</v>
      </c>
    </row>
    <row r="15" spans="1:15" ht="16" x14ac:dyDescent="0.2">
      <c r="A15" s="13" t="s">
        <v>19</v>
      </c>
      <c r="B15" s="14">
        <v>2714</v>
      </c>
      <c r="C15" s="14">
        <v>7648</v>
      </c>
      <c r="D15" s="15">
        <v>1.82</v>
      </c>
      <c r="E15" s="11"/>
      <c r="F15" s="11"/>
      <c r="G15" s="11"/>
      <c r="H15" t="s">
        <v>318</v>
      </c>
      <c r="I15">
        <v>3846</v>
      </c>
      <c r="J15">
        <v>39235</v>
      </c>
      <c r="K15">
        <v>911</v>
      </c>
      <c r="L15">
        <v>0</v>
      </c>
      <c r="M15">
        <f t="shared" si="0"/>
        <v>43992</v>
      </c>
      <c r="N15">
        <v>925235</v>
      </c>
      <c r="O15">
        <f t="shared" si="1"/>
        <v>4.754683945159878E-2</v>
      </c>
    </row>
    <row r="16" spans="1:15" ht="16" x14ac:dyDescent="0.2">
      <c r="A16" s="13" t="s">
        <v>27</v>
      </c>
      <c r="B16" s="14">
        <v>10258</v>
      </c>
      <c r="C16" s="14">
        <v>33782</v>
      </c>
      <c r="D16" s="15">
        <v>2.29</v>
      </c>
      <c r="E16" s="11"/>
      <c r="F16" s="11"/>
      <c r="G16" s="11"/>
      <c r="H16" t="s">
        <v>319</v>
      </c>
      <c r="I16">
        <v>4724</v>
      </c>
      <c r="J16">
        <v>49153</v>
      </c>
      <c r="K16">
        <v>1232</v>
      </c>
      <c r="L16">
        <v>0</v>
      </c>
      <c r="M16">
        <f t="shared" si="0"/>
        <v>55109</v>
      </c>
      <c r="N16">
        <v>925235</v>
      </c>
      <c r="O16">
        <f t="shared" si="1"/>
        <v>5.9562165287737709E-2</v>
      </c>
    </row>
    <row r="17" spans="1:15" ht="16" x14ac:dyDescent="0.2">
      <c r="A17" s="13" t="s">
        <v>31</v>
      </c>
      <c r="B17" s="14">
        <v>6904</v>
      </c>
      <c r="C17" s="14">
        <v>7487</v>
      </c>
      <c r="D17" s="15">
        <v>0.08</v>
      </c>
      <c r="E17" s="11"/>
      <c r="F17" s="11"/>
      <c r="G17" s="11"/>
      <c r="H17" t="s">
        <v>320</v>
      </c>
      <c r="I17">
        <v>4690</v>
      </c>
      <c r="J17">
        <v>51684</v>
      </c>
      <c r="K17">
        <v>1490</v>
      </c>
      <c r="L17">
        <v>0</v>
      </c>
      <c r="M17">
        <f t="shared" si="0"/>
        <v>57864</v>
      </c>
      <c r="N17">
        <v>925235</v>
      </c>
      <c r="O17">
        <f t="shared" si="1"/>
        <v>6.2539787189200585E-2</v>
      </c>
    </row>
    <row r="18" spans="1:15" ht="16" x14ac:dyDescent="0.2">
      <c r="A18" s="13" t="s">
        <v>55</v>
      </c>
      <c r="B18" s="16">
        <v>780</v>
      </c>
      <c r="C18" s="14">
        <v>2601</v>
      </c>
      <c r="D18" s="15">
        <v>2.33</v>
      </c>
      <c r="E18" s="11"/>
      <c r="F18" s="11"/>
      <c r="G18" s="11"/>
      <c r="H18" t="s">
        <v>321</v>
      </c>
      <c r="I18">
        <v>3965</v>
      </c>
      <c r="J18">
        <v>45152</v>
      </c>
      <c r="K18">
        <v>1562</v>
      </c>
      <c r="L18">
        <v>0</v>
      </c>
      <c r="M18">
        <f t="shared" si="0"/>
        <v>50679</v>
      </c>
      <c r="N18">
        <v>925235</v>
      </c>
      <c r="O18">
        <f t="shared" si="1"/>
        <v>5.4774192502445328E-2</v>
      </c>
    </row>
    <row r="19" spans="1:15" ht="16" x14ac:dyDescent="0.2">
      <c r="A19" s="13" t="s">
        <v>62</v>
      </c>
      <c r="B19" s="14">
        <v>3943</v>
      </c>
      <c r="C19" s="14">
        <v>11159</v>
      </c>
      <c r="D19" s="15">
        <v>1.83</v>
      </c>
      <c r="E19" s="11"/>
      <c r="F19" s="11"/>
      <c r="G19" s="11"/>
      <c r="H19" t="s">
        <v>322</v>
      </c>
      <c r="I19">
        <v>4471</v>
      </c>
      <c r="J19">
        <v>51778</v>
      </c>
      <c r="K19">
        <v>1955</v>
      </c>
      <c r="L19">
        <v>0</v>
      </c>
      <c r="M19">
        <f t="shared" si="0"/>
        <v>58204</v>
      </c>
      <c r="N19">
        <v>925235</v>
      </c>
      <c r="O19">
        <f t="shared" si="1"/>
        <v>6.2907261398455525E-2</v>
      </c>
    </row>
    <row r="20" spans="1:15" ht="16" x14ac:dyDescent="0.2">
      <c r="A20" s="13" t="s">
        <v>72</v>
      </c>
      <c r="B20" s="14">
        <v>2727</v>
      </c>
      <c r="C20" s="14">
        <v>4671</v>
      </c>
      <c r="D20" s="15">
        <v>0.71</v>
      </c>
      <c r="E20" s="11"/>
      <c r="F20" s="11"/>
      <c r="G20" s="11"/>
      <c r="H20" t="s">
        <v>323</v>
      </c>
      <c r="I20">
        <v>5520</v>
      </c>
      <c r="J20">
        <v>62910</v>
      </c>
      <c r="K20">
        <v>3047</v>
      </c>
      <c r="L20">
        <v>0</v>
      </c>
      <c r="M20">
        <f t="shared" si="0"/>
        <v>71477</v>
      </c>
      <c r="N20">
        <v>925235</v>
      </c>
      <c r="O20">
        <f t="shared" si="1"/>
        <v>7.7252806043869943E-2</v>
      </c>
    </row>
    <row r="21" spans="1:15" ht="16" x14ac:dyDescent="0.2">
      <c r="A21" s="13" t="s">
        <v>69</v>
      </c>
      <c r="B21" s="16">
        <v>439</v>
      </c>
      <c r="C21" s="14">
        <v>1775</v>
      </c>
      <c r="D21" s="15">
        <v>3.04</v>
      </c>
      <c r="E21" s="11"/>
      <c r="F21" s="11"/>
      <c r="G21" s="11"/>
      <c r="H21" t="s">
        <v>324</v>
      </c>
      <c r="I21">
        <v>8353</v>
      </c>
      <c r="J21">
        <v>82727</v>
      </c>
      <c r="K21">
        <v>4767</v>
      </c>
      <c r="L21">
        <v>0</v>
      </c>
      <c r="M21">
        <f t="shared" si="0"/>
        <v>95847</v>
      </c>
      <c r="N21">
        <v>925235</v>
      </c>
      <c r="O21">
        <f t="shared" si="1"/>
        <v>0.1035920603954671</v>
      </c>
    </row>
    <row r="22" spans="1:15" ht="16" x14ac:dyDescent="0.2">
      <c r="A22" s="13" t="s">
        <v>82</v>
      </c>
      <c r="B22" s="14">
        <v>1437</v>
      </c>
      <c r="C22" s="14">
        <v>3872</v>
      </c>
      <c r="D22" s="15">
        <v>1.69</v>
      </c>
      <c r="E22" s="11"/>
      <c r="F22" s="11"/>
      <c r="G22" s="11"/>
      <c r="H22" t="s">
        <v>325</v>
      </c>
      <c r="I22">
        <v>11874</v>
      </c>
      <c r="J22">
        <v>92457</v>
      </c>
      <c r="K22">
        <v>6272</v>
      </c>
      <c r="L22">
        <v>0</v>
      </c>
      <c r="M22">
        <f t="shared" si="0"/>
        <v>110603</v>
      </c>
      <c r="N22">
        <v>925235</v>
      </c>
      <c r="O22">
        <f t="shared" si="1"/>
        <v>0.11954044107713176</v>
      </c>
    </row>
    <row r="23" spans="1:15" ht="16" x14ac:dyDescent="0.2">
      <c r="A23" s="13" t="s">
        <v>205</v>
      </c>
      <c r="B23" s="14">
        <v>5651</v>
      </c>
      <c r="C23" s="14">
        <v>15478</v>
      </c>
      <c r="D23" s="15">
        <v>1.74</v>
      </c>
      <c r="E23" s="11"/>
      <c r="F23" s="11"/>
      <c r="G23" s="11"/>
      <c r="H23" t="s">
        <v>326</v>
      </c>
      <c r="I23">
        <v>14772</v>
      </c>
      <c r="J23">
        <v>91022</v>
      </c>
      <c r="K23">
        <v>6265</v>
      </c>
      <c r="L23">
        <v>0</v>
      </c>
      <c r="M23">
        <f t="shared" si="0"/>
        <v>112059</v>
      </c>
      <c r="N23">
        <v>925235</v>
      </c>
      <c r="O23">
        <f t="shared" si="1"/>
        <v>0.12111409533794117</v>
      </c>
    </row>
    <row r="24" spans="1:15" x14ac:dyDescent="0.2">
      <c r="A24" s="10"/>
      <c r="B24" s="11"/>
      <c r="C24" s="11"/>
      <c r="D24" s="11"/>
      <c r="E24" s="11"/>
      <c r="F24" s="11"/>
      <c r="G24" s="11"/>
      <c r="H24" t="s">
        <v>327</v>
      </c>
      <c r="I24">
        <v>13032</v>
      </c>
      <c r="J24">
        <v>71753</v>
      </c>
      <c r="K24">
        <v>5146</v>
      </c>
      <c r="L24">
        <v>0</v>
      </c>
      <c r="M24">
        <f t="shared" si="0"/>
        <v>89931</v>
      </c>
      <c r="N24">
        <v>925235</v>
      </c>
      <c r="O24">
        <f t="shared" si="1"/>
        <v>9.7198009154431039E-2</v>
      </c>
    </row>
    <row r="25" spans="1:15" x14ac:dyDescent="0.2">
      <c r="A25" s="10"/>
      <c r="B25" s="11"/>
      <c r="C25" s="11"/>
      <c r="D25" s="11"/>
      <c r="E25" s="11"/>
      <c r="F25" s="11"/>
      <c r="G25" s="11"/>
      <c r="H25" t="s">
        <v>328</v>
      </c>
      <c r="I25">
        <v>9318</v>
      </c>
      <c r="J25">
        <v>50026</v>
      </c>
      <c r="K25">
        <v>3697</v>
      </c>
      <c r="L25">
        <v>0</v>
      </c>
      <c r="M25">
        <f t="shared" si="0"/>
        <v>63041</v>
      </c>
      <c r="N25">
        <v>925235</v>
      </c>
      <c r="O25">
        <f t="shared" si="1"/>
        <v>6.8135122428356037E-2</v>
      </c>
    </row>
    <row r="26" spans="1:15" x14ac:dyDescent="0.2">
      <c r="A26" s="10"/>
      <c r="B26" s="11"/>
      <c r="C26" s="11"/>
      <c r="D26" s="11"/>
      <c r="E26" s="11"/>
      <c r="F26" s="11"/>
      <c r="G26" s="11"/>
      <c r="H26" t="s">
        <v>329</v>
      </c>
      <c r="I26">
        <v>6424</v>
      </c>
      <c r="J26">
        <v>30215</v>
      </c>
      <c r="K26">
        <v>2169</v>
      </c>
      <c r="L26">
        <v>0</v>
      </c>
      <c r="M26">
        <f t="shared" si="0"/>
        <v>38808</v>
      </c>
      <c r="N26">
        <v>925235</v>
      </c>
      <c r="O26">
        <f t="shared" si="1"/>
        <v>4.1943938566958668E-2</v>
      </c>
    </row>
    <row r="27" spans="1:15" ht="16" x14ac:dyDescent="0.2">
      <c r="A27" s="13" t="s">
        <v>214</v>
      </c>
      <c r="B27" s="13">
        <v>2016</v>
      </c>
      <c r="C27" s="13">
        <v>2018</v>
      </c>
      <c r="D27" s="13" t="s">
        <v>203</v>
      </c>
      <c r="E27" s="11"/>
      <c r="F27" s="11"/>
      <c r="G27" s="11"/>
      <c r="H27" t="s">
        <v>330</v>
      </c>
      <c r="I27">
        <v>7292</v>
      </c>
      <c r="J27">
        <v>19779</v>
      </c>
      <c r="K27">
        <v>1358</v>
      </c>
      <c r="L27">
        <v>0</v>
      </c>
      <c r="M27">
        <f t="shared" si="0"/>
        <v>28429</v>
      </c>
      <c r="N27">
        <v>925235</v>
      </c>
      <c r="O27">
        <f t="shared" si="1"/>
        <v>3.0726247926202533E-2</v>
      </c>
    </row>
    <row r="28" spans="1:15" ht="16" x14ac:dyDescent="0.2">
      <c r="A28" s="13" t="s">
        <v>206</v>
      </c>
      <c r="B28" s="14">
        <v>29455</v>
      </c>
      <c r="C28" s="14">
        <v>86909</v>
      </c>
      <c r="D28" s="17">
        <v>1.95</v>
      </c>
      <c r="E28" s="11"/>
      <c r="F28" s="11"/>
      <c r="G28" s="11"/>
      <c r="H28" t="s">
        <v>315</v>
      </c>
      <c r="I28">
        <v>20</v>
      </c>
      <c r="J28">
        <v>429</v>
      </c>
      <c r="K28">
        <v>140</v>
      </c>
      <c r="L28">
        <v>0</v>
      </c>
      <c r="M28">
        <f t="shared" si="0"/>
        <v>589</v>
      </c>
      <c r="N28">
        <v>925235</v>
      </c>
      <c r="O28">
        <f t="shared" si="1"/>
        <v>6.365950272093036E-4</v>
      </c>
    </row>
    <row r="29" spans="1:15" ht="16" x14ac:dyDescent="0.2">
      <c r="A29" s="13" t="s">
        <v>2</v>
      </c>
      <c r="B29" s="14">
        <v>1079</v>
      </c>
      <c r="C29" s="14">
        <v>2959</v>
      </c>
      <c r="D29" s="17">
        <v>1.74</v>
      </c>
      <c r="E29" s="11"/>
      <c r="F29" s="11"/>
      <c r="G29" s="11"/>
      <c r="I29">
        <f>SUM(I13:I28)</f>
        <v>102986</v>
      </c>
      <c r="J29">
        <f t="shared" ref="J29:L29" si="2">SUM(J13:J28)</f>
        <v>780886</v>
      </c>
      <c r="K29">
        <f t="shared" si="2"/>
        <v>41363</v>
      </c>
      <c r="L29">
        <f t="shared" si="2"/>
        <v>0</v>
      </c>
      <c r="M29">
        <f t="shared" si="0"/>
        <v>925235</v>
      </c>
    </row>
    <row r="30" spans="1:15" ht="16" x14ac:dyDescent="0.2">
      <c r="A30" s="13" t="s">
        <v>19</v>
      </c>
      <c r="B30" s="14">
        <v>1168</v>
      </c>
      <c r="C30" s="14">
        <v>4733</v>
      </c>
      <c r="D30" s="17">
        <v>3.05</v>
      </c>
      <c r="E30" s="11"/>
      <c r="F30" s="11"/>
      <c r="G30" s="11"/>
      <c r="H30" s="11"/>
      <c r="I30" s="11"/>
      <c r="J30" s="11"/>
    </row>
    <row r="31" spans="1:15" ht="16" x14ac:dyDescent="0.2">
      <c r="A31" s="13" t="s">
        <v>27</v>
      </c>
      <c r="B31" s="14">
        <v>5770</v>
      </c>
      <c r="C31" s="14">
        <v>23065</v>
      </c>
      <c r="D31" s="17">
        <v>3</v>
      </c>
      <c r="E31" s="11"/>
      <c r="F31" s="11"/>
      <c r="G31" s="11"/>
      <c r="H31" s="11"/>
      <c r="I31" s="11"/>
      <c r="J31" s="11"/>
    </row>
    <row r="32" spans="1:15" ht="16" x14ac:dyDescent="0.2">
      <c r="A32" s="13" t="s">
        <v>31</v>
      </c>
      <c r="B32" s="14">
        <v>1713</v>
      </c>
      <c r="C32" s="14">
        <v>2990</v>
      </c>
      <c r="D32" s="17">
        <v>0.75</v>
      </c>
      <c r="E32" s="11"/>
      <c r="F32" s="11"/>
      <c r="G32" s="11"/>
      <c r="H32" s="11" t="s">
        <v>364</v>
      </c>
      <c r="I32" s="11">
        <v>147704</v>
      </c>
      <c r="J32">
        <v>925235</v>
      </c>
      <c r="K32">
        <f t="shared" ref="K32:K36" si="3">I32/J32</f>
        <v>0.15963944295233104</v>
      </c>
    </row>
    <row r="33" spans="1:11" ht="16" x14ac:dyDescent="0.2">
      <c r="A33" s="13" t="s">
        <v>55</v>
      </c>
      <c r="B33" s="16">
        <v>441</v>
      </c>
      <c r="C33" s="14">
        <v>2003</v>
      </c>
      <c r="D33" s="17">
        <v>3.54</v>
      </c>
      <c r="E33" s="11"/>
      <c r="F33" s="11"/>
      <c r="G33" s="11"/>
      <c r="H33" s="11" t="s">
        <v>363</v>
      </c>
      <c r="I33" s="11">
        <v>166747</v>
      </c>
      <c r="J33">
        <v>925235</v>
      </c>
      <c r="K33">
        <f t="shared" si="3"/>
        <v>0.18022124109010143</v>
      </c>
    </row>
    <row r="34" spans="1:11" ht="16" x14ac:dyDescent="0.2">
      <c r="A34" s="13" t="s">
        <v>62</v>
      </c>
      <c r="B34" s="14">
        <v>1886</v>
      </c>
      <c r="C34" s="14">
        <v>7473</v>
      </c>
      <c r="D34" s="17">
        <v>2.96</v>
      </c>
      <c r="E34" s="11"/>
      <c r="F34" s="11"/>
      <c r="G34" s="11"/>
      <c r="H34" s="11" t="s">
        <v>365</v>
      </c>
      <c r="I34" s="11">
        <v>277927</v>
      </c>
      <c r="J34">
        <v>925235</v>
      </c>
      <c r="K34">
        <f t="shared" si="3"/>
        <v>0.3003853075164688</v>
      </c>
    </row>
    <row r="35" spans="1:11" ht="16" x14ac:dyDescent="0.2">
      <c r="A35" s="13" t="s">
        <v>72</v>
      </c>
      <c r="B35" s="16">
        <v>782</v>
      </c>
      <c r="C35" s="14">
        <v>2323</v>
      </c>
      <c r="D35" s="17">
        <v>1.97</v>
      </c>
      <c r="E35" s="11"/>
      <c r="F35" s="11"/>
      <c r="G35" s="11"/>
      <c r="H35" s="11" t="s">
        <v>366</v>
      </c>
      <c r="I35" s="11">
        <v>332268</v>
      </c>
      <c r="J35">
        <v>925235</v>
      </c>
      <c r="K35">
        <f t="shared" si="3"/>
        <v>0.35911741341388942</v>
      </c>
    </row>
    <row r="36" spans="1:11" ht="16" x14ac:dyDescent="0.2">
      <c r="A36" s="13" t="s">
        <v>69</v>
      </c>
      <c r="B36" s="16">
        <v>127</v>
      </c>
      <c r="C36" s="14">
        <v>1210</v>
      </c>
      <c r="D36" s="17">
        <v>8.5299999999999994</v>
      </c>
      <c r="E36" s="11"/>
      <c r="F36" s="11"/>
      <c r="G36" s="11"/>
      <c r="H36" s="11" t="s">
        <v>362</v>
      </c>
      <c r="I36">
        <v>589</v>
      </c>
      <c r="J36">
        <v>925235</v>
      </c>
      <c r="K36">
        <f t="shared" si="3"/>
        <v>6.365950272093036E-4</v>
      </c>
    </row>
    <row r="37" spans="1:11" ht="16" x14ac:dyDescent="0.2">
      <c r="A37" s="13" t="s">
        <v>82</v>
      </c>
      <c r="B37" s="16">
        <v>456</v>
      </c>
      <c r="C37" s="14">
        <v>2672</v>
      </c>
      <c r="D37" s="17">
        <v>4.8600000000000003</v>
      </c>
      <c r="E37" s="11"/>
      <c r="F37" s="11"/>
      <c r="G37" s="11"/>
      <c r="H37" s="11"/>
      <c r="I37" s="11"/>
      <c r="J37" s="11"/>
    </row>
    <row r="38" spans="1:11" ht="16" x14ac:dyDescent="0.2">
      <c r="A38" s="13" t="s">
        <v>205</v>
      </c>
      <c r="B38" s="14">
        <v>3542</v>
      </c>
      <c r="C38" s="14">
        <v>9664</v>
      </c>
      <c r="D38" s="17">
        <v>1.73</v>
      </c>
      <c r="E38" s="11"/>
      <c r="F38" s="11"/>
      <c r="G38" s="11"/>
      <c r="H38" s="11"/>
      <c r="I38" s="11"/>
      <c r="J38" s="11"/>
    </row>
    <row r="39" spans="1:11" x14ac:dyDescent="0.2">
      <c r="A39" s="11"/>
      <c r="B39" s="11"/>
      <c r="C39" s="11"/>
      <c r="D39" s="11"/>
      <c r="E39" s="11"/>
      <c r="F39" s="11"/>
      <c r="G39" s="11"/>
      <c r="H39" s="11"/>
      <c r="I39" s="11"/>
      <c r="J39" s="11"/>
    </row>
  </sheetData>
  <hyperlinks>
    <hyperlink ref="A5" r:id="rId1" xr:uid="{00000000-0004-0000-0400-000000000000}"/>
  </hyperlinks>
  <pageMargins left="0.75" right="0.75" top="1" bottom="1" header="0.5" footer="0.5"/>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EC1AA0-E28F-1E45-8A96-DDEF282FA7B9}">
  <dimension ref="A1:AW55"/>
  <sheetViews>
    <sheetView workbookViewId="0">
      <selection activeCell="C7" sqref="C7"/>
    </sheetView>
  </sheetViews>
  <sheetFormatPr baseColWidth="10" defaultRowHeight="15" x14ac:dyDescent="0.2"/>
  <sheetData>
    <row r="1" spans="1:49" ht="18" x14ac:dyDescent="0.2">
      <c r="D1" s="25" t="s">
        <v>373</v>
      </c>
    </row>
    <row r="2" spans="1:49" x14ac:dyDescent="0.2">
      <c r="C2" s="26" t="s">
        <v>374</v>
      </c>
      <c r="D2" s="26" t="s">
        <v>375</v>
      </c>
      <c r="E2" s="26" t="s">
        <v>376</v>
      </c>
      <c r="F2" s="26" t="s">
        <v>377</v>
      </c>
      <c r="G2" s="26" t="s">
        <v>378</v>
      </c>
      <c r="H2" s="26" t="s">
        <v>379</v>
      </c>
    </row>
    <row r="3" spans="1:49" x14ac:dyDescent="0.2">
      <c r="A3" s="27" t="s">
        <v>380</v>
      </c>
      <c r="B3" s="27" t="s">
        <v>381</v>
      </c>
      <c r="C3" s="27" t="s">
        <v>382</v>
      </c>
      <c r="D3" s="27" t="s">
        <v>383</v>
      </c>
      <c r="E3" s="27" t="s">
        <v>384</v>
      </c>
      <c r="F3" s="27" t="s">
        <v>385</v>
      </c>
      <c r="G3" s="27" t="s">
        <v>386</v>
      </c>
      <c r="H3" s="27" t="s">
        <v>387</v>
      </c>
      <c r="I3" s="27" t="s">
        <v>388</v>
      </c>
      <c r="J3" s="27" t="s">
        <v>389</v>
      </c>
      <c r="K3" s="27" t="s">
        <v>390</v>
      </c>
      <c r="L3" s="27" t="s">
        <v>391</v>
      </c>
      <c r="M3" s="27" t="s">
        <v>392</v>
      </c>
      <c r="N3" s="27" t="s">
        <v>391</v>
      </c>
      <c r="O3" s="27" t="s">
        <v>393</v>
      </c>
      <c r="P3" s="27" t="s">
        <v>391</v>
      </c>
      <c r="Q3" s="27" t="s">
        <v>394</v>
      </c>
      <c r="R3" s="27" t="s">
        <v>391</v>
      </c>
      <c r="S3" s="27" t="s">
        <v>395</v>
      </c>
      <c r="T3" s="27" t="s">
        <v>396</v>
      </c>
      <c r="U3" s="27" t="s">
        <v>391</v>
      </c>
      <c r="V3" s="27" t="s">
        <v>397</v>
      </c>
      <c r="W3" s="27" t="s">
        <v>391</v>
      </c>
      <c r="X3" s="27" t="s">
        <v>398</v>
      </c>
      <c r="Y3" s="27" t="s">
        <v>391</v>
      </c>
      <c r="Z3" s="27" t="s">
        <v>393</v>
      </c>
      <c r="AA3" s="27" t="s">
        <v>391</v>
      </c>
      <c r="AB3" s="27" t="s">
        <v>315</v>
      </c>
      <c r="AC3" s="27" t="s">
        <v>391</v>
      </c>
      <c r="AD3" s="27" t="s">
        <v>399</v>
      </c>
      <c r="AE3" s="27" t="s">
        <v>400</v>
      </c>
      <c r="AF3" s="27" t="s">
        <v>391</v>
      </c>
      <c r="AG3" s="27" t="s">
        <v>401</v>
      </c>
      <c r="AH3" s="27" t="s">
        <v>391</v>
      </c>
      <c r="AI3" s="27" t="s">
        <v>315</v>
      </c>
      <c r="AJ3" s="27" t="s">
        <v>391</v>
      </c>
      <c r="AK3" s="27" t="s">
        <v>402</v>
      </c>
      <c r="AL3" s="27" t="s">
        <v>403</v>
      </c>
      <c r="AM3" s="27" t="s">
        <v>391</v>
      </c>
      <c r="AN3" s="27" t="s">
        <v>404</v>
      </c>
      <c r="AO3" s="27" t="s">
        <v>391</v>
      </c>
      <c r="AP3" s="27" t="s">
        <v>405</v>
      </c>
      <c r="AQ3" s="27" t="s">
        <v>391</v>
      </c>
      <c r="AR3" s="27" t="s">
        <v>406</v>
      </c>
      <c r="AS3" s="27" t="s">
        <v>391</v>
      </c>
      <c r="AT3" s="27" t="s">
        <v>315</v>
      </c>
      <c r="AU3" s="27" t="s">
        <v>391</v>
      </c>
      <c r="AV3" s="27" t="s">
        <v>407</v>
      </c>
      <c r="AW3" s="26" t="s">
        <v>408</v>
      </c>
    </row>
    <row r="4" spans="1:49" x14ac:dyDescent="0.2">
      <c r="A4" s="27" t="s">
        <v>409</v>
      </c>
      <c r="B4" s="28" t="s">
        <v>410</v>
      </c>
      <c r="C4" s="29">
        <v>1191274</v>
      </c>
      <c r="F4" s="27">
        <v>97</v>
      </c>
      <c r="H4" s="27">
        <v>97</v>
      </c>
      <c r="I4" s="31">
        <v>43372</v>
      </c>
    </row>
    <row r="5" spans="1:49" x14ac:dyDescent="0.2">
      <c r="A5" s="27" t="s">
        <v>411</v>
      </c>
      <c r="B5" s="28" t="s">
        <v>412</v>
      </c>
      <c r="C5" s="29">
        <v>285431</v>
      </c>
      <c r="D5" s="29">
        <v>90336</v>
      </c>
      <c r="I5" s="27"/>
    </row>
    <row r="6" spans="1:49" x14ac:dyDescent="0.2">
      <c r="A6" s="27" t="s">
        <v>413</v>
      </c>
      <c r="C6" s="29">
        <v>1537671</v>
      </c>
      <c r="I6" s="27"/>
    </row>
    <row r="7" spans="1:49" x14ac:dyDescent="0.2">
      <c r="A7" s="27" t="s">
        <v>414</v>
      </c>
      <c r="C7" s="29">
        <v>852642</v>
      </c>
      <c r="I7" s="27"/>
    </row>
    <row r="8" spans="1:49" x14ac:dyDescent="0.2">
      <c r="A8" s="27" t="s">
        <v>415</v>
      </c>
      <c r="C8" s="29">
        <v>7513972</v>
      </c>
    </row>
    <row r="9" spans="1:49" x14ac:dyDescent="0.2">
      <c r="A9" s="27" t="s">
        <v>416</v>
      </c>
      <c r="B9" t="s">
        <v>417</v>
      </c>
      <c r="C9" s="29">
        <v>2080071</v>
      </c>
      <c r="D9" s="29">
        <v>2080071</v>
      </c>
      <c r="E9" s="29">
        <v>3268561</v>
      </c>
      <c r="F9" s="29">
        <v>2032</v>
      </c>
      <c r="H9" s="29">
        <v>2032</v>
      </c>
      <c r="I9" s="31">
        <v>43382</v>
      </c>
      <c r="J9" s="32">
        <v>1E-3</v>
      </c>
      <c r="K9" s="27">
        <v>993</v>
      </c>
      <c r="L9" s="32">
        <v>0.48899999999999999</v>
      </c>
      <c r="M9" s="27">
        <v>398</v>
      </c>
      <c r="N9" s="32">
        <v>0.19600000000000001</v>
      </c>
      <c r="O9" s="27">
        <v>22</v>
      </c>
      <c r="P9" s="32">
        <v>1.0999999999999999E-2</v>
      </c>
      <c r="Q9" s="27">
        <v>619</v>
      </c>
      <c r="R9" s="32">
        <v>0.30499999999999999</v>
      </c>
      <c r="S9" s="29">
        <v>2032</v>
      </c>
      <c r="AE9" s="27">
        <v>911</v>
      </c>
      <c r="AF9" s="32">
        <v>0.44800000000000001</v>
      </c>
      <c r="AG9" s="29">
        <v>1109</v>
      </c>
      <c r="AH9" s="32">
        <v>0.54600000000000004</v>
      </c>
      <c r="AI9" s="27">
        <v>12</v>
      </c>
      <c r="AJ9" s="32">
        <v>6.0000000000000001E-3</v>
      </c>
      <c r="AK9" s="29">
        <v>2032</v>
      </c>
      <c r="AL9" s="27">
        <v>218</v>
      </c>
      <c r="AM9" s="32">
        <v>0.107</v>
      </c>
      <c r="AN9" s="27">
        <v>474</v>
      </c>
      <c r="AO9" s="32">
        <v>0.23300000000000001</v>
      </c>
      <c r="AP9" s="27">
        <v>432</v>
      </c>
      <c r="AQ9" s="32">
        <v>0.21299999999999999</v>
      </c>
      <c r="AR9" s="27">
        <v>908</v>
      </c>
      <c r="AS9" s="32">
        <v>0.44700000000000001</v>
      </c>
      <c r="AV9" s="29">
        <v>2032</v>
      </c>
    </row>
    <row r="10" spans="1:49" x14ac:dyDescent="0.2">
      <c r="A10" s="27" t="s">
        <v>418</v>
      </c>
      <c r="C10" s="29">
        <v>1096556</v>
      </c>
    </row>
    <row r="11" spans="1:49" x14ac:dyDescent="0.2">
      <c r="A11" s="27" t="s">
        <v>419</v>
      </c>
      <c r="C11" s="29">
        <v>238110</v>
      </c>
      <c r="I11" s="27"/>
    </row>
    <row r="12" spans="1:49" x14ac:dyDescent="0.2">
      <c r="A12" s="27" t="s">
        <v>420</v>
      </c>
      <c r="C12" s="29">
        <v>177176</v>
      </c>
      <c r="I12" s="27"/>
    </row>
    <row r="13" spans="1:49" x14ac:dyDescent="0.2">
      <c r="A13" s="27" t="s">
        <v>421</v>
      </c>
      <c r="B13" s="28" t="s">
        <v>422</v>
      </c>
      <c r="C13" s="29">
        <v>6026802</v>
      </c>
      <c r="D13" s="29">
        <v>3187342</v>
      </c>
      <c r="E13" s="29">
        <v>2825608</v>
      </c>
      <c r="F13" s="29">
        <v>53373</v>
      </c>
      <c r="H13" s="29">
        <v>53373</v>
      </c>
      <c r="I13" s="30">
        <v>43383</v>
      </c>
      <c r="J13" s="32">
        <v>1.7000000000000001E-2</v>
      </c>
      <c r="K13" s="29">
        <v>17802</v>
      </c>
      <c r="L13" s="32">
        <v>0.33400000000000002</v>
      </c>
      <c r="M13" s="29">
        <v>25918</v>
      </c>
      <c r="N13" s="32">
        <v>0.48599999999999999</v>
      </c>
      <c r="O13" s="27">
        <v>395</v>
      </c>
      <c r="P13" s="32">
        <v>7.0000000000000001E-3</v>
      </c>
      <c r="Q13" s="29">
        <v>9258</v>
      </c>
      <c r="R13" s="32">
        <v>0.17299999999999999</v>
      </c>
      <c r="S13" s="29">
        <v>53373</v>
      </c>
    </row>
    <row r="14" spans="1:49" x14ac:dyDescent="0.2">
      <c r="A14" s="27" t="s">
        <v>423</v>
      </c>
      <c r="B14" s="28" t="s">
        <v>424</v>
      </c>
      <c r="C14" s="29">
        <v>2596947</v>
      </c>
      <c r="D14" s="29">
        <v>954010</v>
      </c>
      <c r="E14" s="29">
        <v>159473</v>
      </c>
      <c r="F14" s="29">
        <v>36239</v>
      </c>
      <c r="H14" s="29">
        <v>36239</v>
      </c>
      <c r="I14" s="31">
        <v>43382</v>
      </c>
      <c r="J14" s="32">
        <v>3.7999999999999999E-2</v>
      </c>
      <c r="T14" s="29">
        <v>16215</v>
      </c>
      <c r="U14" s="32">
        <v>0.44700000000000001</v>
      </c>
      <c r="V14" s="29">
        <v>15301</v>
      </c>
      <c r="W14" s="32">
        <v>0.42199999999999999</v>
      </c>
      <c r="X14" s="27">
        <v>859</v>
      </c>
      <c r="Y14" s="32">
        <v>2.4E-2</v>
      </c>
      <c r="Z14" s="29">
        <v>1583</v>
      </c>
      <c r="AA14" s="32">
        <v>4.3999999999999997E-2</v>
      </c>
      <c r="AB14" s="29">
        <v>2281</v>
      </c>
      <c r="AC14" s="32">
        <v>6.3E-2</v>
      </c>
      <c r="AD14" s="29">
        <v>36239</v>
      </c>
      <c r="AE14" s="29">
        <v>21332</v>
      </c>
      <c r="AF14" s="32">
        <v>0.58899999999999997</v>
      </c>
      <c r="AG14" s="29">
        <v>14680</v>
      </c>
      <c r="AH14" s="32">
        <v>0.40500000000000003</v>
      </c>
      <c r="AI14" s="27">
        <v>227</v>
      </c>
      <c r="AJ14" s="32">
        <v>6.0000000000000001E-3</v>
      </c>
      <c r="AK14" s="29">
        <v>36239</v>
      </c>
      <c r="AL14" s="29">
        <v>2343</v>
      </c>
      <c r="AM14" s="32">
        <v>6.5000000000000002E-2</v>
      </c>
      <c r="AN14" s="29">
        <v>3056</v>
      </c>
      <c r="AO14" s="32">
        <v>8.4000000000000005E-2</v>
      </c>
      <c r="AP14" s="29">
        <v>6286</v>
      </c>
      <c r="AQ14" s="32">
        <v>0.17299999999999999</v>
      </c>
      <c r="AR14" s="29">
        <v>24386</v>
      </c>
      <c r="AS14" s="32">
        <v>0.67300000000000004</v>
      </c>
      <c r="AT14" s="27">
        <v>168</v>
      </c>
      <c r="AU14" s="32">
        <v>5.0000000000000001E-3</v>
      </c>
      <c r="AV14" s="29">
        <v>36239</v>
      </c>
    </row>
    <row r="15" spans="1:49" x14ac:dyDescent="0.2">
      <c r="A15" s="27" t="s">
        <v>425</v>
      </c>
      <c r="C15" s="29">
        <v>369554</v>
      </c>
      <c r="I15" s="27"/>
    </row>
    <row r="16" spans="1:49" x14ac:dyDescent="0.2">
      <c r="A16" s="27" t="s">
        <v>426</v>
      </c>
      <c r="C16" s="29">
        <v>445307</v>
      </c>
      <c r="I16" s="27"/>
    </row>
    <row r="17" spans="1:19" x14ac:dyDescent="0.2">
      <c r="A17" s="27" t="s">
        <v>427</v>
      </c>
      <c r="B17" s="28" t="s">
        <v>428</v>
      </c>
      <c r="C17" s="29">
        <v>3680417</v>
      </c>
      <c r="D17" s="29">
        <v>772624</v>
      </c>
      <c r="E17" s="29">
        <v>310532</v>
      </c>
      <c r="F17" s="29">
        <v>10024</v>
      </c>
      <c r="G17" s="29">
        <v>19363</v>
      </c>
      <c r="H17" s="29">
        <v>29387</v>
      </c>
      <c r="I17" s="31">
        <v>43378</v>
      </c>
      <c r="J17" s="32">
        <v>3.7999999999999999E-2</v>
      </c>
    </row>
    <row r="18" spans="1:19" x14ac:dyDescent="0.2">
      <c r="A18" s="27" t="s">
        <v>429</v>
      </c>
      <c r="C18" s="29">
        <v>1387622</v>
      </c>
      <c r="I18" s="27"/>
    </row>
    <row r="19" spans="1:19" x14ac:dyDescent="0.2">
      <c r="A19" s="27" t="s">
        <v>430</v>
      </c>
      <c r="B19" s="28" t="s">
        <v>431</v>
      </c>
      <c r="C19" s="29">
        <v>1142284</v>
      </c>
      <c r="D19" s="29">
        <v>469185</v>
      </c>
      <c r="E19" s="29">
        <v>131161</v>
      </c>
      <c r="F19" s="29">
        <v>7870</v>
      </c>
      <c r="H19" s="29">
        <v>7870</v>
      </c>
      <c r="I19" s="30">
        <v>43382</v>
      </c>
      <c r="J19" s="32">
        <v>1.7000000000000001E-2</v>
      </c>
      <c r="K19" s="29">
        <v>4421</v>
      </c>
      <c r="L19" s="32">
        <v>0.56200000000000006</v>
      </c>
      <c r="M19" s="29">
        <v>2403</v>
      </c>
      <c r="N19" s="32">
        <v>0.30499999999999999</v>
      </c>
      <c r="O19" s="27">
        <v>38</v>
      </c>
      <c r="P19" s="32">
        <v>5.0000000000000001E-3</v>
      </c>
      <c r="Q19" s="29">
        <v>1008</v>
      </c>
      <c r="R19" s="32">
        <v>0.128</v>
      </c>
      <c r="S19" s="29">
        <v>7870</v>
      </c>
    </row>
    <row r="20" spans="1:19" x14ac:dyDescent="0.2">
      <c r="A20" s="27" t="s">
        <v>432</v>
      </c>
      <c r="C20" s="29">
        <v>887023</v>
      </c>
      <c r="I20" s="27"/>
    </row>
    <row r="21" spans="1:19" x14ac:dyDescent="0.2">
      <c r="A21" s="27" t="s">
        <v>433</v>
      </c>
      <c r="C21" s="29">
        <v>1459409</v>
      </c>
      <c r="I21" s="27"/>
    </row>
    <row r="22" spans="1:19" x14ac:dyDescent="0.2">
      <c r="A22" s="27" t="s">
        <v>434</v>
      </c>
      <c r="B22" s="28" t="s">
        <v>435</v>
      </c>
      <c r="C22" s="29">
        <v>1503975</v>
      </c>
      <c r="I22" s="27"/>
    </row>
    <row r="23" spans="1:19" x14ac:dyDescent="0.2">
      <c r="A23" s="27" t="s">
        <v>436</v>
      </c>
      <c r="B23" s="28" t="s">
        <v>437</v>
      </c>
      <c r="C23" s="29">
        <v>616996</v>
      </c>
      <c r="D23" s="29">
        <v>131994</v>
      </c>
      <c r="E23" s="29">
        <v>29933</v>
      </c>
      <c r="F23" s="29">
        <v>2535</v>
      </c>
      <c r="H23" s="29">
        <v>2535</v>
      </c>
      <c r="I23" s="31">
        <v>43382</v>
      </c>
      <c r="J23" s="32">
        <v>1.9E-2</v>
      </c>
      <c r="K23" s="29">
        <v>1203</v>
      </c>
      <c r="L23" s="32">
        <v>0.47499999999999998</v>
      </c>
      <c r="M23" s="27">
        <v>760</v>
      </c>
      <c r="N23" s="32">
        <v>0.3</v>
      </c>
      <c r="O23" s="27">
        <v>54</v>
      </c>
      <c r="P23" s="32">
        <v>2.1000000000000001E-2</v>
      </c>
      <c r="Q23" s="27">
        <v>518</v>
      </c>
      <c r="R23" s="32">
        <v>0.20399999999999999</v>
      </c>
      <c r="S23" s="29">
        <v>2535</v>
      </c>
    </row>
    <row r="24" spans="1:19" x14ac:dyDescent="0.2">
      <c r="A24" s="27" t="s">
        <v>438</v>
      </c>
      <c r="B24" s="28" t="s">
        <v>439</v>
      </c>
      <c r="C24" s="29">
        <v>1745104</v>
      </c>
      <c r="D24" s="29">
        <v>362274</v>
      </c>
      <c r="E24" s="29">
        <v>71716</v>
      </c>
      <c r="F24" s="29">
        <v>4242</v>
      </c>
      <c r="H24" s="29">
        <v>4242</v>
      </c>
      <c r="I24" s="31">
        <v>43382</v>
      </c>
      <c r="J24" s="32">
        <v>1.2E-2</v>
      </c>
      <c r="K24" s="29">
        <v>2362</v>
      </c>
      <c r="L24" s="32">
        <v>0.55700000000000005</v>
      </c>
      <c r="M24" s="29">
        <v>1455</v>
      </c>
      <c r="N24" s="32">
        <v>0.34300000000000003</v>
      </c>
      <c r="Q24" s="27">
        <v>425</v>
      </c>
      <c r="R24" s="32">
        <v>0.1</v>
      </c>
      <c r="S24" s="29">
        <v>4242</v>
      </c>
    </row>
    <row r="25" spans="1:19" x14ac:dyDescent="0.2">
      <c r="A25" s="27" t="s">
        <v>440</v>
      </c>
      <c r="C25" s="29">
        <v>2186789</v>
      </c>
      <c r="I25" s="27"/>
    </row>
    <row r="26" spans="1:19" x14ac:dyDescent="0.2">
      <c r="A26" s="27" t="s">
        <v>441</v>
      </c>
      <c r="C26" s="29">
        <v>3188956</v>
      </c>
      <c r="I26" s="27"/>
    </row>
    <row r="27" spans="1:19" x14ac:dyDescent="0.2">
      <c r="A27" s="27" t="s">
        <v>442</v>
      </c>
      <c r="B27" s="28" t="s">
        <v>443</v>
      </c>
      <c r="C27" s="29">
        <v>1992613</v>
      </c>
      <c r="D27" s="29">
        <v>235808</v>
      </c>
      <c r="E27" s="29">
        <v>155721</v>
      </c>
      <c r="F27" s="29">
        <v>42552</v>
      </c>
      <c r="H27" s="29">
        <v>42552</v>
      </c>
      <c r="I27" s="31">
        <v>43377</v>
      </c>
      <c r="J27" s="32">
        <v>0.18</v>
      </c>
    </row>
    <row r="28" spans="1:19" x14ac:dyDescent="0.2">
      <c r="A28" s="27" t="s">
        <v>444</v>
      </c>
      <c r="C28" s="29">
        <v>631858</v>
      </c>
      <c r="I28" s="27"/>
    </row>
    <row r="29" spans="1:19" x14ac:dyDescent="0.2">
      <c r="A29" s="27" t="s">
        <v>445</v>
      </c>
      <c r="C29" s="29">
        <v>1509025</v>
      </c>
      <c r="I29" s="27"/>
    </row>
    <row r="30" spans="1:19" x14ac:dyDescent="0.2">
      <c r="A30" s="27" t="s">
        <v>446</v>
      </c>
      <c r="B30" s="28" t="s">
        <v>447</v>
      </c>
      <c r="C30" s="29">
        <v>373831</v>
      </c>
      <c r="D30" s="29">
        <v>225136</v>
      </c>
      <c r="E30" s="29">
        <v>2549</v>
      </c>
      <c r="F30" s="27">
        <v>549</v>
      </c>
      <c r="H30" s="27">
        <v>549</v>
      </c>
      <c r="I30" s="31">
        <v>43382</v>
      </c>
      <c r="J30" s="32">
        <v>2E-3</v>
      </c>
    </row>
    <row r="31" spans="1:19" x14ac:dyDescent="0.2">
      <c r="A31" s="27" t="s">
        <v>448</v>
      </c>
      <c r="C31" s="29">
        <v>552115</v>
      </c>
      <c r="I31" s="27"/>
    </row>
    <row r="32" spans="1:19" x14ac:dyDescent="0.2">
      <c r="A32" s="27" t="s">
        <v>449</v>
      </c>
      <c r="B32" s="28" t="s">
        <v>450</v>
      </c>
      <c r="C32" s="29">
        <v>552546</v>
      </c>
      <c r="I32" s="27"/>
    </row>
    <row r="33" spans="1:49" x14ac:dyDescent="0.2">
      <c r="A33" s="27" t="s">
        <v>451</v>
      </c>
      <c r="C33" s="29">
        <v>495565</v>
      </c>
      <c r="I33" s="27"/>
    </row>
    <row r="34" spans="1:49" x14ac:dyDescent="0.2">
      <c r="A34" s="27" t="s">
        <v>452</v>
      </c>
      <c r="C34" s="29">
        <v>1955042</v>
      </c>
      <c r="I34" s="27"/>
    </row>
    <row r="35" spans="1:49" x14ac:dyDescent="0.2">
      <c r="A35" s="27" t="s">
        <v>453</v>
      </c>
      <c r="C35" s="29">
        <v>512805</v>
      </c>
      <c r="I35" s="27"/>
    </row>
    <row r="36" spans="1:49" x14ac:dyDescent="0.2">
      <c r="A36" s="27" t="s">
        <v>454</v>
      </c>
      <c r="C36" s="29">
        <v>3930310</v>
      </c>
      <c r="I36" s="27"/>
    </row>
    <row r="37" spans="1:49" x14ac:dyDescent="0.2">
      <c r="A37" s="27" t="s">
        <v>455</v>
      </c>
      <c r="B37" s="28" t="s">
        <v>456</v>
      </c>
      <c r="C37" s="29">
        <v>2939767</v>
      </c>
      <c r="D37" s="29">
        <v>1174188</v>
      </c>
      <c r="E37" s="29">
        <v>53062</v>
      </c>
      <c r="F37" s="29">
        <v>5809</v>
      </c>
      <c r="H37" s="29">
        <v>5809</v>
      </c>
      <c r="I37" s="31">
        <v>43383</v>
      </c>
      <c r="J37" s="32">
        <v>5.0000000000000001E-3</v>
      </c>
      <c r="K37" s="29">
        <v>2597</v>
      </c>
      <c r="L37" s="32">
        <v>0.44700000000000001</v>
      </c>
      <c r="M37" s="29">
        <v>1476</v>
      </c>
      <c r="N37" s="32">
        <v>0.254</v>
      </c>
      <c r="O37" s="27">
        <v>22</v>
      </c>
      <c r="P37" s="32">
        <v>4.0000000000000001E-3</v>
      </c>
      <c r="Q37" s="29">
        <v>1714</v>
      </c>
      <c r="R37" s="32">
        <v>0.29499999999999998</v>
      </c>
      <c r="S37" s="29">
        <v>5809</v>
      </c>
      <c r="T37" s="29">
        <v>4621</v>
      </c>
      <c r="U37" s="32">
        <v>0.79500000000000004</v>
      </c>
      <c r="V37" s="27">
        <v>659</v>
      </c>
      <c r="W37" s="32">
        <v>0.113</v>
      </c>
      <c r="Z37" s="27">
        <v>224</v>
      </c>
      <c r="AA37" s="32">
        <v>3.9E-2</v>
      </c>
      <c r="AB37" s="27">
        <v>305</v>
      </c>
      <c r="AC37" s="32">
        <v>5.2999999999999999E-2</v>
      </c>
      <c r="AD37" s="29">
        <v>5809</v>
      </c>
      <c r="AE37" s="29">
        <v>3071</v>
      </c>
      <c r="AF37" s="32">
        <v>0.52900000000000003</v>
      </c>
      <c r="AG37" s="29">
        <v>2654</v>
      </c>
      <c r="AH37" s="32">
        <v>0.45700000000000002</v>
      </c>
      <c r="AI37" s="27">
        <v>84</v>
      </c>
      <c r="AJ37" s="32">
        <v>1.4E-2</v>
      </c>
      <c r="AK37" s="29">
        <v>5809</v>
      </c>
      <c r="AL37" s="27">
        <v>663</v>
      </c>
      <c r="AM37" s="32">
        <v>0.114</v>
      </c>
      <c r="AN37" s="27">
        <v>628</v>
      </c>
      <c r="AO37" s="32">
        <v>0.108</v>
      </c>
      <c r="AP37" s="27">
        <v>898</v>
      </c>
      <c r="AQ37" s="32">
        <v>0.155</v>
      </c>
      <c r="AR37" s="29">
        <v>3620</v>
      </c>
      <c r="AS37" s="32">
        <v>0.623</v>
      </c>
      <c r="AV37" s="29">
        <v>5809</v>
      </c>
    </row>
    <row r="38" spans="1:49" x14ac:dyDescent="0.2">
      <c r="A38" s="27" t="s">
        <v>457</v>
      </c>
      <c r="B38" s="28" t="s">
        <v>458</v>
      </c>
      <c r="C38" s="29">
        <v>255128</v>
      </c>
      <c r="D38" s="29">
        <v>89024</v>
      </c>
      <c r="E38" s="29">
        <v>58669</v>
      </c>
      <c r="F38" s="29">
        <v>11568</v>
      </c>
      <c r="H38" s="29">
        <v>11568</v>
      </c>
      <c r="I38" s="31">
        <v>43383</v>
      </c>
      <c r="J38" s="32">
        <v>0.13</v>
      </c>
    </row>
    <row r="39" spans="1:49" x14ac:dyDescent="0.2">
      <c r="A39" s="27" t="s">
        <v>459</v>
      </c>
      <c r="C39" s="29">
        <v>3149876</v>
      </c>
      <c r="I39" s="27"/>
    </row>
    <row r="40" spans="1:49" x14ac:dyDescent="0.2">
      <c r="A40" s="27" t="s">
        <v>460</v>
      </c>
      <c r="C40" s="29">
        <v>825607</v>
      </c>
      <c r="I40" s="27"/>
    </row>
    <row r="41" spans="1:49" x14ac:dyDescent="0.2">
      <c r="A41" s="27" t="s">
        <v>461</v>
      </c>
      <c r="B41" s="28" t="s">
        <v>462</v>
      </c>
      <c r="C41" s="29">
        <v>1541782</v>
      </c>
      <c r="D41" s="29">
        <v>1541782</v>
      </c>
      <c r="I41" s="27"/>
    </row>
    <row r="42" spans="1:49" x14ac:dyDescent="0.2">
      <c r="A42" s="27" t="s">
        <v>463</v>
      </c>
      <c r="C42" s="29">
        <v>3535576</v>
      </c>
    </row>
    <row r="43" spans="1:49" x14ac:dyDescent="0.2">
      <c r="A43" s="27" t="s">
        <v>464</v>
      </c>
      <c r="C43" s="29">
        <v>329212</v>
      </c>
      <c r="I43" s="27"/>
    </row>
    <row r="44" spans="1:49" x14ac:dyDescent="0.2">
      <c r="A44" s="27" t="s">
        <v>465</v>
      </c>
      <c r="B44" s="28" t="s">
        <v>466</v>
      </c>
      <c r="C44" s="29">
        <v>1261611</v>
      </c>
      <c r="D44" s="29">
        <v>157816</v>
      </c>
      <c r="E44" s="29">
        <v>59508</v>
      </c>
      <c r="F44" s="29">
        <v>3062</v>
      </c>
      <c r="H44" s="29">
        <v>3062</v>
      </c>
      <c r="I44" s="30">
        <v>43382</v>
      </c>
      <c r="J44" s="32">
        <v>1.9E-2</v>
      </c>
      <c r="T44" s="27">
        <v>803</v>
      </c>
      <c r="U44" s="32">
        <v>0.26200000000000001</v>
      </c>
      <c r="V44" s="29">
        <v>2170</v>
      </c>
      <c r="W44" s="32">
        <v>0.70899999999999996</v>
      </c>
      <c r="X44" s="27">
        <v>22</v>
      </c>
      <c r="Y44" s="32">
        <v>7.0000000000000001E-3</v>
      </c>
      <c r="Z44" s="27">
        <v>55</v>
      </c>
      <c r="AA44" s="32">
        <v>1.7999999999999999E-2</v>
      </c>
      <c r="AB44" s="27">
        <v>12</v>
      </c>
      <c r="AC44" s="32">
        <v>4.0000000000000001E-3</v>
      </c>
      <c r="AD44" s="29">
        <v>3062</v>
      </c>
    </row>
    <row r="45" spans="1:49" x14ac:dyDescent="0.2">
      <c r="A45" s="27" t="s">
        <v>467</v>
      </c>
      <c r="B45" s="28" t="s">
        <v>468</v>
      </c>
      <c r="C45" s="29">
        <v>282291</v>
      </c>
      <c r="F45" s="27">
        <v>167</v>
      </c>
      <c r="H45" s="27">
        <v>167</v>
      </c>
      <c r="I45" s="30">
        <v>43374</v>
      </c>
    </row>
    <row r="46" spans="1:49" x14ac:dyDescent="0.2">
      <c r="A46" s="27" t="s">
        <v>469</v>
      </c>
      <c r="B46" s="28" t="s">
        <v>470</v>
      </c>
      <c r="C46" s="29">
        <v>1430117</v>
      </c>
      <c r="D46" s="29">
        <v>634364</v>
      </c>
      <c r="I46" s="27"/>
    </row>
    <row r="47" spans="1:49" x14ac:dyDescent="0.2">
      <c r="A47" s="27" t="s">
        <v>471</v>
      </c>
      <c r="B47" s="28" t="s">
        <v>472</v>
      </c>
      <c r="C47" s="29">
        <v>4727208</v>
      </c>
      <c r="D47" s="29">
        <v>1504076</v>
      </c>
      <c r="I47" s="27"/>
      <c r="AW47" t="s">
        <v>473</v>
      </c>
    </row>
    <row r="48" spans="1:49" x14ac:dyDescent="0.2">
      <c r="A48" s="27" t="s">
        <v>474</v>
      </c>
      <c r="C48" s="29">
        <v>577973</v>
      </c>
      <c r="I48" s="27"/>
    </row>
    <row r="49" spans="1:48" x14ac:dyDescent="0.2">
      <c r="A49" s="27" t="s">
        <v>475</v>
      </c>
      <c r="C49" s="29">
        <v>202445</v>
      </c>
      <c r="I49" s="27"/>
    </row>
    <row r="50" spans="1:48" x14ac:dyDescent="0.2">
      <c r="A50" s="27" t="s">
        <v>476</v>
      </c>
      <c r="B50" s="28" t="s">
        <v>477</v>
      </c>
      <c r="C50" s="29">
        <v>2194346</v>
      </c>
      <c r="D50" s="29">
        <v>203556</v>
      </c>
      <c r="E50" s="29">
        <v>115611</v>
      </c>
      <c r="F50" s="29">
        <v>17238</v>
      </c>
      <c r="G50" s="29">
        <v>21155</v>
      </c>
      <c r="H50" s="29">
        <v>38393</v>
      </c>
      <c r="I50" s="31">
        <v>43383</v>
      </c>
      <c r="J50" s="32">
        <v>0.189</v>
      </c>
    </row>
    <row r="51" spans="1:48" x14ac:dyDescent="0.2">
      <c r="A51" s="27" t="s">
        <v>478</v>
      </c>
      <c r="C51" s="29">
        <v>2124330</v>
      </c>
      <c r="D51" s="29">
        <v>2124330</v>
      </c>
      <c r="I51" s="27"/>
    </row>
    <row r="52" spans="1:48" x14ac:dyDescent="0.2">
      <c r="A52" s="27" t="s">
        <v>479</v>
      </c>
      <c r="B52" t="s">
        <v>480</v>
      </c>
      <c r="C52" s="29">
        <v>462864</v>
      </c>
      <c r="D52" s="29">
        <v>101945</v>
      </c>
      <c r="E52" s="29">
        <v>4246</v>
      </c>
      <c r="F52" s="27">
        <v>994</v>
      </c>
      <c r="H52" s="27">
        <v>994</v>
      </c>
      <c r="I52" s="31">
        <v>43382</v>
      </c>
      <c r="J52" s="32">
        <v>0.01</v>
      </c>
      <c r="K52" s="27">
        <v>523</v>
      </c>
      <c r="L52" s="32">
        <v>0.52600000000000002</v>
      </c>
      <c r="M52" s="27">
        <v>335</v>
      </c>
      <c r="N52" s="32">
        <v>0.33700000000000002</v>
      </c>
      <c r="O52" s="27">
        <v>3</v>
      </c>
      <c r="P52" s="32">
        <v>3.0000000000000001E-3</v>
      </c>
      <c r="Q52" s="27">
        <v>133</v>
      </c>
      <c r="R52" s="32">
        <v>0.13400000000000001</v>
      </c>
      <c r="S52" s="27">
        <v>994</v>
      </c>
    </row>
    <row r="53" spans="1:48" x14ac:dyDescent="0.2">
      <c r="A53" s="27" t="s">
        <v>481</v>
      </c>
      <c r="B53" s="28" t="s">
        <v>482</v>
      </c>
      <c r="C53" s="29">
        <v>2422248</v>
      </c>
      <c r="D53" s="29">
        <v>374075</v>
      </c>
      <c r="E53" s="29">
        <v>121190</v>
      </c>
      <c r="F53" s="29">
        <v>50900</v>
      </c>
      <c r="H53" s="29">
        <v>50900</v>
      </c>
      <c r="I53" s="31">
        <v>43383</v>
      </c>
      <c r="J53" s="32">
        <v>0.13600000000000001</v>
      </c>
    </row>
    <row r="54" spans="1:48" x14ac:dyDescent="0.2">
      <c r="A54" s="27" t="s">
        <v>483</v>
      </c>
      <c r="C54" s="29">
        <v>171153</v>
      </c>
      <c r="I54" s="27"/>
    </row>
    <row r="55" spans="1:48" x14ac:dyDescent="0.2">
      <c r="C55" s="29">
        <v>83149332</v>
      </c>
      <c r="E55" s="29">
        <v>7367540</v>
      </c>
      <c r="F55" s="29">
        <v>249251</v>
      </c>
      <c r="G55" s="29">
        <v>40518</v>
      </c>
      <c r="H55" s="29">
        <v>289769</v>
      </c>
      <c r="K55" s="29">
        <v>29901</v>
      </c>
      <c r="L55" s="32">
        <v>0.38900000000000001</v>
      </c>
      <c r="M55" s="29">
        <v>32745</v>
      </c>
      <c r="N55" s="32">
        <v>0.42599999999999999</v>
      </c>
      <c r="O55" s="27">
        <v>534</v>
      </c>
      <c r="P55" s="32">
        <v>7.0000000000000001E-3</v>
      </c>
      <c r="Q55" s="29">
        <v>13675</v>
      </c>
      <c r="R55" s="32">
        <v>0.17799999999999999</v>
      </c>
      <c r="S55" s="29">
        <v>76855</v>
      </c>
      <c r="T55" s="27">
        <v>21639</v>
      </c>
      <c r="U55" s="32">
        <v>0.48</v>
      </c>
      <c r="V55" s="27">
        <v>18130</v>
      </c>
      <c r="W55" s="32">
        <v>0.40200000000000002</v>
      </c>
      <c r="X55" s="27">
        <v>881</v>
      </c>
      <c r="Y55" s="32">
        <v>0.02</v>
      </c>
      <c r="Z55" s="27">
        <v>1862</v>
      </c>
      <c r="AA55" s="32">
        <v>4.1000000000000002E-2</v>
      </c>
      <c r="AB55" s="27">
        <v>2598</v>
      </c>
      <c r="AC55" s="32">
        <v>5.8000000000000003E-2</v>
      </c>
      <c r="AD55" s="29">
        <v>45110</v>
      </c>
      <c r="AE55" s="29">
        <v>25314</v>
      </c>
      <c r="AF55" s="32">
        <v>0.57399999999999995</v>
      </c>
      <c r="AG55" s="29">
        <v>18443</v>
      </c>
      <c r="AH55" s="32">
        <v>0.41799999999999998</v>
      </c>
      <c r="AI55" s="27">
        <v>323</v>
      </c>
      <c r="AJ55" s="32">
        <v>7.0000000000000001E-3</v>
      </c>
      <c r="AK55" s="29">
        <v>44080</v>
      </c>
      <c r="AL55" s="29">
        <v>3224</v>
      </c>
      <c r="AM55" s="32">
        <v>7.2999999999999995E-2</v>
      </c>
      <c r="AN55" s="29">
        <v>4158</v>
      </c>
      <c r="AO55" s="32">
        <v>9.4E-2</v>
      </c>
      <c r="AP55" s="29">
        <v>7616</v>
      </c>
      <c r="AQ55" s="32">
        <v>0.17299999999999999</v>
      </c>
      <c r="AR55" s="29">
        <v>28914</v>
      </c>
      <c r="AS55" s="32">
        <v>0.65600000000000003</v>
      </c>
      <c r="AT55" s="27">
        <v>168</v>
      </c>
      <c r="AU55" s="32">
        <v>4.0000000000000001E-3</v>
      </c>
      <c r="AV55" s="29">
        <v>44080</v>
      </c>
    </row>
  </sheetData>
  <hyperlinks>
    <hyperlink ref="B4" r:id="rId1" xr:uid="{B69A4CCA-E97C-D74D-BCDE-29B4066A50AF}"/>
    <hyperlink ref="B5" r:id="rId2" xr:uid="{76F07668-16B6-A34B-BD7E-AC64804F1C0A}"/>
    <hyperlink ref="B13" r:id="rId3" xr:uid="{E82CF745-D510-2741-802C-E455EE31D70A}"/>
    <hyperlink ref="B14" r:id="rId4" xr:uid="{254F8B91-3454-9A4A-A7D7-43DB67502279}"/>
    <hyperlink ref="B17" r:id="rId5" xr:uid="{C55FEFA0-D25C-044D-A54D-2EC3EA5B6833}"/>
    <hyperlink ref="B19" r:id="rId6" xr:uid="{83DB385B-047B-F648-8595-F3C8F598B6DD}"/>
    <hyperlink ref="B22" r:id="rId7" xr:uid="{50D6B230-9AA1-B246-B04B-1743C6822014}"/>
    <hyperlink ref="B23" r:id="rId8" xr:uid="{7C1C1270-DA89-6A43-B649-770FBAA0894B}"/>
    <hyperlink ref="B24" r:id="rId9" xr:uid="{86CD8AC9-5390-FD47-AA85-3EA8D3B9AE83}"/>
    <hyperlink ref="B27" r:id="rId10" xr:uid="{87E63753-10BB-E34D-98D4-44A4358A82DD}"/>
    <hyperlink ref="B30" r:id="rId11" xr:uid="{6EC71F61-08EE-244F-8FA4-58788CFCB088}"/>
    <hyperlink ref="B32" r:id="rId12" xr:uid="{EE23C2AD-A036-6847-AC70-8106AE7F9E49}"/>
    <hyperlink ref="B37" r:id="rId13" xr:uid="{13DDABE3-BB36-2147-A872-A63466D46294}"/>
    <hyperlink ref="B38" r:id="rId14" xr:uid="{CE7AACE9-96A7-304F-A1A1-1B159119BDBA}"/>
    <hyperlink ref="B41" r:id="rId15" xr:uid="{F64E2EA5-54F6-224A-96AB-D971A644D4BB}"/>
    <hyperlink ref="B44" r:id="rId16" xr:uid="{1173ADC6-D291-4E4F-8209-BABCE5F243F7}"/>
    <hyperlink ref="B45" r:id="rId17" xr:uid="{40926DD2-7FE4-CA42-9407-B2C05816A9AA}"/>
    <hyperlink ref="B46" r:id="rId18" xr:uid="{0BAA898B-4695-8043-96F6-EE98D93E0AA1}"/>
    <hyperlink ref="B47" r:id="rId19" xr:uid="{2DC043B7-1A91-4949-922F-1B02644F57AE}"/>
    <hyperlink ref="B50" r:id="rId20" display="https://results.elections.virginia.gov/vaelections/2018 November General/Site/Statistics/Absentee.html" xr:uid="{5C30CB7B-83A2-E94C-91F2-7B718CB6EED7}"/>
    <hyperlink ref="B53" r:id="rId21" xr:uid="{B9B2BA9B-C171-0840-BFD2-595B596AF94E}"/>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88"/>
  <sheetViews>
    <sheetView workbookViewId="0">
      <selection activeCell="D1" sqref="A1:D1"/>
    </sheetView>
  </sheetViews>
  <sheetFormatPr baseColWidth="10" defaultColWidth="8.83203125" defaultRowHeight="15" x14ac:dyDescent="0.2"/>
  <cols>
    <col min="1" max="1" width="18.1640625" bestFit="1" customWidth="1"/>
    <col min="2" max="2" width="31.5" bestFit="1" customWidth="1"/>
    <col min="3" max="3" width="25.1640625" bestFit="1" customWidth="1"/>
    <col min="8" max="8" width="24.5" bestFit="1" customWidth="1"/>
    <col min="9" max="9" width="13.33203125" bestFit="1" customWidth="1"/>
  </cols>
  <sheetData>
    <row r="1" spans="1:11" x14ac:dyDescent="0.2">
      <c r="A1" t="s">
        <v>0</v>
      </c>
      <c r="B1" t="s">
        <v>89</v>
      </c>
      <c r="C1" t="s">
        <v>88</v>
      </c>
      <c r="D1" t="s">
        <v>90</v>
      </c>
      <c r="H1" t="s">
        <v>96</v>
      </c>
      <c r="I1" t="s">
        <v>89</v>
      </c>
    </row>
    <row r="2" spans="1:11" x14ac:dyDescent="0.2">
      <c r="A2" t="s">
        <v>16</v>
      </c>
      <c r="B2" s="9">
        <v>1902</v>
      </c>
      <c r="C2">
        <v>3568</v>
      </c>
      <c r="D2" s="1">
        <f t="shared" ref="D2:D33" si="0">B2/C2</f>
        <v>0.53307174887892372</v>
      </c>
      <c r="H2" t="s">
        <v>92</v>
      </c>
      <c r="I2" s="6">
        <v>13432</v>
      </c>
      <c r="J2" s="1">
        <f>I2/$I$8</f>
        <v>6.7228236660210119E-2</v>
      </c>
      <c r="K2" s="1">
        <v>0.10077229793625946</v>
      </c>
    </row>
    <row r="3" spans="1:11" x14ac:dyDescent="0.2">
      <c r="A3" t="s">
        <v>39</v>
      </c>
      <c r="B3" s="9">
        <v>1262</v>
      </c>
      <c r="C3">
        <v>2395</v>
      </c>
      <c r="D3" s="1">
        <f t="shared" si="0"/>
        <v>0.52693110647181629</v>
      </c>
      <c r="H3" t="s">
        <v>93</v>
      </c>
      <c r="I3" s="6">
        <v>49440</v>
      </c>
      <c r="J3" s="1">
        <f>I3/$I$8</f>
        <v>0.24745116293037434</v>
      </c>
      <c r="K3" s="1">
        <v>0.24702296325531803</v>
      </c>
    </row>
    <row r="4" spans="1:11" x14ac:dyDescent="0.2">
      <c r="A4" t="s">
        <v>35</v>
      </c>
      <c r="B4" s="9">
        <v>1273</v>
      </c>
      <c r="C4">
        <v>2673</v>
      </c>
      <c r="D4" s="1">
        <f t="shared" si="0"/>
        <v>0.47624392068836513</v>
      </c>
      <c r="H4" t="s">
        <v>91</v>
      </c>
      <c r="I4" s="6">
        <v>77890</v>
      </c>
      <c r="J4" s="1">
        <f>I4/$I$8</f>
        <v>0.38984569337877945</v>
      </c>
      <c r="K4" s="1">
        <v>0.32653399673972378</v>
      </c>
    </row>
    <row r="5" spans="1:11" x14ac:dyDescent="0.2">
      <c r="A5" t="s">
        <v>26</v>
      </c>
      <c r="B5" s="9">
        <v>1564</v>
      </c>
      <c r="C5">
        <v>3757</v>
      </c>
      <c r="D5" s="1">
        <f t="shared" si="0"/>
        <v>0.41628959276018102</v>
      </c>
      <c r="H5" t="s">
        <v>95</v>
      </c>
      <c r="I5" s="6">
        <v>15223</v>
      </c>
      <c r="J5" s="1">
        <f>I5/$I$8</f>
        <v>7.6192335220248555E-2</v>
      </c>
      <c r="K5" s="1">
        <v>9.2757140069625654E-2</v>
      </c>
    </row>
    <row r="6" spans="1:11" x14ac:dyDescent="0.2">
      <c r="A6" t="s">
        <v>44</v>
      </c>
      <c r="B6" s="9">
        <v>2142</v>
      </c>
      <c r="C6">
        <v>5158</v>
      </c>
      <c r="D6" s="1">
        <f t="shared" si="0"/>
        <v>0.41527723924001553</v>
      </c>
      <c r="H6" t="s">
        <v>94</v>
      </c>
      <c r="I6" s="6">
        <v>43812</v>
      </c>
      <c r="J6" s="1">
        <f>I6/$I$8</f>
        <v>0.21928257181038754</v>
      </c>
      <c r="K6" s="1">
        <v>0.23291360199907307</v>
      </c>
    </row>
    <row r="7" spans="1:11" x14ac:dyDescent="0.2">
      <c r="A7" t="s">
        <v>63</v>
      </c>
      <c r="B7" s="9">
        <v>821</v>
      </c>
      <c r="C7">
        <v>2110</v>
      </c>
      <c r="D7" s="1">
        <f t="shared" si="0"/>
        <v>0.38909952606635073</v>
      </c>
      <c r="I7" s="6"/>
    </row>
    <row r="8" spans="1:11" x14ac:dyDescent="0.2">
      <c r="A8" t="s">
        <v>78</v>
      </c>
      <c r="B8" s="9">
        <v>734</v>
      </c>
      <c r="C8">
        <v>1988</v>
      </c>
      <c r="D8" s="1">
        <f t="shared" si="0"/>
        <v>0.36921529175050299</v>
      </c>
      <c r="H8" t="s">
        <v>121</v>
      </c>
      <c r="I8" s="6">
        <f>SUM(I2:I6)</f>
        <v>199797</v>
      </c>
    </row>
    <row r="9" spans="1:11" x14ac:dyDescent="0.2">
      <c r="A9" t="s">
        <v>6</v>
      </c>
      <c r="B9" s="9">
        <v>1021</v>
      </c>
      <c r="C9">
        <v>3045</v>
      </c>
      <c r="D9" s="1">
        <f t="shared" si="0"/>
        <v>0.33530377668308703</v>
      </c>
      <c r="I9" s="6"/>
    </row>
    <row r="10" spans="1:11" x14ac:dyDescent="0.2">
      <c r="A10" t="s">
        <v>11</v>
      </c>
      <c r="B10" s="9">
        <v>5244</v>
      </c>
      <c r="C10">
        <v>18174</v>
      </c>
      <c r="D10" s="1">
        <f t="shared" si="0"/>
        <v>0.28854407395179926</v>
      </c>
    </row>
    <row r="11" spans="1:11" x14ac:dyDescent="0.2">
      <c r="A11" t="s">
        <v>83</v>
      </c>
      <c r="B11" s="9">
        <v>1606</v>
      </c>
      <c r="C11">
        <v>5793</v>
      </c>
      <c r="D11" s="1">
        <f t="shared" si="0"/>
        <v>0.27723114103228036</v>
      </c>
    </row>
    <row r="12" spans="1:11" x14ac:dyDescent="0.2">
      <c r="A12" t="s">
        <v>31</v>
      </c>
      <c r="B12" s="9">
        <v>7057</v>
      </c>
      <c r="C12">
        <v>26339</v>
      </c>
      <c r="D12" s="1">
        <f t="shared" si="0"/>
        <v>0.26792968601693307</v>
      </c>
    </row>
    <row r="13" spans="1:11" x14ac:dyDescent="0.2">
      <c r="A13" t="s">
        <v>51</v>
      </c>
      <c r="B13" s="9">
        <v>1330</v>
      </c>
      <c r="C13">
        <v>4991</v>
      </c>
      <c r="D13" s="1">
        <f t="shared" si="0"/>
        <v>0.26647966339410939</v>
      </c>
      <c r="I13" t="s">
        <v>143</v>
      </c>
    </row>
    <row r="14" spans="1:11" x14ac:dyDescent="0.2">
      <c r="A14" t="s">
        <v>36</v>
      </c>
      <c r="B14" s="9">
        <v>1835</v>
      </c>
      <c r="C14">
        <v>7011</v>
      </c>
      <c r="D14" s="1">
        <f t="shared" si="0"/>
        <v>0.26173156468406789</v>
      </c>
      <c r="H14" t="s">
        <v>92</v>
      </c>
      <c r="I14" s="6">
        <v>295924</v>
      </c>
      <c r="J14" s="1">
        <f>I14/$I$20</f>
        <v>0.10077229793625946</v>
      </c>
    </row>
    <row r="15" spans="1:11" x14ac:dyDescent="0.2">
      <c r="A15" t="s">
        <v>54</v>
      </c>
      <c r="B15" s="9">
        <v>885</v>
      </c>
      <c r="C15">
        <v>3502</v>
      </c>
      <c r="D15" s="1">
        <f t="shared" si="0"/>
        <v>0.25271273557966878</v>
      </c>
      <c r="H15" t="s">
        <v>93</v>
      </c>
      <c r="I15" s="6">
        <v>725398</v>
      </c>
      <c r="J15" s="1">
        <f t="shared" ref="J15:J18" si="1">I15/$I$20</f>
        <v>0.24702296325531803</v>
      </c>
    </row>
    <row r="16" spans="1:11" x14ac:dyDescent="0.2">
      <c r="A16" t="s">
        <v>76</v>
      </c>
      <c r="B16" s="9">
        <v>1327</v>
      </c>
      <c r="C16">
        <v>5454</v>
      </c>
      <c r="D16" s="1">
        <f t="shared" si="0"/>
        <v>0.2433076640997433</v>
      </c>
      <c r="H16" t="s">
        <v>91</v>
      </c>
      <c r="I16" s="6">
        <v>958887</v>
      </c>
      <c r="J16" s="1">
        <f t="shared" si="1"/>
        <v>0.32653399673972378</v>
      </c>
    </row>
    <row r="17" spans="1:10" x14ac:dyDescent="0.2">
      <c r="A17" t="s">
        <v>67</v>
      </c>
      <c r="B17" s="9">
        <v>1242</v>
      </c>
      <c r="C17">
        <v>5116</v>
      </c>
      <c r="D17" s="1">
        <f t="shared" si="0"/>
        <v>0.24276778733385457</v>
      </c>
      <c r="H17" t="s">
        <v>95</v>
      </c>
      <c r="I17" s="6">
        <v>272387</v>
      </c>
      <c r="J17" s="1">
        <f t="shared" si="1"/>
        <v>9.2757140069625654E-2</v>
      </c>
    </row>
    <row r="18" spans="1:10" x14ac:dyDescent="0.2">
      <c r="A18" t="s">
        <v>75</v>
      </c>
      <c r="B18" s="9">
        <v>1271</v>
      </c>
      <c r="C18">
        <v>5505</v>
      </c>
      <c r="D18" s="1">
        <f t="shared" si="0"/>
        <v>0.23088101725703905</v>
      </c>
      <c r="H18" t="s">
        <v>94</v>
      </c>
      <c r="I18" s="6">
        <v>683965</v>
      </c>
      <c r="J18" s="1">
        <f t="shared" si="1"/>
        <v>0.23291360199907307</v>
      </c>
    </row>
    <row r="19" spans="1:10" x14ac:dyDescent="0.2">
      <c r="A19" t="s">
        <v>43</v>
      </c>
      <c r="B19" s="9">
        <v>552</v>
      </c>
      <c r="C19">
        <v>2462</v>
      </c>
      <c r="D19" s="1">
        <f t="shared" si="0"/>
        <v>0.22420796100731114</v>
      </c>
      <c r="I19" s="6"/>
    </row>
    <row r="20" spans="1:10" x14ac:dyDescent="0.2">
      <c r="A20" t="s">
        <v>27</v>
      </c>
      <c r="B20" s="9">
        <v>162773</v>
      </c>
      <c r="C20">
        <v>737219</v>
      </c>
      <c r="D20" s="1">
        <f t="shared" si="0"/>
        <v>0.22079327852374939</v>
      </c>
      <c r="I20" s="6">
        <f>SUM(I14:I18)</f>
        <v>2936561</v>
      </c>
    </row>
    <row r="21" spans="1:10" x14ac:dyDescent="0.2">
      <c r="A21" t="s">
        <v>49</v>
      </c>
      <c r="B21" s="9">
        <v>3721</v>
      </c>
      <c r="C21">
        <v>18755</v>
      </c>
      <c r="D21" s="1">
        <f t="shared" si="0"/>
        <v>0.19840042655291923</v>
      </c>
    </row>
    <row r="22" spans="1:10" x14ac:dyDescent="0.2">
      <c r="A22" t="s">
        <v>60</v>
      </c>
      <c r="B22" s="9">
        <v>3176</v>
      </c>
      <c r="C22">
        <v>16171</v>
      </c>
      <c r="D22" s="1">
        <f t="shared" si="0"/>
        <v>0.19640096468987694</v>
      </c>
    </row>
    <row r="23" spans="1:10" x14ac:dyDescent="0.2">
      <c r="A23" t="s">
        <v>19</v>
      </c>
      <c r="B23" s="9">
        <v>47194</v>
      </c>
      <c r="C23">
        <v>250928</v>
      </c>
      <c r="D23" s="1">
        <f t="shared" si="0"/>
        <v>0.1880778550022317</v>
      </c>
    </row>
    <row r="24" spans="1:10" x14ac:dyDescent="0.2">
      <c r="A24" t="s">
        <v>82</v>
      </c>
      <c r="B24" s="9">
        <v>28811</v>
      </c>
      <c r="C24">
        <v>156319</v>
      </c>
      <c r="D24" s="1">
        <f t="shared" si="0"/>
        <v>0.18430900914156309</v>
      </c>
    </row>
    <row r="25" spans="1:10" x14ac:dyDescent="0.2">
      <c r="A25" t="s">
        <v>1</v>
      </c>
      <c r="B25" s="9">
        <v>1820</v>
      </c>
      <c r="C25">
        <v>10010</v>
      </c>
      <c r="D25" s="1">
        <f t="shared" si="0"/>
        <v>0.18181818181818182</v>
      </c>
    </row>
    <row r="26" spans="1:10" x14ac:dyDescent="0.2">
      <c r="A26" t="s">
        <v>7</v>
      </c>
      <c r="B26" s="9">
        <v>6215</v>
      </c>
      <c r="C26">
        <v>34276</v>
      </c>
      <c r="D26" s="1">
        <f t="shared" si="0"/>
        <v>0.18132220795892171</v>
      </c>
    </row>
    <row r="27" spans="1:10" x14ac:dyDescent="0.2">
      <c r="A27" t="s">
        <v>4</v>
      </c>
      <c r="B27" s="9">
        <v>4118</v>
      </c>
      <c r="C27">
        <v>23488</v>
      </c>
      <c r="D27" s="1">
        <f t="shared" si="0"/>
        <v>0.17532356948228883</v>
      </c>
    </row>
    <row r="28" spans="1:10" x14ac:dyDescent="0.2">
      <c r="A28" t="s">
        <v>29</v>
      </c>
      <c r="B28" s="9">
        <v>2171</v>
      </c>
      <c r="C28">
        <v>12430</v>
      </c>
      <c r="D28" s="1">
        <f t="shared" si="0"/>
        <v>0.1746580852775543</v>
      </c>
    </row>
    <row r="29" spans="1:10" x14ac:dyDescent="0.2">
      <c r="A29" t="s">
        <v>18</v>
      </c>
      <c r="B29" s="9">
        <v>6672</v>
      </c>
      <c r="C29">
        <v>38621</v>
      </c>
      <c r="D29" s="1">
        <f t="shared" si="0"/>
        <v>0.17275575464125734</v>
      </c>
    </row>
    <row r="30" spans="1:10" x14ac:dyDescent="0.2">
      <c r="A30" t="s">
        <v>62</v>
      </c>
      <c r="B30" s="9">
        <v>50944</v>
      </c>
      <c r="C30">
        <v>297151</v>
      </c>
      <c r="D30" s="1">
        <f t="shared" si="0"/>
        <v>0.17144145569087771</v>
      </c>
    </row>
    <row r="31" spans="1:10" x14ac:dyDescent="0.2">
      <c r="A31" t="s">
        <v>68</v>
      </c>
      <c r="B31" s="9">
        <v>1338</v>
      </c>
      <c r="C31">
        <v>8363</v>
      </c>
      <c r="D31" s="1">
        <f t="shared" si="0"/>
        <v>0.15999043405476504</v>
      </c>
    </row>
    <row r="32" spans="1:10" x14ac:dyDescent="0.2">
      <c r="A32" t="s">
        <v>55</v>
      </c>
      <c r="B32" s="9">
        <v>13795</v>
      </c>
      <c r="C32">
        <v>87672</v>
      </c>
      <c r="D32" s="1">
        <f t="shared" si="0"/>
        <v>0.15734784195638288</v>
      </c>
    </row>
    <row r="33" spans="1:4" x14ac:dyDescent="0.2">
      <c r="A33" t="s">
        <v>3</v>
      </c>
      <c r="B33" s="9">
        <v>2847</v>
      </c>
      <c r="C33">
        <v>18334</v>
      </c>
      <c r="D33" s="1">
        <f t="shared" si="0"/>
        <v>0.1552852623540962</v>
      </c>
    </row>
    <row r="34" spans="1:4" x14ac:dyDescent="0.2">
      <c r="A34" t="s">
        <v>9</v>
      </c>
      <c r="B34" s="9">
        <v>3107</v>
      </c>
      <c r="C34">
        <v>20108</v>
      </c>
      <c r="D34" s="1">
        <f t="shared" ref="D34:D65" si="2">B34/C34</f>
        <v>0.1545156156753531</v>
      </c>
    </row>
    <row r="35" spans="1:4" x14ac:dyDescent="0.2">
      <c r="A35" t="s">
        <v>8</v>
      </c>
      <c r="B35" s="9">
        <v>2275</v>
      </c>
      <c r="C35">
        <v>14743</v>
      </c>
      <c r="D35" s="1">
        <f t="shared" si="2"/>
        <v>0.15431052024689684</v>
      </c>
    </row>
    <row r="36" spans="1:4" x14ac:dyDescent="0.2">
      <c r="A36" t="s">
        <v>42</v>
      </c>
      <c r="B36" s="9">
        <v>2038</v>
      </c>
      <c r="C36">
        <v>13220</v>
      </c>
      <c r="D36" s="1">
        <f t="shared" si="2"/>
        <v>0.15416036308623299</v>
      </c>
    </row>
    <row r="37" spans="1:4" x14ac:dyDescent="0.2">
      <c r="A37" t="s">
        <v>10</v>
      </c>
      <c r="B37" s="9">
        <v>9099</v>
      </c>
      <c r="C37">
        <v>60798</v>
      </c>
      <c r="D37" s="1">
        <f t="shared" si="2"/>
        <v>0.14965952827395637</v>
      </c>
    </row>
    <row r="38" spans="1:4" x14ac:dyDescent="0.2">
      <c r="A38" t="s">
        <v>2</v>
      </c>
      <c r="B38" s="9">
        <v>27985</v>
      </c>
      <c r="C38">
        <v>202759</v>
      </c>
      <c r="D38" s="1">
        <f t="shared" si="2"/>
        <v>0.13802100030084977</v>
      </c>
    </row>
    <row r="39" spans="1:4" x14ac:dyDescent="0.2">
      <c r="A39" t="s">
        <v>14</v>
      </c>
      <c r="B39" s="9">
        <v>4299</v>
      </c>
      <c r="C39">
        <v>31149</v>
      </c>
      <c r="D39" s="1">
        <f t="shared" si="2"/>
        <v>0.13801406144659539</v>
      </c>
    </row>
    <row r="40" spans="1:4" x14ac:dyDescent="0.2">
      <c r="A40" t="s">
        <v>38</v>
      </c>
      <c r="B40" s="9">
        <v>958</v>
      </c>
      <c r="C40">
        <v>7091</v>
      </c>
      <c r="D40" s="1">
        <f t="shared" si="2"/>
        <v>0.13510083204061488</v>
      </c>
    </row>
    <row r="41" spans="1:4" x14ac:dyDescent="0.2">
      <c r="A41" t="s">
        <v>21</v>
      </c>
      <c r="B41" s="9">
        <v>3197</v>
      </c>
      <c r="C41">
        <v>23867</v>
      </c>
      <c r="D41" s="1">
        <f t="shared" si="2"/>
        <v>0.13395064314744207</v>
      </c>
    </row>
    <row r="42" spans="1:4" x14ac:dyDescent="0.2">
      <c r="A42" t="s">
        <v>61</v>
      </c>
      <c r="B42" s="9">
        <v>886</v>
      </c>
      <c r="C42">
        <v>6783</v>
      </c>
      <c r="D42" s="1">
        <f t="shared" si="2"/>
        <v>0.13062066932035973</v>
      </c>
    </row>
    <row r="43" spans="1:4" x14ac:dyDescent="0.2">
      <c r="A43" t="s">
        <v>66</v>
      </c>
      <c r="B43" s="9">
        <v>4546</v>
      </c>
      <c r="C43">
        <v>34850</v>
      </c>
      <c r="D43" s="1">
        <f t="shared" si="2"/>
        <v>0.13044476327116211</v>
      </c>
    </row>
    <row r="44" spans="1:4" x14ac:dyDescent="0.2">
      <c r="A44" t="s">
        <v>34</v>
      </c>
      <c r="B44" s="9">
        <v>3050</v>
      </c>
      <c r="C44">
        <v>23382</v>
      </c>
      <c r="D44" s="1">
        <f t="shared" si="2"/>
        <v>0.13044222051150459</v>
      </c>
    </row>
    <row r="45" spans="1:4" x14ac:dyDescent="0.2">
      <c r="A45" t="s">
        <v>57</v>
      </c>
      <c r="B45" s="9">
        <v>924</v>
      </c>
      <c r="C45">
        <v>7216</v>
      </c>
      <c r="D45" s="1">
        <f t="shared" si="2"/>
        <v>0.12804878048780488</v>
      </c>
    </row>
    <row r="46" spans="1:4" x14ac:dyDescent="0.2">
      <c r="A46" t="s">
        <v>24</v>
      </c>
      <c r="B46" s="9">
        <v>2219</v>
      </c>
      <c r="C46">
        <v>17622</v>
      </c>
      <c r="D46" s="1">
        <f t="shared" si="2"/>
        <v>0.12592214277607536</v>
      </c>
    </row>
    <row r="47" spans="1:4" x14ac:dyDescent="0.2">
      <c r="A47" t="s">
        <v>15</v>
      </c>
      <c r="B47" s="9">
        <v>545</v>
      </c>
      <c r="C47">
        <v>4513</v>
      </c>
      <c r="D47" s="1">
        <f t="shared" si="2"/>
        <v>0.12076224241081321</v>
      </c>
    </row>
    <row r="48" spans="1:4" x14ac:dyDescent="0.2">
      <c r="A48" t="s">
        <v>70</v>
      </c>
      <c r="B48" s="9">
        <v>6151</v>
      </c>
      <c r="C48">
        <v>52716</v>
      </c>
      <c r="D48" s="1">
        <f t="shared" si="2"/>
        <v>0.11668184232491084</v>
      </c>
    </row>
    <row r="49" spans="1:4" x14ac:dyDescent="0.2">
      <c r="A49" t="s">
        <v>37</v>
      </c>
      <c r="B49" s="9">
        <v>484</v>
      </c>
      <c r="C49">
        <v>4195</v>
      </c>
      <c r="D49" s="1">
        <f t="shared" si="2"/>
        <v>0.11537544696066745</v>
      </c>
    </row>
    <row r="50" spans="1:4" x14ac:dyDescent="0.2">
      <c r="A50" t="s">
        <v>53</v>
      </c>
      <c r="B50" s="9">
        <v>1074</v>
      </c>
      <c r="C50">
        <v>9311</v>
      </c>
      <c r="D50" s="1">
        <f t="shared" si="2"/>
        <v>0.11534743851358609</v>
      </c>
    </row>
    <row r="51" spans="1:4" x14ac:dyDescent="0.2">
      <c r="A51" t="s">
        <v>73</v>
      </c>
      <c r="B51" s="9">
        <v>9660</v>
      </c>
      <c r="C51">
        <v>83843</v>
      </c>
      <c r="D51" s="1">
        <f t="shared" si="2"/>
        <v>0.11521534296244171</v>
      </c>
    </row>
    <row r="52" spans="1:4" x14ac:dyDescent="0.2">
      <c r="A52" t="s">
        <v>56</v>
      </c>
      <c r="B52" s="9">
        <v>3901</v>
      </c>
      <c r="C52">
        <v>35077</v>
      </c>
      <c r="D52" s="1">
        <f t="shared" si="2"/>
        <v>0.11121247541123813</v>
      </c>
    </row>
    <row r="53" spans="1:4" x14ac:dyDescent="0.2">
      <c r="A53" t="s">
        <v>87</v>
      </c>
      <c r="B53" s="9">
        <v>646</v>
      </c>
      <c r="C53">
        <v>5851</v>
      </c>
      <c r="D53" s="1">
        <f t="shared" si="2"/>
        <v>0.11040847718338745</v>
      </c>
    </row>
    <row r="54" spans="1:4" x14ac:dyDescent="0.2">
      <c r="A54" t="s">
        <v>13</v>
      </c>
      <c r="B54" s="9">
        <v>3540</v>
      </c>
      <c r="C54">
        <v>32251</v>
      </c>
      <c r="D54" s="1">
        <f t="shared" si="2"/>
        <v>0.10976403832439305</v>
      </c>
    </row>
    <row r="55" spans="1:4" x14ac:dyDescent="0.2">
      <c r="A55" t="s">
        <v>25</v>
      </c>
      <c r="B55" s="9">
        <v>3063</v>
      </c>
      <c r="C55">
        <v>27948</v>
      </c>
      <c r="D55" s="1">
        <f t="shared" si="2"/>
        <v>0.10959639330184628</v>
      </c>
    </row>
    <row r="56" spans="1:4" x14ac:dyDescent="0.2">
      <c r="A56" t="s">
        <v>69</v>
      </c>
      <c r="B56" s="9">
        <v>8733</v>
      </c>
      <c r="C56">
        <v>80477</v>
      </c>
      <c r="D56" s="1">
        <f t="shared" si="2"/>
        <v>0.10851547647153845</v>
      </c>
    </row>
    <row r="57" spans="1:4" x14ac:dyDescent="0.2">
      <c r="A57" t="s">
        <v>74</v>
      </c>
      <c r="B57" s="9">
        <v>2220</v>
      </c>
      <c r="C57">
        <v>20626</v>
      </c>
      <c r="D57" s="1">
        <f t="shared" si="2"/>
        <v>0.10763114515659847</v>
      </c>
    </row>
    <row r="58" spans="1:4" x14ac:dyDescent="0.2">
      <c r="A58" t="s">
        <v>86</v>
      </c>
      <c r="B58" s="9">
        <v>7958</v>
      </c>
      <c r="C58">
        <v>74546</v>
      </c>
      <c r="D58" s="1">
        <f t="shared" si="2"/>
        <v>0.10675287741797011</v>
      </c>
    </row>
    <row r="59" spans="1:4" x14ac:dyDescent="0.2">
      <c r="A59" t="s">
        <v>48</v>
      </c>
      <c r="B59" s="9">
        <v>1503</v>
      </c>
      <c r="C59">
        <v>14155</v>
      </c>
      <c r="D59" s="1">
        <f t="shared" si="2"/>
        <v>0.10618156128576475</v>
      </c>
    </row>
    <row r="60" spans="1:4" x14ac:dyDescent="0.2">
      <c r="A60" t="s">
        <v>58</v>
      </c>
      <c r="B60" s="9">
        <v>1621</v>
      </c>
      <c r="C60">
        <v>15368</v>
      </c>
      <c r="D60" s="1">
        <f t="shared" si="2"/>
        <v>0.10547891723060905</v>
      </c>
    </row>
    <row r="61" spans="1:4" x14ac:dyDescent="0.2">
      <c r="A61" t="s">
        <v>80</v>
      </c>
      <c r="B61" s="9">
        <v>776</v>
      </c>
      <c r="C61">
        <v>7373</v>
      </c>
      <c r="D61" s="1">
        <f t="shared" si="2"/>
        <v>0.10524888105248881</v>
      </c>
    </row>
    <row r="62" spans="1:4" x14ac:dyDescent="0.2">
      <c r="A62" t="s">
        <v>50</v>
      </c>
      <c r="B62" s="9">
        <v>2055</v>
      </c>
      <c r="C62">
        <v>19636</v>
      </c>
      <c r="D62" s="1">
        <f t="shared" si="2"/>
        <v>0.10465471582807089</v>
      </c>
    </row>
    <row r="63" spans="1:4" x14ac:dyDescent="0.2">
      <c r="A63" t="s">
        <v>52</v>
      </c>
      <c r="B63" s="9">
        <v>2008</v>
      </c>
      <c r="C63">
        <v>19287</v>
      </c>
      <c r="D63" s="1">
        <f t="shared" si="2"/>
        <v>0.10411157774666874</v>
      </c>
    </row>
    <row r="64" spans="1:4" x14ac:dyDescent="0.2">
      <c r="A64" t="s">
        <v>30</v>
      </c>
      <c r="B64" s="9">
        <v>2331</v>
      </c>
      <c r="C64">
        <v>22497</v>
      </c>
      <c r="D64" s="1">
        <f t="shared" si="2"/>
        <v>0.10361381517535671</v>
      </c>
    </row>
    <row r="65" spans="1:4" x14ac:dyDescent="0.2">
      <c r="A65" t="s">
        <v>79</v>
      </c>
      <c r="B65" s="9">
        <v>1340</v>
      </c>
      <c r="C65">
        <v>13053</v>
      </c>
      <c r="D65" s="1">
        <f t="shared" si="2"/>
        <v>0.10265839270665747</v>
      </c>
    </row>
    <row r="66" spans="1:4" x14ac:dyDescent="0.2">
      <c r="A66" t="s">
        <v>72</v>
      </c>
      <c r="B66" s="9">
        <v>12313</v>
      </c>
      <c r="C66">
        <v>120068</v>
      </c>
      <c r="D66" s="1">
        <f t="shared" ref="D66:D88" si="3">B66/C66</f>
        <v>0.1025502215411267</v>
      </c>
    </row>
    <row r="67" spans="1:4" x14ac:dyDescent="0.2">
      <c r="A67" t="s">
        <v>33</v>
      </c>
      <c r="B67" s="9">
        <v>918</v>
      </c>
      <c r="C67">
        <v>9132</v>
      </c>
      <c r="D67" s="1">
        <f t="shared" si="3"/>
        <v>0.10052562417871222</v>
      </c>
    </row>
    <row r="68" spans="1:4" x14ac:dyDescent="0.2">
      <c r="A68" t="s">
        <v>45</v>
      </c>
      <c r="B68" s="9">
        <v>1128</v>
      </c>
      <c r="C68">
        <v>11613</v>
      </c>
      <c r="D68" s="1">
        <f t="shared" si="3"/>
        <v>9.7132523895634204E-2</v>
      </c>
    </row>
    <row r="69" spans="1:4" x14ac:dyDescent="0.2">
      <c r="A69" t="s">
        <v>47</v>
      </c>
      <c r="B69" s="9">
        <v>1259</v>
      </c>
      <c r="C69">
        <v>13306</v>
      </c>
      <c r="D69" s="1">
        <f t="shared" si="3"/>
        <v>9.4618968886216751E-2</v>
      </c>
    </row>
    <row r="70" spans="1:4" x14ac:dyDescent="0.2">
      <c r="A70" t="s">
        <v>59</v>
      </c>
      <c r="B70" s="9">
        <v>490</v>
      </c>
      <c r="C70">
        <v>5264</v>
      </c>
      <c r="D70" s="1">
        <f t="shared" si="3"/>
        <v>9.3085106382978719E-2</v>
      </c>
    </row>
    <row r="71" spans="1:4" x14ac:dyDescent="0.2">
      <c r="A71" t="s">
        <v>46</v>
      </c>
      <c r="B71" s="9">
        <v>1828</v>
      </c>
      <c r="C71">
        <v>20233</v>
      </c>
      <c r="D71" s="1">
        <f t="shared" si="3"/>
        <v>9.0347452182078777E-2</v>
      </c>
    </row>
    <row r="72" spans="1:4" x14ac:dyDescent="0.2">
      <c r="A72" t="s">
        <v>5</v>
      </c>
      <c r="B72" s="9">
        <v>1925</v>
      </c>
      <c r="C72">
        <v>21520</v>
      </c>
      <c r="D72" s="1">
        <f t="shared" si="3"/>
        <v>8.9451672862453535E-2</v>
      </c>
    </row>
    <row r="73" spans="1:4" x14ac:dyDescent="0.2">
      <c r="A73" t="s">
        <v>12</v>
      </c>
      <c r="B73" s="9">
        <v>585</v>
      </c>
      <c r="C73">
        <v>6757</v>
      </c>
      <c r="D73" s="1">
        <f t="shared" si="3"/>
        <v>8.6576883232203639E-2</v>
      </c>
    </row>
    <row r="74" spans="1:4" x14ac:dyDescent="0.2">
      <c r="A74" t="s">
        <v>17</v>
      </c>
      <c r="B74" s="9">
        <v>536</v>
      </c>
      <c r="C74">
        <v>6194</v>
      </c>
      <c r="D74" s="1">
        <f t="shared" si="3"/>
        <v>8.653535679690022E-2</v>
      </c>
    </row>
    <row r="75" spans="1:4" x14ac:dyDescent="0.2">
      <c r="A75" t="s">
        <v>40</v>
      </c>
      <c r="B75" s="9">
        <v>1395</v>
      </c>
      <c r="C75">
        <v>16274</v>
      </c>
      <c r="D75" s="1">
        <f t="shared" si="3"/>
        <v>8.5719552660685761E-2</v>
      </c>
    </row>
    <row r="76" spans="1:4" x14ac:dyDescent="0.2">
      <c r="A76" t="s">
        <v>28</v>
      </c>
      <c r="B76" s="9">
        <v>1011</v>
      </c>
      <c r="C76">
        <v>11853</v>
      </c>
      <c r="D76" s="1">
        <f t="shared" si="3"/>
        <v>8.5294862060237911E-2</v>
      </c>
    </row>
    <row r="77" spans="1:4" x14ac:dyDescent="0.2">
      <c r="A77" t="s">
        <v>81</v>
      </c>
      <c r="B77" s="9">
        <v>858</v>
      </c>
      <c r="C77">
        <v>10391</v>
      </c>
      <c r="D77" s="1">
        <f t="shared" si="3"/>
        <v>8.2571456067750945E-2</v>
      </c>
    </row>
    <row r="78" spans="1:4" x14ac:dyDescent="0.2">
      <c r="A78" t="s">
        <v>84</v>
      </c>
      <c r="B78" s="9">
        <v>272</v>
      </c>
      <c r="C78">
        <v>3501</v>
      </c>
      <c r="D78" s="1">
        <f t="shared" si="3"/>
        <v>7.7692087974864321E-2</v>
      </c>
    </row>
    <row r="79" spans="1:4" x14ac:dyDescent="0.2">
      <c r="A79" t="s">
        <v>32</v>
      </c>
      <c r="B79" s="9">
        <v>453</v>
      </c>
      <c r="C79">
        <v>5845</v>
      </c>
      <c r="D79" s="1">
        <f t="shared" si="3"/>
        <v>7.7502138579982893E-2</v>
      </c>
    </row>
    <row r="80" spans="1:4" x14ac:dyDescent="0.2">
      <c r="A80" t="s">
        <v>85</v>
      </c>
      <c r="B80" s="9">
        <v>2058</v>
      </c>
      <c r="C80">
        <v>27258</v>
      </c>
      <c r="D80" s="1">
        <f t="shared" si="3"/>
        <v>7.5500770416024654E-2</v>
      </c>
    </row>
    <row r="81" spans="1:4" x14ac:dyDescent="0.2">
      <c r="A81" t="s">
        <v>22</v>
      </c>
      <c r="B81" s="9">
        <v>594</v>
      </c>
      <c r="C81">
        <v>8147</v>
      </c>
      <c r="D81" s="1">
        <f t="shared" si="3"/>
        <v>7.2910273720387872E-2</v>
      </c>
    </row>
    <row r="82" spans="1:4" x14ac:dyDescent="0.2">
      <c r="A82" t="s">
        <v>23</v>
      </c>
      <c r="B82" s="9">
        <v>875</v>
      </c>
      <c r="C82">
        <v>12008</v>
      </c>
      <c r="D82" s="1">
        <f t="shared" si="3"/>
        <v>7.2868087941372423E-2</v>
      </c>
    </row>
    <row r="83" spans="1:4" x14ac:dyDescent="0.2">
      <c r="A83" t="s">
        <v>64</v>
      </c>
      <c r="B83" s="9">
        <v>667</v>
      </c>
      <c r="C83">
        <v>9249</v>
      </c>
      <c r="D83" s="1">
        <f t="shared" si="3"/>
        <v>7.2115904422099683E-2</v>
      </c>
    </row>
    <row r="84" spans="1:4" x14ac:dyDescent="0.2">
      <c r="A84" t="s">
        <v>20</v>
      </c>
      <c r="B84" s="9">
        <v>826</v>
      </c>
      <c r="C84">
        <v>11536</v>
      </c>
      <c r="D84" s="1">
        <f t="shared" si="3"/>
        <v>7.1601941747572811E-2</v>
      </c>
    </row>
    <row r="85" spans="1:4" x14ac:dyDescent="0.2">
      <c r="A85" t="s">
        <v>77</v>
      </c>
      <c r="B85" s="9">
        <v>895</v>
      </c>
      <c r="C85">
        <v>12809</v>
      </c>
      <c r="D85" s="1">
        <f t="shared" si="3"/>
        <v>6.9872745725661642E-2</v>
      </c>
    </row>
    <row r="86" spans="1:4" x14ac:dyDescent="0.2">
      <c r="A86" t="s">
        <v>65</v>
      </c>
      <c r="B86" s="9">
        <v>534</v>
      </c>
      <c r="C86">
        <v>8370</v>
      </c>
      <c r="D86" s="1">
        <f t="shared" si="3"/>
        <v>6.3799283154121866E-2</v>
      </c>
    </row>
    <row r="87" spans="1:4" x14ac:dyDescent="0.2">
      <c r="A87" t="s">
        <v>41</v>
      </c>
      <c r="B87" s="9">
        <v>202</v>
      </c>
      <c r="C87">
        <v>3362</v>
      </c>
      <c r="D87" s="1">
        <f t="shared" si="3"/>
        <v>6.0083283759666865E-2</v>
      </c>
    </row>
    <row r="88" spans="1:4" x14ac:dyDescent="0.2">
      <c r="A88" t="s">
        <v>71</v>
      </c>
      <c r="B88" s="9">
        <v>487</v>
      </c>
      <c r="C88">
        <v>8397</v>
      </c>
      <c r="D88" s="1">
        <f t="shared" si="3"/>
        <v>5.799690365606764E-2</v>
      </c>
    </row>
  </sheetData>
  <sortState ref="A2:D88">
    <sortCondition descending="1" ref="D1"/>
  </sortState>
  <pageMargins left="0.7" right="0.7" top="0.75" bottom="0.75" header="0.3" footer="0.3"/>
  <pageSetup orientation="portrait" horizontalDpi="4294967292" verticalDpi="4294967292"/>
  <drawing r:id="rId1"/>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137"/>
  <sheetViews>
    <sheetView workbookViewId="0">
      <selection activeCell="D3" sqref="A3:D3"/>
    </sheetView>
  </sheetViews>
  <sheetFormatPr baseColWidth="10" defaultColWidth="8.83203125" defaultRowHeight="15" x14ac:dyDescent="0.2"/>
  <cols>
    <col min="1" max="1" width="16.5" bestFit="1" customWidth="1"/>
    <col min="2" max="2" width="11.5" bestFit="1" customWidth="1"/>
  </cols>
  <sheetData>
    <row r="1" spans="1:7" x14ac:dyDescent="0.2">
      <c r="A1" t="s">
        <v>103</v>
      </c>
    </row>
    <row r="3" spans="1:7" x14ac:dyDescent="0.2">
      <c r="A3" s="5" t="s">
        <v>110</v>
      </c>
      <c r="B3" s="5" t="s">
        <v>106</v>
      </c>
      <c r="C3" s="5" t="s">
        <v>107</v>
      </c>
      <c r="D3" s="5" t="s">
        <v>128</v>
      </c>
    </row>
    <row r="4" spans="1:7" x14ac:dyDescent="0.2">
      <c r="A4" t="s">
        <v>102</v>
      </c>
      <c r="B4" s="6">
        <v>6384</v>
      </c>
      <c r="C4" t="s">
        <v>104</v>
      </c>
      <c r="D4" s="1">
        <f>B4/$B$27</f>
        <v>3.1952431718193966E-2</v>
      </c>
      <c r="E4" t="s">
        <v>108</v>
      </c>
    </row>
    <row r="5" spans="1:7" x14ac:dyDescent="0.2">
      <c r="A5">
        <v>0</v>
      </c>
      <c r="B5" s="6">
        <v>15244</v>
      </c>
      <c r="C5">
        <v>39</v>
      </c>
      <c r="D5" s="1">
        <f t="shared" ref="D5:D10" si="0">B5/$B$27</f>
        <v>7.629744190353209E-2</v>
      </c>
      <c r="E5" t="s">
        <v>109</v>
      </c>
    </row>
    <row r="6" spans="1:7" x14ac:dyDescent="0.2">
      <c r="A6">
        <v>1</v>
      </c>
      <c r="B6" s="6">
        <v>12467</v>
      </c>
      <c r="C6">
        <v>44</v>
      </c>
      <c r="D6" s="1">
        <f t="shared" si="0"/>
        <v>6.2398334309323962E-2</v>
      </c>
    </row>
    <row r="7" spans="1:7" x14ac:dyDescent="0.2">
      <c r="A7">
        <v>2</v>
      </c>
      <c r="B7" s="6">
        <v>13366</v>
      </c>
      <c r="C7">
        <v>50</v>
      </c>
      <c r="D7" s="1">
        <f t="shared" si="0"/>
        <v>6.6897901369890433E-2</v>
      </c>
      <c r="G7" t="s">
        <v>170</v>
      </c>
    </row>
    <row r="8" spans="1:7" x14ac:dyDescent="0.2">
      <c r="A8">
        <v>3</v>
      </c>
      <c r="B8" s="6">
        <v>17511</v>
      </c>
      <c r="C8">
        <v>56</v>
      </c>
      <c r="D8" s="1">
        <f t="shared" si="0"/>
        <v>8.7643958617997272E-2</v>
      </c>
    </row>
    <row r="9" spans="1:7" x14ac:dyDescent="0.2">
      <c r="A9">
        <v>4</v>
      </c>
      <c r="B9" s="6">
        <v>29745</v>
      </c>
      <c r="C9">
        <v>64</v>
      </c>
      <c r="D9" s="1">
        <f t="shared" si="0"/>
        <v>0.14887610925088965</v>
      </c>
    </row>
    <row r="10" spans="1:7" x14ac:dyDescent="0.2">
      <c r="A10">
        <v>5</v>
      </c>
      <c r="B10" s="6">
        <v>105080</v>
      </c>
      <c r="C10">
        <v>72</v>
      </c>
      <c r="D10" s="1">
        <f t="shared" si="0"/>
        <v>0.52593382283017265</v>
      </c>
    </row>
    <row r="13" spans="1:7" x14ac:dyDescent="0.2">
      <c r="A13" t="s">
        <v>111</v>
      </c>
      <c r="G13" t="s">
        <v>127</v>
      </c>
    </row>
    <row r="14" spans="1:7" x14ac:dyDescent="0.2">
      <c r="A14">
        <v>63</v>
      </c>
      <c r="G14">
        <v>51</v>
      </c>
    </row>
    <row r="16" spans="1:7" x14ac:dyDescent="0.2">
      <c r="G16" t="s">
        <v>124</v>
      </c>
    </row>
    <row r="17" spans="1:9" x14ac:dyDescent="0.2">
      <c r="A17" t="s">
        <v>112</v>
      </c>
      <c r="B17" t="s">
        <v>122</v>
      </c>
      <c r="C17" t="s">
        <v>123</v>
      </c>
      <c r="G17" t="s">
        <v>125</v>
      </c>
      <c r="H17" t="s">
        <v>105</v>
      </c>
      <c r="I17" t="s">
        <v>126</v>
      </c>
    </row>
    <row r="18" spans="1:9" x14ac:dyDescent="0.2">
      <c r="A18" t="s">
        <v>120</v>
      </c>
      <c r="B18" s="6">
        <v>9033</v>
      </c>
      <c r="C18" s="1">
        <f>B18/$B$27</f>
        <v>4.5210889052388174E-2</v>
      </c>
      <c r="D18" s="1">
        <v>7.7353006860348988E-2</v>
      </c>
      <c r="G18" t="s">
        <v>120</v>
      </c>
      <c r="H18">
        <v>246615</v>
      </c>
      <c r="I18" s="1">
        <f>H18/$H$26</f>
        <v>7.7353006860348988E-2</v>
      </c>
    </row>
    <row r="19" spans="1:9" x14ac:dyDescent="0.2">
      <c r="A19" t="s">
        <v>113</v>
      </c>
      <c r="B19" s="6">
        <v>11894</v>
      </c>
      <c r="C19" s="1">
        <f t="shared" ref="C19:C25" si="1">B19/$B$27</f>
        <v>5.9530423379730427E-2</v>
      </c>
      <c r="D19" s="1">
        <v>0.1609308896372095</v>
      </c>
      <c r="G19" t="s">
        <v>113</v>
      </c>
      <c r="H19">
        <v>513076</v>
      </c>
      <c r="I19" s="1">
        <f t="shared" ref="I19:I24" si="2">H19/$H$26</f>
        <v>0.1609308896372095</v>
      </c>
    </row>
    <row r="20" spans="1:9" x14ac:dyDescent="0.2">
      <c r="A20" t="s">
        <v>114</v>
      </c>
      <c r="B20" s="6">
        <v>12328</v>
      </c>
      <c r="C20" s="1">
        <f t="shared" si="1"/>
        <v>6.1702628167590104E-2</v>
      </c>
      <c r="D20" s="1">
        <v>0.15668488816175768</v>
      </c>
      <c r="G20" t="s">
        <v>114</v>
      </c>
      <c r="H20">
        <v>499539</v>
      </c>
      <c r="I20" s="1">
        <f t="shared" si="2"/>
        <v>0.15668488816175768</v>
      </c>
    </row>
    <row r="21" spans="1:9" x14ac:dyDescent="0.2">
      <c r="A21" t="s">
        <v>115</v>
      </c>
      <c r="B21" s="6">
        <v>19164</v>
      </c>
      <c r="C21" s="1">
        <f t="shared" si="1"/>
        <v>9.5917356116458199E-2</v>
      </c>
      <c r="D21" s="1">
        <v>0.1773449771907197</v>
      </c>
      <c r="G21" t="s">
        <v>115</v>
      </c>
      <c r="H21">
        <v>565407</v>
      </c>
      <c r="I21" s="1">
        <f t="shared" si="2"/>
        <v>0.1773449771907197</v>
      </c>
    </row>
    <row r="22" spans="1:9" x14ac:dyDescent="0.2">
      <c r="A22" t="s">
        <v>116</v>
      </c>
      <c r="B22" s="6">
        <v>40775</v>
      </c>
      <c r="C22" s="1">
        <f t="shared" si="1"/>
        <v>0.20408214337552616</v>
      </c>
      <c r="D22" s="1">
        <v>0.19414392430028957</v>
      </c>
      <c r="G22" t="s">
        <v>116</v>
      </c>
      <c r="H22">
        <v>618965</v>
      </c>
      <c r="I22" s="1">
        <f t="shared" si="2"/>
        <v>0.19414392430028957</v>
      </c>
    </row>
    <row r="23" spans="1:9" x14ac:dyDescent="0.2">
      <c r="A23" t="s">
        <v>117</v>
      </c>
      <c r="B23" s="6">
        <v>53826</v>
      </c>
      <c r="C23" s="1">
        <f t="shared" si="1"/>
        <v>0.2694034444961636</v>
      </c>
      <c r="D23" s="1">
        <v>0.13301555497563497</v>
      </c>
      <c r="G23" t="s">
        <v>117</v>
      </c>
      <c r="H23">
        <v>424077</v>
      </c>
      <c r="I23" s="1">
        <f t="shared" si="2"/>
        <v>0.13301555497563497</v>
      </c>
    </row>
    <row r="24" spans="1:9" x14ac:dyDescent="0.2">
      <c r="A24" t="s">
        <v>118</v>
      </c>
      <c r="B24" s="6">
        <v>46393</v>
      </c>
      <c r="C24" s="1">
        <f t="shared" si="1"/>
        <v>0.23220068369394936</v>
      </c>
      <c r="D24" s="1">
        <v>0.10052675887403957</v>
      </c>
      <c r="G24" t="s">
        <v>118</v>
      </c>
      <c r="H24">
        <v>320497</v>
      </c>
      <c r="I24" s="1">
        <f t="shared" si="2"/>
        <v>0.10052675887403957</v>
      </c>
    </row>
    <row r="25" spans="1:9" x14ac:dyDescent="0.2">
      <c r="A25" t="s">
        <v>119</v>
      </c>
      <c r="B25" s="6">
        <v>6384</v>
      </c>
      <c r="C25" s="1">
        <f t="shared" si="1"/>
        <v>3.1952431718193966E-2</v>
      </c>
    </row>
    <row r="26" spans="1:9" x14ac:dyDescent="0.2">
      <c r="G26" t="s">
        <v>121</v>
      </c>
      <c r="H26">
        <f>SUM(H18:H24)</f>
        <v>3188176</v>
      </c>
    </row>
    <row r="27" spans="1:9" x14ac:dyDescent="0.2">
      <c r="A27" t="s">
        <v>121</v>
      </c>
      <c r="B27" s="7">
        <f>SUM(B18:B25)</f>
        <v>199797</v>
      </c>
    </row>
    <row r="29" spans="1:9" x14ac:dyDescent="0.2">
      <c r="A29" t="s">
        <v>151</v>
      </c>
    </row>
    <row r="30" spans="1:9" x14ac:dyDescent="0.2">
      <c r="G30">
        <v>14949</v>
      </c>
      <c r="H30" t="s">
        <v>171</v>
      </c>
    </row>
    <row r="31" spans="1:9" x14ac:dyDescent="0.2">
      <c r="G31" s="6">
        <v>6384</v>
      </c>
      <c r="H31" t="s">
        <v>172</v>
      </c>
    </row>
    <row r="32" spans="1:9" x14ac:dyDescent="0.2">
      <c r="A32">
        <v>1902</v>
      </c>
      <c r="B32">
        <v>2</v>
      </c>
    </row>
    <row r="33" spans="1:8" x14ac:dyDescent="0.2">
      <c r="A33">
        <v>1903</v>
      </c>
      <c r="B33">
        <v>1</v>
      </c>
      <c r="G33" s="1">
        <f>SUM(G30:G31)/B27</f>
        <v>0.10677337497560023</v>
      </c>
    </row>
    <row r="34" spans="1:8" x14ac:dyDescent="0.2">
      <c r="A34">
        <v>1906</v>
      </c>
      <c r="B34">
        <v>3</v>
      </c>
    </row>
    <row r="35" spans="1:8" x14ac:dyDescent="0.2">
      <c r="A35">
        <v>1908</v>
      </c>
      <c r="B35">
        <v>1</v>
      </c>
    </row>
    <row r="36" spans="1:8" x14ac:dyDescent="0.2">
      <c r="A36">
        <v>1919</v>
      </c>
      <c r="B36">
        <v>1</v>
      </c>
    </row>
    <row r="37" spans="1:8" x14ac:dyDescent="0.2">
      <c r="A37">
        <v>1920</v>
      </c>
      <c r="B37">
        <v>1</v>
      </c>
    </row>
    <row r="38" spans="1:8" x14ac:dyDescent="0.2">
      <c r="A38">
        <v>1930</v>
      </c>
      <c r="B38">
        <v>1</v>
      </c>
    </row>
    <row r="39" spans="1:8" x14ac:dyDescent="0.2">
      <c r="A39">
        <v>1932</v>
      </c>
      <c r="B39">
        <v>1</v>
      </c>
      <c r="G39" t="s">
        <v>158</v>
      </c>
    </row>
    <row r="40" spans="1:8" x14ac:dyDescent="0.2">
      <c r="A40">
        <v>1934</v>
      </c>
      <c r="B40">
        <v>1</v>
      </c>
    </row>
    <row r="41" spans="1:8" x14ac:dyDescent="0.2">
      <c r="A41">
        <v>1936</v>
      </c>
      <c r="B41">
        <v>2</v>
      </c>
      <c r="G41" s="8">
        <v>42370</v>
      </c>
      <c r="H41">
        <v>1114</v>
      </c>
    </row>
    <row r="42" spans="1:8" x14ac:dyDescent="0.2">
      <c r="A42">
        <v>1938</v>
      </c>
      <c r="B42">
        <v>1</v>
      </c>
      <c r="G42" s="8">
        <v>42401</v>
      </c>
      <c r="H42">
        <v>1997</v>
      </c>
    </row>
    <row r="43" spans="1:8" x14ac:dyDescent="0.2">
      <c r="A43">
        <v>1940</v>
      </c>
      <c r="B43">
        <v>1</v>
      </c>
      <c r="G43" s="8">
        <v>42430</v>
      </c>
      <c r="H43">
        <v>1748</v>
      </c>
    </row>
    <row r="44" spans="1:8" x14ac:dyDescent="0.2">
      <c r="A44">
        <v>1941</v>
      </c>
      <c r="B44">
        <v>2</v>
      </c>
      <c r="G44" s="8">
        <v>42461</v>
      </c>
      <c r="H44">
        <v>1088</v>
      </c>
    </row>
    <row r="45" spans="1:8" x14ac:dyDescent="0.2">
      <c r="A45">
        <v>1942</v>
      </c>
      <c r="B45">
        <v>2</v>
      </c>
      <c r="G45" s="8">
        <v>42491</v>
      </c>
      <c r="H45">
        <v>1493</v>
      </c>
    </row>
    <row r="46" spans="1:8" x14ac:dyDescent="0.2">
      <c r="A46">
        <v>1944</v>
      </c>
      <c r="B46">
        <v>10</v>
      </c>
      <c r="G46" s="8">
        <v>42522</v>
      </c>
      <c r="H46">
        <v>2789</v>
      </c>
    </row>
    <row r="47" spans="1:8" x14ac:dyDescent="0.2">
      <c r="A47">
        <v>1945</v>
      </c>
      <c r="B47">
        <v>2</v>
      </c>
      <c r="G47" s="8">
        <v>42552</v>
      </c>
      <c r="H47">
        <v>1855</v>
      </c>
    </row>
    <row r="48" spans="1:8" x14ac:dyDescent="0.2">
      <c r="A48">
        <v>1946</v>
      </c>
      <c r="B48">
        <v>14</v>
      </c>
      <c r="G48" s="8">
        <v>42583</v>
      </c>
      <c r="H48">
        <v>5219</v>
      </c>
    </row>
    <row r="49" spans="1:9" x14ac:dyDescent="0.2">
      <c r="A49">
        <v>1947</v>
      </c>
      <c r="B49">
        <v>4</v>
      </c>
      <c r="G49" s="8">
        <v>42614</v>
      </c>
      <c r="H49">
        <v>8010</v>
      </c>
    </row>
    <row r="50" spans="1:9" x14ac:dyDescent="0.2">
      <c r="A50">
        <v>1948</v>
      </c>
      <c r="B50">
        <v>39</v>
      </c>
      <c r="G50" s="8">
        <v>42644</v>
      </c>
      <c r="H50">
        <v>6384</v>
      </c>
    </row>
    <row r="51" spans="1:9" x14ac:dyDescent="0.2">
      <c r="A51">
        <v>1949</v>
      </c>
      <c r="B51">
        <v>2</v>
      </c>
    </row>
    <row r="52" spans="1:9" x14ac:dyDescent="0.2">
      <c r="A52">
        <v>1950</v>
      </c>
      <c r="B52">
        <v>21</v>
      </c>
    </row>
    <row r="53" spans="1:9" x14ac:dyDescent="0.2">
      <c r="A53">
        <v>1951</v>
      </c>
      <c r="B53">
        <v>16</v>
      </c>
    </row>
    <row r="54" spans="1:9" x14ac:dyDescent="0.2">
      <c r="A54">
        <v>1952</v>
      </c>
      <c r="B54">
        <v>119</v>
      </c>
    </row>
    <row r="55" spans="1:9" x14ac:dyDescent="0.2">
      <c r="A55">
        <v>1953</v>
      </c>
      <c r="B55">
        <v>11</v>
      </c>
    </row>
    <row r="56" spans="1:9" x14ac:dyDescent="0.2">
      <c r="A56">
        <v>1954</v>
      </c>
      <c r="B56">
        <v>32</v>
      </c>
    </row>
    <row r="57" spans="1:9" x14ac:dyDescent="0.2">
      <c r="A57">
        <v>1955</v>
      </c>
      <c r="B57">
        <v>27</v>
      </c>
    </row>
    <row r="58" spans="1:9" x14ac:dyDescent="0.2">
      <c r="A58">
        <v>1956</v>
      </c>
      <c r="B58">
        <v>198</v>
      </c>
    </row>
    <row r="59" spans="1:9" x14ac:dyDescent="0.2">
      <c r="A59">
        <v>1957</v>
      </c>
      <c r="B59">
        <v>18</v>
      </c>
    </row>
    <row r="60" spans="1:9" x14ac:dyDescent="0.2">
      <c r="A60">
        <v>1958</v>
      </c>
      <c r="B60">
        <v>111</v>
      </c>
    </row>
    <row r="61" spans="1:9" x14ac:dyDescent="0.2">
      <c r="A61">
        <v>1959</v>
      </c>
      <c r="B61">
        <v>43</v>
      </c>
      <c r="G61" t="s">
        <v>157</v>
      </c>
      <c r="H61">
        <v>49525</v>
      </c>
      <c r="I61" s="1">
        <f>H61/$H$69</f>
        <v>0.24787659474366483</v>
      </c>
    </row>
    <row r="62" spans="1:9" x14ac:dyDescent="0.2">
      <c r="A62">
        <v>1960</v>
      </c>
      <c r="B62">
        <v>309</v>
      </c>
      <c r="G62" t="s">
        <v>156</v>
      </c>
      <c r="H62">
        <v>14085</v>
      </c>
      <c r="I62" s="1">
        <f t="shared" ref="I62:I67" si="3">H62/$H$69</f>
        <v>7.0496554002312348E-2</v>
      </c>
    </row>
    <row r="63" spans="1:9" x14ac:dyDescent="0.2">
      <c r="A63">
        <v>1961</v>
      </c>
      <c r="B63">
        <v>37</v>
      </c>
      <c r="G63" t="s">
        <v>155</v>
      </c>
      <c r="H63">
        <v>18376</v>
      </c>
      <c r="I63" s="1">
        <f t="shared" si="3"/>
        <v>9.1973352953247545E-2</v>
      </c>
    </row>
    <row r="64" spans="1:9" x14ac:dyDescent="0.2">
      <c r="A64">
        <v>1962</v>
      </c>
      <c r="B64">
        <v>155</v>
      </c>
      <c r="G64" t="s">
        <v>154</v>
      </c>
      <c r="H64">
        <v>21850</v>
      </c>
      <c r="I64" s="1">
        <f t="shared" si="3"/>
        <v>0.10936100141643769</v>
      </c>
    </row>
    <row r="65" spans="1:12" x14ac:dyDescent="0.2">
      <c r="A65">
        <v>1963</v>
      </c>
      <c r="B65">
        <v>69</v>
      </c>
      <c r="G65" t="s">
        <v>153</v>
      </c>
      <c r="H65">
        <v>27716</v>
      </c>
      <c r="I65" s="1">
        <f t="shared" si="3"/>
        <v>0.13872080161363784</v>
      </c>
    </row>
    <row r="66" spans="1:12" x14ac:dyDescent="0.2">
      <c r="A66">
        <v>1964</v>
      </c>
      <c r="B66">
        <v>372</v>
      </c>
      <c r="G66" t="s">
        <v>152</v>
      </c>
      <c r="H66">
        <v>36548</v>
      </c>
      <c r="I66" s="1">
        <f t="shared" si="3"/>
        <v>0.18292566955459791</v>
      </c>
    </row>
    <row r="67" spans="1:12" x14ac:dyDescent="0.2">
      <c r="A67">
        <v>1965</v>
      </c>
      <c r="B67">
        <v>77</v>
      </c>
      <c r="G67">
        <v>2016</v>
      </c>
      <c r="H67">
        <v>31697</v>
      </c>
      <c r="I67" s="1">
        <f t="shared" si="3"/>
        <v>0.15864602571610184</v>
      </c>
    </row>
    <row r="68" spans="1:12" x14ac:dyDescent="0.2">
      <c r="A68">
        <v>1966</v>
      </c>
      <c r="B68">
        <v>299</v>
      </c>
    </row>
    <row r="69" spans="1:12" x14ac:dyDescent="0.2">
      <c r="A69">
        <v>1967</v>
      </c>
      <c r="B69">
        <v>79</v>
      </c>
      <c r="H69">
        <f>SUM(H61:H67)</f>
        <v>199797</v>
      </c>
    </row>
    <row r="70" spans="1:12" x14ac:dyDescent="0.2">
      <c r="A70">
        <v>1968</v>
      </c>
      <c r="B70">
        <v>594</v>
      </c>
    </row>
    <row r="71" spans="1:12" x14ac:dyDescent="0.2">
      <c r="A71">
        <v>1969</v>
      </c>
      <c r="B71">
        <v>89</v>
      </c>
    </row>
    <row r="72" spans="1:12" x14ac:dyDescent="0.2">
      <c r="A72">
        <v>1970</v>
      </c>
      <c r="B72">
        <v>321</v>
      </c>
    </row>
    <row r="73" spans="1:12" x14ac:dyDescent="0.2">
      <c r="A73">
        <v>1971</v>
      </c>
      <c r="B73">
        <v>198</v>
      </c>
      <c r="F73" t="s">
        <v>165</v>
      </c>
    </row>
    <row r="74" spans="1:12" x14ac:dyDescent="0.2">
      <c r="A74">
        <v>1972</v>
      </c>
      <c r="B74">
        <v>802</v>
      </c>
    </row>
    <row r="75" spans="1:12" x14ac:dyDescent="0.2">
      <c r="A75">
        <v>1973</v>
      </c>
      <c r="B75">
        <v>492</v>
      </c>
      <c r="F75" t="s">
        <v>163</v>
      </c>
      <c r="G75" t="s">
        <v>112</v>
      </c>
      <c r="H75" t="s">
        <v>166</v>
      </c>
    </row>
    <row r="76" spans="1:12" x14ac:dyDescent="0.2">
      <c r="A76">
        <v>1974</v>
      </c>
      <c r="B76">
        <v>2427</v>
      </c>
      <c r="F76" t="s">
        <v>164</v>
      </c>
      <c r="G76" t="s">
        <v>119</v>
      </c>
      <c r="H76">
        <v>6384</v>
      </c>
    </row>
    <row r="77" spans="1:12" x14ac:dyDescent="0.2">
      <c r="A77">
        <v>1975</v>
      </c>
      <c r="B77">
        <v>842</v>
      </c>
      <c r="F77">
        <v>2016</v>
      </c>
      <c r="G77" t="s">
        <v>120</v>
      </c>
      <c r="H77">
        <v>3675</v>
      </c>
    </row>
    <row r="78" spans="1:12" x14ac:dyDescent="0.2">
      <c r="A78">
        <v>1976</v>
      </c>
      <c r="B78">
        <v>2050</v>
      </c>
      <c r="F78">
        <v>2016</v>
      </c>
      <c r="G78" t="s">
        <v>113</v>
      </c>
      <c r="H78">
        <v>1360</v>
      </c>
      <c r="J78" s="1">
        <f>K78/K82</f>
        <v>3.1952431718193966E-2</v>
      </c>
      <c r="K78">
        <v>6384</v>
      </c>
      <c r="L78" t="s">
        <v>169</v>
      </c>
    </row>
    <row r="79" spans="1:12" x14ac:dyDescent="0.2">
      <c r="A79">
        <v>1977</v>
      </c>
      <c r="B79">
        <v>368</v>
      </c>
      <c r="F79">
        <v>2016</v>
      </c>
      <c r="G79" t="s">
        <v>114</v>
      </c>
      <c r="H79">
        <v>668</v>
      </c>
      <c r="J79" s="1">
        <f>K79/K82</f>
        <v>3.1857335195223151E-2</v>
      </c>
      <c r="K79">
        <v>6365</v>
      </c>
      <c r="L79" t="s">
        <v>167</v>
      </c>
    </row>
    <row r="80" spans="1:12" x14ac:dyDescent="0.2">
      <c r="A80">
        <v>1978</v>
      </c>
      <c r="B80">
        <v>1655</v>
      </c>
      <c r="F80">
        <v>2016</v>
      </c>
      <c r="G80" t="s">
        <v>115</v>
      </c>
      <c r="H80">
        <v>522</v>
      </c>
      <c r="J80" s="1">
        <f>K80/K82</f>
        <v>2.3168516043784441E-2</v>
      </c>
      <c r="K80">
        <v>4629</v>
      </c>
      <c r="L80" t="s">
        <v>168</v>
      </c>
    </row>
    <row r="81" spans="1:11" x14ac:dyDescent="0.2">
      <c r="A81">
        <v>1979</v>
      </c>
      <c r="B81">
        <v>348</v>
      </c>
      <c r="F81">
        <v>2016</v>
      </c>
      <c r="G81" t="s">
        <v>116</v>
      </c>
      <c r="H81">
        <v>716</v>
      </c>
    </row>
    <row r="82" spans="1:11" x14ac:dyDescent="0.2">
      <c r="A82">
        <v>1980</v>
      </c>
      <c r="B82">
        <v>2044</v>
      </c>
      <c r="F82">
        <v>2016</v>
      </c>
      <c r="G82" t="s">
        <v>117</v>
      </c>
      <c r="H82">
        <v>722</v>
      </c>
      <c r="K82">
        <v>199797</v>
      </c>
    </row>
    <row r="83" spans="1:11" x14ac:dyDescent="0.2">
      <c r="A83">
        <v>1981</v>
      </c>
      <c r="B83">
        <v>274</v>
      </c>
      <c r="F83">
        <v>2016</v>
      </c>
      <c r="G83" t="s">
        <v>118</v>
      </c>
      <c r="H83">
        <v>641</v>
      </c>
    </row>
    <row r="84" spans="1:11" x14ac:dyDescent="0.2">
      <c r="A84">
        <v>1982</v>
      </c>
      <c r="B84">
        <v>1466</v>
      </c>
      <c r="F84">
        <v>2015</v>
      </c>
      <c r="G84" t="s">
        <v>120</v>
      </c>
      <c r="H84">
        <v>977</v>
      </c>
    </row>
    <row r="85" spans="1:11" x14ac:dyDescent="0.2">
      <c r="A85">
        <v>1983</v>
      </c>
      <c r="B85">
        <v>367</v>
      </c>
      <c r="F85">
        <v>2015</v>
      </c>
      <c r="G85" t="s">
        <v>113</v>
      </c>
      <c r="H85">
        <v>385</v>
      </c>
    </row>
    <row r="86" spans="1:11" x14ac:dyDescent="0.2">
      <c r="A86">
        <v>1984</v>
      </c>
      <c r="B86">
        <v>2952</v>
      </c>
      <c r="F86">
        <v>2015</v>
      </c>
      <c r="G86" t="s">
        <v>114</v>
      </c>
      <c r="H86">
        <v>243</v>
      </c>
    </row>
    <row r="87" spans="1:11" x14ac:dyDescent="0.2">
      <c r="A87">
        <v>1985</v>
      </c>
      <c r="B87">
        <v>477</v>
      </c>
      <c r="F87">
        <v>2015</v>
      </c>
      <c r="G87" t="s">
        <v>115</v>
      </c>
      <c r="H87">
        <v>174</v>
      </c>
    </row>
    <row r="88" spans="1:11" x14ac:dyDescent="0.2">
      <c r="A88">
        <v>1986</v>
      </c>
      <c r="B88">
        <v>1939</v>
      </c>
      <c r="F88">
        <v>2015</v>
      </c>
      <c r="G88" t="s">
        <v>116</v>
      </c>
      <c r="H88">
        <v>247</v>
      </c>
    </row>
    <row r="89" spans="1:11" x14ac:dyDescent="0.2">
      <c r="A89">
        <v>1987</v>
      </c>
      <c r="B89">
        <v>789</v>
      </c>
      <c r="F89">
        <v>2015</v>
      </c>
      <c r="G89" t="s">
        <v>117</v>
      </c>
      <c r="H89">
        <v>242</v>
      </c>
    </row>
    <row r="90" spans="1:11" x14ac:dyDescent="0.2">
      <c r="A90">
        <v>1988</v>
      </c>
      <c r="B90">
        <v>5429</v>
      </c>
      <c r="F90">
        <v>2015</v>
      </c>
      <c r="G90" t="s">
        <v>118</v>
      </c>
      <c r="H90">
        <v>189</v>
      </c>
    </row>
    <row r="91" spans="1:11" x14ac:dyDescent="0.2">
      <c r="A91">
        <v>1989</v>
      </c>
      <c r="B91">
        <v>3172</v>
      </c>
      <c r="F91">
        <v>2014</v>
      </c>
      <c r="G91" t="s">
        <v>120</v>
      </c>
      <c r="H91">
        <v>1463</v>
      </c>
    </row>
    <row r="92" spans="1:11" x14ac:dyDescent="0.2">
      <c r="A92">
        <v>1990</v>
      </c>
      <c r="B92">
        <v>2952</v>
      </c>
      <c r="F92">
        <v>2014</v>
      </c>
      <c r="G92" t="s">
        <v>113</v>
      </c>
      <c r="H92">
        <v>345</v>
      </c>
    </row>
    <row r="93" spans="1:11" x14ac:dyDescent="0.2">
      <c r="A93">
        <v>1991</v>
      </c>
      <c r="B93">
        <v>1114</v>
      </c>
      <c r="F93">
        <v>2014</v>
      </c>
      <c r="G93" t="s">
        <v>114</v>
      </c>
      <c r="H93">
        <v>230</v>
      </c>
    </row>
    <row r="94" spans="1:11" x14ac:dyDescent="0.2">
      <c r="A94">
        <v>1992</v>
      </c>
      <c r="B94">
        <v>3849</v>
      </c>
      <c r="F94">
        <v>2014</v>
      </c>
      <c r="G94" t="s">
        <v>115</v>
      </c>
      <c r="H94">
        <v>251</v>
      </c>
    </row>
    <row r="95" spans="1:11" x14ac:dyDescent="0.2">
      <c r="A95">
        <v>1993</v>
      </c>
      <c r="B95">
        <v>1265</v>
      </c>
      <c r="F95">
        <v>2014</v>
      </c>
      <c r="G95" t="s">
        <v>116</v>
      </c>
      <c r="H95">
        <v>376</v>
      </c>
    </row>
    <row r="96" spans="1:11" x14ac:dyDescent="0.2">
      <c r="A96">
        <v>1994</v>
      </c>
      <c r="B96">
        <v>3482</v>
      </c>
      <c r="F96">
        <v>2014</v>
      </c>
      <c r="G96" t="s">
        <v>117</v>
      </c>
      <c r="H96">
        <v>470</v>
      </c>
    </row>
    <row r="97" spans="1:8" x14ac:dyDescent="0.2">
      <c r="A97">
        <v>1995</v>
      </c>
      <c r="B97">
        <v>1316</v>
      </c>
      <c r="F97">
        <v>2014</v>
      </c>
      <c r="G97" t="s">
        <v>118</v>
      </c>
      <c r="H97">
        <v>308</v>
      </c>
    </row>
    <row r="98" spans="1:8" x14ac:dyDescent="0.2">
      <c r="A98">
        <v>1996</v>
      </c>
      <c r="B98">
        <v>4368</v>
      </c>
      <c r="F98">
        <v>2013</v>
      </c>
      <c r="G98" t="s">
        <v>120</v>
      </c>
      <c r="H98">
        <v>250</v>
      </c>
    </row>
    <row r="99" spans="1:8" x14ac:dyDescent="0.2">
      <c r="A99">
        <v>1997</v>
      </c>
      <c r="B99">
        <v>1589</v>
      </c>
      <c r="F99">
        <v>2013</v>
      </c>
      <c r="G99" t="s">
        <v>113</v>
      </c>
      <c r="H99">
        <v>59</v>
      </c>
    </row>
    <row r="100" spans="1:8" x14ac:dyDescent="0.2">
      <c r="A100">
        <v>1998</v>
      </c>
      <c r="B100">
        <v>5019</v>
      </c>
      <c r="F100">
        <v>2013</v>
      </c>
      <c r="G100" t="s">
        <v>114</v>
      </c>
      <c r="H100">
        <v>57</v>
      </c>
    </row>
    <row r="101" spans="1:8" x14ac:dyDescent="0.2">
      <c r="A101">
        <v>1999</v>
      </c>
      <c r="B101">
        <v>1799</v>
      </c>
      <c r="F101">
        <v>2013</v>
      </c>
      <c r="G101" t="s">
        <v>115</v>
      </c>
      <c r="H101">
        <v>73</v>
      </c>
    </row>
    <row r="102" spans="1:8" x14ac:dyDescent="0.2">
      <c r="A102">
        <v>2000</v>
      </c>
      <c r="B102">
        <v>5678</v>
      </c>
      <c r="F102">
        <v>2013</v>
      </c>
      <c r="G102" t="s">
        <v>116</v>
      </c>
      <c r="H102">
        <v>93</v>
      </c>
    </row>
    <row r="103" spans="1:8" x14ac:dyDescent="0.2">
      <c r="A103">
        <v>2001</v>
      </c>
      <c r="B103">
        <v>2035</v>
      </c>
      <c r="F103">
        <v>2013</v>
      </c>
      <c r="G103" t="s">
        <v>117</v>
      </c>
      <c r="H103">
        <v>139</v>
      </c>
    </row>
    <row r="104" spans="1:8" x14ac:dyDescent="0.2">
      <c r="A104">
        <v>2002</v>
      </c>
      <c r="B104">
        <v>5616</v>
      </c>
      <c r="F104">
        <v>2013</v>
      </c>
      <c r="G104" t="s">
        <v>118</v>
      </c>
      <c r="H104">
        <v>74</v>
      </c>
    </row>
    <row r="105" spans="1:8" x14ac:dyDescent="0.2">
      <c r="A105">
        <v>2003</v>
      </c>
      <c r="B105">
        <v>1754</v>
      </c>
      <c r="F105">
        <v>2012</v>
      </c>
      <c r="G105" t="s">
        <v>120</v>
      </c>
      <c r="H105">
        <v>73</v>
      </c>
    </row>
    <row r="106" spans="1:8" x14ac:dyDescent="0.2">
      <c r="A106">
        <v>2004</v>
      </c>
      <c r="B106">
        <v>8971</v>
      </c>
      <c r="F106">
        <v>2012</v>
      </c>
      <c r="G106" t="s">
        <v>113</v>
      </c>
      <c r="H106">
        <v>39</v>
      </c>
    </row>
    <row r="107" spans="1:8" x14ac:dyDescent="0.2">
      <c r="A107">
        <v>2005</v>
      </c>
      <c r="B107">
        <v>2031</v>
      </c>
      <c r="F107">
        <v>2012</v>
      </c>
      <c r="G107" t="s">
        <v>114</v>
      </c>
      <c r="H107">
        <v>15</v>
      </c>
    </row>
    <row r="108" spans="1:8" x14ac:dyDescent="0.2">
      <c r="A108">
        <v>2006</v>
      </c>
      <c r="B108">
        <v>7040</v>
      </c>
      <c r="F108">
        <v>2012</v>
      </c>
      <c r="G108" t="s">
        <v>115</v>
      </c>
      <c r="H108">
        <v>10</v>
      </c>
    </row>
    <row r="109" spans="1:8" x14ac:dyDescent="0.2">
      <c r="A109">
        <v>2007</v>
      </c>
      <c r="B109">
        <v>3163</v>
      </c>
      <c r="F109">
        <v>2012</v>
      </c>
      <c r="G109" t="s">
        <v>116</v>
      </c>
      <c r="H109">
        <v>14</v>
      </c>
    </row>
    <row r="110" spans="1:8" x14ac:dyDescent="0.2">
      <c r="A110">
        <v>2008</v>
      </c>
      <c r="B110">
        <v>9616</v>
      </c>
      <c r="F110">
        <v>2012</v>
      </c>
      <c r="G110" t="s">
        <v>117</v>
      </c>
      <c r="H110">
        <v>24</v>
      </c>
    </row>
    <row r="111" spans="1:8" x14ac:dyDescent="0.2">
      <c r="A111">
        <v>2009</v>
      </c>
      <c r="B111">
        <v>2370</v>
      </c>
      <c r="F111">
        <v>2012</v>
      </c>
      <c r="G111" t="s">
        <v>118</v>
      </c>
      <c r="H111">
        <v>21</v>
      </c>
    </row>
    <row r="112" spans="1:8" x14ac:dyDescent="0.2">
      <c r="A112">
        <v>2010</v>
      </c>
      <c r="B112">
        <v>7377</v>
      </c>
      <c r="F112">
        <v>2011</v>
      </c>
      <c r="G112" t="s">
        <v>120</v>
      </c>
      <c r="H112">
        <v>7</v>
      </c>
    </row>
    <row r="113" spans="1:8" x14ac:dyDescent="0.2">
      <c r="A113">
        <v>2011</v>
      </c>
      <c r="B113">
        <v>3463</v>
      </c>
      <c r="F113">
        <v>2011</v>
      </c>
      <c r="G113" t="s">
        <v>113</v>
      </c>
      <c r="H113">
        <v>2</v>
      </c>
    </row>
    <row r="114" spans="1:8" x14ac:dyDescent="0.2">
      <c r="A114">
        <v>2012</v>
      </c>
      <c r="B114">
        <v>14506</v>
      </c>
      <c r="F114">
        <v>2011</v>
      </c>
      <c r="G114" t="s">
        <v>114</v>
      </c>
      <c r="H114">
        <v>5</v>
      </c>
    </row>
    <row r="115" spans="1:8" x14ac:dyDescent="0.2">
      <c r="A115">
        <v>2013</v>
      </c>
      <c r="B115">
        <v>5761</v>
      </c>
      <c r="F115">
        <v>2011</v>
      </c>
      <c r="G115" t="s">
        <v>115</v>
      </c>
      <c r="H115">
        <v>2</v>
      </c>
    </row>
    <row r="116" spans="1:8" x14ac:dyDescent="0.2">
      <c r="A116">
        <v>2014</v>
      </c>
      <c r="B116">
        <v>16824</v>
      </c>
      <c r="F116">
        <v>2011</v>
      </c>
      <c r="G116" t="s">
        <v>117</v>
      </c>
      <c r="H116">
        <v>6</v>
      </c>
    </row>
    <row r="117" spans="1:8" x14ac:dyDescent="0.2">
      <c r="A117">
        <v>2015</v>
      </c>
      <c r="B117">
        <v>13963</v>
      </c>
      <c r="F117">
        <v>2010</v>
      </c>
      <c r="G117" t="s">
        <v>120</v>
      </c>
      <c r="H117">
        <v>12</v>
      </c>
    </row>
    <row r="118" spans="1:8" x14ac:dyDescent="0.2">
      <c r="A118">
        <v>2016</v>
      </c>
      <c r="B118">
        <v>25313</v>
      </c>
      <c r="F118">
        <v>2010</v>
      </c>
      <c r="G118" t="s">
        <v>113</v>
      </c>
      <c r="H118">
        <v>13</v>
      </c>
    </row>
    <row r="119" spans="1:8" x14ac:dyDescent="0.2">
      <c r="F119">
        <v>2010</v>
      </c>
      <c r="G119" t="s">
        <v>114</v>
      </c>
      <c r="H119">
        <v>2</v>
      </c>
    </row>
    <row r="120" spans="1:8" x14ac:dyDescent="0.2">
      <c r="F120">
        <v>2010</v>
      </c>
      <c r="G120" t="s">
        <v>115</v>
      </c>
      <c r="H120">
        <v>7</v>
      </c>
    </row>
    <row r="121" spans="1:8" x14ac:dyDescent="0.2">
      <c r="F121">
        <v>2010</v>
      </c>
      <c r="G121" t="s">
        <v>116</v>
      </c>
      <c r="H121">
        <v>8</v>
      </c>
    </row>
    <row r="122" spans="1:8" x14ac:dyDescent="0.2">
      <c r="F122">
        <v>2010</v>
      </c>
      <c r="G122" t="s">
        <v>117</v>
      </c>
      <c r="H122">
        <v>7</v>
      </c>
    </row>
    <row r="123" spans="1:8" x14ac:dyDescent="0.2">
      <c r="F123">
        <v>2010</v>
      </c>
      <c r="G123" t="s">
        <v>118</v>
      </c>
      <c r="H123">
        <v>2</v>
      </c>
    </row>
    <row r="124" spans="1:8" x14ac:dyDescent="0.2">
      <c r="F124">
        <v>2009</v>
      </c>
      <c r="G124" t="s">
        <v>113</v>
      </c>
      <c r="H124">
        <v>7</v>
      </c>
    </row>
    <row r="125" spans="1:8" x14ac:dyDescent="0.2">
      <c r="F125">
        <v>2009</v>
      </c>
      <c r="G125" t="s">
        <v>114</v>
      </c>
      <c r="H125">
        <v>1</v>
      </c>
    </row>
    <row r="126" spans="1:8" x14ac:dyDescent="0.2">
      <c r="F126">
        <v>2009</v>
      </c>
      <c r="G126" t="s">
        <v>116</v>
      </c>
      <c r="H126">
        <v>1</v>
      </c>
    </row>
    <row r="127" spans="1:8" x14ac:dyDescent="0.2">
      <c r="F127">
        <v>2009</v>
      </c>
      <c r="G127" t="s">
        <v>117</v>
      </c>
      <c r="H127">
        <v>3</v>
      </c>
    </row>
    <row r="128" spans="1:8" x14ac:dyDescent="0.2">
      <c r="F128">
        <v>2009</v>
      </c>
      <c r="G128" t="s">
        <v>118</v>
      </c>
      <c r="H128">
        <v>2</v>
      </c>
    </row>
    <row r="129" spans="6:8" x14ac:dyDescent="0.2">
      <c r="F129">
        <v>2008</v>
      </c>
      <c r="G129" t="s">
        <v>113</v>
      </c>
      <c r="H129">
        <v>3</v>
      </c>
    </row>
    <row r="130" spans="6:8" x14ac:dyDescent="0.2">
      <c r="F130">
        <v>2008</v>
      </c>
      <c r="G130" t="s">
        <v>116</v>
      </c>
      <c r="H130">
        <v>1</v>
      </c>
    </row>
    <row r="131" spans="6:8" x14ac:dyDescent="0.2">
      <c r="F131">
        <v>2007</v>
      </c>
      <c r="G131" t="s">
        <v>113</v>
      </c>
      <c r="H131">
        <v>1</v>
      </c>
    </row>
    <row r="132" spans="6:8" x14ac:dyDescent="0.2">
      <c r="F132">
        <v>2006</v>
      </c>
      <c r="G132" t="s">
        <v>113</v>
      </c>
      <c r="H132">
        <v>1</v>
      </c>
    </row>
    <row r="133" spans="6:8" x14ac:dyDescent="0.2">
      <c r="F133">
        <v>2006</v>
      </c>
      <c r="G133" t="s">
        <v>115</v>
      </c>
      <c r="H133">
        <v>1</v>
      </c>
    </row>
    <row r="134" spans="6:8" x14ac:dyDescent="0.2">
      <c r="F134">
        <v>2006</v>
      </c>
      <c r="G134" t="s">
        <v>117</v>
      </c>
      <c r="H134">
        <v>2</v>
      </c>
    </row>
    <row r="135" spans="6:8" x14ac:dyDescent="0.2">
      <c r="F135">
        <v>2006</v>
      </c>
      <c r="G135" t="s">
        <v>118</v>
      </c>
      <c r="H135">
        <v>1</v>
      </c>
    </row>
    <row r="136" spans="6:8" x14ac:dyDescent="0.2">
      <c r="F136">
        <v>2005</v>
      </c>
      <c r="G136" t="s">
        <v>115</v>
      </c>
      <c r="H136">
        <v>1</v>
      </c>
    </row>
    <row r="137" spans="6:8" x14ac:dyDescent="0.2">
      <c r="F137">
        <v>2004</v>
      </c>
      <c r="G137" t="s">
        <v>116</v>
      </c>
      <c r="H137">
        <v>1</v>
      </c>
    </row>
  </sheetData>
  <sortState ref="F76:H137">
    <sortCondition descending="1" ref="F76:F137"/>
    <sortCondition ref="G76:G137"/>
  </sortState>
  <pageMargins left="0.7" right="0.7" top="0.75" bottom="0.75" header="0.3" footer="0.3"/>
  <pageSetup orientation="portrait" horizontalDpi="4294967292" verticalDpi="4294967292"/>
  <drawing r:id="rId1"/>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S41"/>
  <sheetViews>
    <sheetView workbookViewId="0">
      <selection activeCell="J11" sqref="J8:J11"/>
    </sheetView>
  </sheetViews>
  <sheetFormatPr baseColWidth="10" defaultColWidth="8.83203125" defaultRowHeight="15" x14ac:dyDescent="0.2"/>
  <cols>
    <col min="3" max="3" width="10.6640625" bestFit="1" customWidth="1"/>
    <col min="6" max="6" width="13.6640625" bestFit="1" customWidth="1"/>
    <col min="9" max="9" width="14.6640625" bestFit="1" customWidth="1"/>
  </cols>
  <sheetData>
    <row r="2" spans="1:10" x14ac:dyDescent="0.2">
      <c r="A2" t="s">
        <v>97</v>
      </c>
      <c r="B2" t="s">
        <v>98</v>
      </c>
      <c r="C2" t="s">
        <v>100</v>
      </c>
      <c r="D2" t="s">
        <v>99</v>
      </c>
      <c r="E2" t="s">
        <v>101</v>
      </c>
      <c r="F2" t="s">
        <v>150</v>
      </c>
    </row>
    <row r="3" spans="1:10" x14ac:dyDescent="0.2">
      <c r="A3">
        <v>9</v>
      </c>
      <c r="B3">
        <v>6</v>
      </c>
      <c r="C3" s="2">
        <f>DATEVALUE(A3&amp;"/"&amp;B3&amp;"/2016")</f>
        <v>42619</v>
      </c>
      <c r="D3">
        <v>3</v>
      </c>
      <c r="E3">
        <f>WEEKNUM(C3)</f>
        <v>37</v>
      </c>
      <c r="F3" t="s">
        <v>145</v>
      </c>
    </row>
    <row r="4" spans="1:10" x14ac:dyDescent="0.2">
      <c r="A4">
        <v>9</v>
      </c>
      <c r="B4">
        <v>12</v>
      </c>
      <c r="C4" s="2">
        <f t="shared" ref="C4:C41" si="0">DATEVALUE(A4&amp;"/"&amp;B4&amp;"/2016")</f>
        <v>42625</v>
      </c>
      <c r="D4">
        <v>9</v>
      </c>
      <c r="E4">
        <f t="shared" ref="E4:E41" si="1">WEEKNUM(C4)</f>
        <v>38</v>
      </c>
      <c r="F4" t="s">
        <v>145</v>
      </c>
    </row>
    <row r="5" spans="1:10" x14ac:dyDescent="0.2">
      <c r="A5">
        <v>9</v>
      </c>
      <c r="B5">
        <v>13</v>
      </c>
      <c r="C5" s="2">
        <f t="shared" si="0"/>
        <v>42626</v>
      </c>
      <c r="D5">
        <v>16</v>
      </c>
      <c r="E5">
        <f t="shared" si="1"/>
        <v>38</v>
      </c>
      <c r="F5" t="s">
        <v>145</v>
      </c>
    </row>
    <row r="6" spans="1:10" x14ac:dyDescent="0.2">
      <c r="A6">
        <v>9</v>
      </c>
      <c r="B6">
        <v>14</v>
      </c>
      <c r="C6" s="2">
        <f t="shared" si="0"/>
        <v>42627</v>
      </c>
      <c r="D6">
        <v>32</v>
      </c>
      <c r="E6">
        <f t="shared" si="1"/>
        <v>38</v>
      </c>
      <c r="F6" t="s">
        <v>145</v>
      </c>
    </row>
    <row r="7" spans="1:10" x14ac:dyDescent="0.2">
      <c r="A7">
        <v>9</v>
      </c>
      <c r="B7">
        <v>15</v>
      </c>
      <c r="C7" s="2">
        <f t="shared" si="0"/>
        <v>42628</v>
      </c>
      <c r="D7">
        <v>33</v>
      </c>
      <c r="E7">
        <f t="shared" si="1"/>
        <v>38</v>
      </c>
      <c r="F7" t="s">
        <v>145</v>
      </c>
    </row>
    <row r="8" spans="1:10" x14ac:dyDescent="0.2">
      <c r="A8">
        <v>9</v>
      </c>
      <c r="B8">
        <v>16</v>
      </c>
      <c r="C8" s="2">
        <f t="shared" si="0"/>
        <v>42629</v>
      </c>
      <c r="D8">
        <v>11</v>
      </c>
      <c r="E8">
        <f t="shared" si="1"/>
        <v>38</v>
      </c>
      <c r="F8" t="s">
        <v>145</v>
      </c>
      <c r="I8" s="3" t="s">
        <v>145</v>
      </c>
      <c r="J8" s="4">
        <v>1425</v>
      </c>
    </row>
    <row r="9" spans="1:10" x14ac:dyDescent="0.2">
      <c r="A9">
        <v>9</v>
      </c>
      <c r="B9">
        <v>19</v>
      </c>
      <c r="C9" s="2">
        <f t="shared" si="0"/>
        <v>42632</v>
      </c>
      <c r="D9">
        <v>56</v>
      </c>
      <c r="E9">
        <f t="shared" si="1"/>
        <v>39</v>
      </c>
      <c r="F9" t="s">
        <v>145</v>
      </c>
      <c r="I9" s="3" t="s">
        <v>146</v>
      </c>
      <c r="J9" s="4">
        <v>19693</v>
      </c>
    </row>
    <row r="10" spans="1:10" x14ac:dyDescent="0.2">
      <c r="A10">
        <v>9</v>
      </c>
      <c r="B10">
        <v>20</v>
      </c>
      <c r="C10" s="2">
        <f t="shared" si="0"/>
        <v>42633</v>
      </c>
      <c r="D10">
        <v>67</v>
      </c>
      <c r="E10">
        <f t="shared" si="1"/>
        <v>39</v>
      </c>
      <c r="F10" t="s">
        <v>145</v>
      </c>
      <c r="I10" s="3" t="s">
        <v>147</v>
      </c>
      <c r="J10" s="4">
        <v>35324</v>
      </c>
    </row>
    <row r="11" spans="1:10" x14ac:dyDescent="0.2">
      <c r="A11">
        <v>9</v>
      </c>
      <c r="B11">
        <v>21</v>
      </c>
      <c r="C11" s="2">
        <f t="shared" si="0"/>
        <v>42634</v>
      </c>
      <c r="D11">
        <v>59</v>
      </c>
      <c r="E11">
        <f t="shared" si="1"/>
        <v>39</v>
      </c>
      <c r="F11" t="s">
        <v>145</v>
      </c>
      <c r="I11" s="3" t="s">
        <v>148</v>
      </c>
      <c r="J11" s="4">
        <v>45298</v>
      </c>
    </row>
    <row r="12" spans="1:10" x14ac:dyDescent="0.2">
      <c r="A12">
        <v>9</v>
      </c>
      <c r="B12">
        <v>22</v>
      </c>
      <c r="C12" s="2">
        <f t="shared" si="0"/>
        <v>42635</v>
      </c>
      <c r="D12">
        <v>94</v>
      </c>
      <c r="E12">
        <f t="shared" si="1"/>
        <v>39</v>
      </c>
      <c r="F12" t="s">
        <v>145</v>
      </c>
      <c r="I12" s="3" t="s">
        <v>149</v>
      </c>
      <c r="J12" s="4">
        <v>98057</v>
      </c>
    </row>
    <row r="13" spans="1:10" x14ac:dyDescent="0.2">
      <c r="A13">
        <v>9</v>
      </c>
      <c r="B13">
        <v>23</v>
      </c>
      <c r="C13" s="2">
        <f t="shared" si="0"/>
        <v>42636</v>
      </c>
      <c r="D13">
        <v>1045</v>
      </c>
      <c r="E13">
        <f t="shared" si="1"/>
        <v>39</v>
      </c>
      <c r="F13" t="s">
        <v>145</v>
      </c>
    </row>
    <row r="14" spans="1:10" x14ac:dyDescent="0.2">
      <c r="A14">
        <v>9</v>
      </c>
      <c r="B14">
        <v>26</v>
      </c>
      <c r="C14" s="2">
        <f t="shared" si="0"/>
        <v>42639</v>
      </c>
      <c r="D14">
        <v>2067</v>
      </c>
      <c r="E14">
        <f t="shared" si="1"/>
        <v>40</v>
      </c>
      <c r="F14" t="s">
        <v>146</v>
      </c>
    </row>
    <row r="15" spans="1:10" x14ac:dyDescent="0.2">
      <c r="A15">
        <v>9</v>
      </c>
      <c r="B15">
        <v>27</v>
      </c>
      <c r="C15" s="2">
        <f t="shared" si="0"/>
        <v>42640</v>
      </c>
      <c r="D15">
        <v>4081</v>
      </c>
      <c r="E15">
        <f t="shared" si="1"/>
        <v>40</v>
      </c>
      <c r="F15" t="s">
        <v>146</v>
      </c>
    </row>
    <row r="16" spans="1:10" x14ac:dyDescent="0.2">
      <c r="A16">
        <v>9</v>
      </c>
      <c r="B16">
        <v>28</v>
      </c>
      <c r="C16" s="2">
        <f t="shared" si="0"/>
        <v>42641</v>
      </c>
      <c r="D16">
        <v>4375</v>
      </c>
      <c r="E16">
        <f t="shared" si="1"/>
        <v>40</v>
      </c>
      <c r="F16" t="s">
        <v>146</v>
      </c>
    </row>
    <row r="17" spans="1:19" x14ac:dyDescent="0.2">
      <c r="A17">
        <v>9</v>
      </c>
      <c r="B17">
        <v>29</v>
      </c>
      <c r="C17" s="2">
        <f t="shared" si="0"/>
        <v>42642</v>
      </c>
      <c r="D17">
        <v>3645</v>
      </c>
      <c r="E17">
        <f t="shared" si="1"/>
        <v>40</v>
      </c>
      <c r="F17" t="s">
        <v>146</v>
      </c>
    </row>
    <row r="18" spans="1:19" x14ac:dyDescent="0.2">
      <c r="A18">
        <v>9</v>
      </c>
      <c r="B18">
        <v>30</v>
      </c>
      <c r="C18" s="2">
        <f t="shared" si="0"/>
        <v>42643</v>
      </c>
      <c r="D18">
        <v>5525</v>
      </c>
      <c r="E18">
        <f t="shared" si="1"/>
        <v>40</v>
      </c>
      <c r="F18" t="s">
        <v>146</v>
      </c>
    </row>
    <row r="19" spans="1:19" x14ac:dyDescent="0.2">
      <c r="A19">
        <v>10</v>
      </c>
      <c r="B19">
        <v>2</v>
      </c>
      <c r="C19" s="2">
        <f t="shared" si="0"/>
        <v>42645</v>
      </c>
      <c r="D19">
        <v>3421</v>
      </c>
      <c r="E19">
        <f t="shared" si="1"/>
        <v>41</v>
      </c>
      <c r="F19" t="s">
        <v>147</v>
      </c>
    </row>
    <row r="20" spans="1:19" x14ac:dyDescent="0.2">
      <c r="A20">
        <v>10</v>
      </c>
      <c r="B20">
        <v>3</v>
      </c>
      <c r="C20" s="2">
        <f t="shared" si="0"/>
        <v>42646</v>
      </c>
      <c r="D20">
        <v>7248</v>
      </c>
      <c r="E20">
        <f t="shared" si="1"/>
        <v>41</v>
      </c>
      <c r="F20" t="s">
        <v>147</v>
      </c>
    </row>
    <row r="21" spans="1:19" x14ac:dyDescent="0.2">
      <c r="A21">
        <v>10</v>
      </c>
      <c r="B21">
        <v>4</v>
      </c>
      <c r="C21" s="2">
        <f t="shared" si="0"/>
        <v>42647</v>
      </c>
      <c r="D21">
        <v>5896</v>
      </c>
      <c r="E21">
        <f t="shared" si="1"/>
        <v>41</v>
      </c>
      <c r="F21" t="s">
        <v>147</v>
      </c>
    </row>
    <row r="22" spans="1:19" x14ac:dyDescent="0.2">
      <c r="A22">
        <v>10</v>
      </c>
      <c r="B22">
        <v>5</v>
      </c>
      <c r="C22" s="2">
        <f t="shared" si="0"/>
        <v>42648</v>
      </c>
      <c r="D22">
        <v>5309</v>
      </c>
      <c r="E22">
        <f t="shared" si="1"/>
        <v>41</v>
      </c>
      <c r="F22" t="s">
        <v>147</v>
      </c>
    </row>
    <row r="23" spans="1:19" x14ac:dyDescent="0.2">
      <c r="A23">
        <v>10</v>
      </c>
      <c r="B23">
        <v>6</v>
      </c>
      <c r="C23" s="2">
        <f t="shared" si="0"/>
        <v>42649</v>
      </c>
      <c r="D23">
        <v>5899</v>
      </c>
      <c r="E23">
        <f t="shared" si="1"/>
        <v>41</v>
      </c>
      <c r="F23" t="s">
        <v>147</v>
      </c>
    </row>
    <row r="24" spans="1:19" x14ac:dyDescent="0.2">
      <c r="A24">
        <v>10</v>
      </c>
      <c r="B24">
        <v>7</v>
      </c>
      <c r="C24" s="2">
        <f t="shared" si="0"/>
        <v>42650</v>
      </c>
      <c r="D24">
        <v>7509</v>
      </c>
      <c r="E24">
        <f t="shared" si="1"/>
        <v>41</v>
      </c>
      <c r="F24" t="s">
        <v>147</v>
      </c>
    </row>
    <row r="25" spans="1:19" x14ac:dyDescent="0.2">
      <c r="A25">
        <v>10</v>
      </c>
      <c r="B25">
        <v>8</v>
      </c>
      <c r="C25" s="2">
        <f t="shared" si="0"/>
        <v>42651</v>
      </c>
      <c r="D25">
        <v>42</v>
      </c>
      <c r="E25">
        <f t="shared" si="1"/>
        <v>41</v>
      </c>
      <c r="F25" t="s">
        <v>147</v>
      </c>
    </row>
    <row r="26" spans="1:19" x14ac:dyDescent="0.2">
      <c r="A26">
        <v>10</v>
      </c>
      <c r="B26">
        <v>9</v>
      </c>
      <c r="C26" s="2">
        <f t="shared" si="0"/>
        <v>42652</v>
      </c>
      <c r="D26">
        <v>3710</v>
      </c>
      <c r="E26">
        <f t="shared" si="1"/>
        <v>42</v>
      </c>
      <c r="F26" t="s">
        <v>148</v>
      </c>
    </row>
    <row r="27" spans="1:19" x14ac:dyDescent="0.2">
      <c r="A27">
        <v>10</v>
      </c>
      <c r="B27">
        <v>10</v>
      </c>
      <c r="C27" s="2">
        <f t="shared" si="0"/>
        <v>42653</v>
      </c>
      <c r="D27">
        <v>4939</v>
      </c>
      <c r="E27">
        <f t="shared" si="1"/>
        <v>42</v>
      </c>
      <c r="F27" t="s">
        <v>148</v>
      </c>
    </row>
    <row r="28" spans="1:19" x14ac:dyDescent="0.2">
      <c r="A28">
        <v>10</v>
      </c>
      <c r="B28">
        <v>11</v>
      </c>
      <c r="C28" s="2">
        <f t="shared" si="0"/>
        <v>42654</v>
      </c>
      <c r="D28">
        <v>6576</v>
      </c>
      <c r="E28">
        <f t="shared" si="1"/>
        <v>42</v>
      </c>
      <c r="F28" t="s">
        <v>148</v>
      </c>
    </row>
    <row r="29" spans="1:19" x14ac:dyDescent="0.2">
      <c r="A29">
        <v>10</v>
      </c>
      <c r="B29">
        <v>12</v>
      </c>
      <c r="C29" s="2">
        <f t="shared" si="0"/>
        <v>42655</v>
      </c>
      <c r="D29">
        <v>11034</v>
      </c>
      <c r="E29">
        <f t="shared" si="1"/>
        <v>42</v>
      </c>
      <c r="F29" t="s">
        <v>148</v>
      </c>
    </row>
    <row r="30" spans="1:19" x14ac:dyDescent="0.2">
      <c r="A30">
        <v>10</v>
      </c>
      <c r="B30">
        <v>13</v>
      </c>
      <c r="C30" s="2">
        <f t="shared" si="0"/>
        <v>42656</v>
      </c>
      <c r="D30">
        <v>8336</v>
      </c>
      <c r="E30">
        <f t="shared" si="1"/>
        <v>42</v>
      </c>
      <c r="F30" t="s">
        <v>148</v>
      </c>
    </row>
    <row r="31" spans="1:19" x14ac:dyDescent="0.2">
      <c r="A31">
        <v>10</v>
      </c>
      <c r="B31">
        <v>14</v>
      </c>
      <c r="C31" s="2">
        <f t="shared" si="0"/>
        <v>42657</v>
      </c>
      <c r="D31">
        <v>10473</v>
      </c>
      <c r="E31">
        <f t="shared" si="1"/>
        <v>42</v>
      </c>
      <c r="F31" t="s">
        <v>148</v>
      </c>
    </row>
    <row r="32" spans="1:19" x14ac:dyDescent="0.2">
      <c r="A32">
        <v>10</v>
      </c>
      <c r="B32">
        <v>15</v>
      </c>
      <c r="C32" s="2">
        <f t="shared" si="0"/>
        <v>42658</v>
      </c>
      <c r="D32">
        <v>230</v>
      </c>
      <c r="E32">
        <f t="shared" si="1"/>
        <v>42</v>
      </c>
      <c r="F32" t="s">
        <v>148</v>
      </c>
      <c r="O32" t="s">
        <v>343</v>
      </c>
      <c r="P32">
        <v>1425</v>
      </c>
      <c r="R32" t="s">
        <v>494</v>
      </c>
      <c r="S32">
        <v>15213</v>
      </c>
    </row>
    <row r="33" spans="1:19" x14ac:dyDescent="0.2">
      <c r="A33">
        <v>10</v>
      </c>
      <c r="B33">
        <v>16</v>
      </c>
      <c r="C33" s="2">
        <f t="shared" si="0"/>
        <v>42659</v>
      </c>
      <c r="D33">
        <v>6044</v>
      </c>
      <c r="E33">
        <f t="shared" si="1"/>
        <v>43</v>
      </c>
      <c r="F33" t="s">
        <v>149</v>
      </c>
      <c r="O33" t="s">
        <v>344</v>
      </c>
      <c r="P33">
        <v>19693</v>
      </c>
      <c r="R33" t="s">
        <v>495</v>
      </c>
      <c r="S33">
        <v>33298</v>
      </c>
    </row>
    <row r="34" spans="1:19" x14ac:dyDescent="0.2">
      <c r="A34">
        <v>10</v>
      </c>
      <c r="B34">
        <v>17</v>
      </c>
      <c r="C34" s="2">
        <f t="shared" si="0"/>
        <v>42660</v>
      </c>
      <c r="D34">
        <v>13023</v>
      </c>
      <c r="E34">
        <f t="shared" si="1"/>
        <v>43</v>
      </c>
      <c r="F34" t="s">
        <v>149</v>
      </c>
      <c r="I34" t="s">
        <v>260</v>
      </c>
      <c r="J34">
        <v>7573</v>
      </c>
      <c r="O34" t="s">
        <v>345</v>
      </c>
      <c r="P34">
        <v>35324</v>
      </c>
      <c r="R34" t="s">
        <v>496</v>
      </c>
      <c r="S34">
        <v>42146</v>
      </c>
    </row>
    <row r="35" spans="1:19" x14ac:dyDescent="0.2">
      <c r="A35">
        <v>10</v>
      </c>
      <c r="B35">
        <v>18</v>
      </c>
      <c r="C35" s="2">
        <f t="shared" si="0"/>
        <v>42661</v>
      </c>
      <c r="D35">
        <v>12254</v>
      </c>
      <c r="E35">
        <f t="shared" si="1"/>
        <v>43</v>
      </c>
      <c r="F35" t="s">
        <v>149</v>
      </c>
      <c r="I35" t="s">
        <v>254</v>
      </c>
      <c r="J35">
        <v>30110</v>
      </c>
      <c r="O35" t="s">
        <v>346</v>
      </c>
      <c r="P35">
        <v>45298</v>
      </c>
      <c r="R35" t="s">
        <v>497</v>
      </c>
      <c r="S35">
        <v>66474</v>
      </c>
    </row>
    <row r="36" spans="1:19" x14ac:dyDescent="0.2">
      <c r="A36">
        <v>10</v>
      </c>
      <c r="B36">
        <v>19</v>
      </c>
      <c r="C36" s="2">
        <f t="shared" si="0"/>
        <v>42662</v>
      </c>
      <c r="D36">
        <v>12203</v>
      </c>
      <c r="E36">
        <f t="shared" si="1"/>
        <v>43</v>
      </c>
      <c r="F36" t="s">
        <v>149</v>
      </c>
      <c r="I36" t="s">
        <v>255</v>
      </c>
      <c r="J36">
        <v>27408</v>
      </c>
      <c r="O36" t="s">
        <v>347</v>
      </c>
      <c r="P36">
        <v>98057</v>
      </c>
    </row>
    <row r="37" spans="1:19" x14ac:dyDescent="0.2">
      <c r="A37">
        <v>10</v>
      </c>
      <c r="B37">
        <v>20</v>
      </c>
      <c r="C37" s="2">
        <f t="shared" si="0"/>
        <v>42663</v>
      </c>
      <c r="D37">
        <v>12247</v>
      </c>
      <c r="E37">
        <f t="shared" si="1"/>
        <v>43</v>
      </c>
      <c r="F37" t="s">
        <v>149</v>
      </c>
      <c r="I37" t="s">
        <v>256</v>
      </c>
      <c r="J37">
        <v>42693</v>
      </c>
      <c r="O37" t="s">
        <v>348</v>
      </c>
      <c r="P37">
        <v>124844</v>
      </c>
    </row>
    <row r="38" spans="1:19" x14ac:dyDescent="0.2">
      <c r="A38">
        <v>10</v>
      </c>
      <c r="B38">
        <v>21</v>
      </c>
      <c r="C38" s="2">
        <f t="shared" si="0"/>
        <v>42664</v>
      </c>
      <c r="D38">
        <v>15909</v>
      </c>
      <c r="E38">
        <f t="shared" si="1"/>
        <v>43</v>
      </c>
      <c r="F38" t="s">
        <v>149</v>
      </c>
      <c r="I38" t="s">
        <v>257</v>
      </c>
      <c r="J38">
        <v>67073</v>
      </c>
      <c r="O38" t="s">
        <v>349</v>
      </c>
      <c r="P38">
        <v>206871</v>
      </c>
    </row>
    <row r="39" spans="1:19" x14ac:dyDescent="0.2">
      <c r="A39">
        <v>10</v>
      </c>
      <c r="B39">
        <v>22</v>
      </c>
      <c r="C39" s="2">
        <f t="shared" si="0"/>
        <v>42665</v>
      </c>
      <c r="D39">
        <v>1437</v>
      </c>
      <c r="E39">
        <f t="shared" si="1"/>
        <v>43</v>
      </c>
      <c r="F39" t="s">
        <v>149</v>
      </c>
      <c r="I39" t="s">
        <v>258</v>
      </c>
      <c r="J39">
        <v>24940</v>
      </c>
    </row>
    <row r="40" spans="1:19" x14ac:dyDescent="0.2">
      <c r="A40">
        <v>10</v>
      </c>
      <c r="B40">
        <v>23</v>
      </c>
      <c r="C40" s="2">
        <f t="shared" si="0"/>
        <v>42666</v>
      </c>
      <c r="D40">
        <v>6580</v>
      </c>
      <c r="E40">
        <f t="shared" si="1"/>
        <v>44</v>
      </c>
      <c r="F40" t="s">
        <v>149</v>
      </c>
      <c r="I40" t="s">
        <v>259</v>
      </c>
    </row>
    <row r="41" spans="1:19" x14ac:dyDescent="0.2">
      <c r="A41">
        <v>10</v>
      </c>
      <c r="B41">
        <v>24</v>
      </c>
      <c r="C41" s="2">
        <f t="shared" si="0"/>
        <v>42667</v>
      </c>
      <c r="D41">
        <v>18360</v>
      </c>
      <c r="E41">
        <f t="shared" si="1"/>
        <v>44</v>
      </c>
      <c r="F41" t="s">
        <v>149</v>
      </c>
    </row>
  </sheetData>
  <pageMargins left="0.7" right="0.7" top="0.75" bottom="0.75" header="0.3" footer="0.3"/>
  <pageSetup orientation="portrait"/>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13</vt:i4>
      </vt:variant>
    </vt:vector>
  </HeadingPairs>
  <TitlesOfParts>
    <vt:vector size="13" baseType="lpstr">
      <vt:lpstr>2020_p_counties</vt:lpstr>
      <vt:lpstr>2018age</vt:lpstr>
      <vt:lpstr>2018counties</vt:lpstr>
      <vt:lpstr>2018regions</vt:lpstr>
      <vt:lpstr>2018primary</vt:lpstr>
      <vt:lpstr>2018rankings</vt:lpstr>
      <vt:lpstr>2016where</vt:lpstr>
      <vt:lpstr>2016who</vt:lpstr>
      <vt:lpstr>2016when</vt:lpstr>
      <vt:lpstr>2016lean</vt:lpstr>
      <vt:lpstr>2014weekly</vt:lpstr>
      <vt:lpstr>source</vt:lpstr>
      <vt:lpstr>layout</vt:lpstr>
    </vt:vector>
  </TitlesOfParts>
  <Company>StarTribune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Webster, MaryJo</dc:creator>
  <cp:lastModifiedBy>Jeffrey Hargarten</cp:lastModifiedBy>
  <dcterms:created xsi:type="dcterms:W3CDTF">2016-10-26T14:14:17Z</dcterms:created>
  <dcterms:modified xsi:type="dcterms:W3CDTF">2020-01-28T17:30:03Z</dcterms:modified>
</cp:coreProperties>
</file>