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redboard/20240428-crimedash/store/leoka/"/>
    </mc:Choice>
  </mc:AlternateContent>
  <xr:revisionPtr revIDLastSave="0" documentId="13_ncr:1_{B65A2265-5E89-9B49-804E-C7F9F3C98FC4}" xr6:coauthVersionLast="47" xr6:coauthVersionMax="47" xr10:uidLastSave="{00000000-0000-0000-0000-000000000000}"/>
  <bookViews>
    <workbookView xWindow="1420" yWindow="3720" windowWidth="25340" windowHeight="15760" xr2:uid="{62CD1033-DB78-904C-8ED6-651B1D4B2D67}"/>
  </bookViews>
  <sheets>
    <sheet name="rates" sheetId="8" r:id="rId1"/>
    <sheet name="mnleoka" sheetId="1" r:id="rId2"/>
    <sheet name="bls" sheetId="5" r:id="rId3"/>
    <sheet name="mnucr" sheetId="7" r:id="rId4"/>
    <sheet name="fbi_cops_2022" sheetId="6" r:id="rId5"/>
    <sheet name="fbikia" sheetId="2" r:id="rId6"/>
    <sheet name="fbi_accidents" sheetId="4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8" l="1"/>
  <c r="I21" i="8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J3" i="8"/>
  <c r="I3" i="8"/>
  <c r="J2" i="8"/>
  <c r="I2" i="8"/>
  <c r="C4" i="1"/>
  <c r="E28" i="1"/>
  <c r="E27" i="1"/>
  <c r="E26" i="1"/>
  <c r="E25" i="1"/>
  <c r="W16" i="2"/>
  <c r="L7" i="6"/>
  <c r="J7" i="6"/>
  <c r="L12" i="6"/>
  <c r="K10" i="6"/>
  <c r="K12" i="6" s="1"/>
  <c r="L10" i="6"/>
  <c r="J10" i="6"/>
  <c r="J12" i="6" s="1"/>
  <c r="K7" i="6"/>
  <c r="S6" i="2"/>
  <c r="S7" i="2"/>
  <c r="S8" i="2"/>
  <c r="S9" i="2"/>
  <c r="S10" i="2"/>
  <c r="S11" i="2"/>
  <c r="S12" i="2"/>
  <c r="S13" i="2"/>
  <c r="S14" i="2"/>
  <c r="S15" i="2"/>
  <c r="S16" i="2"/>
</calcChain>
</file>

<file path=xl/sharedStrings.xml><?xml version="1.0" encoding="utf-8"?>
<sst xmlns="http://schemas.openxmlformats.org/spreadsheetml/2006/main" count="195" uniqueCount="158">
  <si>
    <t>Responding to domestic disturbance</t>
  </si>
  <si>
    <t>Attempting other arrests</t>
  </si>
  <si>
    <t>Handling, transporting custody of prisoners</t>
  </si>
  <si>
    <t>All other</t>
  </si>
  <si>
    <t>Investigating suspicious persons or circumstance</t>
  </si>
  <si>
    <t>Traffic pursuits and stops</t>
  </si>
  <si>
    <t>Handling persons with mental illness</t>
  </si>
  <si>
    <t>Burglary in progress</t>
  </si>
  <si>
    <t>Ambush, no warning</t>
  </si>
  <si>
    <t>Robbery in progress</t>
  </si>
  <si>
    <t>Civil disorder, riot, mass disobedience</t>
  </si>
  <si>
    <t>Simple assault</t>
  </si>
  <si>
    <t>Aggravated assault</t>
  </si>
  <si>
    <t>Intimidation</t>
  </si>
  <si>
    <t>2021-2024 activities when officer assaulted</t>
  </si>
  <si>
    <t>Source: Minnesota Bureau of Criminal Apprehension</t>
  </si>
  <si>
    <t>year</t>
  </si>
  <si>
    <t>https://cde.state.mn.us/LawEnforcementOfficersKilledandAssaulted/LawEnforcementOfficersKilledandAssaulted</t>
  </si>
  <si>
    <t>Assaults against officers in Minnesota</t>
  </si>
  <si>
    <t>2024*</t>
  </si>
  <si>
    <t>*2024 numbers through January</t>
  </si>
  <si>
    <t>2021-2024 types of assault against officers</t>
  </si>
  <si>
    <t>Murder or non-negligent homicide</t>
  </si>
  <si>
    <t>Table 1</t>
  </si>
  <si>
    <t>Law Enforcement Officers Feloniously Killed</t>
  </si>
  <si>
    <t>Region, Geographic Division, and State, 2010–2019</t>
  </si>
  <si>
    <t>Area</t>
  </si>
  <si>
    <t>Total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</si>
  <si>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</si>
  <si>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</si>
  <si>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</si>
  <si>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</si>
  <si>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</si>
  <si>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</si>
  <si>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</si>
  <si>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</si>
  <si>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</si>
  <si>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</si>
  <si>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Number of victim officers</t>
  </si>
  <si>
    <t>NORTHEAST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</si>
  <si>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</si>
  <si>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</si>
  <si>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</si>
  <si>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</si>
  <si>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</si>
  <si>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</si>
  <si>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</si>
  <si>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Middle Atlantic</t>
  </si>
  <si>
    <t>New Jersey</t>
  </si>
  <si>
    <t>New York</t>
  </si>
  <si>
    <t>Pennsylvania</t>
  </si>
  <si>
    <t>MIDWEST</t>
  </si>
  <si>
    <t>East North Central</t>
  </si>
  <si>
    <t>Illinois</t>
  </si>
  <si>
    <t>Indiana</t>
  </si>
  <si>
    <t>Michigan</t>
  </si>
  <si>
    <t>Ohio</t>
  </si>
  <si>
    <t>Wisconsin</t>
  </si>
  <si>
    <t>West North Central</t>
  </si>
  <si>
    <t>Iowa</t>
  </si>
  <si>
    <t>Kansas</t>
  </si>
  <si>
    <t>Minnesota</t>
  </si>
  <si>
    <t>Missouri</t>
  </si>
  <si>
    <t>Nebraska</t>
  </si>
  <si>
    <t>North Dakota</t>
  </si>
  <si>
    <t>South Dakota</t>
  </si>
  <si>
    <t>SOUTH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</si>
  <si>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</si>
  <si>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</si>
  <si>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</si>
  <si>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</si>
  <si>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</si>
  <si>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</si>
  <si>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</si>
  <si>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</si>
  <si>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</si>
  <si>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</si>
  <si>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East South Central</t>
  </si>
  <si>
    <t>Alabama</t>
  </si>
  <si>
    <t>Kentucky</t>
  </si>
  <si>
    <t>Mississippi</t>
  </si>
  <si>
    <t>Tennessee</t>
  </si>
  <si>
    <t>West South Central</t>
  </si>
  <si>
    <t>Arkansas</t>
  </si>
  <si>
    <t>Louisiana</t>
  </si>
  <si>
    <t>Oklahoma</t>
  </si>
  <si>
    <t>Texas</t>
  </si>
  <si>
    <t>WEST</t>
  </si>
  <si>
    <t>Mountain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</si>
  <si>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</si>
  <si>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</si>
  <si>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</si>
  <si>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</si>
  <si>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</si>
  <si>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</si>
  <si>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</si>
  <si>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</si>
  <si>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Pacific</t>
  </si>
  <si>
    <t>Alaska</t>
  </si>
  <si>
    <t>California</t>
  </si>
  <si>
    <t>Hawaii</t>
  </si>
  <si>
    <t>Oregon</t>
  </si>
  <si>
    <t>Washington</t>
  </si>
  <si>
    <t>PUERTO RICO AND OTHER OUTLYING AREAS</t>
  </si>
  <si>
    <t>American Samoa</t>
  </si>
  <si>
    <t>Guam</t>
  </si>
  <si>
    <t>Mariana Islands</t>
  </si>
  <si>
    <t>Puerto Rico</t>
  </si>
  <si>
    <t>U.S. Virgin Islands</t>
  </si>
  <si>
    <t>2020</t>
  </si>
  <si>
    <t>2021</t>
  </si>
  <si>
    <t>2022</t>
  </si>
  <si>
    <t>Officers killed</t>
  </si>
  <si>
    <t>officers killed</t>
  </si>
  <si>
    <t>2023</t>
  </si>
  <si>
    <t>Occupation</t>
  </si>
  <si>
    <t>Helpers, construction trades</t>
  </si>
  <si>
    <t>Structural iron and steel workers</t>
  </si>
  <si>
    <t>Underground mining machine operators</t>
  </si>
  <si>
    <t>Miscellaneous agricultural workers</t>
  </si>
  <si>
    <t>Law enforcement officer</t>
  </si>
  <si>
    <t>series</t>
  </si>
  <si>
    <t>Male Officers</t>
  </si>
  <si>
    <t>Female Officers</t>
  </si>
  <si>
    <t>Male Civilians</t>
  </si>
  <si>
    <t>Female Civilians</t>
  </si>
  <si>
    <t>https://www.bls.gov/charts/census-of-fatal-occupational-injuries/civilian-occupations-with-high-fatal-work-injury-rates.htm</t>
  </si>
  <si>
    <t>2020-2022</t>
  </si>
  <si>
    <t>2017-2019</t>
  </si>
  <si>
    <t>2014-2016</t>
  </si>
  <si>
    <t>2011-2013</t>
  </si>
  <si>
    <t>Simple Assault</t>
  </si>
  <si>
    <t>Aggravated Assault</t>
  </si>
  <si>
    <t>Start</t>
  </si>
  <si>
    <t>Fishing, hunting</t>
  </si>
  <si>
    <t>Logging</t>
  </si>
  <si>
    <t>Roofing</t>
  </si>
  <si>
    <t>Aircraft pilots, flight engineers</t>
  </si>
  <si>
    <t>Driver/sales workers, truck drivers</t>
  </si>
  <si>
    <t>All civilian workers</t>
  </si>
  <si>
    <t>Trash, recycling collectors</t>
  </si>
  <si>
    <t>assault</t>
  </si>
  <si>
    <t>Accidental</t>
  </si>
  <si>
    <t>Felonious</t>
  </si>
  <si>
    <t>felonious</t>
  </si>
  <si>
    <t>accidents</t>
  </si>
  <si>
    <t>total</t>
  </si>
  <si>
    <t>rate</t>
  </si>
  <si>
    <t>incidents</t>
  </si>
  <si>
    <t>mn arrests</t>
  </si>
  <si>
    <t>mn ag assaults</t>
  </si>
  <si>
    <t>total_leoka</t>
  </si>
  <si>
    <t>leoka_as</t>
  </si>
  <si>
    <t>leoka_gun</t>
  </si>
  <si>
    <t>leoka_accident</t>
  </si>
  <si>
    <t>leoka_slain</t>
  </si>
  <si>
    <t>leoak%</t>
  </si>
  <si>
    <t>leoka_assault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</si>
</sst>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ahoma"/>
      <family val="2"/>
    </font>
    <font>
      <sz val="14"/>
      <color rgb="FF000000"/>
      <name val="Tahom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right" vertical="center"/>
    </xf>
    <xf numFmtId="3" fontId="3" fillId="0" borderId="8" xfId="0" applyNumberFormat="1" applyFont="1" applyBorder="1" applyAlignment="1">
      <alignment horizontal="right" vertical="center"/>
    </xf>
    <xf numFmtId="3" fontId="3" fillId="0" borderId="9" xfId="0" applyNumberFormat="1" applyFont="1" applyBorder="1" applyAlignment="1">
      <alignment horizontal="right" vertical="center"/>
    </xf>
    <xf numFmtId="49" fontId="3" fillId="0" borderId="10" xfId="0" applyNumberFormat="1" applyFont="1" applyBorder="1" applyAlignment="1">
      <alignment horizontal="left" vertical="center"/>
    </xf>
    <xf numFmtId="3" fontId="3" fillId="0" borderId="11" xfId="0" applyNumberFormat="1" applyFont="1" applyBorder="1" applyAlignment="1">
      <alignment horizontal="right" vertical="center"/>
    </xf>
    <xf numFmtId="3" fontId="4" fillId="0" borderId="12" xfId="0" applyNumberFormat="1" applyFont="1" applyBorder="1" applyAlignment="1">
      <alignment horizontal="right" vertical="center"/>
    </xf>
    <xf numFmtId="3" fontId="4" fillId="0" borderId="13" xfId="0" applyNumberFormat="1" applyFont="1" applyBorder="1" applyAlignment="1">
      <alignment horizontal="right" vertical="center"/>
    </xf>
    <xf numFmtId="49" fontId="3" fillId="0" borderId="14" xfId="0" applyNumberFormat="1" applyFont="1" applyBorder="1" applyAlignment="1">
      <alignment horizontal="left" vertical="center" indent="2"/>
    </xf>
    <xf numFmtId="3" fontId="3" fillId="0" borderId="15" xfId="0" applyNumberFormat="1" applyFont="1" applyBorder="1" applyAlignment="1">
      <alignment horizontal="right" vertical="center"/>
    </xf>
    <xf numFmtId="3" fontId="4" fillId="0" borderId="16" xfId="0" applyNumberFormat="1" applyFont="1" applyBorder="1" applyAlignment="1">
      <alignment horizontal="right" vertical="center"/>
    </xf>
    <xf numFmtId="3" fontId="4" fillId="0" borderId="17" xfId="0" applyNumberFormat="1" applyFont="1" applyBorder="1" applyAlignment="1">
      <alignment horizontal="right" vertical="center"/>
    </xf>
    <xf numFmtId="49" fontId="4" fillId="0" borderId="14" xfId="0" applyNumberFormat="1" applyFont="1" applyBorder="1" applyAlignment="1">
      <alignment horizontal="left" vertical="center" indent="4"/>
    </xf>
    <xf numFmtId="49" fontId="4" fillId="0" borderId="3" xfId="0" applyNumberFormat="1" applyFont="1" applyBorder="1" applyAlignment="1">
      <alignment horizontal="left" vertical="center" indent="4"/>
    </xf>
    <xf numFmtId="3" fontId="3" fillId="0" borderId="18" xfId="0" applyNumberFormat="1" applyFont="1" applyBorder="1" applyAlignment="1">
      <alignment horizontal="right" vertical="center"/>
    </xf>
    <xf numFmtId="3" fontId="4" fillId="0" borderId="19" xfId="0" applyNumberFormat="1" applyFont="1" applyBorder="1" applyAlignment="1">
      <alignment horizontal="right" vertical="center"/>
    </xf>
    <xf numFmtId="3" fontId="4" fillId="0" borderId="20" xfId="0" applyNumberFormat="1" applyFont="1" applyBorder="1" applyAlignment="1">
      <alignment horizontal="right" vertical="center"/>
    </xf>
    <xf numFmtId="49" fontId="3" fillId="0" borderId="10" xfId="0" applyNumberFormat="1" applyFont="1" applyBorder="1" applyAlignment="1">
      <alignment horizontal="left" wrapText="1"/>
    </xf>
    <xf numFmtId="3" fontId="3" fillId="0" borderId="11" xfId="0" applyNumberFormat="1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3" fontId="4" fillId="0" borderId="13" xfId="0" applyNumberFormat="1" applyFont="1" applyBorder="1" applyAlignment="1">
      <alignment horizontal="right"/>
    </xf>
    <xf numFmtId="49" fontId="4" fillId="0" borderId="14" xfId="0" applyNumberFormat="1" applyFont="1" applyBorder="1" applyAlignment="1">
      <alignment horizontal="left" vertical="center" indent="2"/>
    </xf>
    <xf numFmtId="49" fontId="4" fillId="0" borderId="3" xfId="0" applyNumberFormat="1" applyFont="1" applyBorder="1" applyAlignment="1">
      <alignment horizontal="left" vertical="center" indent="2"/>
    </xf>
    <xf numFmtId="3" fontId="3" fillId="0" borderId="21" xfId="0" applyNumberFormat="1" applyFont="1" applyBorder="1" applyAlignment="1">
      <alignment horizontal="right" vertical="center"/>
    </xf>
    <xf numFmtId="3" fontId="0" fillId="0" borderId="0" xfId="0" applyNumberFormat="1"/>
    <xf numFmtId="3" fontId="4" fillId="0" borderId="0" xfId="0" applyNumberFormat="1" applyFont="1" applyAlignment="1">
      <alignment horizontal="right" vertical="center"/>
    </xf>
    <xf numFmtId="0" fontId="6" fillId="0" borderId="0" xfId="0" applyFont="1"/>
    <xf numFmtId="1" fontId="7" fillId="0" borderId="0" xfId="0" applyNumberFormat="1" applyFont="1"/>
    <xf numFmtId="1" fontId="0" fillId="0" borderId="0" xfId="0" applyNumberFormat="1"/>
    <xf numFmtId="0" fontId="8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9" fontId="1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mn arrests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[1]Sheet1!$B$2:$B$21</c:f>
              <c:numCache>
                <c:formatCode>#,##0</c:formatCode>
                <c:ptCount val="20"/>
                <c:pt idx="0">
                  <c:v>209127</c:v>
                </c:pt>
                <c:pt idx="1">
                  <c:v>210955</c:v>
                </c:pt>
                <c:pt idx="2">
                  <c:v>224287</c:v>
                </c:pt>
                <c:pt idx="3">
                  <c:v>213350</c:v>
                </c:pt>
                <c:pt idx="4">
                  <c:v>209080</c:v>
                </c:pt>
                <c:pt idx="5">
                  <c:v>197890</c:v>
                </c:pt>
                <c:pt idx="6">
                  <c:v>186378</c:v>
                </c:pt>
                <c:pt idx="7">
                  <c:v>178469</c:v>
                </c:pt>
                <c:pt idx="8">
                  <c:v>171232</c:v>
                </c:pt>
                <c:pt idx="9">
                  <c:v>160797</c:v>
                </c:pt>
                <c:pt idx="10">
                  <c:v>152470</c:v>
                </c:pt>
                <c:pt idx="11">
                  <c:v>150330</c:v>
                </c:pt>
                <c:pt idx="12" formatCode="General">
                  <c:v>144379</c:v>
                </c:pt>
                <c:pt idx="13" formatCode="General">
                  <c:v>150036</c:v>
                </c:pt>
                <c:pt idx="14" formatCode="General">
                  <c:v>168322</c:v>
                </c:pt>
                <c:pt idx="15">
                  <c:v>150034</c:v>
                </c:pt>
                <c:pt idx="16">
                  <c:v>119426</c:v>
                </c:pt>
                <c:pt idx="17" formatCode="General">
                  <c:v>111478</c:v>
                </c:pt>
                <c:pt idx="18">
                  <c:v>112581</c:v>
                </c:pt>
                <c:pt idx="19">
                  <c:v>103903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5-154A-B27F-EA11F87CE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752576"/>
        <c:axId val="1080438480"/>
      </c:lineChart>
      <c:catAx>
        <c:axId val="10807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38480"/>
        <c:crosses val="autoZero"/>
        <c:auto val="1"/>
        <c:lblAlgn val="ctr"/>
        <c:lblOffset val="100"/>
        <c:noMultiLvlLbl val="0"/>
      </c:catAx>
      <c:valAx>
        <c:axId val="10804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5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[1]Sheet1!$E$1</c:f>
              <c:strCache>
                <c:ptCount val="1"/>
                <c:pt idx="0">
                  <c:v>leoka_as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[1]Sheet1!$E$2:$E$21</c:f>
              <c:numCache>
                <c:formatCode>General</c:formatCode>
                <c:ptCount val="20"/>
                <c:pt idx="0">
                  <c:v>17</c:v>
                </c:pt>
                <c:pt idx="1">
                  <c:v>43</c:v>
                </c:pt>
                <c:pt idx="2">
                  <c:v>34</c:v>
                </c:pt>
                <c:pt idx="3">
                  <c:v>17</c:v>
                </c:pt>
                <c:pt idx="4">
                  <c:v>18</c:v>
                </c:pt>
                <c:pt idx="5">
                  <c:v>38</c:v>
                </c:pt>
                <c:pt idx="6">
                  <c:v>20</c:v>
                </c:pt>
                <c:pt idx="7">
                  <c:v>110</c:v>
                </c:pt>
                <c:pt idx="8">
                  <c:v>96</c:v>
                </c:pt>
                <c:pt idx="9">
                  <c:v>80</c:v>
                </c:pt>
                <c:pt idx="10">
                  <c:v>123</c:v>
                </c:pt>
                <c:pt idx="11">
                  <c:v>114</c:v>
                </c:pt>
                <c:pt idx="12">
                  <c:v>82</c:v>
                </c:pt>
                <c:pt idx="13">
                  <c:v>121</c:v>
                </c:pt>
                <c:pt idx="14">
                  <c:v>98</c:v>
                </c:pt>
                <c:pt idx="15">
                  <c:v>116</c:v>
                </c:pt>
                <c:pt idx="16">
                  <c:v>200</c:v>
                </c:pt>
                <c:pt idx="17">
                  <c:v>327</c:v>
                </c:pt>
                <c:pt idx="18">
                  <c:v>335</c:v>
                </c:pt>
                <c:pt idx="19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B-154D-B492-E251789B0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067151"/>
        <c:axId val="2035759935"/>
      </c:lineChart>
      <c:catAx>
        <c:axId val="203606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59935"/>
        <c:crosses val="autoZero"/>
        <c:auto val="1"/>
        <c:lblAlgn val="ctr"/>
        <c:lblOffset val="100"/>
        <c:noMultiLvlLbl val="0"/>
      </c:catAx>
      <c:valAx>
        <c:axId val="20357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6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[1]Sheet1!$F$1</c:f>
              <c:strCache>
                <c:ptCount val="1"/>
                <c:pt idx="0">
                  <c:v>leoka_gun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[1]Sheet1!$F$2:$F$21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15</c:v>
                </c:pt>
                <c:pt idx="8">
                  <c:v>15</c:v>
                </c:pt>
                <c:pt idx="9">
                  <c:v>8</c:v>
                </c:pt>
                <c:pt idx="10">
                  <c:v>20</c:v>
                </c:pt>
                <c:pt idx="11">
                  <c:v>17</c:v>
                </c:pt>
                <c:pt idx="12">
                  <c:v>14</c:v>
                </c:pt>
                <c:pt idx="13">
                  <c:v>16</c:v>
                </c:pt>
                <c:pt idx="14">
                  <c:v>3</c:v>
                </c:pt>
                <c:pt idx="15">
                  <c:v>10</c:v>
                </c:pt>
                <c:pt idx="16">
                  <c:v>38</c:v>
                </c:pt>
                <c:pt idx="17">
                  <c:v>44</c:v>
                </c:pt>
                <c:pt idx="18">
                  <c:v>50</c:v>
                </c:pt>
                <c:pt idx="1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1-7C43-8924-4BA6ED056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906015"/>
        <c:axId val="2041060271"/>
      </c:lineChart>
      <c:catAx>
        <c:axId val="203690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60271"/>
        <c:crosses val="autoZero"/>
        <c:auto val="1"/>
        <c:lblAlgn val="ctr"/>
        <c:lblOffset val="100"/>
        <c:noMultiLvlLbl val="0"/>
      </c:catAx>
      <c:valAx>
        <c:axId val="20410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0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[1]Sheet1!$H$1</c:f>
              <c:strCache>
                <c:ptCount val="1"/>
                <c:pt idx="0">
                  <c:v>leoka_slain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[1]Sheet1!$H$2:$H$22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C-624F-A94A-32060B2F1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317808"/>
        <c:axId val="2081870271"/>
      </c:lineChart>
      <c:catAx>
        <c:axId val="13503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70271"/>
        <c:crosses val="autoZero"/>
        <c:auto val="1"/>
        <c:lblAlgn val="ctr"/>
        <c:lblOffset val="100"/>
        <c:noMultiLvlLbl val="0"/>
      </c:catAx>
      <c:valAx>
        <c:axId val="20818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1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mnucr!$A$42:$A$55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mnucr!$B$42:$B$55</c:f>
              <c:numCache>
                <c:formatCode>General</c:formatCode>
                <c:ptCount val="14"/>
                <c:pt idx="0">
                  <c:v>208</c:v>
                </c:pt>
                <c:pt idx="1">
                  <c:v>349</c:v>
                </c:pt>
                <c:pt idx="2">
                  <c:v>401</c:v>
                </c:pt>
                <c:pt idx="3">
                  <c:v>346</c:v>
                </c:pt>
                <c:pt idx="4">
                  <c:v>357</c:v>
                </c:pt>
                <c:pt idx="5">
                  <c:v>321</c:v>
                </c:pt>
                <c:pt idx="6">
                  <c:v>296</c:v>
                </c:pt>
                <c:pt idx="7">
                  <c:v>371</c:v>
                </c:pt>
                <c:pt idx="8">
                  <c:v>416</c:v>
                </c:pt>
                <c:pt idx="9">
                  <c:v>413</c:v>
                </c:pt>
                <c:pt idx="10">
                  <c:v>667</c:v>
                </c:pt>
                <c:pt idx="11">
                  <c:v>900</c:v>
                </c:pt>
                <c:pt idx="12">
                  <c:v>859</c:v>
                </c:pt>
                <c:pt idx="13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8-F14C-8304-9BC7E64D9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785279"/>
        <c:axId val="354787007"/>
      </c:lineChart>
      <c:catAx>
        <c:axId val="35478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87007"/>
        <c:crosses val="autoZero"/>
        <c:auto val="1"/>
        <c:lblAlgn val="ctr"/>
        <c:lblOffset val="100"/>
        <c:noMultiLvlLbl val="0"/>
      </c:catAx>
      <c:valAx>
        <c:axId val="3547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8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mn ag assaults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[1]Sheet1!$C$2:$C$21</c:f>
              <c:numCache>
                <c:formatCode>#,##0</c:formatCode>
                <c:ptCount val="20"/>
                <c:pt idx="0">
                  <c:v>7396</c:v>
                </c:pt>
                <c:pt idx="1">
                  <c:v>8255</c:v>
                </c:pt>
                <c:pt idx="2">
                  <c:v>8772</c:v>
                </c:pt>
                <c:pt idx="3">
                  <c:v>8176</c:v>
                </c:pt>
                <c:pt idx="4">
                  <c:v>7618</c:v>
                </c:pt>
                <c:pt idx="5">
                  <c:v>7231</c:v>
                </c:pt>
                <c:pt idx="6">
                  <c:v>7071</c:v>
                </c:pt>
                <c:pt idx="7">
                  <c:v>6445</c:v>
                </c:pt>
                <c:pt idx="8">
                  <c:v>6814</c:v>
                </c:pt>
                <c:pt idx="9">
                  <c:v>6823</c:v>
                </c:pt>
                <c:pt idx="10">
                  <c:v>6684</c:v>
                </c:pt>
                <c:pt idx="11">
                  <c:v>6981</c:v>
                </c:pt>
                <c:pt idx="12">
                  <c:v>7026</c:v>
                </c:pt>
                <c:pt idx="13">
                  <c:v>7115</c:v>
                </c:pt>
                <c:pt idx="14">
                  <c:v>6687</c:v>
                </c:pt>
                <c:pt idx="15">
                  <c:v>6742</c:v>
                </c:pt>
                <c:pt idx="16">
                  <c:v>8203</c:v>
                </c:pt>
                <c:pt idx="17">
                  <c:v>10901</c:v>
                </c:pt>
                <c:pt idx="18">
                  <c:v>10369</c:v>
                </c:pt>
                <c:pt idx="19">
                  <c:v>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B-1142-B5BA-8E4196A68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446079"/>
        <c:axId val="2028671215"/>
      </c:lineChart>
      <c:catAx>
        <c:axId val="203644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71215"/>
        <c:crosses val="autoZero"/>
        <c:auto val="1"/>
        <c:lblAlgn val="ctr"/>
        <c:lblOffset val="100"/>
        <c:noMultiLvlLbl val="0"/>
      </c:catAx>
      <c:valAx>
        <c:axId val="202867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44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total_leoka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[1]Sheet1!$D$2:$D$21</c:f>
              <c:numCache>
                <c:formatCode>General</c:formatCode>
                <c:ptCount val="20"/>
                <c:pt idx="0">
                  <c:v>170</c:v>
                </c:pt>
                <c:pt idx="1">
                  <c:v>230</c:v>
                </c:pt>
                <c:pt idx="2">
                  <c:v>172</c:v>
                </c:pt>
                <c:pt idx="3">
                  <c:v>115</c:v>
                </c:pt>
                <c:pt idx="4">
                  <c:v>261</c:v>
                </c:pt>
                <c:pt idx="5">
                  <c:v>288</c:v>
                </c:pt>
                <c:pt idx="6">
                  <c:v>208</c:v>
                </c:pt>
                <c:pt idx="7">
                  <c:v>349</c:v>
                </c:pt>
                <c:pt idx="8">
                  <c:v>401</c:v>
                </c:pt>
                <c:pt idx="9">
                  <c:v>346</c:v>
                </c:pt>
                <c:pt idx="10">
                  <c:v>357</c:v>
                </c:pt>
                <c:pt idx="11">
                  <c:v>321</c:v>
                </c:pt>
                <c:pt idx="12">
                  <c:v>296</c:v>
                </c:pt>
                <c:pt idx="13">
                  <c:v>371</c:v>
                </c:pt>
                <c:pt idx="14">
                  <c:v>416</c:v>
                </c:pt>
                <c:pt idx="15">
                  <c:v>413</c:v>
                </c:pt>
                <c:pt idx="16">
                  <c:v>667</c:v>
                </c:pt>
                <c:pt idx="17">
                  <c:v>900</c:v>
                </c:pt>
                <c:pt idx="18">
                  <c:v>859</c:v>
                </c:pt>
                <c:pt idx="19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D-E843-AA7E-B27D4766F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544655"/>
        <c:axId val="2040798719"/>
      </c:lineChart>
      <c:catAx>
        <c:axId val="208254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98719"/>
        <c:crosses val="autoZero"/>
        <c:auto val="1"/>
        <c:lblAlgn val="ctr"/>
        <c:lblOffset val="100"/>
        <c:noMultiLvlLbl val="0"/>
      </c:catAx>
      <c:valAx>
        <c:axId val="20407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4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[1]Sheet1!$E$1</c:f>
              <c:strCache>
                <c:ptCount val="1"/>
                <c:pt idx="0">
                  <c:v>leoka_as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[1]Sheet1!$E$2:$E$21</c:f>
              <c:numCache>
                <c:formatCode>General</c:formatCode>
                <c:ptCount val="20"/>
                <c:pt idx="0">
                  <c:v>17</c:v>
                </c:pt>
                <c:pt idx="1">
                  <c:v>43</c:v>
                </c:pt>
                <c:pt idx="2">
                  <c:v>34</c:v>
                </c:pt>
                <c:pt idx="3">
                  <c:v>17</c:v>
                </c:pt>
                <c:pt idx="4">
                  <c:v>18</c:v>
                </c:pt>
                <c:pt idx="5">
                  <c:v>38</c:v>
                </c:pt>
                <c:pt idx="6">
                  <c:v>20</c:v>
                </c:pt>
                <c:pt idx="7">
                  <c:v>110</c:v>
                </c:pt>
                <c:pt idx="8">
                  <c:v>96</c:v>
                </c:pt>
                <c:pt idx="9">
                  <c:v>80</c:v>
                </c:pt>
                <c:pt idx="10">
                  <c:v>123</c:v>
                </c:pt>
                <c:pt idx="11">
                  <c:v>114</c:v>
                </c:pt>
                <c:pt idx="12">
                  <c:v>82</c:v>
                </c:pt>
                <c:pt idx="13">
                  <c:v>121</c:v>
                </c:pt>
                <c:pt idx="14">
                  <c:v>98</c:v>
                </c:pt>
                <c:pt idx="15">
                  <c:v>116</c:v>
                </c:pt>
                <c:pt idx="16">
                  <c:v>200</c:v>
                </c:pt>
                <c:pt idx="17">
                  <c:v>327</c:v>
                </c:pt>
                <c:pt idx="18">
                  <c:v>335</c:v>
                </c:pt>
                <c:pt idx="19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1-B242-ADAA-8AB3DD96E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067151"/>
        <c:axId val="2035759935"/>
      </c:lineChart>
      <c:catAx>
        <c:axId val="203606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59935"/>
        <c:crosses val="autoZero"/>
        <c:auto val="1"/>
        <c:lblAlgn val="ctr"/>
        <c:lblOffset val="100"/>
        <c:noMultiLvlLbl val="0"/>
      </c:catAx>
      <c:valAx>
        <c:axId val="20357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6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[1]Sheet1!$F$1</c:f>
              <c:strCache>
                <c:ptCount val="1"/>
                <c:pt idx="0">
                  <c:v>leoka_gun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[1]Sheet1!$F$2:$F$21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15</c:v>
                </c:pt>
                <c:pt idx="8">
                  <c:v>15</c:v>
                </c:pt>
                <c:pt idx="9">
                  <c:v>8</c:v>
                </c:pt>
                <c:pt idx="10">
                  <c:v>20</c:v>
                </c:pt>
                <c:pt idx="11">
                  <c:v>17</c:v>
                </c:pt>
                <c:pt idx="12">
                  <c:v>14</c:v>
                </c:pt>
                <c:pt idx="13">
                  <c:v>16</c:v>
                </c:pt>
                <c:pt idx="14">
                  <c:v>3</c:v>
                </c:pt>
                <c:pt idx="15">
                  <c:v>10</c:v>
                </c:pt>
                <c:pt idx="16">
                  <c:v>38</c:v>
                </c:pt>
                <c:pt idx="17">
                  <c:v>44</c:v>
                </c:pt>
                <c:pt idx="18">
                  <c:v>50</c:v>
                </c:pt>
                <c:pt idx="1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0-F646-8765-B01B02A30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906015"/>
        <c:axId val="2041060271"/>
      </c:lineChart>
      <c:catAx>
        <c:axId val="203690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60271"/>
        <c:crosses val="autoZero"/>
        <c:auto val="1"/>
        <c:lblAlgn val="ctr"/>
        <c:lblOffset val="100"/>
        <c:noMultiLvlLbl val="0"/>
      </c:catAx>
      <c:valAx>
        <c:axId val="20410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0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[1]Sheet1!$H$1</c:f>
              <c:strCache>
                <c:ptCount val="1"/>
                <c:pt idx="0">
                  <c:v>leoka_slain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[1]Sheet1!$H$2:$H$22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C-C54E-AA4A-1B420890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317808"/>
        <c:axId val="2081870271"/>
      </c:lineChart>
      <c:catAx>
        <c:axId val="13503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70271"/>
        <c:crosses val="autoZero"/>
        <c:auto val="1"/>
        <c:lblAlgn val="ctr"/>
        <c:lblOffset val="100"/>
        <c:noMultiLvlLbl val="0"/>
      </c:catAx>
      <c:valAx>
        <c:axId val="20818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1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mn arrests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[1]Sheet1!$B$2:$B$21</c:f>
              <c:numCache>
                <c:formatCode>#,##0</c:formatCode>
                <c:ptCount val="20"/>
                <c:pt idx="0">
                  <c:v>209127</c:v>
                </c:pt>
                <c:pt idx="1">
                  <c:v>210955</c:v>
                </c:pt>
                <c:pt idx="2">
                  <c:v>224287</c:v>
                </c:pt>
                <c:pt idx="3">
                  <c:v>213350</c:v>
                </c:pt>
                <c:pt idx="4">
                  <c:v>209080</c:v>
                </c:pt>
                <c:pt idx="5">
                  <c:v>197890</c:v>
                </c:pt>
                <c:pt idx="6">
                  <c:v>186378</c:v>
                </c:pt>
                <c:pt idx="7">
                  <c:v>178469</c:v>
                </c:pt>
                <c:pt idx="8">
                  <c:v>171232</c:v>
                </c:pt>
                <c:pt idx="9">
                  <c:v>160797</c:v>
                </c:pt>
                <c:pt idx="10">
                  <c:v>152470</c:v>
                </c:pt>
                <c:pt idx="11">
                  <c:v>150330</c:v>
                </c:pt>
                <c:pt idx="12" formatCode="General">
                  <c:v>144379</c:v>
                </c:pt>
                <c:pt idx="13" formatCode="General">
                  <c:v>150036</c:v>
                </c:pt>
                <c:pt idx="14" formatCode="General">
                  <c:v>168322</c:v>
                </c:pt>
                <c:pt idx="15">
                  <c:v>150034</c:v>
                </c:pt>
                <c:pt idx="16">
                  <c:v>119426</c:v>
                </c:pt>
                <c:pt idx="17" formatCode="General">
                  <c:v>111478</c:v>
                </c:pt>
                <c:pt idx="18">
                  <c:v>112581</c:v>
                </c:pt>
                <c:pt idx="19">
                  <c:v>103903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5-364A-B9E4-2B421C87A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752576"/>
        <c:axId val="1080438480"/>
      </c:lineChart>
      <c:catAx>
        <c:axId val="10807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38480"/>
        <c:crosses val="autoZero"/>
        <c:auto val="1"/>
        <c:lblAlgn val="ctr"/>
        <c:lblOffset val="100"/>
        <c:noMultiLvlLbl val="0"/>
      </c:catAx>
      <c:valAx>
        <c:axId val="10804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5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mn ag assaults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[1]Sheet1!$C$2:$C$21</c:f>
              <c:numCache>
                <c:formatCode>#,##0</c:formatCode>
                <c:ptCount val="20"/>
                <c:pt idx="0">
                  <c:v>7396</c:v>
                </c:pt>
                <c:pt idx="1">
                  <c:v>8255</c:v>
                </c:pt>
                <c:pt idx="2">
                  <c:v>8772</c:v>
                </c:pt>
                <c:pt idx="3">
                  <c:v>8176</c:v>
                </c:pt>
                <c:pt idx="4">
                  <c:v>7618</c:v>
                </c:pt>
                <c:pt idx="5">
                  <c:v>7231</c:v>
                </c:pt>
                <c:pt idx="6">
                  <c:v>7071</c:v>
                </c:pt>
                <c:pt idx="7">
                  <c:v>6445</c:v>
                </c:pt>
                <c:pt idx="8">
                  <c:v>6814</c:v>
                </c:pt>
                <c:pt idx="9">
                  <c:v>6823</c:v>
                </c:pt>
                <c:pt idx="10">
                  <c:v>6684</c:v>
                </c:pt>
                <c:pt idx="11">
                  <c:v>6981</c:v>
                </c:pt>
                <c:pt idx="12">
                  <c:v>7026</c:v>
                </c:pt>
                <c:pt idx="13">
                  <c:v>7115</c:v>
                </c:pt>
                <c:pt idx="14">
                  <c:v>6687</c:v>
                </c:pt>
                <c:pt idx="15">
                  <c:v>6742</c:v>
                </c:pt>
                <c:pt idx="16">
                  <c:v>8203</c:v>
                </c:pt>
                <c:pt idx="17">
                  <c:v>10901</c:v>
                </c:pt>
                <c:pt idx="18">
                  <c:v>10369</c:v>
                </c:pt>
                <c:pt idx="19">
                  <c:v>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3-B54D-BB86-889761AE5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446079"/>
        <c:axId val="2028671215"/>
      </c:lineChart>
      <c:catAx>
        <c:axId val="203644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71215"/>
        <c:crosses val="autoZero"/>
        <c:auto val="1"/>
        <c:lblAlgn val="ctr"/>
        <c:lblOffset val="100"/>
        <c:noMultiLvlLbl val="0"/>
      </c:catAx>
      <c:valAx>
        <c:axId val="202867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44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total_leoka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[1]Sheet1!$D$2:$D$21</c:f>
              <c:numCache>
                <c:formatCode>General</c:formatCode>
                <c:ptCount val="20"/>
                <c:pt idx="0">
                  <c:v>170</c:v>
                </c:pt>
                <c:pt idx="1">
                  <c:v>230</c:v>
                </c:pt>
                <c:pt idx="2">
                  <c:v>172</c:v>
                </c:pt>
                <c:pt idx="3">
                  <c:v>115</c:v>
                </c:pt>
                <c:pt idx="4">
                  <c:v>261</c:v>
                </c:pt>
                <c:pt idx="5">
                  <c:v>288</c:v>
                </c:pt>
                <c:pt idx="6">
                  <c:v>208</c:v>
                </c:pt>
                <c:pt idx="7">
                  <c:v>349</c:v>
                </c:pt>
                <c:pt idx="8">
                  <c:v>401</c:v>
                </c:pt>
                <c:pt idx="9">
                  <c:v>346</c:v>
                </c:pt>
                <c:pt idx="10">
                  <c:v>357</c:v>
                </c:pt>
                <c:pt idx="11">
                  <c:v>321</c:v>
                </c:pt>
                <c:pt idx="12">
                  <c:v>296</c:v>
                </c:pt>
                <c:pt idx="13">
                  <c:v>371</c:v>
                </c:pt>
                <c:pt idx="14">
                  <c:v>416</c:v>
                </c:pt>
                <c:pt idx="15">
                  <c:v>413</c:v>
                </c:pt>
                <c:pt idx="16">
                  <c:v>667</c:v>
                </c:pt>
                <c:pt idx="17">
                  <c:v>900</c:v>
                </c:pt>
                <c:pt idx="18">
                  <c:v>859</c:v>
                </c:pt>
                <c:pt idx="19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244E-AECE-326A0C0A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544655"/>
        <c:axId val="2040798719"/>
      </c:lineChart>
      <c:catAx>
        <c:axId val="208254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98719"/>
        <c:crosses val="autoZero"/>
        <c:auto val="1"/>
        <c:lblAlgn val="ctr"/>
        <c:lblOffset val="100"/>
        <c:noMultiLvlLbl val="0"/>
      </c:catAx>
      <c:valAx>
        <c:axId val="20407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4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95250</xdr:colOff>
      <xdr:row>18</xdr:row>
      <xdr:rowOff>177800</xdr:rowOff>
    </xdr:from>
    <xdr:to>
      <xdr:col>21</xdr:col>
      <xdr:colOff>539750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5B431-B97A-4443-8107-CD88CB040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146050</xdr:colOff>
      <xdr:row>19</xdr:row>
      <xdr:rowOff>38100</xdr:rowOff>
    </xdr:from>
    <xdr:to>
      <xdr:col>15</xdr:col>
      <xdr:colOff>590550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2E89A-783B-B342-9D21-FB077D752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247650</xdr:colOff>
      <xdr:row>2</xdr:row>
      <xdr:rowOff>0</xdr:rowOff>
    </xdr:from>
    <xdr:to>
      <xdr:col>15</xdr:col>
      <xdr:colOff>692150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D32B46-BB37-C348-BEBE-07A66DAA2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95250</xdr:colOff>
      <xdr:row>2</xdr:row>
      <xdr:rowOff>88900</xdr:rowOff>
    </xdr:from>
    <xdr:to>
      <xdr:col>21</xdr:col>
      <xdr:colOff>539750</xdr:colOff>
      <xdr:row>15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7114D3-F583-A840-924A-38ACC3979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806450</xdr:colOff>
      <xdr:row>2</xdr:row>
      <xdr:rowOff>38100</xdr:rowOff>
    </xdr:from>
    <xdr:to>
      <xdr:col>27</xdr:col>
      <xdr:colOff>425450</xdr:colOff>
      <xdr:row>15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264FE7-6F55-1247-A594-009E69311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95250</xdr:colOff>
      <xdr:row>18</xdr:row>
      <xdr:rowOff>101600</xdr:rowOff>
    </xdr:from>
    <xdr:to>
      <xdr:col>27</xdr:col>
      <xdr:colOff>539750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4B446-33DA-164C-BC89-17780EF6C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95250</xdr:colOff>
      <xdr:row>18</xdr:row>
      <xdr:rowOff>177800</xdr:rowOff>
    </xdr:from>
    <xdr:to>
      <xdr:col>21</xdr:col>
      <xdr:colOff>539750</xdr:colOff>
      <xdr:row>32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B572BD-798A-ED4B-BF4B-2DA53C073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146050</xdr:colOff>
      <xdr:row>19</xdr:row>
      <xdr:rowOff>38100</xdr:rowOff>
    </xdr:from>
    <xdr:to>
      <xdr:col>15</xdr:col>
      <xdr:colOff>590550</xdr:colOff>
      <xdr:row>32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82E182-9599-D74D-92A1-40B4EC99E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247650</xdr:colOff>
      <xdr:row>2</xdr:row>
      <xdr:rowOff>0</xdr:rowOff>
    </xdr:from>
    <xdr:to>
      <xdr:col>15</xdr:col>
      <xdr:colOff>692150</xdr:colOff>
      <xdr:row>15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57D487-30E1-DC4A-B85D-627C49EEF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95250</xdr:colOff>
      <xdr:row>2</xdr:row>
      <xdr:rowOff>88900</xdr:rowOff>
    </xdr:from>
    <xdr:to>
      <xdr:col>21</xdr:col>
      <xdr:colOff>539750</xdr:colOff>
      <xdr:row>15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3072DE-4301-0E44-A91B-4C8F85436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806450</xdr:colOff>
      <xdr:row>2</xdr:row>
      <xdr:rowOff>38100</xdr:rowOff>
    </xdr:from>
    <xdr:to>
      <xdr:col>27</xdr:col>
      <xdr:colOff>425450</xdr:colOff>
      <xdr:row>15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587FFE-0F17-2D4F-86AA-803716913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95250</xdr:colOff>
      <xdr:row>18</xdr:row>
      <xdr:rowOff>101600</xdr:rowOff>
    </xdr:from>
    <xdr:to>
      <xdr:col>27</xdr:col>
      <xdr:colOff>539750</xdr:colOff>
      <xdr:row>32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28BBFC-09B1-B147-863E-DDE1E0121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27</xdr:row>
      <xdr:rowOff>12700</xdr:rowOff>
    </xdr:from>
    <xdr:to>
      <xdr:col>12</xdr:col>
      <xdr:colOff>635000</xdr:colOff>
      <xdr:row>49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A6975-6872-4E6A-AD62-29A615D59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rgaja/Desktop/workspace/redboard/20240000-mncrime/arrests.xlsx" TargetMode="External"/><Relationship Id="rId1" Type="http://schemas.openxmlformats.org/officeDocument/2006/relationships/externalLinkPath" Target="/Users/hargaja/Desktop/workspace/redboard/20240000-mncrime/arr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mn arrests</v>
          </cell>
          <cell r="C1" t="str">
            <v>mn ag assaults</v>
          </cell>
          <cell r="D1" t="str">
            <v>total_leoka</v>
          </cell>
          <cell r="E1" t="str">
            <v>leoka_as</v>
          </cell>
          <cell r="F1" t="str">
            <v>leoka_gun</v>
          </cell>
          <cell r="H1" t="str">
            <v>leoka_slain</v>
          </cell>
        </row>
        <row r="2">
          <cell r="A2">
            <v>2004</v>
          </cell>
          <cell r="B2">
            <v>209127</v>
          </cell>
          <cell r="C2">
            <v>7396</v>
          </cell>
          <cell r="D2">
            <v>170</v>
          </cell>
          <cell r="E2">
            <v>17</v>
          </cell>
          <cell r="F2">
            <v>2</v>
          </cell>
          <cell r="H2">
            <v>0</v>
          </cell>
        </row>
        <row r="3">
          <cell r="A3">
            <v>2005</v>
          </cell>
          <cell r="B3">
            <v>210955</v>
          </cell>
          <cell r="C3">
            <v>8255</v>
          </cell>
          <cell r="D3">
            <v>230</v>
          </cell>
          <cell r="E3">
            <v>43</v>
          </cell>
          <cell r="F3">
            <v>5</v>
          </cell>
          <cell r="H3">
            <v>2</v>
          </cell>
        </row>
        <row r="4">
          <cell r="A4">
            <v>2006</v>
          </cell>
          <cell r="B4">
            <v>224287</v>
          </cell>
          <cell r="C4">
            <v>8772</v>
          </cell>
          <cell r="D4">
            <v>172</v>
          </cell>
          <cell r="E4">
            <v>34</v>
          </cell>
          <cell r="F4">
            <v>1</v>
          </cell>
          <cell r="H4">
            <v>0</v>
          </cell>
        </row>
        <row r="5">
          <cell r="A5">
            <v>2007</v>
          </cell>
          <cell r="B5">
            <v>213350</v>
          </cell>
          <cell r="C5">
            <v>8176</v>
          </cell>
          <cell r="D5">
            <v>115</v>
          </cell>
          <cell r="E5">
            <v>17</v>
          </cell>
          <cell r="F5">
            <v>3</v>
          </cell>
          <cell r="H5">
            <v>0</v>
          </cell>
        </row>
        <row r="6">
          <cell r="A6">
            <v>2008</v>
          </cell>
          <cell r="B6">
            <v>209080</v>
          </cell>
          <cell r="C6">
            <v>7618</v>
          </cell>
          <cell r="D6">
            <v>261</v>
          </cell>
          <cell r="E6">
            <v>18</v>
          </cell>
          <cell r="F6">
            <v>1</v>
          </cell>
          <cell r="H6">
            <v>0</v>
          </cell>
        </row>
        <row r="7">
          <cell r="A7">
            <v>2009</v>
          </cell>
          <cell r="B7">
            <v>197890</v>
          </cell>
          <cell r="C7">
            <v>7231</v>
          </cell>
          <cell r="D7">
            <v>288</v>
          </cell>
          <cell r="E7">
            <v>38</v>
          </cell>
          <cell r="F7">
            <v>4</v>
          </cell>
          <cell r="H7">
            <v>1</v>
          </cell>
        </row>
        <row r="8">
          <cell r="A8">
            <v>2010</v>
          </cell>
          <cell r="B8">
            <v>186378</v>
          </cell>
          <cell r="C8">
            <v>7071</v>
          </cell>
          <cell r="D8">
            <v>208</v>
          </cell>
          <cell r="E8">
            <v>20</v>
          </cell>
          <cell r="F8">
            <v>4</v>
          </cell>
          <cell r="H8">
            <v>2</v>
          </cell>
        </row>
        <row r="9">
          <cell r="A9">
            <v>2011</v>
          </cell>
          <cell r="B9">
            <v>178469</v>
          </cell>
          <cell r="C9">
            <v>6445</v>
          </cell>
          <cell r="D9">
            <v>349</v>
          </cell>
          <cell r="E9">
            <v>110</v>
          </cell>
          <cell r="F9">
            <v>15</v>
          </cell>
          <cell r="H9">
            <v>1</v>
          </cell>
        </row>
        <row r="10">
          <cell r="A10">
            <v>2012</v>
          </cell>
          <cell r="B10">
            <v>171232</v>
          </cell>
          <cell r="C10">
            <v>6814</v>
          </cell>
          <cell r="D10">
            <v>401</v>
          </cell>
          <cell r="E10">
            <v>96</v>
          </cell>
          <cell r="F10">
            <v>15</v>
          </cell>
          <cell r="H10">
            <v>1</v>
          </cell>
        </row>
        <row r="11">
          <cell r="A11">
            <v>2013</v>
          </cell>
          <cell r="B11">
            <v>160797</v>
          </cell>
          <cell r="C11">
            <v>6823</v>
          </cell>
          <cell r="D11">
            <v>346</v>
          </cell>
          <cell r="E11">
            <v>80</v>
          </cell>
          <cell r="F11">
            <v>8</v>
          </cell>
          <cell r="H11">
            <v>0</v>
          </cell>
        </row>
        <row r="12">
          <cell r="A12">
            <v>2014</v>
          </cell>
          <cell r="B12">
            <v>152470</v>
          </cell>
          <cell r="C12">
            <v>6684</v>
          </cell>
          <cell r="D12">
            <v>357</v>
          </cell>
          <cell r="E12">
            <v>123</v>
          </cell>
          <cell r="F12">
            <v>20</v>
          </cell>
          <cell r="H12">
            <v>1</v>
          </cell>
        </row>
        <row r="13">
          <cell r="A13">
            <v>2015</v>
          </cell>
          <cell r="B13">
            <v>150330</v>
          </cell>
          <cell r="C13">
            <v>6981</v>
          </cell>
          <cell r="D13">
            <v>321</v>
          </cell>
          <cell r="E13">
            <v>114</v>
          </cell>
          <cell r="F13">
            <v>17</v>
          </cell>
          <cell r="H13">
            <v>1</v>
          </cell>
        </row>
        <row r="14">
          <cell r="A14">
            <v>2016</v>
          </cell>
          <cell r="B14">
            <v>144379</v>
          </cell>
          <cell r="C14">
            <v>7026</v>
          </cell>
          <cell r="D14">
            <v>296</v>
          </cell>
          <cell r="E14">
            <v>82</v>
          </cell>
          <cell r="F14">
            <v>14</v>
          </cell>
          <cell r="H14">
            <v>0</v>
          </cell>
        </row>
        <row r="15">
          <cell r="A15">
            <v>2017</v>
          </cell>
          <cell r="B15">
            <v>150036</v>
          </cell>
          <cell r="C15">
            <v>7115</v>
          </cell>
          <cell r="D15">
            <v>371</v>
          </cell>
          <cell r="E15">
            <v>121</v>
          </cell>
          <cell r="F15">
            <v>16</v>
          </cell>
          <cell r="H15">
            <v>0</v>
          </cell>
        </row>
        <row r="16">
          <cell r="A16">
            <v>2018</v>
          </cell>
          <cell r="B16">
            <v>168322</v>
          </cell>
          <cell r="C16">
            <v>6687</v>
          </cell>
          <cell r="D16">
            <v>416</v>
          </cell>
          <cell r="E16">
            <v>98</v>
          </cell>
          <cell r="F16">
            <v>3</v>
          </cell>
          <cell r="H16">
            <v>0</v>
          </cell>
        </row>
        <row r="17">
          <cell r="A17">
            <v>2019</v>
          </cell>
          <cell r="B17">
            <v>150034</v>
          </cell>
          <cell r="C17">
            <v>6742</v>
          </cell>
          <cell r="D17">
            <v>413</v>
          </cell>
          <cell r="E17">
            <v>116</v>
          </cell>
          <cell r="F17">
            <v>10</v>
          </cell>
          <cell r="H17">
            <v>0</v>
          </cell>
        </row>
        <row r="18">
          <cell r="A18">
            <v>2020</v>
          </cell>
          <cell r="B18">
            <v>119426</v>
          </cell>
          <cell r="C18">
            <v>8203</v>
          </cell>
          <cell r="D18">
            <v>667</v>
          </cell>
          <cell r="E18">
            <v>200</v>
          </cell>
          <cell r="F18">
            <v>38</v>
          </cell>
          <cell r="H18">
            <v>0</v>
          </cell>
        </row>
        <row r="19">
          <cell r="A19">
            <v>2021</v>
          </cell>
          <cell r="B19">
            <v>111478</v>
          </cell>
          <cell r="C19">
            <v>10901</v>
          </cell>
          <cell r="D19">
            <v>900</v>
          </cell>
          <cell r="E19">
            <v>327</v>
          </cell>
          <cell r="F19">
            <v>44</v>
          </cell>
          <cell r="H19">
            <v>1</v>
          </cell>
        </row>
        <row r="20">
          <cell r="A20">
            <v>2022</v>
          </cell>
          <cell r="B20">
            <v>112581</v>
          </cell>
          <cell r="C20">
            <v>10369</v>
          </cell>
          <cell r="D20">
            <v>859</v>
          </cell>
          <cell r="E20">
            <v>335</v>
          </cell>
          <cell r="F20">
            <v>50</v>
          </cell>
          <cell r="H20">
            <v>0</v>
          </cell>
        </row>
        <row r="21">
          <cell r="A21">
            <v>2023</v>
          </cell>
          <cell r="B21">
            <v>103903</v>
          </cell>
          <cell r="C21">
            <v>9988</v>
          </cell>
          <cell r="D21">
            <v>938</v>
          </cell>
          <cell r="E21">
            <v>339</v>
          </cell>
          <cell r="F21">
            <v>65</v>
          </cell>
          <cell r="H21">
            <v>1</v>
          </cell>
        </row>
        <row r="22">
          <cell r="A22">
            <v>2024</v>
          </cell>
          <cell r="H22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charts/census-of-fatal-occupational-injuries/civilian-occupations-with-high-fatal-work-injury-rates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0E1A6-1865-DC49-96D9-DD10C56A6C50}">
  <dimension ref="A1:J22"/>
  <sheetViews>
    <sheetView tabSelected="1" workbookViewId="0">
      <selection sqref="A1:XFD1048576"/>
    </sheetView>
  </sheetViews>
  <sheetFormatPr baseColWidth="10" defaultRowHeight="16" x14ac:dyDescent="0.2"/>
  <cols>
    <col min="1" max="1" width="10.83203125" style="1"/>
    <col min="3" max="3" width="12.83203125" bestFit="1" customWidth="1"/>
    <col min="7" max="7" width="13.5" bestFit="1" customWidth="1"/>
    <col min="10" max="10" width="12.1640625" bestFit="1" customWidth="1"/>
  </cols>
  <sheetData>
    <row r="1" spans="1:10" x14ac:dyDescent="0.2">
      <c r="A1" s="1" t="s">
        <v>16</v>
      </c>
      <c r="B1" s="35" t="s">
        <v>149</v>
      </c>
      <c r="C1" s="35" t="s">
        <v>150</v>
      </c>
      <c r="D1" s="35" t="s">
        <v>151</v>
      </c>
      <c r="E1" s="35" t="s">
        <v>152</v>
      </c>
      <c r="F1" s="35" t="s">
        <v>153</v>
      </c>
      <c r="G1" s="35" t="s">
        <v>154</v>
      </c>
      <c r="H1" s="35" t="s">
        <v>155</v>
      </c>
      <c r="I1" s="35" t="s">
        <v>156</v>
      </c>
      <c r="J1" s="35" t="s">
        <v>157</v>
      </c>
    </row>
    <row r="2" spans="1:10" x14ac:dyDescent="0.2">
      <c r="A2" s="1">
        <v>2004</v>
      </c>
      <c r="B2" s="29">
        <v>209127</v>
      </c>
      <c r="C2" s="29">
        <v>7396</v>
      </c>
      <c r="D2">
        <v>170</v>
      </c>
      <c r="E2">
        <v>17</v>
      </c>
      <c r="F2">
        <v>2</v>
      </c>
      <c r="G2" s="35">
        <v>0</v>
      </c>
      <c r="H2">
        <v>0</v>
      </c>
      <c r="I2" s="42">
        <f>D2/B2</f>
        <v>8.1290316410602165E-4</v>
      </c>
      <c r="J2" s="42">
        <f>E2/C2</f>
        <v>2.2985397512168739E-3</v>
      </c>
    </row>
    <row r="3" spans="1:10" x14ac:dyDescent="0.2">
      <c r="A3" s="1">
        <v>2005</v>
      </c>
      <c r="B3" s="29">
        <v>210955</v>
      </c>
      <c r="C3" s="29">
        <v>8255</v>
      </c>
      <c r="D3">
        <v>230</v>
      </c>
      <c r="E3">
        <v>43</v>
      </c>
      <c r="F3">
        <v>5</v>
      </c>
      <c r="G3" s="35">
        <v>0</v>
      </c>
      <c r="H3">
        <v>2</v>
      </c>
      <c r="I3" s="42">
        <f t="shared" ref="I3:J21" si="0">D3/B3</f>
        <v>1.090279917517954E-3</v>
      </c>
      <c r="J3" s="42">
        <f t="shared" si="0"/>
        <v>5.208964264082374E-3</v>
      </c>
    </row>
    <row r="4" spans="1:10" x14ac:dyDescent="0.2">
      <c r="A4" s="1">
        <v>2006</v>
      </c>
      <c r="B4" s="29">
        <v>224287</v>
      </c>
      <c r="C4" s="29">
        <v>8772</v>
      </c>
      <c r="D4">
        <v>172</v>
      </c>
      <c r="E4">
        <v>34</v>
      </c>
      <c r="F4">
        <v>1</v>
      </c>
      <c r="G4" s="35">
        <v>0</v>
      </c>
      <c r="H4">
        <v>0</v>
      </c>
      <c r="I4" s="42">
        <f t="shared" si="0"/>
        <v>7.6687458479537376E-4</v>
      </c>
      <c r="J4" s="42">
        <f t="shared" si="0"/>
        <v>3.875968992248062E-3</v>
      </c>
    </row>
    <row r="5" spans="1:10" x14ac:dyDescent="0.2">
      <c r="A5" s="1">
        <v>2007</v>
      </c>
      <c r="B5" s="29">
        <v>213350</v>
      </c>
      <c r="C5" s="29">
        <v>8176</v>
      </c>
      <c r="D5">
        <v>115</v>
      </c>
      <c r="E5">
        <v>17</v>
      </c>
      <c r="F5">
        <v>3</v>
      </c>
      <c r="G5" s="35">
        <v>0</v>
      </c>
      <c r="H5">
        <v>0</v>
      </c>
      <c r="I5" s="42">
        <f t="shared" si="0"/>
        <v>5.3902038903210685E-4</v>
      </c>
      <c r="J5" s="42">
        <f t="shared" si="0"/>
        <v>2.0792563600782778E-3</v>
      </c>
    </row>
    <row r="6" spans="1:10" x14ac:dyDescent="0.2">
      <c r="A6" s="1">
        <v>2008</v>
      </c>
      <c r="B6" s="29">
        <v>209080</v>
      </c>
      <c r="C6" s="29">
        <v>7618</v>
      </c>
      <c r="D6">
        <v>261</v>
      </c>
      <c r="E6">
        <v>18</v>
      </c>
      <c r="F6">
        <v>1</v>
      </c>
      <c r="G6" s="35">
        <v>0</v>
      </c>
      <c r="H6">
        <v>0</v>
      </c>
      <c r="I6" s="42">
        <f t="shared" si="0"/>
        <v>1.2483259996173713E-3</v>
      </c>
      <c r="J6" s="42">
        <f t="shared" si="0"/>
        <v>2.3628248884221582E-3</v>
      </c>
    </row>
    <row r="7" spans="1:10" x14ac:dyDescent="0.2">
      <c r="A7" s="1">
        <v>2009</v>
      </c>
      <c r="B7" s="29">
        <v>197890</v>
      </c>
      <c r="C7" s="29">
        <v>7231</v>
      </c>
      <c r="D7">
        <v>288</v>
      </c>
      <c r="E7">
        <v>38</v>
      </c>
      <c r="F7">
        <v>4</v>
      </c>
      <c r="G7" s="35">
        <v>0</v>
      </c>
      <c r="H7">
        <v>1</v>
      </c>
      <c r="I7" s="42">
        <f t="shared" si="0"/>
        <v>1.4553539845368639E-3</v>
      </c>
      <c r="J7" s="42">
        <f t="shared" si="0"/>
        <v>5.2551514313372979E-3</v>
      </c>
    </row>
    <row r="8" spans="1:10" x14ac:dyDescent="0.2">
      <c r="A8" s="1">
        <v>2010</v>
      </c>
      <c r="B8" s="29">
        <v>186378</v>
      </c>
      <c r="C8" s="29">
        <v>7071</v>
      </c>
      <c r="D8">
        <v>208</v>
      </c>
      <c r="E8">
        <v>20</v>
      </c>
      <c r="F8">
        <v>4</v>
      </c>
      <c r="G8" s="35">
        <v>0</v>
      </c>
      <c r="H8">
        <v>2</v>
      </c>
      <c r="I8" s="42">
        <f t="shared" si="0"/>
        <v>1.1160115464271534E-3</v>
      </c>
      <c r="J8" s="42">
        <f t="shared" si="0"/>
        <v>2.8284542497525101E-3</v>
      </c>
    </row>
    <row r="9" spans="1:10" x14ac:dyDescent="0.2">
      <c r="A9" s="1">
        <v>2011</v>
      </c>
      <c r="B9" s="29">
        <v>178469</v>
      </c>
      <c r="C9" s="29">
        <v>6445</v>
      </c>
      <c r="D9">
        <v>349</v>
      </c>
      <c r="E9">
        <v>110</v>
      </c>
      <c r="F9">
        <v>15</v>
      </c>
      <c r="G9" s="35">
        <v>0</v>
      </c>
      <c r="H9">
        <v>1</v>
      </c>
      <c r="I9" s="42">
        <f t="shared" si="0"/>
        <v>1.9555216872398007E-3</v>
      </c>
      <c r="J9" s="42">
        <f t="shared" si="0"/>
        <v>1.7067494181536073E-2</v>
      </c>
    </row>
    <row r="10" spans="1:10" x14ac:dyDescent="0.2">
      <c r="A10" s="1">
        <v>2012</v>
      </c>
      <c r="B10" s="29">
        <v>171232</v>
      </c>
      <c r="C10" s="29">
        <v>6814</v>
      </c>
      <c r="D10" s="35">
        <v>401</v>
      </c>
      <c r="E10" s="35">
        <v>96</v>
      </c>
      <c r="F10">
        <v>15</v>
      </c>
      <c r="G10" s="35">
        <v>0</v>
      </c>
      <c r="H10">
        <v>1</v>
      </c>
      <c r="I10" s="42">
        <f t="shared" si="0"/>
        <v>2.3418519902821903E-3</v>
      </c>
      <c r="J10" s="42">
        <f t="shared" si="0"/>
        <v>1.408864103316701E-2</v>
      </c>
    </row>
    <row r="11" spans="1:10" x14ac:dyDescent="0.2">
      <c r="A11" s="1">
        <v>2013</v>
      </c>
      <c r="B11" s="29">
        <v>160797</v>
      </c>
      <c r="C11" s="29">
        <v>6823</v>
      </c>
      <c r="D11">
        <v>346</v>
      </c>
      <c r="E11">
        <v>80</v>
      </c>
      <c r="F11">
        <v>8</v>
      </c>
      <c r="G11" s="35">
        <v>0</v>
      </c>
      <c r="H11">
        <v>0</v>
      </c>
      <c r="I11" s="42">
        <f t="shared" si="0"/>
        <v>2.1517814387084335E-3</v>
      </c>
      <c r="J11" s="42">
        <f t="shared" si="0"/>
        <v>1.1725047633006009E-2</v>
      </c>
    </row>
    <row r="12" spans="1:10" x14ac:dyDescent="0.2">
      <c r="A12" s="1">
        <v>2014</v>
      </c>
      <c r="B12" s="29">
        <v>152470</v>
      </c>
      <c r="C12" s="29">
        <v>6684</v>
      </c>
      <c r="D12">
        <v>357</v>
      </c>
      <c r="E12">
        <v>123</v>
      </c>
      <c r="F12">
        <v>20</v>
      </c>
      <c r="G12" s="35">
        <v>0</v>
      </c>
      <c r="H12">
        <v>1</v>
      </c>
      <c r="I12" s="42">
        <f t="shared" si="0"/>
        <v>2.3414442185347938E-3</v>
      </c>
      <c r="J12" s="42">
        <f t="shared" si="0"/>
        <v>1.8402154398563735E-2</v>
      </c>
    </row>
    <row r="13" spans="1:10" x14ac:dyDescent="0.2">
      <c r="A13" s="1">
        <v>2015</v>
      </c>
      <c r="B13" s="29">
        <v>150330</v>
      </c>
      <c r="C13" s="29">
        <v>6981</v>
      </c>
      <c r="D13">
        <v>321</v>
      </c>
      <c r="E13">
        <v>114</v>
      </c>
      <c r="F13">
        <v>17</v>
      </c>
      <c r="G13" s="35">
        <v>0</v>
      </c>
      <c r="H13">
        <v>1</v>
      </c>
      <c r="I13" s="42">
        <f t="shared" si="0"/>
        <v>2.1353023348633007E-3</v>
      </c>
      <c r="J13" s="42">
        <f t="shared" si="0"/>
        <v>1.633003867640739E-2</v>
      </c>
    </row>
    <row r="14" spans="1:10" x14ac:dyDescent="0.2">
      <c r="A14" s="1">
        <v>2016</v>
      </c>
      <c r="B14" s="35">
        <v>144379</v>
      </c>
      <c r="C14" s="29">
        <v>7026</v>
      </c>
      <c r="D14" s="35">
        <v>296</v>
      </c>
      <c r="E14" s="35">
        <v>82</v>
      </c>
      <c r="F14" s="35">
        <v>14</v>
      </c>
      <c r="G14" s="35">
        <v>0</v>
      </c>
      <c r="H14">
        <v>0</v>
      </c>
      <c r="I14" s="42">
        <f t="shared" si="0"/>
        <v>2.0501596492564708E-3</v>
      </c>
      <c r="J14" s="42">
        <f t="shared" si="0"/>
        <v>1.1670936521491603E-2</v>
      </c>
    </row>
    <row r="15" spans="1:10" x14ac:dyDescent="0.2">
      <c r="A15" s="1">
        <v>2017</v>
      </c>
      <c r="B15" s="35">
        <v>150036</v>
      </c>
      <c r="C15" s="29">
        <v>7115</v>
      </c>
      <c r="D15" s="35">
        <v>371</v>
      </c>
      <c r="E15" s="35">
        <v>121</v>
      </c>
      <c r="F15" s="35">
        <v>16</v>
      </c>
      <c r="G15" s="35">
        <v>1</v>
      </c>
      <c r="H15">
        <v>0</v>
      </c>
      <c r="I15" s="42">
        <f t="shared" si="0"/>
        <v>2.4727398757631502E-3</v>
      </c>
      <c r="J15" s="42">
        <f t="shared" si="0"/>
        <v>1.7006324666198173E-2</v>
      </c>
    </row>
    <row r="16" spans="1:10" x14ac:dyDescent="0.2">
      <c r="A16" s="1">
        <v>2018</v>
      </c>
      <c r="B16" s="35">
        <v>168322</v>
      </c>
      <c r="C16" s="29">
        <v>6687</v>
      </c>
      <c r="D16" s="35">
        <v>416</v>
      </c>
      <c r="E16" s="35">
        <v>98</v>
      </c>
      <c r="F16" s="35">
        <v>3</v>
      </c>
      <c r="G16" s="35">
        <v>0</v>
      </c>
      <c r="H16">
        <v>0</v>
      </c>
      <c r="I16" s="42">
        <f t="shared" si="0"/>
        <v>2.4714535236035695E-3</v>
      </c>
      <c r="J16" s="42">
        <f t="shared" si="0"/>
        <v>1.4655301330940632E-2</v>
      </c>
    </row>
    <row r="17" spans="1:10" x14ac:dyDescent="0.2">
      <c r="A17" s="1">
        <v>2019</v>
      </c>
      <c r="B17" s="36">
        <v>150034</v>
      </c>
      <c r="C17" s="29">
        <v>6742</v>
      </c>
      <c r="D17" s="35">
        <v>413</v>
      </c>
      <c r="E17" s="35">
        <v>116</v>
      </c>
      <c r="F17" s="35">
        <v>10</v>
      </c>
      <c r="G17" s="35">
        <v>0</v>
      </c>
      <c r="H17">
        <v>0</v>
      </c>
      <c r="I17" s="42">
        <f t="shared" si="0"/>
        <v>2.7527093858725356E-3</v>
      </c>
      <c r="J17" s="42">
        <f t="shared" si="0"/>
        <v>1.7205576980124593E-2</v>
      </c>
    </row>
    <row r="18" spans="1:10" x14ac:dyDescent="0.2">
      <c r="A18" s="1">
        <v>2020</v>
      </c>
      <c r="B18" s="36">
        <v>119426</v>
      </c>
      <c r="C18" s="29">
        <v>8203</v>
      </c>
      <c r="D18" s="35">
        <v>667</v>
      </c>
      <c r="E18" s="35">
        <v>200</v>
      </c>
      <c r="F18" s="35">
        <v>38</v>
      </c>
      <c r="G18" s="35">
        <v>0</v>
      </c>
      <c r="H18">
        <v>0</v>
      </c>
      <c r="I18" s="42">
        <f t="shared" si="0"/>
        <v>5.5850484819051126E-3</v>
      </c>
      <c r="J18" s="42">
        <f t="shared" si="0"/>
        <v>2.438132390588809E-2</v>
      </c>
    </row>
    <row r="19" spans="1:10" x14ac:dyDescent="0.2">
      <c r="A19" s="1">
        <v>2021</v>
      </c>
      <c r="B19" s="35">
        <v>111478</v>
      </c>
      <c r="C19" s="29">
        <v>10901</v>
      </c>
      <c r="D19">
        <v>900</v>
      </c>
      <c r="E19" s="35">
        <v>327</v>
      </c>
      <c r="F19" s="35">
        <v>44</v>
      </c>
      <c r="G19" s="35">
        <v>0</v>
      </c>
      <c r="H19">
        <v>1</v>
      </c>
      <c r="I19" s="42">
        <f t="shared" si="0"/>
        <v>8.0733418252928821E-3</v>
      </c>
      <c r="J19" s="42">
        <f t="shared" si="0"/>
        <v>2.9997247958902854E-2</v>
      </c>
    </row>
    <row r="20" spans="1:10" x14ac:dyDescent="0.2">
      <c r="A20" s="1">
        <v>2022</v>
      </c>
      <c r="B20" s="36">
        <v>112581</v>
      </c>
      <c r="C20" s="29">
        <v>10369</v>
      </c>
      <c r="D20" s="35">
        <v>859</v>
      </c>
      <c r="E20" s="35">
        <v>335</v>
      </c>
      <c r="F20" s="35">
        <v>50</v>
      </c>
      <c r="G20" s="35">
        <v>0</v>
      </c>
      <c r="H20">
        <v>0</v>
      </c>
      <c r="I20" s="42">
        <f t="shared" si="0"/>
        <v>7.6300619109796498E-3</v>
      </c>
      <c r="J20" s="42">
        <f t="shared" si="0"/>
        <v>3.2307840678946861E-2</v>
      </c>
    </row>
    <row r="21" spans="1:10" x14ac:dyDescent="0.2">
      <c r="A21" s="1">
        <v>2023</v>
      </c>
      <c r="B21" s="36">
        <v>103903</v>
      </c>
      <c r="C21" s="29">
        <v>9988</v>
      </c>
      <c r="D21">
        <v>938</v>
      </c>
      <c r="E21" s="35">
        <v>339</v>
      </c>
      <c r="F21" s="35">
        <v>65</v>
      </c>
      <c r="G21" s="35">
        <v>0</v>
      </c>
      <c r="H21">
        <v>1</v>
      </c>
      <c r="I21" s="42">
        <f t="shared" si="0"/>
        <v>9.0276507896788344E-3</v>
      </c>
      <c r="J21" s="42">
        <f t="shared" si="0"/>
        <v>3.3940728874649578E-2</v>
      </c>
    </row>
    <row r="22" spans="1:10" x14ac:dyDescent="0.2">
      <c r="A22" s="1">
        <v>2024</v>
      </c>
      <c r="D22">
        <v>298</v>
      </c>
      <c r="G22" s="35">
        <v>0</v>
      </c>
      <c r="H22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C672-102D-A443-8315-01376A777C8D}">
  <dimension ref="A1:E37"/>
  <sheetViews>
    <sheetView workbookViewId="0">
      <selection activeCell="I22" sqref="I22"/>
    </sheetView>
  </sheetViews>
  <sheetFormatPr baseColWidth="10" defaultRowHeight="16" x14ac:dyDescent="0.2"/>
  <cols>
    <col min="11" max="11" width="10.5" bestFit="1" customWidth="1"/>
  </cols>
  <sheetData>
    <row r="1" spans="1:5" x14ac:dyDescent="0.2">
      <c r="A1" t="s">
        <v>16</v>
      </c>
      <c r="B1" t="s">
        <v>18</v>
      </c>
      <c r="E1" t="s">
        <v>148</v>
      </c>
    </row>
    <row r="2" spans="1:5" x14ac:dyDescent="0.2">
      <c r="A2" s="1">
        <v>2021</v>
      </c>
      <c r="B2">
        <v>1116</v>
      </c>
      <c r="E2">
        <v>904</v>
      </c>
    </row>
    <row r="3" spans="1:5" x14ac:dyDescent="0.2">
      <c r="A3" s="1">
        <v>2022</v>
      </c>
      <c r="B3">
        <v>1077</v>
      </c>
      <c r="E3">
        <v>866</v>
      </c>
    </row>
    <row r="4" spans="1:5" x14ac:dyDescent="0.2">
      <c r="A4" s="1">
        <v>2023</v>
      </c>
      <c r="B4">
        <v>1178</v>
      </c>
      <c r="C4">
        <f>(B4-B3)/B3 * 100</f>
        <v>9.3779015784586814</v>
      </c>
      <c r="E4">
        <v>938</v>
      </c>
    </row>
    <row r="5" spans="1:5" x14ac:dyDescent="0.2">
      <c r="A5" s="1" t="s">
        <v>19</v>
      </c>
      <c r="B5">
        <v>94</v>
      </c>
    </row>
    <row r="7" spans="1:5" x14ac:dyDescent="0.2">
      <c r="A7" t="s">
        <v>20</v>
      </c>
    </row>
    <row r="10" spans="1:5" x14ac:dyDescent="0.2">
      <c r="A10" t="s">
        <v>14</v>
      </c>
    </row>
    <row r="11" spans="1:5" x14ac:dyDescent="0.2">
      <c r="A11">
        <v>1033</v>
      </c>
      <c r="B11" t="s">
        <v>0</v>
      </c>
    </row>
    <row r="12" spans="1:5" x14ac:dyDescent="0.2">
      <c r="A12">
        <v>730</v>
      </c>
      <c r="B12" t="s">
        <v>1</v>
      </c>
    </row>
    <row r="13" spans="1:5" x14ac:dyDescent="0.2">
      <c r="A13">
        <v>597</v>
      </c>
      <c r="B13" t="s">
        <v>2</v>
      </c>
    </row>
    <row r="14" spans="1:5" x14ac:dyDescent="0.2">
      <c r="A14">
        <v>302</v>
      </c>
      <c r="B14" t="s">
        <v>3</v>
      </c>
    </row>
    <row r="15" spans="1:5" x14ac:dyDescent="0.2">
      <c r="A15">
        <v>264</v>
      </c>
      <c r="B15" t="s">
        <v>4</v>
      </c>
    </row>
    <row r="16" spans="1:5" x14ac:dyDescent="0.2">
      <c r="A16">
        <v>245</v>
      </c>
      <c r="B16" t="s">
        <v>5</v>
      </c>
    </row>
    <row r="17" spans="1:5" x14ac:dyDescent="0.2">
      <c r="A17">
        <v>218</v>
      </c>
      <c r="B17" t="s">
        <v>6</v>
      </c>
    </row>
    <row r="18" spans="1:5" x14ac:dyDescent="0.2">
      <c r="A18">
        <v>24</v>
      </c>
      <c r="B18" t="s">
        <v>7</v>
      </c>
    </row>
    <row r="19" spans="1:5" x14ac:dyDescent="0.2">
      <c r="A19">
        <v>23</v>
      </c>
      <c r="B19" t="s">
        <v>8</v>
      </c>
    </row>
    <row r="20" spans="1:5" x14ac:dyDescent="0.2">
      <c r="A20">
        <v>22</v>
      </c>
      <c r="B20" t="s">
        <v>10</v>
      </c>
    </row>
    <row r="21" spans="1:5" x14ac:dyDescent="0.2">
      <c r="A21">
        <v>7</v>
      </c>
      <c r="B21" t="s">
        <v>9</v>
      </c>
    </row>
    <row r="24" spans="1:5" x14ac:dyDescent="0.2">
      <c r="A24" t="s">
        <v>21</v>
      </c>
    </row>
    <row r="25" spans="1:5" x14ac:dyDescent="0.2">
      <c r="A25">
        <v>2377</v>
      </c>
      <c r="B25" t="s">
        <v>11</v>
      </c>
      <c r="E25">
        <f>2377/3457 * 100</f>
        <v>68.759039629736762</v>
      </c>
    </row>
    <row r="26" spans="1:5" x14ac:dyDescent="0.2">
      <c r="A26">
        <v>883</v>
      </c>
      <c r="B26" t="s">
        <v>12</v>
      </c>
      <c r="E26">
        <f>883/3457 * 100</f>
        <v>25.542377784205961</v>
      </c>
    </row>
    <row r="27" spans="1:5" x14ac:dyDescent="0.2">
      <c r="A27">
        <v>196</v>
      </c>
      <c r="B27" t="s">
        <v>13</v>
      </c>
      <c r="E27">
        <f>196/3457 * 100</f>
        <v>5.6696557708996238</v>
      </c>
    </row>
    <row r="28" spans="1:5" x14ac:dyDescent="0.2">
      <c r="A28">
        <v>1</v>
      </c>
      <c r="B28" t="s">
        <v>22</v>
      </c>
      <c r="E28">
        <f>1/3457*100</f>
        <v>2.892681515765114E-2</v>
      </c>
    </row>
    <row r="30" spans="1:5" x14ac:dyDescent="0.2">
      <c r="B30" t="s">
        <v>132</v>
      </c>
      <c r="C30" t="s">
        <v>13</v>
      </c>
      <c r="D30" t="s">
        <v>131</v>
      </c>
    </row>
    <row r="31" spans="1:5" x14ac:dyDescent="0.2">
      <c r="A31">
        <v>2021</v>
      </c>
      <c r="B31">
        <v>262</v>
      </c>
      <c r="C31">
        <v>60</v>
      </c>
      <c r="D31">
        <v>791</v>
      </c>
    </row>
    <row r="32" spans="1:5" x14ac:dyDescent="0.2">
      <c r="A32">
        <v>2022</v>
      </c>
      <c r="B32">
        <v>291</v>
      </c>
      <c r="C32">
        <v>63</v>
      </c>
      <c r="D32">
        <v>720</v>
      </c>
    </row>
    <row r="33" spans="1:4" x14ac:dyDescent="0.2">
      <c r="A33">
        <v>2023</v>
      </c>
      <c r="B33">
        <v>308</v>
      </c>
      <c r="C33">
        <v>67</v>
      </c>
      <c r="D33">
        <v>801</v>
      </c>
    </row>
    <row r="34" spans="1:4" x14ac:dyDescent="0.2">
      <c r="A34">
        <v>2024</v>
      </c>
      <c r="B34">
        <v>22</v>
      </c>
      <c r="C34">
        <v>6</v>
      </c>
      <c r="D34">
        <v>66</v>
      </c>
    </row>
    <row r="36" spans="1:4" x14ac:dyDescent="0.2">
      <c r="A36" t="s">
        <v>15</v>
      </c>
    </row>
    <row r="37" spans="1:4" x14ac:dyDescent="0.2">
      <c r="A3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3E06-4EFB-6049-96E9-A8C23CFB717A}">
  <dimension ref="A2:C25"/>
  <sheetViews>
    <sheetView topLeftCell="A6" workbookViewId="0">
      <selection activeCell="B16" sqref="B16"/>
    </sheetView>
  </sheetViews>
  <sheetFormatPr baseColWidth="10" defaultRowHeight="16" x14ac:dyDescent="0.2"/>
  <cols>
    <col min="1" max="1" width="49.6640625" bestFit="1" customWidth="1"/>
    <col min="2" max="2" width="5.1640625" bestFit="1" customWidth="1"/>
    <col min="3" max="3" width="36.1640625" bestFit="1" customWidth="1"/>
  </cols>
  <sheetData>
    <row r="2" spans="1:3" ht="18" x14ac:dyDescent="0.2">
      <c r="A2" s="31" t="s">
        <v>115</v>
      </c>
      <c r="B2" t="s">
        <v>133</v>
      </c>
      <c r="C2" s="31">
        <v>2022</v>
      </c>
    </row>
    <row r="3" spans="1:3" ht="18" x14ac:dyDescent="0.2">
      <c r="A3" s="31" t="s">
        <v>135</v>
      </c>
      <c r="B3">
        <v>0</v>
      </c>
      <c r="C3" s="32">
        <v>100.7</v>
      </c>
    </row>
    <row r="4" spans="1:3" ht="18" x14ac:dyDescent="0.2">
      <c r="A4" s="31" t="s">
        <v>136</v>
      </c>
      <c r="B4">
        <v>0</v>
      </c>
      <c r="C4" s="32">
        <v>57.5</v>
      </c>
    </row>
    <row r="5" spans="1:3" ht="18" x14ac:dyDescent="0.2">
      <c r="A5" s="31" t="s">
        <v>134</v>
      </c>
      <c r="B5">
        <v>0</v>
      </c>
      <c r="C5" s="32">
        <v>50.9</v>
      </c>
    </row>
    <row r="6" spans="1:3" ht="18" x14ac:dyDescent="0.2">
      <c r="A6" s="31" t="s">
        <v>116</v>
      </c>
      <c r="B6">
        <v>0</v>
      </c>
      <c r="C6" s="32">
        <v>38.5</v>
      </c>
    </row>
    <row r="7" spans="1:3" ht="18" x14ac:dyDescent="0.2">
      <c r="A7" s="31" t="s">
        <v>137</v>
      </c>
      <c r="B7">
        <v>0</v>
      </c>
      <c r="C7" s="32">
        <v>35.9</v>
      </c>
    </row>
    <row r="8" spans="1:3" ht="18" x14ac:dyDescent="0.2">
      <c r="A8" s="31" t="s">
        <v>138</v>
      </c>
      <c r="B8">
        <v>0</v>
      </c>
      <c r="C8" s="32">
        <v>30.4</v>
      </c>
    </row>
    <row r="9" spans="1:3" ht="18" x14ac:dyDescent="0.2">
      <c r="A9" s="31" t="s">
        <v>140</v>
      </c>
      <c r="B9">
        <v>0</v>
      </c>
      <c r="C9" s="32">
        <v>22.6</v>
      </c>
    </row>
    <row r="10" spans="1:3" ht="18" x14ac:dyDescent="0.2">
      <c r="A10" s="31" t="s">
        <v>117</v>
      </c>
      <c r="B10">
        <v>0</v>
      </c>
      <c r="C10" s="32">
        <v>21.3</v>
      </c>
    </row>
    <row r="11" spans="1:3" ht="18" x14ac:dyDescent="0.2">
      <c r="A11" s="31" t="s">
        <v>118</v>
      </c>
      <c r="B11">
        <v>0</v>
      </c>
      <c r="C11" s="32">
        <v>20.100000000000001</v>
      </c>
    </row>
    <row r="12" spans="1:3" ht="18" x14ac:dyDescent="0.2">
      <c r="A12" s="31" t="s">
        <v>119</v>
      </c>
      <c r="B12">
        <v>0</v>
      </c>
      <c r="C12" s="32">
        <v>20</v>
      </c>
    </row>
    <row r="13" spans="1:3" ht="18" x14ac:dyDescent="0.2">
      <c r="A13" s="31" t="s">
        <v>139</v>
      </c>
      <c r="B13">
        <v>0</v>
      </c>
      <c r="C13" s="32">
        <v>3.7</v>
      </c>
    </row>
    <row r="14" spans="1:3" ht="18" x14ac:dyDescent="0.2">
      <c r="A14" s="31" t="s">
        <v>120</v>
      </c>
      <c r="B14">
        <v>0</v>
      </c>
      <c r="C14" s="33">
        <v>15.699130161754258</v>
      </c>
    </row>
    <row r="18" spans="1:3" x14ac:dyDescent="0.2">
      <c r="A18" s="34" t="s">
        <v>126</v>
      </c>
    </row>
    <row r="25" spans="1:3" x14ac:dyDescent="0.2">
      <c r="C25" s="35"/>
    </row>
  </sheetData>
  <sortState xmlns:xlrd2="http://schemas.microsoft.com/office/spreadsheetml/2017/richdata2" ref="A3:C13">
    <sortCondition descending="1" ref="B2:B13"/>
  </sortState>
  <hyperlinks>
    <hyperlink ref="A18" r:id="rId1" xr:uid="{EE1EEA92-2E37-C54A-A9BF-3D045A904C7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589F-04C0-4647-A3F2-9A2532B7818F}">
  <dimension ref="A1:K56"/>
  <sheetViews>
    <sheetView workbookViewId="0">
      <selection activeCell="D9" sqref="D9"/>
    </sheetView>
  </sheetViews>
  <sheetFormatPr baseColWidth="10" defaultRowHeight="16" x14ac:dyDescent="0.2"/>
  <cols>
    <col min="3" max="3" width="10.83203125" style="35"/>
  </cols>
  <sheetData>
    <row r="1" spans="1:11" x14ac:dyDescent="0.2">
      <c r="A1" t="s">
        <v>16</v>
      </c>
      <c r="B1" s="35" t="s">
        <v>141</v>
      </c>
      <c r="C1" s="35" t="s">
        <v>142</v>
      </c>
      <c r="D1" s="35" t="s">
        <v>143</v>
      </c>
    </row>
    <row r="2" spans="1:11" x14ac:dyDescent="0.2">
      <c r="A2" s="1">
        <v>1970</v>
      </c>
      <c r="B2" s="35">
        <v>409</v>
      </c>
      <c r="C2" s="35">
        <v>0</v>
      </c>
      <c r="D2" s="35">
        <v>1</v>
      </c>
    </row>
    <row r="3" spans="1:11" x14ac:dyDescent="0.2">
      <c r="A3" s="1">
        <v>1971</v>
      </c>
      <c r="B3">
        <v>344</v>
      </c>
      <c r="C3" s="35">
        <v>1</v>
      </c>
      <c r="D3">
        <v>1</v>
      </c>
      <c r="J3" t="s">
        <v>16</v>
      </c>
      <c r="K3" s="35" t="s">
        <v>141</v>
      </c>
    </row>
    <row r="4" spans="1:11" x14ac:dyDescent="0.2">
      <c r="A4" s="1">
        <v>1972</v>
      </c>
      <c r="B4">
        <v>500</v>
      </c>
      <c r="C4" s="35">
        <v>0</v>
      </c>
      <c r="D4">
        <v>4</v>
      </c>
      <c r="J4" s="1">
        <v>2010</v>
      </c>
      <c r="K4">
        <v>208</v>
      </c>
    </row>
    <row r="5" spans="1:11" x14ac:dyDescent="0.2">
      <c r="A5" s="1">
        <v>1973</v>
      </c>
      <c r="B5">
        <v>456</v>
      </c>
      <c r="C5" s="35">
        <v>2</v>
      </c>
      <c r="D5">
        <v>1</v>
      </c>
      <c r="J5" s="1">
        <v>2011</v>
      </c>
      <c r="K5">
        <v>349</v>
      </c>
    </row>
    <row r="6" spans="1:11" x14ac:dyDescent="0.2">
      <c r="A6" s="1">
        <v>1974</v>
      </c>
      <c r="B6">
        <v>545</v>
      </c>
      <c r="C6" s="35">
        <v>2</v>
      </c>
      <c r="D6">
        <v>0</v>
      </c>
      <c r="J6" s="1">
        <v>2012</v>
      </c>
      <c r="K6">
        <v>401</v>
      </c>
    </row>
    <row r="7" spans="1:11" x14ac:dyDescent="0.2">
      <c r="A7" s="1">
        <v>1975</v>
      </c>
      <c r="B7">
        <v>574</v>
      </c>
      <c r="C7" s="35">
        <v>0</v>
      </c>
      <c r="D7">
        <v>0</v>
      </c>
      <c r="J7" s="1">
        <v>2013</v>
      </c>
      <c r="K7">
        <v>346</v>
      </c>
    </row>
    <row r="8" spans="1:11" x14ac:dyDescent="0.2">
      <c r="A8" s="1">
        <v>1976</v>
      </c>
      <c r="B8">
        <v>599</v>
      </c>
      <c r="C8" s="35">
        <v>0</v>
      </c>
      <c r="D8">
        <v>2</v>
      </c>
      <c r="J8" s="1">
        <v>2014</v>
      </c>
      <c r="K8">
        <v>357</v>
      </c>
    </row>
    <row r="9" spans="1:11" x14ac:dyDescent="0.2">
      <c r="A9" s="1">
        <v>1977</v>
      </c>
      <c r="B9">
        <v>595</v>
      </c>
      <c r="C9" s="35">
        <v>0</v>
      </c>
      <c r="D9">
        <v>2</v>
      </c>
      <c r="J9" s="1">
        <v>2015</v>
      </c>
      <c r="K9">
        <v>321</v>
      </c>
    </row>
    <row r="10" spans="1:11" x14ac:dyDescent="0.2">
      <c r="A10" s="1">
        <v>1978</v>
      </c>
      <c r="B10">
        <v>560</v>
      </c>
      <c r="C10" s="35">
        <v>1</v>
      </c>
      <c r="D10">
        <v>4</v>
      </c>
      <c r="J10" s="1">
        <v>2016</v>
      </c>
      <c r="K10">
        <v>296</v>
      </c>
    </row>
    <row r="11" spans="1:11" x14ac:dyDescent="0.2">
      <c r="A11" s="1">
        <v>1979</v>
      </c>
      <c r="B11">
        <v>500</v>
      </c>
      <c r="C11" s="35">
        <v>0</v>
      </c>
      <c r="D11">
        <v>0</v>
      </c>
      <c r="J11" s="1">
        <v>2017</v>
      </c>
      <c r="K11">
        <v>371</v>
      </c>
    </row>
    <row r="12" spans="1:11" x14ac:dyDescent="0.2">
      <c r="A12" s="1">
        <v>1980</v>
      </c>
      <c r="B12">
        <v>437</v>
      </c>
      <c r="C12" s="35">
        <v>0</v>
      </c>
      <c r="D12">
        <v>1</v>
      </c>
      <c r="J12" s="1">
        <v>2018</v>
      </c>
      <c r="K12">
        <v>416</v>
      </c>
    </row>
    <row r="13" spans="1:11" x14ac:dyDescent="0.2">
      <c r="A13" s="1">
        <v>1981</v>
      </c>
      <c r="B13">
        <v>602</v>
      </c>
      <c r="C13" s="35">
        <v>1</v>
      </c>
      <c r="D13">
        <v>2</v>
      </c>
      <c r="J13" s="1">
        <v>2019</v>
      </c>
      <c r="K13">
        <v>413</v>
      </c>
    </row>
    <row r="14" spans="1:11" x14ac:dyDescent="0.2">
      <c r="A14" s="1">
        <v>1982</v>
      </c>
      <c r="B14">
        <v>400</v>
      </c>
      <c r="C14" s="35">
        <v>0</v>
      </c>
      <c r="D14">
        <v>2</v>
      </c>
      <c r="J14" s="1">
        <v>2020</v>
      </c>
      <c r="K14">
        <v>667</v>
      </c>
    </row>
    <row r="15" spans="1:11" x14ac:dyDescent="0.2">
      <c r="A15" s="1">
        <v>1983</v>
      </c>
      <c r="B15">
        <v>401</v>
      </c>
      <c r="C15" s="35">
        <v>0</v>
      </c>
      <c r="D15">
        <v>0</v>
      </c>
      <c r="J15" s="1">
        <v>2021</v>
      </c>
      <c r="K15">
        <v>900</v>
      </c>
    </row>
    <row r="16" spans="1:11" x14ac:dyDescent="0.2">
      <c r="A16" s="1">
        <v>1984</v>
      </c>
      <c r="B16">
        <v>466</v>
      </c>
      <c r="C16" s="35">
        <v>0</v>
      </c>
      <c r="D16">
        <v>0</v>
      </c>
      <c r="J16" s="1">
        <v>2022</v>
      </c>
      <c r="K16">
        <v>859</v>
      </c>
    </row>
    <row r="17" spans="1:11" x14ac:dyDescent="0.2">
      <c r="A17" s="1">
        <v>1985</v>
      </c>
      <c r="B17">
        <v>503</v>
      </c>
      <c r="C17" s="35">
        <v>0</v>
      </c>
      <c r="D17">
        <v>1</v>
      </c>
      <c r="J17" s="1">
        <v>2023</v>
      </c>
      <c r="K17">
        <v>938</v>
      </c>
    </row>
    <row r="18" spans="1:11" x14ac:dyDescent="0.2">
      <c r="A18" s="1">
        <v>1986</v>
      </c>
      <c r="B18">
        <v>404</v>
      </c>
      <c r="C18" s="35">
        <v>0</v>
      </c>
      <c r="D18">
        <v>0</v>
      </c>
    </row>
    <row r="19" spans="1:11" x14ac:dyDescent="0.2">
      <c r="A19" s="1">
        <v>1987</v>
      </c>
      <c r="B19">
        <v>593</v>
      </c>
      <c r="C19" s="35">
        <v>0</v>
      </c>
      <c r="D19">
        <v>0</v>
      </c>
    </row>
    <row r="20" spans="1:11" x14ac:dyDescent="0.2">
      <c r="A20" s="1">
        <v>1988</v>
      </c>
      <c r="B20">
        <v>564</v>
      </c>
      <c r="C20" s="35">
        <v>0</v>
      </c>
      <c r="D20">
        <v>1</v>
      </c>
    </row>
    <row r="21" spans="1:11" x14ac:dyDescent="0.2">
      <c r="A21" s="1">
        <v>1989</v>
      </c>
      <c r="B21">
        <v>288</v>
      </c>
      <c r="C21" s="35">
        <v>0</v>
      </c>
      <c r="D21">
        <v>1</v>
      </c>
    </row>
    <row r="22" spans="1:11" x14ac:dyDescent="0.2">
      <c r="A22" s="1">
        <v>1990</v>
      </c>
      <c r="B22">
        <v>377</v>
      </c>
      <c r="C22" s="35">
        <v>0</v>
      </c>
      <c r="D22">
        <v>1</v>
      </c>
    </row>
    <row r="23" spans="1:11" x14ac:dyDescent="0.2">
      <c r="A23" s="1">
        <v>1991</v>
      </c>
      <c r="B23">
        <v>271</v>
      </c>
      <c r="C23" s="35">
        <v>0</v>
      </c>
      <c r="D23">
        <v>1</v>
      </c>
    </row>
    <row r="24" spans="1:11" x14ac:dyDescent="0.2">
      <c r="A24" s="1">
        <v>1992</v>
      </c>
      <c r="B24">
        <v>274</v>
      </c>
      <c r="C24" s="35">
        <v>0</v>
      </c>
      <c r="D24">
        <v>1</v>
      </c>
    </row>
    <row r="25" spans="1:11" x14ac:dyDescent="0.2">
      <c r="A25" s="1">
        <v>1993</v>
      </c>
      <c r="B25">
        <v>196</v>
      </c>
      <c r="C25" s="35">
        <v>1</v>
      </c>
      <c r="D25">
        <v>1</v>
      </c>
    </row>
    <row r="26" spans="1:11" x14ac:dyDescent="0.2">
      <c r="A26" s="1">
        <v>1994</v>
      </c>
      <c r="B26">
        <v>210</v>
      </c>
      <c r="C26" s="35">
        <v>1</v>
      </c>
      <c r="D26">
        <v>2</v>
      </c>
    </row>
    <row r="27" spans="1:11" x14ac:dyDescent="0.2">
      <c r="A27" s="1">
        <v>1995</v>
      </c>
      <c r="B27">
        <v>164</v>
      </c>
      <c r="C27" s="35">
        <v>0</v>
      </c>
      <c r="D27">
        <v>0</v>
      </c>
    </row>
    <row r="28" spans="1:11" x14ac:dyDescent="0.2">
      <c r="A28" s="1">
        <v>1996</v>
      </c>
      <c r="B28">
        <v>207</v>
      </c>
      <c r="C28" s="35">
        <v>1</v>
      </c>
      <c r="D28">
        <v>2</v>
      </c>
    </row>
    <row r="29" spans="1:11" x14ac:dyDescent="0.2">
      <c r="A29" s="1">
        <v>1997</v>
      </c>
      <c r="B29">
        <v>171</v>
      </c>
      <c r="C29" s="35">
        <v>0</v>
      </c>
      <c r="D29">
        <v>1</v>
      </c>
    </row>
    <row r="30" spans="1:11" x14ac:dyDescent="0.2">
      <c r="A30" s="1">
        <v>1998</v>
      </c>
      <c r="B30">
        <v>221</v>
      </c>
      <c r="C30" s="35">
        <v>0</v>
      </c>
      <c r="D30">
        <v>0</v>
      </c>
    </row>
    <row r="31" spans="1:11" x14ac:dyDescent="0.2">
      <c r="A31" s="1">
        <v>1999</v>
      </c>
      <c r="B31">
        <v>141</v>
      </c>
      <c r="C31" s="35">
        <v>1</v>
      </c>
      <c r="D31">
        <v>0</v>
      </c>
    </row>
    <row r="32" spans="1:11" x14ac:dyDescent="0.2">
      <c r="A32" s="1">
        <v>2000</v>
      </c>
      <c r="B32">
        <v>130</v>
      </c>
      <c r="C32" s="35">
        <v>1</v>
      </c>
      <c r="D32">
        <v>0</v>
      </c>
    </row>
    <row r="33" spans="1:7" x14ac:dyDescent="0.2">
      <c r="A33" s="1">
        <v>2001</v>
      </c>
      <c r="B33">
        <v>106</v>
      </c>
      <c r="C33" s="35">
        <v>0</v>
      </c>
      <c r="D33">
        <v>0</v>
      </c>
    </row>
    <row r="34" spans="1:7" x14ac:dyDescent="0.2">
      <c r="A34" s="1">
        <v>2002</v>
      </c>
      <c r="B34">
        <v>122</v>
      </c>
      <c r="C34" s="35">
        <v>0</v>
      </c>
      <c r="D34">
        <v>1</v>
      </c>
    </row>
    <row r="35" spans="1:7" x14ac:dyDescent="0.2">
      <c r="A35" s="1">
        <v>2003</v>
      </c>
      <c r="B35">
        <v>100</v>
      </c>
      <c r="C35" s="35">
        <v>0</v>
      </c>
      <c r="D35">
        <v>0</v>
      </c>
    </row>
    <row r="36" spans="1:7" x14ac:dyDescent="0.2">
      <c r="A36" s="1">
        <v>2004</v>
      </c>
      <c r="B36">
        <v>170</v>
      </c>
      <c r="C36" s="35">
        <v>0</v>
      </c>
      <c r="D36">
        <v>0</v>
      </c>
    </row>
    <row r="37" spans="1:7" x14ac:dyDescent="0.2">
      <c r="A37" s="1">
        <v>2005</v>
      </c>
      <c r="B37">
        <v>230</v>
      </c>
      <c r="C37" s="35">
        <v>0</v>
      </c>
      <c r="D37">
        <v>2</v>
      </c>
    </row>
    <row r="38" spans="1:7" x14ac:dyDescent="0.2">
      <c r="A38" s="1">
        <v>2006</v>
      </c>
      <c r="B38">
        <v>172</v>
      </c>
      <c r="C38" s="35">
        <v>0</v>
      </c>
      <c r="D38">
        <v>0</v>
      </c>
    </row>
    <row r="39" spans="1:7" x14ac:dyDescent="0.2">
      <c r="A39" s="1">
        <v>2007</v>
      </c>
      <c r="B39">
        <v>115</v>
      </c>
      <c r="C39" s="35">
        <v>0</v>
      </c>
      <c r="D39">
        <v>0</v>
      </c>
    </row>
    <row r="40" spans="1:7" x14ac:dyDescent="0.2">
      <c r="A40" s="1">
        <v>2008</v>
      </c>
      <c r="B40">
        <v>261</v>
      </c>
      <c r="C40" s="35">
        <v>0</v>
      </c>
      <c r="D40">
        <v>0</v>
      </c>
    </row>
    <row r="41" spans="1:7" x14ac:dyDescent="0.2">
      <c r="A41" s="1">
        <v>2009</v>
      </c>
      <c r="B41">
        <v>288</v>
      </c>
      <c r="C41" s="35">
        <v>0</v>
      </c>
      <c r="D41">
        <v>1</v>
      </c>
    </row>
    <row r="42" spans="1:7" x14ac:dyDescent="0.2">
      <c r="A42" s="1">
        <v>2010</v>
      </c>
      <c r="B42">
        <v>208</v>
      </c>
      <c r="C42" s="35">
        <v>0</v>
      </c>
      <c r="D42">
        <v>2</v>
      </c>
      <c r="G42" s="15"/>
    </row>
    <row r="43" spans="1:7" x14ac:dyDescent="0.2">
      <c r="A43" s="1">
        <v>2011</v>
      </c>
      <c r="B43">
        <v>349</v>
      </c>
      <c r="C43" s="35">
        <v>0</v>
      </c>
      <c r="D43">
        <v>1</v>
      </c>
      <c r="G43" s="15"/>
    </row>
    <row r="44" spans="1:7" x14ac:dyDescent="0.2">
      <c r="A44" s="1">
        <v>2012</v>
      </c>
      <c r="B44">
        <v>401</v>
      </c>
      <c r="C44" s="35">
        <v>0</v>
      </c>
      <c r="D44">
        <v>1</v>
      </c>
      <c r="G44" s="15"/>
    </row>
    <row r="45" spans="1:7" x14ac:dyDescent="0.2">
      <c r="A45" s="1">
        <v>2013</v>
      </c>
      <c r="B45">
        <v>346</v>
      </c>
      <c r="C45" s="35">
        <v>0</v>
      </c>
      <c r="D45">
        <v>0</v>
      </c>
      <c r="G45" s="15"/>
    </row>
    <row r="46" spans="1:7" x14ac:dyDescent="0.2">
      <c r="A46" s="1">
        <v>2014</v>
      </c>
      <c r="B46">
        <v>357</v>
      </c>
      <c r="C46" s="35">
        <v>0</v>
      </c>
      <c r="D46">
        <v>1</v>
      </c>
      <c r="G46" s="15"/>
    </row>
    <row r="47" spans="1:7" x14ac:dyDescent="0.2">
      <c r="A47" s="1">
        <v>2015</v>
      </c>
      <c r="B47">
        <v>321</v>
      </c>
      <c r="C47" s="35">
        <v>0</v>
      </c>
      <c r="D47">
        <v>1</v>
      </c>
      <c r="G47" s="15"/>
    </row>
    <row r="48" spans="1:7" x14ac:dyDescent="0.2">
      <c r="A48" s="1">
        <v>2016</v>
      </c>
      <c r="B48">
        <v>296</v>
      </c>
      <c r="C48" s="35">
        <v>0</v>
      </c>
      <c r="D48">
        <v>0</v>
      </c>
      <c r="G48" s="16"/>
    </row>
    <row r="49" spans="1:7" x14ac:dyDescent="0.2">
      <c r="A49" s="1">
        <v>2017</v>
      </c>
      <c r="B49">
        <v>371</v>
      </c>
      <c r="C49" s="35">
        <v>1</v>
      </c>
      <c r="D49">
        <v>0</v>
      </c>
      <c r="G49" s="16"/>
    </row>
    <row r="50" spans="1:7" x14ac:dyDescent="0.2">
      <c r="A50" s="1">
        <v>2018</v>
      </c>
      <c r="B50">
        <v>416</v>
      </c>
      <c r="C50" s="35">
        <v>0</v>
      </c>
      <c r="D50">
        <v>0</v>
      </c>
      <c r="G50" s="16"/>
    </row>
    <row r="51" spans="1:7" x14ac:dyDescent="0.2">
      <c r="A51" s="1">
        <v>2019</v>
      </c>
      <c r="B51">
        <v>413</v>
      </c>
      <c r="C51" s="35">
        <v>0</v>
      </c>
      <c r="D51">
        <v>0</v>
      </c>
      <c r="G51" s="16"/>
    </row>
    <row r="52" spans="1:7" x14ac:dyDescent="0.2">
      <c r="A52" s="1">
        <v>2020</v>
      </c>
      <c r="B52">
        <v>667</v>
      </c>
      <c r="C52" s="35">
        <v>0</v>
      </c>
      <c r="D52">
        <v>0</v>
      </c>
    </row>
    <row r="53" spans="1:7" x14ac:dyDescent="0.2">
      <c r="A53" s="1">
        <v>2021</v>
      </c>
      <c r="B53">
        <v>900</v>
      </c>
      <c r="C53" s="35">
        <v>0</v>
      </c>
      <c r="D53">
        <v>1</v>
      </c>
    </row>
    <row r="54" spans="1:7" x14ac:dyDescent="0.2">
      <c r="A54" s="1">
        <v>2022</v>
      </c>
      <c r="B54">
        <v>859</v>
      </c>
      <c r="C54" s="35">
        <v>0</v>
      </c>
      <c r="D54">
        <v>0</v>
      </c>
    </row>
    <row r="55" spans="1:7" x14ac:dyDescent="0.2">
      <c r="A55" s="1">
        <v>2023</v>
      </c>
      <c r="B55">
        <v>938</v>
      </c>
      <c r="C55" s="35">
        <v>0</v>
      </c>
      <c r="D55">
        <v>1</v>
      </c>
    </row>
    <row r="56" spans="1:7" x14ac:dyDescent="0.2">
      <c r="A56" s="1">
        <v>2024</v>
      </c>
      <c r="B56">
        <v>298</v>
      </c>
      <c r="C56" s="35">
        <v>0</v>
      </c>
      <c r="D56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8A7E-282E-F040-AAE2-A57EE9CDF185}">
  <dimension ref="A1:L12"/>
  <sheetViews>
    <sheetView workbookViewId="0">
      <selection activeCell="L7" sqref="L7"/>
    </sheetView>
  </sheetViews>
  <sheetFormatPr baseColWidth="10" defaultRowHeight="16" x14ac:dyDescent="0.2"/>
  <cols>
    <col min="1" max="1" width="14.5" bestFit="1" customWidth="1"/>
  </cols>
  <sheetData>
    <row r="1" spans="1:12" x14ac:dyDescent="0.2">
      <c r="A1" t="s">
        <v>121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</row>
    <row r="2" spans="1:12" x14ac:dyDescent="0.2">
      <c r="A2" t="s">
        <v>122</v>
      </c>
      <c r="B2">
        <v>605315</v>
      </c>
      <c r="C2">
        <v>567434</v>
      </c>
      <c r="D2">
        <v>570021</v>
      </c>
      <c r="E2">
        <v>603552</v>
      </c>
      <c r="F2">
        <v>583127</v>
      </c>
      <c r="G2">
        <v>589524</v>
      </c>
      <c r="H2">
        <v>614756</v>
      </c>
      <c r="I2">
        <v>620647</v>
      </c>
      <c r="J2">
        <v>628994</v>
      </c>
      <c r="K2">
        <v>607047</v>
      </c>
      <c r="L2">
        <v>646832</v>
      </c>
    </row>
    <row r="3" spans="1:12" x14ac:dyDescent="0.2">
      <c r="A3" t="s">
        <v>123</v>
      </c>
      <c r="B3">
        <v>83576</v>
      </c>
      <c r="C3">
        <v>75978</v>
      </c>
      <c r="D3">
        <v>79786</v>
      </c>
      <c r="E3">
        <v>81589</v>
      </c>
      <c r="F3">
        <v>80779</v>
      </c>
      <c r="G3">
        <v>84157</v>
      </c>
      <c r="H3">
        <v>90050</v>
      </c>
      <c r="I3">
        <v>92112</v>
      </c>
      <c r="J3">
        <v>95676</v>
      </c>
      <c r="K3">
        <v>95868</v>
      </c>
      <c r="L3">
        <v>104802</v>
      </c>
    </row>
    <row r="4" spans="1:12" x14ac:dyDescent="0.2">
      <c r="A4" t="s">
        <v>124</v>
      </c>
      <c r="B4">
        <v>114219</v>
      </c>
      <c r="C4">
        <v>108677</v>
      </c>
      <c r="D4">
        <v>110690</v>
      </c>
      <c r="E4">
        <v>118793</v>
      </c>
      <c r="F4">
        <v>116616</v>
      </c>
      <c r="G4">
        <v>113978</v>
      </c>
      <c r="H4">
        <v>116765</v>
      </c>
      <c r="I4">
        <v>123771</v>
      </c>
      <c r="J4">
        <v>125881</v>
      </c>
      <c r="K4">
        <v>132589</v>
      </c>
      <c r="L4">
        <v>136236</v>
      </c>
    </row>
    <row r="5" spans="1:12" x14ac:dyDescent="0.2">
      <c r="A5" t="s">
        <v>125</v>
      </c>
      <c r="B5">
        <v>173457</v>
      </c>
      <c r="C5">
        <v>168054</v>
      </c>
      <c r="D5">
        <v>165197</v>
      </c>
      <c r="E5">
        <v>177488</v>
      </c>
      <c r="F5">
        <v>175728</v>
      </c>
      <c r="G5">
        <v>173555</v>
      </c>
      <c r="H5">
        <v>177688</v>
      </c>
      <c r="I5">
        <v>184895</v>
      </c>
      <c r="J5">
        <v>188476</v>
      </c>
      <c r="K5">
        <v>195721</v>
      </c>
      <c r="L5">
        <v>202969</v>
      </c>
    </row>
    <row r="7" spans="1:12" x14ac:dyDescent="0.2">
      <c r="J7">
        <f>J2+J3</f>
        <v>724670</v>
      </c>
      <c r="K7">
        <f t="shared" ref="K7:L7" si="0">K2+K3</f>
        <v>702915</v>
      </c>
      <c r="L7">
        <f t="shared" si="0"/>
        <v>751634</v>
      </c>
    </row>
    <row r="8" spans="1:12" x14ac:dyDescent="0.2">
      <c r="I8" t="s">
        <v>145</v>
      </c>
      <c r="J8">
        <v>46</v>
      </c>
      <c r="K8">
        <v>56</v>
      </c>
      <c r="L8">
        <v>57</v>
      </c>
    </row>
    <row r="9" spans="1:12" x14ac:dyDescent="0.2">
      <c r="I9" t="s">
        <v>144</v>
      </c>
      <c r="J9">
        <v>46</v>
      </c>
      <c r="K9">
        <v>73</v>
      </c>
      <c r="L9">
        <v>61</v>
      </c>
    </row>
    <row r="10" spans="1:12" x14ac:dyDescent="0.2">
      <c r="I10" t="s">
        <v>146</v>
      </c>
      <c r="J10" s="29">
        <f>J8+J9</f>
        <v>92</v>
      </c>
      <c r="K10" s="29">
        <f t="shared" ref="K10:L10" si="1">K8+K9</f>
        <v>129</v>
      </c>
      <c r="L10" s="29">
        <f t="shared" si="1"/>
        <v>118</v>
      </c>
    </row>
    <row r="12" spans="1:12" x14ac:dyDescent="0.2">
      <c r="I12" t="s">
        <v>147</v>
      </c>
      <c r="J12">
        <f>(J10/J7)*100000</f>
        <v>12.695433783653248</v>
      </c>
      <c r="K12">
        <f t="shared" ref="K12:L12" si="2">(K10/K7)*100000</f>
        <v>18.352147841488659</v>
      </c>
      <c r="L12">
        <f t="shared" si="2"/>
        <v>15.699130161754258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26BE-6CC2-5C4C-828B-614A01486AB0}">
  <dimension ref="A1:W75"/>
  <sheetViews>
    <sheetView workbookViewId="0">
      <selection activeCell="J22" sqref="J22"/>
    </sheetView>
  </sheetViews>
  <sheetFormatPr baseColWidth="10" defaultRowHeight="16" x14ac:dyDescent="0.2"/>
  <cols>
    <col min="1" max="1" width="21.5" bestFit="1" customWidth="1"/>
  </cols>
  <sheetData>
    <row r="1" spans="1:23" ht="18" x14ac:dyDescent="0.2">
      <c r="A1" s="37" t="s">
        <v>23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23" ht="18" x14ac:dyDescent="0.2">
      <c r="A2" s="39" t="s">
        <v>24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23" ht="18" x14ac:dyDescent="0.2">
      <c r="A3" s="41" t="s">
        <v>25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Q3" t="s">
        <v>16</v>
      </c>
      <c r="R3" t="s">
        <v>112</v>
      </c>
    </row>
    <row r="4" spans="1:23" x14ac:dyDescent="0.2">
      <c r="A4" s="2" t="s">
        <v>26</v>
      </c>
      <c r="B4" s="3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5" t="s">
        <v>35</v>
      </c>
      <c r="K4" s="5" t="s">
        <v>36</v>
      </c>
      <c r="L4" s="5" t="s">
        <v>37</v>
      </c>
      <c r="M4" s="5" t="s">
        <v>109</v>
      </c>
      <c r="N4" s="5" t="s">
        <v>110</v>
      </c>
      <c r="O4" s="5" t="s">
        <v>111</v>
      </c>
      <c r="P4" s="5" t="s">
        <v>114</v>
      </c>
      <c r="Q4" s="4" t="s">
        <v>28</v>
      </c>
      <c r="R4" s="7">
        <v>55</v>
      </c>
      <c r="S4" s="29"/>
    </row>
    <row r="5" spans="1:23" x14ac:dyDescent="0.2">
      <c r="A5" s="2" t="s">
        <v>38</v>
      </c>
      <c r="B5" s="6">
        <v>511</v>
      </c>
      <c r="C5" s="7">
        <v>55</v>
      </c>
      <c r="D5" s="7">
        <v>72</v>
      </c>
      <c r="E5" s="7">
        <v>49</v>
      </c>
      <c r="F5" s="7">
        <v>27</v>
      </c>
      <c r="G5" s="7">
        <v>51</v>
      </c>
      <c r="H5" s="7">
        <v>41</v>
      </c>
      <c r="I5" s="7">
        <v>66</v>
      </c>
      <c r="J5" s="7">
        <v>46</v>
      </c>
      <c r="K5" s="8">
        <v>56</v>
      </c>
      <c r="L5" s="8">
        <v>48</v>
      </c>
      <c r="M5" s="28">
        <v>46</v>
      </c>
      <c r="N5" s="28">
        <v>73</v>
      </c>
      <c r="O5" s="28">
        <v>61</v>
      </c>
      <c r="P5" s="28">
        <v>60</v>
      </c>
      <c r="Q5" s="4" t="s">
        <v>29</v>
      </c>
      <c r="R5" s="7">
        <v>72</v>
      </c>
      <c r="S5" s="29"/>
    </row>
    <row r="6" spans="1:23" x14ac:dyDescent="0.2">
      <c r="A6" s="9" t="s">
        <v>39</v>
      </c>
      <c r="B6" s="10">
        <v>45</v>
      </c>
      <c r="C6" s="11">
        <v>3</v>
      </c>
      <c r="D6" s="11">
        <v>10</v>
      </c>
      <c r="E6" s="11">
        <v>6</v>
      </c>
      <c r="F6" s="11">
        <v>2</v>
      </c>
      <c r="G6" s="11">
        <v>8</v>
      </c>
      <c r="H6" s="11">
        <v>4</v>
      </c>
      <c r="I6" s="11">
        <v>4</v>
      </c>
      <c r="J6" s="12">
        <v>3</v>
      </c>
      <c r="K6" s="12">
        <v>4</v>
      </c>
      <c r="L6" s="12">
        <v>1</v>
      </c>
      <c r="Q6" s="4" t="s">
        <v>30</v>
      </c>
      <c r="R6" s="7">
        <v>49</v>
      </c>
      <c r="S6" s="29">
        <f t="shared" ref="S6:S15" si="0">SUM(R4:R6)</f>
        <v>176</v>
      </c>
    </row>
    <row r="7" spans="1:23" x14ac:dyDescent="0.2">
      <c r="A7" s="13" t="s">
        <v>40</v>
      </c>
      <c r="B7" s="14">
        <v>9</v>
      </c>
      <c r="C7" s="15">
        <v>1</v>
      </c>
      <c r="D7" s="15">
        <v>0</v>
      </c>
      <c r="E7" s="15">
        <v>2</v>
      </c>
      <c r="F7" s="15">
        <v>1</v>
      </c>
      <c r="G7" s="15">
        <v>1</v>
      </c>
      <c r="H7" s="15">
        <v>0</v>
      </c>
      <c r="I7" s="15">
        <v>1</v>
      </c>
      <c r="J7" s="16">
        <v>0</v>
      </c>
      <c r="K7" s="16">
        <v>3</v>
      </c>
      <c r="L7" s="16">
        <v>0</v>
      </c>
      <c r="Q7" s="4" t="s">
        <v>31</v>
      </c>
      <c r="R7" s="7">
        <v>27</v>
      </c>
      <c r="S7" s="29">
        <f t="shared" si="0"/>
        <v>148</v>
      </c>
    </row>
    <row r="8" spans="1:23" x14ac:dyDescent="0.2">
      <c r="A8" s="17" t="s">
        <v>41</v>
      </c>
      <c r="B8" s="14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6">
        <v>0</v>
      </c>
      <c r="J8" s="16">
        <v>0</v>
      </c>
      <c r="K8" s="16">
        <v>0</v>
      </c>
      <c r="L8" s="16">
        <v>0</v>
      </c>
      <c r="Q8" s="4" t="s">
        <v>32</v>
      </c>
      <c r="R8" s="7">
        <v>51</v>
      </c>
      <c r="S8" s="29">
        <f t="shared" si="0"/>
        <v>127</v>
      </c>
    </row>
    <row r="9" spans="1:23" x14ac:dyDescent="0.2">
      <c r="A9" s="17" t="s">
        <v>42</v>
      </c>
      <c r="B9" s="14">
        <v>1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6">
        <v>0</v>
      </c>
      <c r="J9" s="16">
        <v>0</v>
      </c>
      <c r="K9" s="16">
        <v>1</v>
      </c>
      <c r="L9" s="16">
        <v>0</v>
      </c>
      <c r="Q9" s="4" t="s">
        <v>33</v>
      </c>
      <c r="R9" s="7">
        <v>41</v>
      </c>
      <c r="S9" s="29">
        <f t="shared" si="0"/>
        <v>119</v>
      </c>
    </row>
    <row r="10" spans="1:23" x14ac:dyDescent="0.2">
      <c r="A10" s="17" t="s">
        <v>43</v>
      </c>
      <c r="B10" s="14">
        <v>6</v>
      </c>
      <c r="C10" s="15">
        <v>1</v>
      </c>
      <c r="D10" s="15">
        <v>0</v>
      </c>
      <c r="E10" s="15">
        <v>1</v>
      </c>
      <c r="F10" s="15">
        <v>1</v>
      </c>
      <c r="G10" s="15">
        <v>0</v>
      </c>
      <c r="H10" s="15">
        <v>0</v>
      </c>
      <c r="I10" s="16">
        <v>1</v>
      </c>
      <c r="J10" s="16">
        <v>0</v>
      </c>
      <c r="K10" s="16">
        <v>2</v>
      </c>
      <c r="L10" s="16">
        <v>0</v>
      </c>
      <c r="Q10" s="4" t="s">
        <v>34</v>
      </c>
      <c r="R10" s="7">
        <v>66</v>
      </c>
      <c r="S10" s="29">
        <f t="shared" si="0"/>
        <v>158</v>
      </c>
    </row>
    <row r="11" spans="1:23" x14ac:dyDescent="0.2">
      <c r="A11" s="17" t="s">
        <v>44</v>
      </c>
      <c r="B11" s="14">
        <v>2</v>
      </c>
      <c r="C11" s="15">
        <v>0</v>
      </c>
      <c r="D11" s="15">
        <v>0</v>
      </c>
      <c r="E11" s="15">
        <v>1</v>
      </c>
      <c r="F11" s="15">
        <v>0</v>
      </c>
      <c r="G11" s="15">
        <v>1</v>
      </c>
      <c r="H11" s="15">
        <v>0</v>
      </c>
      <c r="I11" s="16">
        <v>0</v>
      </c>
      <c r="J11" s="16">
        <v>0</v>
      </c>
      <c r="K11" s="16">
        <v>0</v>
      </c>
      <c r="L11" s="16">
        <v>0</v>
      </c>
      <c r="Q11" s="5" t="s">
        <v>35</v>
      </c>
      <c r="R11" s="7">
        <v>46</v>
      </c>
      <c r="S11" s="29">
        <f t="shared" si="0"/>
        <v>153</v>
      </c>
    </row>
    <row r="12" spans="1:23" x14ac:dyDescent="0.2">
      <c r="A12" s="17" t="s">
        <v>45</v>
      </c>
      <c r="B12" s="14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6">
        <v>0</v>
      </c>
      <c r="J12" s="16">
        <v>0</v>
      </c>
      <c r="K12" s="16">
        <v>0</v>
      </c>
      <c r="L12" s="16">
        <v>0</v>
      </c>
      <c r="Q12" s="5" t="s">
        <v>36</v>
      </c>
      <c r="R12" s="8">
        <v>56</v>
      </c>
      <c r="S12" s="29">
        <f t="shared" si="0"/>
        <v>168</v>
      </c>
      <c r="V12" t="s">
        <v>112</v>
      </c>
    </row>
    <row r="13" spans="1:23" x14ac:dyDescent="0.2">
      <c r="A13" s="17" t="s">
        <v>46</v>
      </c>
      <c r="B13" s="14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6">
        <v>0</v>
      </c>
      <c r="J13" s="16">
        <v>0</v>
      </c>
      <c r="K13" s="16">
        <v>0</v>
      </c>
      <c r="L13" s="16">
        <v>0</v>
      </c>
      <c r="Q13" s="5" t="s">
        <v>37</v>
      </c>
      <c r="R13" s="8">
        <v>48</v>
      </c>
      <c r="S13" s="29">
        <f t="shared" si="0"/>
        <v>150</v>
      </c>
      <c r="U13" t="s">
        <v>130</v>
      </c>
      <c r="V13">
        <v>148</v>
      </c>
    </row>
    <row r="14" spans="1:23" x14ac:dyDescent="0.2">
      <c r="A14" s="13" t="s">
        <v>47</v>
      </c>
      <c r="B14" s="14">
        <v>36</v>
      </c>
      <c r="C14" s="15">
        <v>2</v>
      </c>
      <c r="D14" s="15">
        <v>10</v>
      </c>
      <c r="E14" s="15">
        <v>4</v>
      </c>
      <c r="F14" s="15">
        <v>1</v>
      </c>
      <c r="G14" s="15">
        <v>7</v>
      </c>
      <c r="H14" s="15">
        <v>4</v>
      </c>
      <c r="I14" s="15">
        <v>3</v>
      </c>
      <c r="J14" s="16">
        <v>3</v>
      </c>
      <c r="K14" s="16">
        <v>1</v>
      </c>
      <c r="L14" s="16">
        <v>1</v>
      </c>
      <c r="Q14" s="5" t="s">
        <v>109</v>
      </c>
      <c r="R14" s="28">
        <v>46</v>
      </c>
      <c r="S14" s="29">
        <f t="shared" si="0"/>
        <v>150</v>
      </c>
      <c r="U14" t="s">
        <v>129</v>
      </c>
      <c r="V14">
        <v>158</v>
      </c>
    </row>
    <row r="15" spans="1:23" x14ac:dyDescent="0.2">
      <c r="A15" s="17" t="s">
        <v>48</v>
      </c>
      <c r="B15" s="14">
        <v>4</v>
      </c>
      <c r="C15" s="15">
        <v>0</v>
      </c>
      <c r="D15" s="15">
        <v>2</v>
      </c>
      <c r="E15" s="15">
        <v>0</v>
      </c>
      <c r="F15" s="15">
        <v>0</v>
      </c>
      <c r="G15" s="15">
        <v>1</v>
      </c>
      <c r="H15" s="15">
        <v>0</v>
      </c>
      <c r="I15" s="16">
        <v>0</v>
      </c>
      <c r="J15" s="16">
        <v>0</v>
      </c>
      <c r="K15" s="16">
        <v>0</v>
      </c>
      <c r="L15" s="16">
        <v>1</v>
      </c>
      <c r="Q15" s="5" t="s">
        <v>110</v>
      </c>
      <c r="R15" s="28">
        <v>73</v>
      </c>
      <c r="S15" s="29">
        <f t="shared" si="0"/>
        <v>167</v>
      </c>
      <c r="U15" t="s">
        <v>128</v>
      </c>
      <c r="V15">
        <v>150</v>
      </c>
    </row>
    <row r="16" spans="1:23" x14ac:dyDescent="0.2">
      <c r="A16" s="17" t="s">
        <v>49</v>
      </c>
      <c r="B16" s="14">
        <v>18</v>
      </c>
      <c r="C16" s="15">
        <v>0</v>
      </c>
      <c r="D16" s="15">
        <v>4</v>
      </c>
      <c r="E16" s="15">
        <v>2</v>
      </c>
      <c r="F16" s="15">
        <v>1</v>
      </c>
      <c r="G16" s="15">
        <v>5</v>
      </c>
      <c r="H16" s="15">
        <v>2</v>
      </c>
      <c r="I16" s="16">
        <v>1</v>
      </c>
      <c r="J16" s="16">
        <v>2</v>
      </c>
      <c r="K16" s="16">
        <v>1</v>
      </c>
      <c r="L16" s="16">
        <v>0</v>
      </c>
      <c r="Q16" s="5" t="s">
        <v>111</v>
      </c>
      <c r="R16" s="28">
        <v>61</v>
      </c>
      <c r="S16" s="29">
        <f>SUM(R14:R16)</f>
        <v>180</v>
      </c>
      <c r="U16" t="s">
        <v>127</v>
      </c>
      <c r="V16">
        <v>179</v>
      </c>
      <c r="W16">
        <f>(V16-V15) / V15 * 100</f>
        <v>19.333333333333332</v>
      </c>
    </row>
    <row r="17" spans="1:19" x14ac:dyDescent="0.2">
      <c r="A17" s="18" t="s">
        <v>50</v>
      </c>
      <c r="B17" s="19">
        <v>14</v>
      </c>
      <c r="C17" s="20">
        <v>2</v>
      </c>
      <c r="D17" s="20">
        <v>4</v>
      </c>
      <c r="E17" s="20">
        <v>2</v>
      </c>
      <c r="F17" s="20">
        <v>0</v>
      </c>
      <c r="G17" s="20">
        <v>1</v>
      </c>
      <c r="H17" s="20">
        <v>2</v>
      </c>
      <c r="I17" s="21">
        <v>2</v>
      </c>
      <c r="J17" s="21">
        <v>1</v>
      </c>
      <c r="K17" s="21">
        <v>0</v>
      </c>
      <c r="L17" s="21">
        <v>0</v>
      </c>
    </row>
    <row r="18" spans="1:19" x14ac:dyDescent="0.2">
      <c r="A18" s="9" t="s">
        <v>51</v>
      </c>
      <c r="B18" s="10">
        <v>99</v>
      </c>
      <c r="C18" s="11">
        <v>10</v>
      </c>
      <c r="D18" s="11">
        <v>21</v>
      </c>
      <c r="E18" s="11">
        <v>6</v>
      </c>
      <c r="F18" s="11">
        <v>4</v>
      </c>
      <c r="G18" s="11">
        <v>8</v>
      </c>
      <c r="H18" s="11">
        <v>5</v>
      </c>
      <c r="I18" s="11">
        <v>13</v>
      </c>
      <c r="J18" s="12">
        <v>11</v>
      </c>
      <c r="K18" s="12">
        <v>12</v>
      </c>
      <c r="L18" s="12">
        <v>9</v>
      </c>
      <c r="R18" t="s">
        <v>16</v>
      </c>
      <c r="S18" t="s">
        <v>113</v>
      </c>
    </row>
    <row r="19" spans="1:19" x14ac:dyDescent="0.2">
      <c r="A19" s="13" t="s">
        <v>52</v>
      </c>
      <c r="B19" s="14">
        <v>63</v>
      </c>
      <c r="C19" s="15">
        <v>8</v>
      </c>
      <c r="D19" s="15">
        <v>12</v>
      </c>
      <c r="E19" s="15">
        <v>2</v>
      </c>
      <c r="F19" s="15">
        <v>3</v>
      </c>
      <c r="G19" s="15">
        <v>5</v>
      </c>
      <c r="H19" s="15">
        <v>3</v>
      </c>
      <c r="I19" s="15">
        <v>6</v>
      </c>
      <c r="J19" s="16">
        <v>8</v>
      </c>
      <c r="K19" s="16">
        <v>8</v>
      </c>
      <c r="L19" s="16">
        <v>8</v>
      </c>
      <c r="R19" s="4" t="s">
        <v>28</v>
      </c>
      <c r="S19" s="15">
        <v>2</v>
      </c>
    </row>
    <row r="20" spans="1:19" x14ac:dyDescent="0.2">
      <c r="A20" s="17" t="s">
        <v>53</v>
      </c>
      <c r="B20" s="14">
        <v>14</v>
      </c>
      <c r="C20" s="15">
        <v>4</v>
      </c>
      <c r="D20" s="15">
        <v>1</v>
      </c>
      <c r="E20" s="15">
        <v>0</v>
      </c>
      <c r="F20" s="15">
        <v>1</v>
      </c>
      <c r="G20" s="15">
        <v>0</v>
      </c>
      <c r="H20" s="15">
        <v>1</v>
      </c>
      <c r="I20" s="16">
        <v>0</v>
      </c>
      <c r="J20" s="16">
        <v>2</v>
      </c>
      <c r="K20" s="16">
        <v>2</v>
      </c>
      <c r="L20" s="16">
        <v>3</v>
      </c>
      <c r="R20" s="4" t="s">
        <v>29</v>
      </c>
      <c r="S20" s="15">
        <v>1</v>
      </c>
    </row>
    <row r="21" spans="1:19" x14ac:dyDescent="0.2">
      <c r="A21" s="17" t="s">
        <v>54</v>
      </c>
      <c r="B21" s="14">
        <v>10</v>
      </c>
      <c r="C21" s="15">
        <v>0</v>
      </c>
      <c r="D21" s="15">
        <v>2</v>
      </c>
      <c r="E21" s="15">
        <v>0</v>
      </c>
      <c r="F21" s="15">
        <v>1</v>
      </c>
      <c r="G21" s="15">
        <v>3</v>
      </c>
      <c r="H21" s="15">
        <v>0</v>
      </c>
      <c r="I21" s="16">
        <v>1</v>
      </c>
      <c r="J21" s="16">
        <v>1</v>
      </c>
      <c r="K21" s="16">
        <v>2</v>
      </c>
      <c r="L21" s="16">
        <v>0</v>
      </c>
      <c r="R21" s="4" t="s">
        <v>30</v>
      </c>
      <c r="S21" s="15">
        <v>1</v>
      </c>
    </row>
    <row r="22" spans="1:19" x14ac:dyDescent="0.2">
      <c r="A22" s="17" t="s">
        <v>55</v>
      </c>
      <c r="B22" s="14">
        <v>15</v>
      </c>
      <c r="C22" s="15">
        <v>3</v>
      </c>
      <c r="D22" s="15">
        <v>4</v>
      </c>
      <c r="E22" s="15">
        <v>1</v>
      </c>
      <c r="F22" s="15">
        <v>1</v>
      </c>
      <c r="G22" s="15">
        <v>0</v>
      </c>
      <c r="H22" s="15">
        <v>0</v>
      </c>
      <c r="I22" s="16">
        <v>2</v>
      </c>
      <c r="J22" s="16">
        <v>2</v>
      </c>
      <c r="K22" s="16">
        <v>1</v>
      </c>
      <c r="L22" s="16">
        <v>1</v>
      </c>
      <c r="R22" s="4" t="s">
        <v>31</v>
      </c>
      <c r="S22" s="15">
        <v>0</v>
      </c>
    </row>
    <row r="23" spans="1:19" x14ac:dyDescent="0.2">
      <c r="A23" s="17" t="s">
        <v>56</v>
      </c>
      <c r="B23" s="14">
        <v>16</v>
      </c>
      <c r="C23" s="15">
        <v>1</v>
      </c>
      <c r="D23" s="15">
        <v>4</v>
      </c>
      <c r="E23" s="15">
        <v>1</v>
      </c>
      <c r="F23" s="15">
        <v>0</v>
      </c>
      <c r="G23" s="15">
        <v>1</v>
      </c>
      <c r="H23" s="15">
        <v>1</v>
      </c>
      <c r="I23" s="16">
        <v>2</v>
      </c>
      <c r="J23" s="16">
        <v>2</v>
      </c>
      <c r="K23" s="16">
        <v>2</v>
      </c>
      <c r="L23" s="16">
        <v>2</v>
      </c>
      <c r="R23" s="4" t="s">
        <v>32</v>
      </c>
      <c r="S23" s="15">
        <v>1</v>
      </c>
    </row>
    <row r="24" spans="1:19" x14ac:dyDescent="0.2">
      <c r="A24" s="17" t="s">
        <v>57</v>
      </c>
      <c r="B24" s="14">
        <v>8</v>
      </c>
      <c r="C24" s="15">
        <v>0</v>
      </c>
      <c r="D24" s="15">
        <v>1</v>
      </c>
      <c r="E24" s="15">
        <v>0</v>
      </c>
      <c r="F24" s="15">
        <v>0</v>
      </c>
      <c r="G24" s="15">
        <v>1</v>
      </c>
      <c r="H24" s="15">
        <v>1</v>
      </c>
      <c r="I24" s="16">
        <v>1</v>
      </c>
      <c r="J24" s="16">
        <v>1</v>
      </c>
      <c r="K24" s="16">
        <v>1</v>
      </c>
      <c r="L24" s="16">
        <v>2</v>
      </c>
      <c r="R24" s="4" t="s">
        <v>33</v>
      </c>
      <c r="S24" s="15">
        <v>1</v>
      </c>
    </row>
    <row r="25" spans="1:19" x14ac:dyDescent="0.2">
      <c r="A25" s="13" t="s">
        <v>58</v>
      </c>
      <c r="B25" s="14">
        <v>36</v>
      </c>
      <c r="C25" s="15">
        <v>2</v>
      </c>
      <c r="D25" s="15">
        <v>9</v>
      </c>
      <c r="E25" s="15">
        <v>4</v>
      </c>
      <c r="F25" s="15">
        <v>1</v>
      </c>
      <c r="G25" s="15">
        <v>3</v>
      </c>
      <c r="H25" s="15">
        <v>2</v>
      </c>
      <c r="I25" s="15">
        <v>7</v>
      </c>
      <c r="J25" s="16">
        <v>3</v>
      </c>
      <c r="K25" s="16">
        <v>4</v>
      </c>
      <c r="L25" s="16">
        <v>1</v>
      </c>
      <c r="R25" s="4" t="s">
        <v>34</v>
      </c>
      <c r="S25" s="16">
        <v>0</v>
      </c>
    </row>
    <row r="26" spans="1:19" x14ac:dyDescent="0.2">
      <c r="A26" s="17" t="s">
        <v>59</v>
      </c>
      <c r="B26" s="14">
        <v>5</v>
      </c>
      <c r="C26" s="15">
        <v>0</v>
      </c>
      <c r="D26" s="15">
        <v>1</v>
      </c>
      <c r="E26" s="15">
        <v>0</v>
      </c>
      <c r="F26" s="15">
        <v>1</v>
      </c>
      <c r="G26" s="15">
        <v>0</v>
      </c>
      <c r="H26" s="15">
        <v>0</v>
      </c>
      <c r="I26" s="16">
        <v>2</v>
      </c>
      <c r="J26" s="16">
        <v>1</v>
      </c>
      <c r="K26" s="16">
        <v>0</v>
      </c>
      <c r="L26" s="16">
        <v>0</v>
      </c>
      <c r="R26" s="5" t="s">
        <v>35</v>
      </c>
      <c r="S26" s="16">
        <v>0</v>
      </c>
    </row>
    <row r="27" spans="1:19" x14ac:dyDescent="0.2">
      <c r="A27" s="17" t="s">
        <v>60</v>
      </c>
      <c r="B27" s="14">
        <v>9</v>
      </c>
      <c r="C27" s="15">
        <v>0</v>
      </c>
      <c r="D27" s="15">
        <v>1</v>
      </c>
      <c r="E27" s="15">
        <v>2</v>
      </c>
      <c r="F27" s="15">
        <v>0</v>
      </c>
      <c r="G27" s="15">
        <v>1</v>
      </c>
      <c r="H27" s="15">
        <v>0</v>
      </c>
      <c r="I27" s="16">
        <v>2</v>
      </c>
      <c r="J27" s="16">
        <v>0</v>
      </c>
      <c r="K27" s="16">
        <v>3</v>
      </c>
      <c r="L27" s="16">
        <v>0</v>
      </c>
      <c r="R27" s="5" t="s">
        <v>36</v>
      </c>
      <c r="S27" s="16">
        <v>0</v>
      </c>
    </row>
    <row r="28" spans="1:19" x14ac:dyDescent="0.2">
      <c r="A28" s="17" t="s">
        <v>61</v>
      </c>
      <c r="B28" s="14">
        <v>6</v>
      </c>
      <c r="C28" s="15">
        <v>2</v>
      </c>
      <c r="D28" s="15">
        <v>1</v>
      </c>
      <c r="E28" s="15">
        <v>1</v>
      </c>
      <c r="F28" s="15">
        <v>0</v>
      </c>
      <c r="G28" s="15">
        <v>1</v>
      </c>
      <c r="H28" s="15">
        <v>1</v>
      </c>
      <c r="I28" s="16">
        <v>0</v>
      </c>
      <c r="J28" s="16">
        <v>0</v>
      </c>
      <c r="K28" s="16">
        <v>0</v>
      </c>
      <c r="L28" s="16">
        <v>0</v>
      </c>
      <c r="R28" s="5" t="s">
        <v>37</v>
      </c>
      <c r="S28" s="16">
        <v>0</v>
      </c>
    </row>
    <row r="29" spans="1:19" x14ac:dyDescent="0.2">
      <c r="A29" s="17" t="s">
        <v>62</v>
      </c>
      <c r="B29" s="14">
        <v>10</v>
      </c>
      <c r="C29" s="15">
        <v>0</v>
      </c>
      <c r="D29" s="15">
        <v>3</v>
      </c>
      <c r="E29" s="15">
        <v>1</v>
      </c>
      <c r="F29" s="15">
        <v>0</v>
      </c>
      <c r="G29" s="15">
        <v>1</v>
      </c>
      <c r="H29" s="15">
        <v>0</v>
      </c>
      <c r="I29" s="16">
        <v>2</v>
      </c>
      <c r="J29" s="16">
        <v>1</v>
      </c>
      <c r="K29" s="16">
        <v>1</v>
      </c>
      <c r="L29" s="16">
        <v>1</v>
      </c>
      <c r="R29" s="5" t="s">
        <v>109</v>
      </c>
      <c r="S29" s="30">
        <v>0</v>
      </c>
    </row>
    <row r="30" spans="1:19" x14ac:dyDescent="0.2">
      <c r="A30" s="17" t="s">
        <v>63</v>
      </c>
      <c r="B30" s="14">
        <v>1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1</v>
      </c>
      <c r="I30" s="16">
        <v>0</v>
      </c>
      <c r="J30" s="16">
        <v>0</v>
      </c>
      <c r="K30" s="16">
        <v>0</v>
      </c>
      <c r="L30" s="16">
        <v>0</v>
      </c>
      <c r="R30" s="5" t="s">
        <v>110</v>
      </c>
      <c r="S30" s="30">
        <v>1</v>
      </c>
    </row>
    <row r="31" spans="1:19" x14ac:dyDescent="0.2">
      <c r="A31" s="17" t="s">
        <v>64</v>
      </c>
      <c r="B31" s="14">
        <v>3</v>
      </c>
      <c r="C31" s="15">
        <v>0</v>
      </c>
      <c r="D31" s="15">
        <v>1</v>
      </c>
      <c r="E31" s="15">
        <v>0</v>
      </c>
      <c r="F31" s="15">
        <v>0</v>
      </c>
      <c r="G31" s="15">
        <v>0</v>
      </c>
      <c r="H31" s="15">
        <v>0</v>
      </c>
      <c r="I31" s="16">
        <v>1</v>
      </c>
      <c r="J31" s="16">
        <v>1</v>
      </c>
      <c r="K31" s="16">
        <v>0</v>
      </c>
      <c r="L31" s="16">
        <v>0</v>
      </c>
      <c r="R31" s="5" t="s">
        <v>111</v>
      </c>
      <c r="S31" s="30">
        <v>0</v>
      </c>
    </row>
    <row r="32" spans="1:19" x14ac:dyDescent="0.2">
      <c r="A32" s="18" t="s">
        <v>65</v>
      </c>
      <c r="B32" s="19">
        <v>2</v>
      </c>
      <c r="C32" s="20">
        <v>0</v>
      </c>
      <c r="D32" s="20">
        <v>2</v>
      </c>
      <c r="E32" s="20">
        <v>0</v>
      </c>
      <c r="F32" s="20">
        <v>0</v>
      </c>
      <c r="G32" s="20">
        <v>0</v>
      </c>
      <c r="H32" s="20">
        <v>0</v>
      </c>
      <c r="I32" s="21">
        <v>0</v>
      </c>
      <c r="J32" s="21">
        <v>0</v>
      </c>
      <c r="K32" s="21">
        <v>0</v>
      </c>
      <c r="L32" s="21">
        <v>0</v>
      </c>
      <c r="R32" s="5" t="s">
        <v>114</v>
      </c>
      <c r="S32" s="30">
        <v>1</v>
      </c>
    </row>
    <row r="33" spans="1:12" x14ac:dyDescent="0.2">
      <c r="A33" s="9" t="s">
        <v>66</v>
      </c>
      <c r="B33" s="10">
        <v>231</v>
      </c>
      <c r="C33" s="11">
        <v>22</v>
      </c>
      <c r="D33" s="11">
        <v>29</v>
      </c>
      <c r="E33" s="11">
        <v>22</v>
      </c>
      <c r="F33" s="11">
        <v>15</v>
      </c>
      <c r="G33" s="11">
        <v>17</v>
      </c>
      <c r="H33" s="11">
        <v>19</v>
      </c>
      <c r="I33" s="11">
        <v>30</v>
      </c>
      <c r="J33" s="12">
        <v>24</v>
      </c>
      <c r="K33" s="12">
        <v>26</v>
      </c>
      <c r="L33" s="12">
        <v>27</v>
      </c>
    </row>
    <row r="34" spans="1:12" x14ac:dyDescent="0.2">
      <c r="A34" s="13" t="s">
        <v>67</v>
      </c>
      <c r="B34" s="14">
        <v>100</v>
      </c>
      <c r="C34" s="15">
        <v>11</v>
      </c>
      <c r="D34" s="15">
        <v>18</v>
      </c>
      <c r="E34" s="15">
        <v>10</v>
      </c>
      <c r="F34" s="15">
        <v>5</v>
      </c>
      <c r="G34" s="15">
        <v>10</v>
      </c>
      <c r="H34" s="15">
        <v>3</v>
      </c>
      <c r="I34" s="15">
        <v>13</v>
      </c>
      <c r="J34" s="16">
        <v>8</v>
      </c>
      <c r="K34" s="16">
        <v>15</v>
      </c>
      <c r="L34" s="16">
        <v>7</v>
      </c>
    </row>
    <row r="35" spans="1:12" x14ac:dyDescent="0.2">
      <c r="A35" s="17" t="s">
        <v>68</v>
      </c>
      <c r="B35" s="14">
        <v>3</v>
      </c>
      <c r="C35" s="15">
        <v>0</v>
      </c>
      <c r="D35" s="15">
        <v>1</v>
      </c>
      <c r="E35" s="15">
        <v>0</v>
      </c>
      <c r="F35" s="15">
        <v>0</v>
      </c>
      <c r="G35" s="15">
        <v>0</v>
      </c>
      <c r="H35" s="15">
        <v>0</v>
      </c>
      <c r="I35" s="16">
        <v>0</v>
      </c>
      <c r="J35" s="16">
        <v>2</v>
      </c>
      <c r="K35" s="16">
        <v>0</v>
      </c>
      <c r="L35" s="16">
        <v>0</v>
      </c>
    </row>
    <row r="36" spans="1:12" x14ac:dyDescent="0.2">
      <c r="A36" s="17" t="s">
        <v>69</v>
      </c>
      <c r="B36" s="14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6">
        <v>0</v>
      </c>
      <c r="J36" s="16">
        <v>0</v>
      </c>
      <c r="K36" s="16">
        <v>0</v>
      </c>
      <c r="L36" s="16">
        <v>0</v>
      </c>
    </row>
    <row r="37" spans="1:12" x14ac:dyDescent="0.2">
      <c r="A37" s="17" t="s">
        <v>70</v>
      </c>
      <c r="B37" s="14">
        <v>26</v>
      </c>
      <c r="C37" s="15">
        <v>4</v>
      </c>
      <c r="D37" s="15">
        <v>6</v>
      </c>
      <c r="E37" s="15">
        <v>2</v>
      </c>
      <c r="F37" s="15">
        <v>2</v>
      </c>
      <c r="G37" s="15">
        <v>4</v>
      </c>
      <c r="H37" s="15">
        <v>1</v>
      </c>
      <c r="I37" s="16">
        <v>0</v>
      </c>
      <c r="J37" s="16">
        <v>3</v>
      </c>
      <c r="K37" s="16">
        <v>4</v>
      </c>
      <c r="L37" s="16">
        <v>0</v>
      </c>
    </row>
    <row r="38" spans="1:12" x14ac:dyDescent="0.2">
      <c r="A38" s="17" t="s">
        <v>71</v>
      </c>
      <c r="B38" s="14">
        <v>28</v>
      </c>
      <c r="C38" s="15">
        <v>5</v>
      </c>
      <c r="D38" s="15">
        <v>3</v>
      </c>
      <c r="E38" s="15">
        <v>1</v>
      </c>
      <c r="F38" s="15">
        <v>0</v>
      </c>
      <c r="G38" s="15">
        <v>2</v>
      </c>
      <c r="H38" s="15">
        <v>1</v>
      </c>
      <c r="I38" s="16">
        <v>7</v>
      </c>
      <c r="J38" s="16">
        <v>1</v>
      </c>
      <c r="K38" s="16">
        <v>5</v>
      </c>
      <c r="L38" s="16">
        <v>3</v>
      </c>
    </row>
    <row r="39" spans="1:12" x14ac:dyDescent="0.2">
      <c r="A39" s="17" t="s">
        <v>72</v>
      </c>
      <c r="B39" s="14">
        <v>8</v>
      </c>
      <c r="C39" s="15">
        <v>1</v>
      </c>
      <c r="D39" s="15">
        <v>0</v>
      </c>
      <c r="E39" s="15">
        <v>0</v>
      </c>
      <c r="F39" s="15">
        <v>1</v>
      </c>
      <c r="G39" s="15">
        <v>0</v>
      </c>
      <c r="H39" s="15">
        <v>0</v>
      </c>
      <c r="I39" s="16">
        <v>2</v>
      </c>
      <c r="J39" s="16">
        <v>1</v>
      </c>
      <c r="K39" s="16">
        <v>2</v>
      </c>
      <c r="L39" s="16">
        <v>1</v>
      </c>
    </row>
    <row r="40" spans="1:12" x14ac:dyDescent="0.2">
      <c r="A40" s="17" t="s">
        <v>73</v>
      </c>
      <c r="B40" s="14">
        <v>11</v>
      </c>
      <c r="C40" s="15">
        <v>1</v>
      </c>
      <c r="D40" s="15">
        <v>2</v>
      </c>
      <c r="E40" s="15">
        <v>3</v>
      </c>
      <c r="F40" s="15">
        <v>0</v>
      </c>
      <c r="G40" s="15">
        <v>2</v>
      </c>
      <c r="H40" s="15">
        <v>0</v>
      </c>
      <c r="I40" s="16">
        <v>1</v>
      </c>
      <c r="J40" s="16">
        <v>0</v>
      </c>
      <c r="K40" s="16">
        <v>1</v>
      </c>
      <c r="L40" s="16">
        <v>1</v>
      </c>
    </row>
    <row r="41" spans="1:12" x14ac:dyDescent="0.2">
      <c r="A41" s="17" t="s">
        <v>74</v>
      </c>
      <c r="B41" s="14">
        <v>9</v>
      </c>
      <c r="C41" s="15">
        <v>0</v>
      </c>
      <c r="D41" s="15">
        <v>2</v>
      </c>
      <c r="E41" s="15">
        <v>1</v>
      </c>
      <c r="F41" s="15">
        <v>0</v>
      </c>
      <c r="G41" s="15">
        <v>1</v>
      </c>
      <c r="H41" s="15">
        <v>1</v>
      </c>
      <c r="I41" s="16">
        <v>1</v>
      </c>
      <c r="J41" s="16">
        <v>0</v>
      </c>
      <c r="K41" s="16">
        <v>3</v>
      </c>
      <c r="L41" s="16">
        <v>0</v>
      </c>
    </row>
    <row r="42" spans="1:12" x14ac:dyDescent="0.2">
      <c r="A42" s="17" t="s">
        <v>75</v>
      </c>
      <c r="B42" s="14">
        <v>10</v>
      </c>
      <c r="C42" s="15">
        <v>0</v>
      </c>
      <c r="D42" s="15">
        <v>3</v>
      </c>
      <c r="E42" s="15">
        <v>0</v>
      </c>
      <c r="F42" s="15">
        <v>1</v>
      </c>
      <c r="G42" s="15">
        <v>1</v>
      </c>
      <c r="H42" s="15">
        <v>0</v>
      </c>
      <c r="I42" s="16">
        <v>2</v>
      </c>
      <c r="J42" s="16">
        <v>1</v>
      </c>
      <c r="K42" s="16">
        <v>0</v>
      </c>
      <c r="L42" s="16">
        <v>2</v>
      </c>
    </row>
    <row r="43" spans="1:12" x14ac:dyDescent="0.2">
      <c r="A43" s="17" t="s">
        <v>76</v>
      </c>
      <c r="B43" s="14">
        <v>5</v>
      </c>
      <c r="C43" s="15">
        <v>0</v>
      </c>
      <c r="D43" s="15">
        <v>1</v>
      </c>
      <c r="E43" s="15">
        <v>3</v>
      </c>
      <c r="F43" s="15">
        <v>1</v>
      </c>
      <c r="G43" s="15">
        <v>0</v>
      </c>
      <c r="H43" s="15">
        <v>0</v>
      </c>
      <c r="I43" s="16">
        <v>0</v>
      </c>
      <c r="J43" s="16">
        <v>0</v>
      </c>
      <c r="K43" s="16">
        <v>0</v>
      </c>
      <c r="L43" s="16">
        <v>0</v>
      </c>
    </row>
    <row r="44" spans="1:12" x14ac:dyDescent="0.2">
      <c r="A44" s="13" t="s">
        <v>77</v>
      </c>
      <c r="B44" s="14">
        <v>43</v>
      </c>
      <c r="C44" s="15">
        <v>4</v>
      </c>
      <c r="D44" s="15">
        <v>6</v>
      </c>
      <c r="E44" s="15">
        <v>5</v>
      </c>
      <c r="F44" s="15">
        <v>3</v>
      </c>
      <c r="G44" s="15">
        <v>0</v>
      </c>
      <c r="H44" s="15">
        <v>5</v>
      </c>
      <c r="I44" s="15">
        <v>4</v>
      </c>
      <c r="J44" s="16">
        <v>1</v>
      </c>
      <c r="K44" s="16">
        <v>6</v>
      </c>
      <c r="L44" s="16">
        <v>9</v>
      </c>
    </row>
    <row r="45" spans="1:12" x14ac:dyDescent="0.2">
      <c r="A45" s="17" t="s">
        <v>78</v>
      </c>
      <c r="B45" s="14">
        <v>11</v>
      </c>
      <c r="C45" s="15">
        <v>1</v>
      </c>
      <c r="D45" s="15">
        <v>1</v>
      </c>
      <c r="E45" s="15">
        <v>2</v>
      </c>
      <c r="F45" s="15">
        <v>0</v>
      </c>
      <c r="G45" s="15">
        <v>0</v>
      </c>
      <c r="H45" s="15">
        <v>0</v>
      </c>
      <c r="I45" s="16">
        <v>0</v>
      </c>
      <c r="J45" s="16">
        <v>0</v>
      </c>
      <c r="K45" s="16">
        <v>1</v>
      </c>
      <c r="L45" s="16">
        <v>6</v>
      </c>
    </row>
    <row r="46" spans="1:12" x14ac:dyDescent="0.2">
      <c r="A46" s="17" t="s">
        <v>79</v>
      </c>
      <c r="B46" s="14">
        <v>6</v>
      </c>
      <c r="C46" s="15">
        <v>0</v>
      </c>
      <c r="D46" s="15">
        <v>0</v>
      </c>
      <c r="E46" s="15">
        <v>1</v>
      </c>
      <c r="F46" s="15">
        <v>1</v>
      </c>
      <c r="G46" s="15">
        <v>0</v>
      </c>
      <c r="H46" s="15">
        <v>2</v>
      </c>
      <c r="I46" s="16">
        <v>0</v>
      </c>
      <c r="J46" s="16">
        <v>0</v>
      </c>
      <c r="K46" s="16">
        <v>2</v>
      </c>
      <c r="L46" s="16">
        <v>0</v>
      </c>
    </row>
    <row r="47" spans="1:12" x14ac:dyDescent="0.2">
      <c r="A47" s="17" t="s">
        <v>80</v>
      </c>
      <c r="B47" s="14">
        <v>15</v>
      </c>
      <c r="C47" s="15">
        <v>3</v>
      </c>
      <c r="D47" s="15">
        <v>1</v>
      </c>
      <c r="E47" s="15">
        <v>1</v>
      </c>
      <c r="F47" s="15">
        <v>2</v>
      </c>
      <c r="G47" s="15">
        <v>0</v>
      </c>
      <c r="H47" s="15">
        <v>2</v>
      </c>
      <c r="I47" s="16">
        <v>1</v>
      </c>
      <c r="J47" s="16">
        <v>1</v>
      </c>
      <c r="K47" s="16">
        <v>2</v>
      </c>
      <c r="L47" s="16">
        <v>2</v>
      </c>
    </row>
    <row r="48" spans="1:12" x14ac:dyDescent="0.2">
      <c r="A48" s="17" t="s">
        <v>81</v>
      </c>
      <c r="B48" s="14">
        <v>11</v>
      </c>
      <c r="C48" s="15">
        <v>0</v>
      </c>
      <c r="D48" s="15">
        <v>4</v>
      </c>
      <c r="E48" s="15">
        <v>1</v>
      </c>
      <c r="F48" s="15">
        <v>0</v>
      </c>
      <c r="G48" s="15">
        <v>0</v>
      </c>
      <c r="H48" s="15">
        <v>1</v>
      </c>
      <c r="I48" s="16">
        <v>3</v>
      </c>
      <c r="J48" s="16">
        <v>0</v>
      </c>
      <c r="K48" s="16">
        <v>1</v>
      </c>
      <c r="L48" s="16">
        <v>1</v>
      </c>
    </row>
    <row r="49" spans="1:12" x14ac:dyDescent="0.2">
      <c r="A49" s="13" t="s">
        <v>82</v>
      </c>
      <c r="B49" s="14">
        <v>88</v>
      </c>
      <c r="C49" s="15">
        <v>7</v>
      </c>
      <c r="D49" s="15">
        <v>5</v>
      </c>
      <c r="E49" s="15">
        <v>7</v>
      </c>
      <c r="F49" s="15">
        <v>7</v>
      </c>
      <c r="G49" s="15">
        <v>7</v>
      </c>
      <c r="H49" s="15">
        <v>11</v>
      </c>
      <c r="I49" s="15">
        <v>13</v>
      </c>
      <c r="J49" s="16">
        <v>15</v>
      </c>
      <c r="K49" s="16">
        <v>5</v>
      </c>
      <c r="L49" s="16">
        <v>11</v>
      </c>
    </row>
    <row r="50" spans="1:12" x14ac:dyDescent="0.2">
      <c r="A50" s="17" t="s">
        <v>83</v>
      </c>
      <c r="B50" s="14">
        <v>10</v>
      </c>
      <c r="C50" s="15">
        <v>2</v>
      </c>
      <c r="D50" s="15">
        <v>1</v>
      </c>
      <c r="E50" s="15">
        <v>0</v>
      </c>
      <c r="F50" s="15">
        <v>0</v>
      </c>
      <c r="G50" s="15">
        <v>1</v>
      </c>
      <c r="H50" s="15">
        <v>1</v>
      </c>
      <c r="I50" s="16">
        <v>1</v>
      </c>
      <c r="J50" s="16">
        <v>2</v>
      </c>
      <c r="K50" s="16">
        <v>0</v>
      </c>
      <c r="L50" s="16">
        <v>2</v>
      </c>
    </row>
    <row r="51" spans="1:12" x14ac:dyDescent="0.2">
      <c r="A51" s="17" t="s">
        <v>84</v>
      </c>
      <c r="B51" s="14">
        <v>23</v>
      </c>
      <c r="C51" s="15">
        <v>3</v>
      </c>
      <c r="D51" s="15">
        <v>0</v>
      </c>
      <c r="E51" s="15">
        <v>2</v>
      </c>
      <c r="F51" s="15">
        <v>1</v>
      </c>
      <c r="G51" s="15">
        <v>1</v>
      </c>
      <c r="H51" s="15">
        <v>6</v>
      </c>
      <c r="I51" s="16">
        <v>4</v>
      </c>
      <c r="J51" s="16">
        <v>4</v>
      </c>
      <c r="K51" s="16">
        <v>1</v>
      </c>
      <c r="L51" s="16">
        <v>1</v>
      </c>
    </row>
    <row r="52" spans="1:12" x14ac:dyDescent="0.2">
      <c r="A52" s="17" t="s">
        <v>85</v>
      </c>
      <c r="B52" s="14">
        <v>3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6">
        <v>0</v>
      </c>
      <c r="J52" s="16">
        <v>2</v>
      </c>
      <c r="K52" s="16">
        <v>1</v>
      </c>
      <c r="L52" s="16">
        <v>0</v>
      </c>
    </row>
    <row r="53" spans="1:12" x14ac:dyDescent="0.2">
      <c r="A53" s="18" t="s">
        <v>86</v>
      </c>
      <c r="B53" s="19">
        <v>52</v>
      </c>
      <c r="C53" s="20">
        <v>2</v>
      </c>
      <c r="D53" s="20">
        <v>4</v>
      </c>
      <c r="E53" s="20">
        <v>5</v>
      </c>
      <c r="F53" s="20">
        <v>6</v>
      </c>
      <c r="G53" s="20">
        <v>5</v>
      </c>
      <c r="H53" s="20">
        <v>4</v>
      </c>
      <c r="I53" s="21">
        <v>8</v>
      </c>
      <c r="J53" s="21">
        <v>7</v>
      </c>
      <c r="K53" s="21">
        <v>3</v>
      </c>
      <c r="L53" s="21">
        <v>8</v>
      </c>
    </row>
    <row r="54" spans="1:12" x14ac:dyDescent="0.2">
      <c r="A54" s="9" t="s">
        <v>87</v>
      </c>
      <c r="B54" s="10">
        <v>110</v>
      </c>
      <c r="C54" s="11">
        <v>17</v>
      </c>
      <c r="D54" s="11">
        <v>10</v>
      </c>
      <c r="E54" s="11">
        <v>9</v>
      </c>
      <c r="F54" s="11">
        <v>6</v>
      </c>
      <c r="G54" s="11">
        <v>14</v>
      </c>
      <c r="H54" s="11">
        <v>9</v>
      </c>
      <c r="I54" s="11">
        <v>17</v>
      </c>
      <c r="J54" s="12">
        <v>6</v>
      </c>
      <c r="K54" s="12">
        <v>13</v>
      </c>
      <c r="L54" s="12">
        <v>9</v>
      </c>
    </row>
    <row r="55" spans="1:12" x14ac:dyDescent="0.2">
      <c r="A55" s="13" t="s">
        <v>88</v>
      </c>
      <c r="B55" s="14">
        <v>54</v>
      </c>
      <c r="C55" s="15">
        <v>10</v>
      </c>
      <c r="D55" s="15">
        <v>5</v>
      </c>
      <c r="E55" s="15">
        <v>5</v>
      </c>
      <c r="F55" s="15">
        <v>1</v>
      </c>
      <c r="G55" s="15">
        <v>7</v>
      </c>
      <c r="H55" s="15">
        <v>7</v>
      </c>
      <c r="I55" s="15">
        <v>8</v>
      </c>
      <c r="J55" s="16">
        <v>4</v>
      </c>
      <c r="K55" s="16">
        <v>6</v>
      </c>
      <c r="L55" s="16">
        <v>1</v>
      </c>
    </row>
    <row r="56" spans="1:12" x14ac:dyDescent="0.2">
      <c r="A56" s="17" t="s">
        <v>89</v>
      </c>
      <c r="B56" s="14">
        <v>18</v>
      </c>
      <c r="C56" s="15">
        <v>4</v>
      </c>
      <c r="D56" s="15">
        <v>3</v>
      </c>
      <c r="E56" s="15">
        <v>2</v>
      </c>
      <c r="F56" s="15">
        <v>0</v>
      </c>
      <c r="G56" s="15">
        <v>3</v>
      </c>
      <c r="H56" s="15">
        <v>0</v>
      </c>
      <c r="I56" s="16">
        <v>2</v>
      </c>
      <c r="J56" s="16">
        <v>1</v>
      </c>
      <c r="K56" s="16">
        <v>3</v>
      </c>
      <c r="L56" s="16">
        <v>0</v>
      </c>
    </row>
    <row r="57" spans="1:12" x14ac:dyDescent="0.2">
      <c r="A57" s="17" t="s">
        <v>90</v>
      </c>
      <c r="B57" s="14">
        <v>11</v>
      </c>
      <c r="C57" s="15">
        <v>1</v>
      </c>
      <c r="D57" s="15">
        <v>2</v>
      </c>
      <c r="E57" s="15">
        <v>1</v>
      </c>
      <c r="F57" s="15">
        <v>0</v>
      </c>
      <c r="G57" s="15">
        <v>0</v>
      </c>
      <c r="H57" s="15">
        <v>2</v>
      </c>
      <c r="I57" s="16">
        <v>2</v>
      </c>
      <c r="J57" s="16">
        <v>1</v>
      </c>
      <c r="K57" s="16">
        <v>2</v>
      </c>
      <c r="L57" s="16">
        <v>0</v>
      </c>
    </row>
    <row r="58" spans="1:12" x14ac:dyDescent="0.2">
      <c r="A58" s="17" t="s">
        <v>91</v>
      </c>
      <c r="B58" s="14">
        <v>1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</v>
      </c>
      <c r="I58" s="16">
        <v>0</v>
      </c>
      <c r="J58" s="16">
        <v>0</v>
      </c>
      <c r="K58" s="16">
        <v>0</v>
      </c>
      <c r="L58" s="16">
        <v>0</v>
      </c>
    </row>
    <row r="59" spans="1:12" x14ac:dyDescent="0.2">
      <c r="A59" s="17" t="s">
        <v>92</v>
      </c>
      <c r="B59" s="14">
        <v>4</v>
      </c>
      <c r="C59" s="15">
        <v>2</v>
      </c>
      <c r="D59" s="15">
        <v>0</v>
      </c>
      <c r="E59" s="15">
        <v>0</v>
      </c>
      <c r="F59" s="15">
        <v>0</v>
      </c>
      <c r="G59" s="15">
        <v>1</v>
      </c>
      <c r="H59" s="15">
        <v>0</v>
      </c>
      <c r="I59" s="16">
        <v>0</v>
      </c>
      <c r="J59" s="16">
        <v>1</v>
      </c>
      <c r="K59" s="16">
        <v>0</v>
      </c>
      <c r="L59" s="16">
        <v>0</v>
      </c>
    </row>
    <row r="60" spans="1:12" x14ac:dyDescent="0.2">
      <c r="A60" s="17" t="s">
        <v>93</v>
      </c>
      <c r="B60" s="14">
        <v>6</v>
      </c>
      <c r="C60" s="15">
        <v>1</v>
      </c>
      <c r="D60" s="15">
        <v>0</v>
      </c>
      <c r="E60" s="15">
        <v>1</v>
      </c>
      <c r="F60" s="15">
        <v>0</v>
      </c>
      <c r="G60" s="15">
        <v>2</v>
      </c>
      <c r="H60" s="15">
        <v>1</v>
      </c>
      <c r="I60" s="16">
        <v>0</v>
      </c>
      <c r="J60" s="16">
        <v>1</v>
      </c>
      <c r="K60" s="16">
        <v>0</v>
      </c>
      <c r="L60" s="16">
        <v>0</v>
      </c>
    </row>
    <row r="61" spans="1:12" x14ac:dyDescent="0.2">
      <c r="A61" s="17" t="s">
        <v>94</v>
      </c>
      <c r="B61" s="14">
        <v>5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3</v>
      </c>
      <c r="I61" s="16">
        <v>2</v>
      </c>
      <c r="J61" s="16">
        <v>0</v>
      </c>
      <c r="K61" s="16">
        <v>0</v>
      </c>
      <c r="L61" s="16">
        <v>0</v>
      </c>
    </row>
    <row r="62" spans="1:12" x14ac:dyDescent="0.2">
      <c r="A62" s="17" t="s">
        <v>95</v>
      </c>
      <c r="B62" s="14">
        <v>9</v>
      </c>
      <c r="C62" s="15">
        <v>2</v>
      </c>
      <c r="D62" s="15">
        <v>0</v>
      </c>
      <c r="E62" s="15">
        <v>1</v>
      </c>
      <c r="F62" s="15">
        <v>1</v>
      </c>
      <c r="G62" s="15">
        <v>1</v>
      </c>
      <c r="H62" s="15">
        <v>0</v>
      </c>
      <c r="I62" s="16">
        <v>2</v>
      </c>
      <c r="J62" s="16">
        <v>0</v>
      </c>
      <c r="K62" s="16">
        <v>1</v>
      </c>
      <c r="L62" s="16">
        <v>1</v>
      </c>
    </row>
    <row r="63" spans="1:12" x14ac:dyDescent="0.2">
      <c r="A63" s="17" t="s">
        <v>96</v>
      </c>
      <c r="B63" s="14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6">
        <v>0</v>
      </c>
      <c r="J63" s="16">
        <v>0</v>
      </c>
      <c r="K63" s="16">
        <v>0</v>
      </c>
      <c r="L63" s="16">
        <v>0</v>
      </c>
    </row>
    <row r="64" spans="1:12" x14ac:dyDescent="0.2">
      <c r="A64" s="13" t="s">
        <v>97</v>
      </c>
      <c r="B64" s="14">
        <v>56</v>
      </c>
      <c r="C64" s="15">
        <v>7</v>
      </c>
      <c r="D64" s="15">
        <v>5</v>
      </c>
      <c r="E64" s="15">
        <v>4</v>
      </c>
      <c r="F64" s="15">
        <v>5</v>
      </c>
      <c r="G64" s="15">
        <v>7</v>
      </c>
      <c r="H64" s="15">
        <v>2</v>
      </c>
      <c r="I64" s="15">
        <v>9</v>
      </c>
      <c r="J64" s="16">
        <v>2</v>
      </c>
      <c r="K64" s="16">
        <v>7</v>
      </c>
      <c r="L64" s="16">
        <v>8</v>
      </c>
    </row>
    <row r="65" spans="1:12" x14ac:dyDescent="0.2">
      <c r="A65" s="17" t="s">
        <v>98</v>
      </c>
      <c r="B65" s="14">
        <v>5</v>
      </c>
      <c r="C65" s="15">
        <v>2</v>
      </c>
      <c r="D65" s="15">
        <v>0</v>
      </c>
      <c r="E65" s="15">
        <v>0</v>
      </c>
      <c r="F65" s="15">
        <v>0</v>
      </c>
      <c r="G65" s="15">
        <v>2</v>
      </c>
      <c r="H65" s="15">
        <v>0</v>
      </c>
      <c r="I65" s="16">
        <v>1</v>
      </c>
      <c r="J65" s="16">
        <v>0</v>
      </c>
      <c r="K65" s="16">
        <v>0</v>
      </c>
      <c r="L65" s="16">
        <v>0</v>
      </c>
    </row>
    <row r="66" spans="1:12" x14ac:dyDescent="0.2">
      <c r="A66" s="17" t="s">
        <v>99</v>
      </c>
      <c r="B66" s="14">
        <v>41</v>
      </c>
      <c r="C66" s="15">
        <v>5</v>
      </c>
      <c r="D66" s="15">
        <v>3</v>
      </c>
      <c r="E66" s="15">
        <v>2</v>
      </c>
      <c r="F66" s="15">
        <v>5</v>
      </c>
      <c r="G66" s="15">
        <v>5</v>
      </c>
      <c r="H66" s="15">
        <v>2</v>
      </c>
      <c r="I66" s="16">
        <v>6</v>
      </c>
      <c r="J66" s="16">
        <v>2</v>
      </c>
      <c r="K66" s="16">
        <v>5</v>
      </c>
      <c r="L66" s="16">
        <v>6</v>
      </c>
    </row>
    <row r="67" spans="1:12" x14ac:dyDescent="0.2">
      <c r="A67" s="17" t="s">
        <v>100</v>
      </c>
      <c r="B67" s="14">
        <v>1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6">
        <v>0</v>
      </c>
      <c r="J67" s="16">
        <v>0</v>
      </c>
      <c r="K67" s="16">
        <v>1</v>
      </c>
      <c r="L67" s="16">
        <v>0</v>
      </c>
    </row>
    <row r="68" spans="1:12" x14ac:dyDescent="0.2">
      <c r="A68" s="17" t="s">
        <v>101</v>
      </c>
      <c r="B68" s="14">
        <v>3</v>
      </c>
      <c r="C68" s="15">
        <v>0</v>
      </c>
      <c r="D68" s="15">
        <v>2</v>
      </c>
      <c r="E68" s="15">
        <v>0</v>
      </c>
      <c r="F68" s="15">
        <v>0</v>
      </c>
      <c r="G68" s="15">
        <v>0</v>
      </c>
      <c r="H68" s="15">
        <v>0</v>
      </c>
      <c r="I68" s="16">
        <v>1</v>
      </c>
      <c r="J68" s="16">
        <v>0</v>
      </c>
      <c r="K68" s="16">
        <v>0</v>
      </c>
      <c r="L68" s="16">
        <v>0</v>
      </c>
    </row>
    <row r="69" spans="1:12" x14ac:dyDescent="0.2">
      <c r="A69" s="18" t="s">
        <v>102</v>
      </c>
      <c r="B69" s="19">
        <v>6</v>
      </c>
      <c r="C69" s="20">
        <v>0</v>
      </c>
      <c r="D69" s="20">
        <v>0</v>
      </c>
      <c r="E69" s="20">
        <v>2</v>
      </c>
      <c r="F69" s="20">
        <v>0</v>
      </c>
      <c r="G69" s="20">
        <v>0</v>
      </c>
      <c r="H69" s="20">
        <v>0</v>
      </c>
      <c r="I69" s="21">
        <v>1</v>
      </c>
      <c r="J69" s="21">
        <v>0</v>
      </c>
      <c r="K69" s="21">
        <v>1</v>
      </c>
      <c r="L69" s="21">
        <v>2</v>
      </c>
    </row>
    <row r="70" spans="1:12" ht="43" x14ac:dyDescent="0.2">
      <c r="A70" s="22" t="s">
        <v>103</v>
      </c>
      <c r="B70" s="23">
        <v>26</v>
      </c>
      <c r="C70" s="24">
        <v>3</v>
      </c>
      <c r="D70" s="24">
        <v>2</v>
      </c>
      <c r="E70" s="24">
        <v>6</v>
      </c>
      <c r="F70" s="24">
        <v>0</v>
      </c>
      <c r="G70" s="24">
        <v>4</v>
      </c>
      <c r="H70" s="24">
        <v>4</v>
      </c>
      <c r="I70" s="24">
        <v>2</v>
      </c>
      <c r="J70" s="25">
        <v>2</v>
      </c>
      <c r="K70" s="25">
        <v>1</v>
      </c>
      <c r="L70" s="25">
        <v>2</v>
      </c>
    </row>
    <row r="71" spans="1:12" x14ac:dyDescent="0.2">
      <c r="A71" s="26" t="s">
        <v>104</v>
      </c>
      <c r="B71" s="14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6">
        <v>0</v>
      </c>
      <c r="J71" s="16">
        <v>0</v>
      </c>
      <c r="K71" s="16">
        <v>0</v>
      </c>
      <c r="L71" s="16">
        <v>0</v>
      </c>
    </row>
    <row r="72" spans="1:12" x14ac:dyDescent="0.2">
      <c r="A72" s="26" t="s">
        <v>105</v>
      </c>
      <c r="B72" s="14">
        <v>0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6">
        <v>0</v>
      </c>
      <c r="J72" s="16">
        <v>0</v>
      </c>
      <c r="K72" s="16">
        <v>0</v>
      </c>
      <c r="L72" s="16">
        <v>0</v>
      </c>
    </row>
    <row r="73" spans="1:12" x14ac:dyDescent="0.2">
      <c r="A73" s="26" t="s">
        <v>106</v>
      </c>
      <c r="B73" s="14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6">
        <v>0</v>
      </c>
      <c r="J73" s="16">
        <v>0</v>
      </c>
      <c r="K73" s="16">
        <v>0</v>
      </c>
      <c r="L73" s="16">
        <v>0</v>
      </c>
    </row>
    <row r="74" spans="1:12" x14ac:dyDescent="0.2">
      <c r="A74" s="26" t="s">
        <v>107</v>
      </c>
      <c r="B74" s="14">
        <v>25</v>
      </c>
      <c r="C74" s="15">
        <v>3</v>
      </c>
      <c r="D74" s="15">
        <v>2</v>
      </c>
      <c r="E74" s="15">
        <v>5</v>
      </c>
      <c r="F74" s="15">
        <v>0</v>
      </c>
      <c r="G74" s="15">
        <v>4</v>
      </c>
      <c r="H74" s="15">
        <v>4</v>
      </c>
      <c r="I74" s="16">
        <v>2</v>
      </c>
      <c r="J74" s="16">
        <v>2</v>
      </c>
      <c r="K74" s="16">
        <v>1</v>
      </c>
      <c r="L74" s="16">
        <v>2</v>
      </c>
    </row>
    <row r="75" spans="1:12" x14ac:dyDescent="0.2">
      <c r="A75" s="27" t="s">
        <v>108</v>
      </c>
      <c r="B75" s="19">
        <v>1</v>
      </c>
      <c r="C75" s="20">
        <v>0</v>
      </c>
      <c r="D75" s="20">
        <v>0</v>
      </c>
      <c r="E75" s="20">
        <v>1</v>
      </c>
      <c r="F75" s="20">
        <v>0</v>
      </c>
      <c r="G75" s="20">
        <v>0</v>
      </c>
      <c r="H75" s="20">
        <v>0</v>
      </c>
      <c r="I75" s="21">
        <v>0</v>
      </c>
      <c r="J75" s="21">
        <v>0</v>
      </c>
      <c r="K75" s="21">
        <v>0</v>
      </c>
      <c r="L75" s="21">
        <v>0</v>
      </c>
    </row>
  </sheetData>
  <mergeCells count="3">
    <mergeCell ref="A1:L1"/>
    <mergeCell ref="A2:L2"/>
    <mergeCell ref="A3:L3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D4AF-1FCD-FF43-92EA-B3FE4F0B765B}">
  <dimension ref="A1:C4"/>
  <sheetViews>
    <sheetView workbookViewId="0">
      <selection activeCell="G25" sqref="G25"/>
    </sheetView>
  </sheetViews>
  <sheetFormatPr baseColWidth="10" defaultRowHeight="16" x14ac:dyDescent="0.2"/>
  <sheetData>
    <row r="1" spans="1:3" x14ac:dyDescent="0.2">
      <c r="B1" t="s">
        <v>145</v>
      </c>
      <c r="C1" t="s">
        <v>144</v>
      </c>
    </row>
    <row r="2" spans="1:3" x14ac:dyDescent="0.2">
      <c r="A2">
        <v>2020</v>
      </c>
      <c r="B2">
        <v>46</v>
      </c>
      <c r="C2" s="28">
        <v>46</v>
      </c>
    </row>
    <row r="3" spans="1:3" x14ac:dyDescent="0.2">
      <c r="A3">
        <v>2021</v>
      </c>
      <c r="B3">
        <v>56</v>
      </c>
      <c r="C3" s="28">
        <v>73</v>
      </c>
    </row>
    <row r="4" spans="1:3" x14ac:dyDescent="0.2">
      <c r="A4">
        <v>2022</v>
      </c>
      <c r="B4">
        <v>57</v>
      </c>
      <c r="C4" s="28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rates</vt:lpstr>
      <vt:lpstr>mnleoka</vt:lpstr>
      <vt:lpstr>bls</vt:lpstr>
      <vt:lpstr>mnucr</vt:lpstr>
      <vt:lpstr>fbi_cops_2022</vt:lpstr>
      <vt:lpstr>fbikia</vt:lpstr>
      <vt:lpstr>fbi_accidents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Hargarten, Jeff</dc:creator>
  <cp:lastModifiedBy>Hargarten, Jeff</cp:lastModifiedBy>
  <dcterms:created xsi:type="dcterms:W3CDTF">2024-02-19T15:44:26Z</dcterms:created>
  <dcterms:modified xsi:type="dcterms:W3CDTF">2024-06-05T13:36:44Z</dcterms:modified>
</cp:coreProperties>
</file>