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stmj\OneDrive - Star Tribune\CriminalJustice\POST Board data\"/>
    </mc:Choice>
  </mc:AlternateContent>
  <bookViews>
    <workbookView xWindow="0" yWindow="0" windowWidth="25200" windowHeight="115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3" l="1"/>
  <c r="B36" i="3"/>
  <c r="N32" i="3" l="1"/>
  <c r="P3" i="3" l="1"/>
  <c r="O15" i="3"/>
  <c r="N9" i="3" l="1"/>
  <c r="R21" i="3" l="1"/>
  <c r="R20" i="3"/>
  <c r="R10" i="3"/>
  <c r="R9" i="3"/>
  <c r="L35" i="3" l="1"/>
  <c r="G35" i="3"/>
  <c r="B35" i="3"/>
  <c r="P7" i="1"/>
  <c r="L34" i="1" l="1"/>
  <c r="G34" i="1"/>
  <c r="B34" i="1"/>
</calcChain>
</file>

<file path=xl/sharedStrings.xml><?xml version="1.0" encoding="utf-8"?>
<sst xmlns="http://schemas.openxmlformats.org/spreadsheetml/2006/main" count="163" uniqueCount="39">
  <si>
    <t>FELONY</t>
  </si>
  <si>
    <t>GROSS MISDEMEANOR</t>
  </si>
  <si>
    <t>MISDEMEANOR</t>
  </si>
  <si>
    <t>MISD</t>
  </si>
  <si>
    <t>No discipline</t>
  </si>
  <si>
    <t>No discipline/Expired before sentencing</t>
  </si>
  <si>
    <t>Revocation/Surrender license</t>
  </si>
  <si>
    <t>Suspension/Probation/Other</t>
  </si>
  <si>
    <t>felony-felony</t>
  </si>
  <si>
    <t>felony-gm</t>
  </si>
  <si>
    <t>felony-misd</t>
  </si>
  <si>
    <t>felony</t>
  </si>
  <si>
    <t>gm-gm</t>
  </si>
  <si>
    <t>misd</t>
  </si>
  <si>
    <t>gm-misd</t>
  </si>
  <si>
    <t>felony-felony*</t>
  </si>
  <si>
    <t>*Cases are recent; could still result in board action</t>
  </si>
  <si>
    <t>GM</t>
  </si>
  <si>
    <t>gm</t>
  </si>
  <si>
    <t>Level of initial charge</t>
  </si>
  <si>
    <t>Level of sentencing</t>
  </si>
  <si>
    <t>POST Board discipline</t>
  </si>
  <si>
    <t>total cases</t>
  </si>
  <si>
    <t>Misd</t>
  </si>
  <si>
    <t>Cases resulting in licenses revoked or surrendered:</t>
  </si>
  <si>
    <t>Cases resulting in suspension or probation:</t>
  </si>
  <si>
    <t>Cases resulting in no discipline:</t>
  </si>
  <si>
    <t>(3 - licenses expired before sentencing)</t>
  </si>
  <si>
    <t>(5 licenses expired before sentencing)</t>
  </si>
  <si>
    <t>(13 licenses expired before sentencing)</t>
  </si>
  <si>
    <t>Felony cases:</t>
  </si>
  <si>
    <t>License revoked</t>
  </si>
  <si>
    <t>Suspension or probation</t>
  </si>
  <si>
    <t>Gross misdemeanor cases:</t>
  </si>
  <si>
    <t>LEVEL AT TIME OF SENTENCING:</t>
  </si>
  <si>
    <t>Misdemeanor cases:</t>
  </si>
  <si>
    <t>*</t>
  </si>
  <si>
    <t xml:space="preserve">* adjusted sept 12th for Abraham Torrez </t>
  </si>
  <si>
    <t>whose license was revoked at end of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</si>
</sst>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2" borderId="1" xfId="0" applyFont="1" applyFill="1" applyBorder="1"/>
    <xf numFmtId="0" fontId="0" fillId="3" borderId="0" xfId="0" applyFill="1"/>
    <xf numFmtId="0" fontId="0" fillId="3" borderId="0" xfId="0" applyNumberFormat="1" applyFill="1"/>
    <xf numFmtId="0" fontId="0" fillId="0" borderId="0" xfId="0" applyFill="1"/>
    <xf numFmtId="0" fontId="0" fillId="0" borderId="0" xfId="0" applyNumberForma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36"/>
  <sheetViews>
    <sheetView workbookViewId="0">
      <selection activeCell="A2" sqref="A2:L35"/>
    </sheetView>
  </sheetViews>
  <sheetFormatPr defaultRowHeight="15" x14ac:dyDescent="0.25"/>
  <cols>
    <col min="1" max="1" width="21.140625" bestFit="1" customWidth="1"/>
    <col min="2" max="2" width="6.5703125" customWidth="1"/>
    <col min="3" max="3" width="1.85546875" customWidth="1"/>
    <col min="4" max="4" width="3" style="7" customWidth="1"/>
    <col min="5" max="5" width="3" style="9" customWidth="1"/>
    <col min="6" max="6" width="12.5703125" bestFit="1" customWidth="1"/>
    <col min="8" max="8" width="4.85546875" customWidth="1"/>
    <col min="9" max="9" width="2.28515625" style="7" customWidth="1"/>
    <col min="10" max="10" width="2.28515625" style="9" customWidth="1"/>
    <col min="11" max="11" width="46.42578125" bestFit="1" customWidth="1"/>
  </cols>
  <sheetData>
    <row r="2" spans="1:16" s="11" customFormat="1" ht="21" x14ac:dyDescent="0.35">
      <c r="A2" s="11" t="s">
        <v>19</v>
      </c>
      <c r="D2" s="12"/>
      <c r="E2" s="13"/>
      <c r="F2" s="11" t="s">
        <v>20</v>
      </c>
      <c r="I2" s="12"/>
      <c r="J2" s="13"/>
      <c r="K2" s="11" t="s">
        <v>21</v>
      </c>
    </row>
    <row r="3" spans="1:16" x14ac:dyDescent="0.25">
      <c r="F3" s="2"/>
    </row>
    <row r="4" spans="1:16" x14ac:dyDescent="0.25">
      <c r="A4" s="14" t="s">
        <v>0</v>
      </c>
      <c r="B4" s="14">
        <v>109</v>
      </c>
      <c r="C4" s="1"/>
      <c r="D4" s="8"/>
      <c r="E4" s="10"/>
      <c r="F4" s="2" t="s">
        <v>0</v>
      </c>
      <c r="G4" s="2"/>
      <c r="H4" s="2"/>
      <c r="K4" s="6" t="s">
        <v>6</v>
      </c>
    </row>
    <row r="5" spans="1:16" x14ac:dyDescent="0.25">
      <c r="D5" s="8"/>
      <c r="E5" s="10"/>
      <c r="F5" s="16" t="s">
        <v>11</v>
      </c>
      <c r="G5" s="15">
        <v>67</v>
      </c>
      <c r="K5" s="15" t="s">
        <v>8</v>
      </c>
      <c r="L5" s="15">
        <v>61</v>
      </c>
    </row>
    <row r="6" spans="1:16" x14ac:dyDescent="0.25">
      <c r="D6" s="8"/>
      <c r="E6" s="10"/>
      <c r="K6" s="17" t="s">
        <v>9</v>
      </c>
      <c r="L6" s="17">
        <v>8</v>
      </c>
    </row>
    <row r="7" spans="1:16" x14ac:dyDescent="0.25">
      <c r="K7" s="20" t="s">
        <v>10</v>
      </c>
      <c r="L7" s="20">
        <v>9</v>
      </c>
      <c r="P7">
        <f>629-111</f>
        <v>518</v>
      </c>
    </row>
    <row r="8" spans="1:16" x14ac:dyDescent="0.25">
      <c r="A8" s="19" t="s">
        <v>1</v>
      </c>
      <c r="B8" s="19">
        <v>192</v>
      </c>
      <c r="C8" s="1"/>
      <c r="F8" t="s">
        <v>17</v>
      </c>
      <c r="K8" s="22" t="s">
        <v>12</v>
      </c>
      <c r="L8" s="22">
        <v>14</v>
      </c>
    </row>
    <row r="9" spans="1:16" x14ac:dyDescent="0.25">
      <c r="F9" s="17" t="s">
        <v>11</v>
      </c>
      <c r="G9" s="17">
        <v>17</v>
      </c>
      <c r="K9" s="21" t="s">
        <v>14</v>
      </c>
      <c r="L9" s="21">
        <v>3</v>
      </c>
    </row>
    <row r="10" spans="1:16" x14ac:dyDescent="0.25">
      <c r="F10" s="18" t="s">
        <v>18</v>
      </c>
      <c r="G10" s="18">
        <v>98</v>
      </c>
      <c r="K10" t="s">
        <v>13</v>
      </c>
      <c r="L10">
        <v>16</v>
      </c>
    </row>
    <row r="12" spans="1:16" x14ac:dyDescent="0.25">
      <c r="K12" s="6" t="s">
        <v>7</v>
      </c>
    </row>
    <row r="13" spans="1:16" x14ac:dyDescent="0.25">
      <c r="A13" s="1" t="s">
        <v>2</v>
      </c>
      <c r="B13" s="1">
        <v>328</v>
      </c>
      <c r="C13" s="1"/>
      <c r="F13" t="s">
        <v>3</v>
      </c>
      <c r="K13" s="17" t="s">
        <v>9</v>
      </c>
      <c r="L13" s="17">
        <v>2</v>
      </c>
    </row>
    <row r="14" spans="1:16" x14ac:dyDescent="0.25">
      <c r="F14" s="20" t="s">
        <v>11</v>
      </c>
      <c r="G14" s="20">
        <v>25</v>
      </c>
      <c r="K14" s="18" t="s">
        <v>12</v>
      </c>
      <c r="L14" s="18">
        <v>18</v>
      </c>
    </row>
    <row r="15" spans="1:16" x14ac:dyDescent="0.25">
      <c r="F15" s="21" t="s">
        <v>18</v>
      </c>
      <c r="G15" s="21">
        <v>94</v>
      </c>
      <c r="K15" s="21" t="s">
        <v>14</v>
      </c>
      <c r="L15" s="21">
        <v>2</v>
      </c>
    </row>
    <row r="16" spans="1:16" x14ac:dyDescent="0.25">
      <c r="F16" t="s">
        <v>13</v>
      </c>
      <c r="G16">
        <v>328</v>
      </c>
      <c r="K16" t="s">
        <v>13</v>
      </c>
      <c r="L16">
        <v>2</v>
      </c>
    </row>
    <row r="18" spans="11:12" x14ac:dyDescent="0.25">
      <c r="K18" s="6" t="s">
        <v>5</v>
      </c>
    </row>
    <row r="19" spans="11:12" x14ac:dyDescent="0.25">
      <c r="K19" s="15" t="s">
        <v>8</v>
      </c>
      <c r="L19" s="15">
        <v>3</v>
      </c>
    </row>
    <row r="20" spans="11:12" x14ac:dyDescent="0.25">
      <c r="K20" s="17" t="s">
        <v>9</v>
      </c>
      <c r="L20" s="17">
        <v>1</v>
      </c>
    </row>
    <row r="21" spans="11:12" x14ac:dyDescent="0.25">
      <c r="K21" s="20" t="s">
        <v>10</v>
      </c>
      <c r="L21" s="20">
        <v>1</v>
      </c>
    </row>
    <row r="22" spans="11:12" x14ac:dyDescent="0.25">
      <c r="K22" s="18" t="s">
        <v>12</v>
      </c>
      <c r="L22" s="18">
        <v>4</v>
      </c>
    </row>
    <row r="23" spans="11:12" x14ac:dyDescent="0.25">
      <c r="K23" s="21" t="s">
        <v>14</v>
      </c>
      <c r="L23" s="21">
        <v>4</v>
      </c>
    </row>
    <row r="24" spans="11:12" x14ac:dyDescent="0.25">
      <c r="K24" t="s">
        <v>13</v>
      </c>
      <c r="L24">
        <v>8</v>
      </c>
    </row>
    <row r="26" spans="11:12" x14ac:dyDescent="0.25">
      <c r="K26" s="6" t="s">
        <v>4</v>
      </c>
    </row>
    <row r="27" spans="11:12" x14ac:dyDescent="0.25">
      <c r="K27" s="15" t="s">
        <v>15</v>
      </c>
      <c r="L27" s="15">
        <v>3</v>
      </c>
    </row>
    <row r="28" spans="11:12" x14ac:dyDescent="0.25">
      <c r="K28" s="17" t="s">
        <v>9</v>
      </c>
      <c r="L28" s="17">
        <v>6</v>
      </c>
    </row>
    <row r="29" spans="11:12" x14ac:dyDescent="0.25">
      <c r="K29" s="20" t="s">
        <v>10</v>
      </c>
      <c r="L29" s="20">
        <v>15</v>
      </c>
    </row>
    <row r="30" spans="11:12" x14ac:dyDescent="0.25">
      <c r="K30" s="18" t="s">
        <v>12</v>
      </c>
      <c r="L30" s="18">
        <v>62</v>
      </c>
    </row>
    <row r="31" spans="11:12" x14ac:dyDescent="0.25">
      <c r="K31" s="21" t="s">
        <v>14</v>
      </c>
      <c r="L31" s="21">
        <v>85</v>
      </c>
    </row>
    <row r="32" spans="11:12" x14ac:dyDescent="0.25">
      <c r="K32" t="s">
        <v>13</v>
      </c>
      <c r="L32">
        <v>302</v>
      </c>
    </row>
    <row r="34" spans="1:12" x14ac:dyDescent="0.25">
      <c r="A34" t="s">
        <v>22</v>
      </c>
      <c r="B34">
        <f>SUM(B4:B31)</f>
        <v>629</v>
      </c>
      <c r="G34">
        <f>SUM(G4:G31)</f>
        <v>629</v>
      </c>
      <c r="K34" t="s">
        <v>22</v>
      </c>
      <c r="L34">
        <f>SUM(L5:L32)</f>
        <v>629</v>
      </c>
    </row>
    <row r="36" spans="1:12" x14ac:dyDescent="0.25">
      <c r="K36" t="s">
        <v>16</v>
      </c>
    </row>
  </sheetData>
  <pageMargins left="0.7" right="0.7" top="0.75" bottom="0.75" header="0.3" footer="0.3"/>
  <pageSetup scale="8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34"/>
  <sheetViews>
    <sheetView workbookViewId="0">
      <selection activeCell="M2" sqref="M2:N34"/>
    </sheetView>
  </sheetViews>
  <sheetFormatPr defaultRowHeight="15" x14ac:dyDescent="0.25"/>
  <cols>
    <col min="6" max="6" width="12.5703125" bestFit="1" customWidth="1"/>
    <col min="7" max="7" width="37.5703125" bestFit="1" customWidth="1"/>
    <col min="8" max="8" width="27.85546875" bestFit="1" customWidth="1"/>
    <col min="13" max="13" width="27.85546875" bestFit="1" customWidth="1"/>
  </cols>
  <sheetData>
    <row r="2" spans="5:14" x14ac:dyDescent="0.25">
      <c r="M2" s="6" t="s">
        <v>6</v>
      </c>
    </row>
    <row r="3" spans="5:14" x14ac:dyDescent="0.25">
      <c r="M3" t="s">
        <v>8</v>
      </c>
      <c r="N3">
        <v>61</v>
      </c>
    </row>
    <row r="4" spans="5:14" x14ac:dyDescent="0.25">
      <c r="M4" t="s">
        <v>9</v>
      </c>
      <c r="N4">
        <v>8</v>
      </c>
    </row>
    <row r="5" spans="5:14" x14ac:dyDescent="0.25">
      <c r="M5" t="s">
        <v>10</v>
      </c>
      <c r="N5">
        <v>9</v>
      </c>
    </row>
    <row r="6" spans="5:14" x14ac:dyDescent="0.25">
      <c r="F6" s="6" t="s">
        <v>4</v>
      </c>
      <c r="G6" s="6" t="s">
        <v>5</v>
      </c>
      <c r="H6" s="6" t="s">
        <v>6</v>
      </c>
      <c r="I6" s="6" t="s">
        <v>7</v>
      </c>
    </row>
    <row r="7" spans="5:14" x14ac:dyDescent="0.25">
      <c r="E7" s="4" t="s">
        <v>0</v>
      </c>
      <c r="F7" s="5">
        <v>3</v>
      </c>
      <c r="G7" s="5">
        <v>3</v>
      </c>
      <c r="H7" s="5">
        <v>61</v>
      </c>
      <c r="I7" s="5"/>
    </row>
    <row r="8" spans="5:14" x14ac:dyDescent="0.25">
      <c r="E8" s="3" t="s">
        <v>0</v>
      </c>
      <c r="F8" s="2">
        <v>3</v>
      </c>
      <c r="G8" s="2">
        <v>3</v>
      </c>
      <c r="H8" s="2">
        <v>61</v>
      </c>
      <c r="I8" s="2"/>
      <c r="M8" s="6" t="s">
        <v>7</v>
      </c>
    </row>
    <row r="9" spans="5:14" x14ac:dyDescent="0.25">
      <c r="E9" s="4" t="s">
        <v>1</v>
      </c>
      <c r="F9" s="5">
        <v>68</v>
      </c>
      <c r="G9" s="5">
        <v>5</v>
      </c>
      <c r="H9" s="5">
        <v>22</v>
      </c>
      <c r="I9" s="5">
        <v>20</v>
      </c>
      <c r="M9" t="s">
        <v>9</v>
      </c>
      <c r="N9">
        <v>2</v>
      </c>
    </row>
    <row r="10" spans="5:14" x14ac:dyDescent="0.25">
      <c r="E10" s="3" t="s">
        <v>0</v>
      </c>
      <c r="F10" s="2">
        <v>6</v>
      </c>
      <c r="G10" s="2">
        <v>1</v>
      </c>
      <c r="H10" s="2">
        <v>8</v>
      </c>
      <c r="I10" s="2">
        <v>2</v>
      </c>
      <c r="M10" t="s">
        <v>12</v>
      </c>
      <c r="N10">
        <v>18</v>
      </c>
    </row>
    <row r="11" spans="5:14" x14ac:dyDescent="0.25">
      <c r="E11" s="3" t="s">
        <v>1</v>
      </c>
      <c r="F11" s="2">
        <v>62</v>
      </c>
      <c r="G11" s="2">
        <v>4</v>
      </c>
      <c r="H11" s="2">
        <v>14</v>
      </c>
      <c r="I11" s="2">
        <v>18</v>
      </c>
      <c r="M11" t="s">
        <v>14</v>
      </c>
      <c r="N11">
        <v>2</v>
      </c>
    </row>
    <row r="12" spans="5:14" x14ac:dyDescent="0.25">
      <c r="E12" s="4" t="s">
        <v>2</v>
      </c>
      <c r="F12" s="5">
        <v>402</v>
      </c>
      <c r="G12" s="5">
        <v>13</v>
      </c>
      <c r="H12" s="5">
        <v>28</v>
      </c>
      <c r="I12" s="5">
        <v>4</v>
      </c>
      <c r="M12" t="s">
        <v>13</v>
      </c>
      <c r="N12">
        <v>2</v>
      </c>
    </row>
    <row r="13" spans="5:14" x14ac:dyDescent="0.25">
      <c r="E13" s="3" t="s">
        <v>0</v>
      </c>
      <c r="F13" s="2">
        <v>15</v>
      </c>
      <c r="G13" s="2">
        <v>1</v>
      </c>
      <c r="H13" s="2">
        <v>9</v>
      </c>
      <c r="I13" s="2"/>
    </row>
    <row r="14" spans="5:14" x14ac:dyDescent="0.25">
      <c r="E14" s="3" t="s">
        <v>1</v>
      </c>
      <c r="F14" s="2">
        <v>85</v>
      </c>
      <c r="G14" s="2">
        <v>4</v>
      </c>
      <c r="H14" s="2">
        <v>3</v>
      </c>
      <c r="I14" s="2">
        <v>2</v>
      </c>
    </row>
    <row r="15" spans="5:14" x14ac:dyDescent="0.25">
      <c r="E15" s="3" t="s">
        <v>2</v>
      </c>
      <c r="F15" s="2">
        <v>302</v>
      </c>
      <c r="G15" s="2">
        <v>8</v>
      </c>
      <c r="H15" s="2">
        <v>16</v>
      </c>
      <c r="I15" s="2">
        <v>2</v>
      </c>
      <c r="M15" s="6" t="s">
        <v>5</v>
      </c>
    </row>
    <row r="16" spans="5:14" x14ac:dyDescent="0.25">
      <c r="M16" t="s">
        <v>8</v>
      </c>
      <c r="N16">
        <v>3</v>
      </c>
    </row>
    <row r="17" spans="13:14" x14ac:dyDescent="0.25">
      <c r="M17" t="s">
        <v>9</v>
      </c>
      <c r="N17">
        <v>1</v>
      </c>
    </row>
    <row r="18" spans="13:14" x14ac:dyDescent="0.25">
      <c r="M18" t="s">
        <v>10</v>
      </c>
      <c r="N18">
        <v>1</v>
      </c>
    </row>
    <row r="19" spans="13:14" x14ac:dyDescent="0.25">
      <c r="M19" t="s">
        <v>12</v>
      </c>
      <c r="N19">
        <v>4</v>
      </c>
    </row>
    <row r="20" spans="13:14" x14ac:dyDescent="0.25">
      <c r="M20" t="s">
        <v>14</v>
      </c>
      <c r="N20">
        <v>4</v>
      </c>
    </row>
    <row r="21" spans="13:14" x14ac:dyDescent="0.25">
      <c r="M21" t="s">
        <v>13</v>
      </c>
      <c r="N21">
        <v>8</v>
      </c>
    </row>
    <row r="24" spans="13:14" x14ac:dyDescent="0.25">
      <c r="M24" s="6" t="s">
        <v>4</v>
      </c>
    </row>
    <row r="25" spans="13:14" x14ac:dyDescent="0.25">
      <c r="M25" t="s">
        <v>15</v>
      </c>
      <c r="N25">
        <v>3</v>
      </c>
    </row>
    <row r="26" spans="13:14" x14ac:dyDescent="0.25">
      <c r="M26" t="s">
        <v>9</v>
      </c>
      <c r="N26">
        <v>6</v>
      </c>
    </row>
    <row r="27" spans="13:14" x14ac:dyDescent="0.25">
      <c r="M27" t="s">
        <v>10</v>
      </c>
      <c r="N27">
        <v>15</v>
      </c>
    </row>
    <row r="28" spans="13:14" x14ac:dyDescent="0.25">
      <c r="M28" t="s">
        <v>12</v>
      </c>
      <c r="N28">
        <v>62</v>
      </c>
    </row>
    <row r="29" spans="13:14" x14ac:dyDescent="0.25">
      <c r="M29" t="s">
        <v>14</v>
      </c>
      <c r="N29">
        <v>85</v>
      </c>
    </row>
    <row r="30" spans="13:14" x14ac:dyDescent="0.25">
      <c r="M30" t="s">
        <v>13</v>
      </c>
      <c r="N30">
        <v>302</v>
      </c>
    </row>
    <row r="34" spans="13:13" x14ac:dyDescent="0.25">
      <c r="M3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L25" activeCellId="1" sqref="L33 L25"/>
    </sheetView>
  </sheetViews>
  <sheetFormatPr defaultRowHeight="15" x14ac:dyDescent="0.25"/>
  <cols>
    <col min="11" max="11" width="15.85546875" customWidth="1"/>
    <col min="17" max="17" width="20.5703125" customWidth="1"/>
  </cols>
  <sheetData>
    <row r="1" spans="1:18" x14ac:dyDescent="0.25">
      <c r="M1" t="s">
        <v>37</v>
      </c>
    </row>
    <row r="2" spans="1:18" x14ac:dyDescent="0.25">
      <c r="M2" t="s">
        <v>38</v>
      </c>
    </row>
    <row r="3" spans="1:18" ht="21" x14ac:dyDescent="0.35">
      <c r="A3" s="11" t="s">
        <v>19</v>
      </c>
      <c r="B3" s="11"/>
      <c r="C3" s="11"/>
      <c r="D3" s="12"/>
      <c r="E3" s="13"/>
      <c r="F3" s="11" t="s">
        <v>20</v>
      </c>
      <c r="G3" s="11"/>
      <c r="H3" s="11"/>
      <c r="I3" s="12"/>
      <c r="J3" s="13"/>
      <c r="K3" s="11" t="s">
        <v>21</v>
      </c>
      <c r="L3" s="11"/>
      <c r="P3">
        <f>182/301</f>
        <v>0.60465116279069764</v>
      </c>
    </row>
    <row r="4" spans="1:18" x14ac:dyDescent="0.25">
      <c r="D4" s="7"/>
      <c r="E4" s="9"/>
      <c r="F4" s="2"/>
      <c r="I4" s="7"/>
      <c r="J4" s="9"/>
    </row>
    <row r="5" spans="1:18" x14ac:dyDescent="0.25">
      <c r="A5" s="14" t="s">
        <v>0</v>
      </c>
      <c r="B5" s="14">
        <v>109</v>
      </c>
      <c r="C5" s="1"/>
      <c r="D5" s="8"/>
      <c r="E5" s="10"/>
      <c r="F5" s="2" t="s">
        <v>0</v>
      </c>
      <c r="G5" s="2"/>
      <c r="H5" s="2"/>
      <c r="I5" s="7"/>
      <c r="J5" s="9"/>
      <c r="K5" s="6" t="s">
        <v>6</v>
      </c>
    </row>
    <row r="6" spans="1:18" x14ac:dyDescent="0.25">
      <c r="D6" s="8"/>
      <c r="E6" s="10"/>
      <c r="F6" s="16" t="s">
        <v>11</v>
      </c>
      <c r="G6" s="15">
        <v>67</v>
      </c>
      <c r="I6" s="7"/>
      <c r="J6" s="9"/>
      <c r="K6" s="15" t="s">
        <v>8</v>
      </c>
      <c r="L6" s="15">
        <v>62</v>
      </c>
      <c r="M6" t="s">
        <v>36</v>
      </c>
    </row>
    <row r="7" spans="1:18" x14ac:dyDescent="0.25">
      <c r="D7" s="8"/>
      <c r="E7" s="10"/>
      <c r="I7" s="7"/>
      <c r="J7" s="9"/>
      <c r="K7" s="17" t="s">
        <v>9</v>
      </c>
      <c r="L7" s="17">
        <v>8</v>
      </c>
      <c r="Q7" t="s">
        <v>24</v>
      </c>
    </row>
    <row r="8" spans="1:18" x14ac:dyDescent="0.25">
      <c r="D8" s="7"/>
      <c r="E8" s="9"/>
      <c r="I8" s="7"/>
      <c r="J8" s="9"/>
      <c r="K8" s="20" t="s">
        <v>10</v>
      </c>
      <c r="L8" s="20">
        <v>9</v>
      </c>
      <c r="P8" t="s">
        <v>36</v>
      </c>
      <c r="Q8" t="s">
        <v>11</v>
      </c>
      <c r="R8">
        <v>620</v>
      </c>
    </row>
    <row r="9" spans="1:18" x14ac:dyDescent="0.25">
      <c r="A9" s="19" t="s">
        <v>1</v>
      </c>
      <c r="B9" s="19">
        <v>192</v>
      </c>
      <c r="C9" s="1"/>
      <c r="D9" s="7"/>
      <c r="E9" s="9"/>
      <c r="F9" t="s">
        <v>17</v>
      </c>
      <c r="I9" s="7"/>
      <c r="J9" s="9"/>
      <c r="K9" s="22" t="s">
        <v>12</v>
      </c>
      <c r="L9" s="22">
        <v>14</v>
      </c>
      <c r="N9">
        <f>L8+L10+L11+L16+L17</f>
        <v>32</v>
      </c>
      <c r="Q9" t="s">
        <v>18</v>
      </c>
      <c r="R9">
        <f>L7+L9</f>
        <v>22</v>
      </c>
    </row>
    <row r="10" spans="1:18" x14ac:dyDescent="0.25">
      <c r="D10" s="7"/>
      <c r="E10" s="9"/>
      <c r="F10" s="17" t="s">
        <v>11</v>
      </c>
      <c r="G10" s="17">
        <v>17</v>
      </c>
      <c r="I10" s="7"/>
      <c r="J10" s="9"/>
      <c r="K10" s="21" t="s">
        <v>14</v>
      </c>
      <c r="L10" s="21">
        <v>3</v>
      </c>
      <c r="Q10" t="s">
        <v>23</v>
      </c>
      <c r="R10">
        <f>L8+L10+L11</f>
        <v>28</v>
      </c>
    </row>
    <row r="11" spans="1:18" x14ac:dyDescent="0.25">
      <c r="D11" s="7"/>
      <c r="E11" s="9"/>
      <c r="F11" s="18" t="s">
        <v>18</v>
      </c>
      <c r="G11" s="18">
        <v>98</v>
      </c>
      <c r="I11" s="7"/>
      <c r="J11" s="9"/>
      <c r="K11" t="s">
        <v>13</v>
      </c>
      <c r="L11">
        <v>16</v>
      </c>
    </row>
    <row r="12" spans="1:18" x14ac:dyDescent="0.25">
      <c r="D12" s="7"/>
      <c r="E12" s="9"/>
      <c r="I12" s="7"/>
      <c r="J12" s="9"/>
    </row>
    <row r="13" spans="1:18" x14ac:dyDescent="0.25">
      <c r="D13" s="7"/>
      <c r="E13" s="9"/>
      <c r="I13" s="7"/>
      <c r="J13" s="9"/>
      <c r="K13" s="6" t="s">
        <v>7</v>
      </c>
      <c r="Q13" t="s">
        <v>25</v>
      </c>
    </row>
    <row r="14" spans="1:18" x14ac:dyDescent="0.25">
      <c r="A14" s="1" t="s">
        <v>2</v>
      </c>
      <c r="B14" s="1">
        <v>328</v>
      </c>
      <c r="C14" s="1"/>
      <c r="D14" s="7"/>
      <c r="E14" s="9"/>
      <c r="F14" t="s">
        <v>3</v>
      </c>
      <c r="I14" s="7"/>
      <c r="J14" s="9"/>
      <c r="K14" s="17" t="s">
        <v>9</v>
      </c>
      <c r="L14" s="17">
        <v>2</v>
      </c>
      <c r="Q14" t="s">
        <v>11</v>
      </c>
      <c r="R14">
        <v>0</v>
      </c>
    </row>
    <row r="15" spans="1:18" x14ac:dyDescent="0.25">
      <c r="D15" s="7"/>
      <c r="E15" s="9"/>
      <c r="F15" s="20" t="s">
        <v>11</v>
      </c>
      <c r="G15" s="20">
        <v>25</v>
      </c>
      <c r="I15" s="7"/>
      <c r="J15" s="9"/>
      <c r="K15" s="18" t="s">
        <v>12</v>
      </c>
      <c r="L15" s="18">
        <v>18</v>
      </c>
      <c r="O15">
        <f>111+24</f>
        <v>135</v>
      </c>
      <c r="Q15" t="s">
        <v>18</v>
      </c>
      <c r="R15">
        <v>18</v>
      </c>
    </row>
    <row r="16" spans="1:18" x14ac:dyDescent="0.25">
      <c r="D16" s="7"/>
      <c r="E16" s="9"/>
      <c r="F16" s="21" t="s">
        <v>18</v>
      </c>
      <c r="G16" s="21">
        <v>94</v>
      </c>
      <c r="I16" s="7"/>
      <c r="J16" s="9"/>
      <c r="K16" s="21" t="s">
        <v>14</v>
      </c>
      <c r="L16" s="21">
        <v>2</v>
      </c>
      <c r="Q16" t="s">
        <v>13</v>
      </c>
      <c r="R16">
        <v>4</v>
      </c>
    </row>
    <row r="17" spans="4:19" x14ac:dyDescent="0.25">
      <c r="D17" s="7"/>
      <c r="E17" s="9"/>
      <c r="F17" t="s">
        <v>13</v>
      </c>
      <c r="G17">
        <v>328</v>
      </c>
      <c r="I17" s="7"/>
      <c r="J17" s="9"/>
      <c r="K17" t="s">
        <v>13</v>
      </c>
      <c r="L17">
        <v>2</v>
      </c>
    </row>
    <row r="18" spans="4:19" x14ac:dyDescent="0.25">
      <c r="D18" s="7"/>
      <c r="E18" s="9"/>
      <c r="I18" s="7"/>
      <c r="J18" s="9"/>
      <c r="Q18" t="s">
        <v>26</v>
      </c>
    </row>
    <row r="19" spans="4:19" x14ac:dyDescent="0.25">
      <c r="D19" s="7"/>
      <c r="E19" s="9"/>
      <c r="I19" s="7"/>
      <c r="J19" s="9"/>
      <c r="K19" s="6" t="s">
        <v>5</v>
      </c>
      <c r="P19" t="s">
        <v>36</v>
      </c>
      <c r="Q19" t="s">
        <v>11</v>
      </c>
      <c r="R19">
        <v>5</v>
      </c>
      <c r="S19" t="s">
        <v>27</v>
      </c>
    </row>
    <row r="20" spans="4:19" x14ac:dyDescent="0.25">
      <c r="D20" s="7"/>
      <c r="E20" s="9"/>
      <c r="I20" s="7"/>
      <c r="J20" s="9"/>
      <c r="K20" s="15" t="s">
        <v>8</v>
      </c>
      <c r="L20" s="15">
        <v>3</v>
      </c>
      <c r="Q20" t="s">
        <v>18</v>
      </c>
      <c r="R20">
        <f>L21+L23+L29+L31</f>
        <v>73</v>
      </c>
      <c r="S20" t="s">
        <v>28</v>
      </c>
    </row>
    <row r="21" spans="4:19" x14ac:dyDescent="0.25">
      <c r="D21" s="7"/>
      <c r="E21" s="9"/>
      <c r="I21" s="7"/>
      <c r="J21" s="9"/>
      <c r="K21" s="17" t="s">
        <v>9</v>
      </c>
      <c r="L21" s="17">
        <v>1</v>
      </c>
      <c r="Q21" t="s">
        <v>13</v>
      </c>
      <c r="R21">
        <f>L22+L24+L25+L30+L32+L33</f>
        <v>415</v>
      </c>
      <c r="S21" t="s">
        <v>29</v>
      </c>
    </row>
    <row r="22" spans="4:19" x14ac:dyDescent="0.25">
      <c r="D22" s="7"/>
      <c r="E22" s="9"/>
      <c r="I22" s="7"/>
      <c r="J22" s="9"/>
      <c r="K22" s="20" t="s">
        <v>10</v>
      </c>
      <c r="L22" s="20">
        <v>1</v>
      </c>
    </row>
    <row r="23" spans="4:19" x14ac:dyDescent="0.25">
      <c r="D23" s="7"/>
      <c r="E23" s="9"/>
      <c r="I23" s="7"/>
      <c r="J23" s="9"/>
      <c r="K23" s="18" t="s">
        <v>12</v>
      </c>
      <c r="L23" s="18">
        <v>4</v>
      </c>
    </row>
    <row r="24" spans="4:19" x14ac:dyDescent="0.25">
      <c r="D24" s="7"/>
      <c r="E24" s="9"/>
      <c r="I24" s="7"/>
      <c r="J24" s="9"/>
      <c r="K24" s="21" t="s">
        <v>14</v>
      </c>
      <c r="L24" s="21">
        <v>4</v>
      </c>
      <c r="Q24" t="s">
        <v>34</v>
      </c>
    </row>
    <row r="25" spans="4:19" x14ac:dyDescent="0.25">
      <c r="D25" s="7"/>
      <c r="E25" s="9"/>
      <c r="I25" s="7"/>
      <c r="J25" s="9"/>
      <c r="K25" t="s">
        <v>13</v>
      </c>
      <c r="L25">
        <v>8</v>
      </c>
      <c r="Q25" s="23" t="s">
        <v>30</v>
      </c>
      <c r="R25" s="23">
        <v>67</v>
      </c>
    </row>
    <row r="26" spans="4:19" x14ac:dyDescent="0.25">
      <c r="D26" s="7"/>
      <c r="E26" s="9"/>
      <c r="I26" s="7"/>
      <c r="J26" s="9"/>
      <c r="P26" t="s">
        <v>36</v>
      </c>
      <c r="Q26" t="s">
        <v>31</v>
      </c>
      <c r="R26">
        <v>62</v>
      </c>
    </row>
    <row r="27" spans="4:19" x14ac:dyDescent="0.25">
      <c r="D27" s="7"/>
      <c r="E27" s="9"/>
      <c r="I27" s="7"/>
      <c r="J27" s="9"/>
      <c r="K27" s="6" t="s">
        <v>4</v>
      </c>
      <c r="Q27" t="s">
        <v>32</v>
      </c>
      <c r="R27">
        <v>0</v>
      </c>
    </row>
    <row r="28" spans="4:19" x14ac:dyDescent="0.25">
      <c r="D28" s="7"/>
      <c r="E28" s="9"/>
      <c r="I28" s="7"/>
      <c r="J28" s="9"/>
      <c r="K28" s="15" t="s">
        <v>15</v>
      </c>
      <c r="L28" s="15">
        <v>2</v>
      </c>
      <c r="M28" t="s">
        <v>36</v>
      </c>
      <c r="P28" t="s">
        <v>36</v>
      </c>
      <c r="Q28" t="s">
        <v>4</v>
      </c>
      <c r="R28">
        <v>5</v>
      </c>
      <c r="S28" t="s">
        <v>27</v>
      </c>
    </row>
    <row r="29" spans="4:19" x14ac:dyDescent="0.25">
      <c r="D29" s="7"/>
      <c r="E29" s="9"/>
      <c r="I29" s="7"/>
      <c r="J29" s="9"/>
      <c r="K29" s="17" t="s">
        <v>9</v>
      </c>
      <c r="L29" s="17">
        <v>6</v>
      </c>
    </row>
    <row r="30" spans="4:19" x14ac:dyDescent="0.25">
      <c r="D30" s="7"/>
      <c r="E30" s="9"/>
      <c r="I30" s="7"/>
      <c r="J30" s="9"/>
      <c r="K30" s="20" t="s">
        <v>10</v>
      </c>
      <c r="L30" s="20">
        <v>15</v>
      </c>
      <c r="Q30" s="23" t="s">
        <v>33</v>
      </c>
      <c r="R30" s="23">
        <v>115</v>
      </c>
    </row>
    <row r="31" spans="4:19" x14ac:dyDescent="0.25">
      <c r="D31" s="7"/>
      <c r="E31" s="9"/>
      <c r="I31" s="7"/>
      <c r="J31" s="9"/>
      <c r="K31" s="18" t="s">
        <v>12</v>
      </c>
      <c r="L31" s="18">
        <v>62</v>
      </c>
      <c r="Q31" t="s">
        <v>31</v>
      </c>
      <c r="R31">
        <v>22</v>
      </c>
    </row>
    <row r="32" spans="4:19" x14ac:dyDescent="0.25">
      <c r="D32" s="7"/>
      <c r="E32" s="9"/>
      <c r="I32" s="7"/>
      <c r="J32" s="9"/>
      <c r="K32" s="21" t="s">
        <v>14</v>
      </c>
      <c r="L32" s="21">
        <v>85</v>
      </c>
      <c r="N32">
        <f>6+7+66+16+89+310</f>
        <v>494</v>
      </c>
      <c r="Q32" t="s">
        <v>32</v>
      </c>
      <c r="R32">
        <v>18</v>
      </c>
    </row>
    <row r="33" spans="1:19" x14ac:dyDescent="0.25">
      <c r="D33" s="7"/>
      <c r="E33" s="9"/>
      <c r="I33" s="7"/>
      <c r="J33" s="9"/>
      <c r="K33" t="s">
        <v>13</v>
      </c>
      <c r="L33">
        <v>302</v>
      </c>
      <c r="Q33" t="s">
        <v>4</v>
      </c>
      <c r="R33">
        <v>73</v>
      </c>
      <c r="S33" t="s">
        <v>28</v>
      </c>
    </row>
    <row r="34" spans="1:19" x14ac:dyDescent="0.25">
      <c r="D34" s="7"/>
      <c r="E34" s="9"/>
      <c r="I34" s="7"/>
      <c r="J34" s="9"/>
    </row>
    <row r="35" spans="1:19" x14ac:dyDescent="0.25">
      <c r="A35" t="s">
        <v>22</v>
      </c>
      <c r="B35">
        <f>SUM(B5:B32)</f>
        <v>629</v>
      </c>
      <c r="D35" s="7"/>
      <c r="E35" s="9"/>
      <c r="G35">
        <f>SUM(G5:G32)</f>
        <v>629</v>
      </c>
      <c r="I35" s="7"/>
      <c r="J35" s="9"/>
      <c r="K35" t="s">
        <v>22</v>
      </c>
      <c r="L35">
        <f>SUM(L6:L6)</f>
        <v>62</v>
      </c>
      <c r="Q35" s="23" t="s">
        <v>35</v>
      </c>
      <c r="R35" s="23">
        <v>447</v>
      </c>
    </row>
    <row r="36" spans="1:19" x14ac:dyDescent="0.25">
      <c r="B36" s="24">
        <f>(B9+B5)/B35</f>
        <v>0.47853736089030208</v>
      </c>
      <c r="D36" s="7"/>
      <c r="E36" s="9"/>
      <c r="I36" s="7"/>
      <c r="J36" s="9"/>
      <c r="Q36" t="s">
        <v>31</v>
      </c>
      <c r="R36">
        <v>28</v>
      </c>
    </row>
    <row r="37" spans="1:19" x14ac:dyDescent="0.25">
      <c r="B37">
        <f>B14/B35</f>
        <v>0.52146263910969792</v>
      </c>
      <c r="Q37" t="s">
        <v>32</v>
      </c>
      <c r="R37">
        <v>4</v>
      </c>
    </row>
    <row r="38" spans="1:19" x14ac:dyDescent="0.25">
      <c r="Q38" t="s">
        <v>4</v>
      </c>
      <c r="R38">
        <v>415</v>
      </c>
      <c r="S38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cp:lastPrinted>2017-09-06T19:09:35Z</cp:lastPrinted>
  <dcterms:created xsi:type="dcterms:W3CDTF">2017-08-11T18:29:30Z</dcterms:created>
  <dcterms:modified xsi:type="dcterms:W3CDTF">2017-09-13T13:42:44Z</dcterms:modified>
</cp:coreProperties>
</file>