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bstmj\OneDrive - Star Tribune\CriminalJustice\POST Board data\"/>
    </mc:Choice>
  </mc:AlternateContent>
  <bookViews>
    <workbookView xWindow="0" yWindow="0" windowWidth="20490" windowHeight="7320" firstSheet="6" activeTab="13"/>
  </bookViews>
  <sheets>
    <sheet name="knockdowns" sheetId="1" r:id="rId1"/>
    <sheet name="Sheet4" sheetId="11" r:id="rId2"/>
    <sheet name="totals" sheetId="9" r:id="rId3"/>
    <sheet name="statusdiscipline" sheetId="10" r:id="rId4"/>
    <sheet name="grid numbers" sheetId="4" r:id="rId5"/>
    <sheet name="grid colors" sheetId="5" r:id="rId6"/>
    <sheet name="Sheet3" sheetId="28" r:id="rId7"/>
    <sheet name="Sheet5" sheetId="29" r:id="rId8"/>
    <sheet name="Domestics" sheetId="27" r:id="rId9"/>
    <sheet name="discipline" sheetId="13" r:id="rId10"/>
    <sheet name="convictions to make line chart" sheetId="16" r:id="rId11"/>
    <sheet name="license status" sheetId="7" r:id="rId12"/>
    <sheet name="Sheet8" sheetId="8" r:id="rId13"/>
    <sheet name="crime types" sheetId="12" r:id="rId14"/>
    <sheet name="Sheet9" sheetId="15" r:id="rId15"/>
    <sheet name="convictions" sheetId="14" r:id="rId16"/>
  </sheets>
  <definedNames>
    <definedName name="_xlnm._FilterDatabase" localSheetId="10" hidden="1">'convictions to make line chart'!$A$1:$I$632</definedName>
    <definedName name="_xlnm._FilterDatabase" localSheetId="8" hidden="1">Domestics!$A$3:$D$57</definedName>
    <definedName name="_xlchart.v1.0" hidden="1">statusdiscipline!$A$32:$A$38</definedName>
    <definedName name="_xlchart.v1.1" hidden="1">statusdiscipline!$B$32:$B$38</definedName>
    <definedName name="_xlchart.v1.2" hidden="1">'crime types'!$A$24:$A$26</definedName>
    <definedName name="_xlchart.v1.3" hidden="1">'crime types'!$B$24:$B$26</definedName>
  </definedNames>
  <calcPr calcId="162913"/>
  <pivotCaches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2" l="1"/>
  <c r="C22" i="7" l="1"/>
  <c r="D18" i="7" s="1"/>
  <c r="D14" i="7" l="1"/>
  <c r="V5" i="28"/>
  <c r="V4" i="28"/>
  <c r="H14" i="16" l="1"/>
  <c r="H167" i="16"/>
  <c r="H46" i="16"/>
  <c r="H175" i="16"/>
  <c r="H244" i="16"/>
  <c r="H124" i="16"/>
  <c r="H247" i="16"/>
  <c r="H40" i="16"/>
  <c r="H612" i="16"/>
  <c r="H54" i="16"/>
  <c r="H84" i="16"/>
  <c r="H151" i="16"/>
  <c r="H257" i="16"/>
  <c r="H119" i="16"/>
  <c r="H221" i="16"/>
  <c r="H34" i="16"/>
  <c r="H58" i="16"/>
  <c r="H79" i="16"/>
  <c r="H604" i="16"/>
  <c r="H26" i="16"/>
  <c r="H4" i="16"/>
  <c r="H102" i="16"/>
  <c r="H80" i="16"/>
  <c r="H269" i="16"/>
  <c r="H33" i="16"/>
  <c r="H182" i="16"/>
  <c r="H210" i="16"/>
  <c r="H211" i="16"/>
  <c r="H127" i="16"/>
  <c r="H12" i="16"/>
  <c r="H8" i="16"/>
  <c r="H128" i="16"/>
  <c r="H100" i="16"/>
  <c r="H219" i="16"/>
  <c r="H56" i="16"/>
  <c r="H260" i="16"/>
  <c r="H152" i="16"/>
  <c r="H153" i="16"/>
  <c r="H291" i="16"/>
  <c r="H222" i="16"/>
  <c r="H168" i="16"/>
  <c r="H606" i="16"/>
  <c r="H60" i="16"/>
  <c r="H3" i="16"/>
  <c r="H141" i="16"/>
  <c r="H314" i="16"/>
  <c r="H13" i="16"/>
  <c r="H600" i="16"/>
  <c r="H97" i="16"/>
  <c r="H29" i="16"/>
  <c r="H623" i="16"/>
  <c r="H9" i="16"/>
  <c r="H232" i="16"/>
  <c r="H608" i="16"/>
  <c r="H611" i="16"/>
  <c r="H158" i="16"/>
  <c r="H618" i="16"/>
  <c r="H607" i="16"/>
  <c r="H31" i="16"/>
  <c r="H7" i="16"/>
  <c r="H21" i="16"/>
  <c r="H27" i="16"/>
  <c r="H263" i="16"/>
  <c r="H230" i="16"/>
  <c r="H256" i="16"/>
  <c r="H35" i="16"/>
  <c r="H41" i="16"/>
  <c r="H196" i="16"/>
  <c r="H85" i="16"/>
  <c r="H154" i="16"/>
  <c r="H192" i="16"/>
  <c r="H15" i="16"/>
  <c r="H81" i="16"/>
  <c r="H55" i="16"/>
  <c r="H36" i="16"/>
  <c r="H602" i="16"/>
  <c r="H18" i="16"/>
  <c r="H302" i="16"/>
  <c r="H71" i="16"/>
  <c r="H280" i="16"/>
  <c r="H615" i="16"/>
  <c r="H271" i="16"/>
  <c r="H333" i="16"/>
  <c r="H134" i="16"/>
  <c r="H360" i="16"/>
  <c r="H368" i="16"/>
  <c r="H220" i="16"/>
  <c r="H44" i="16"/>
  <c r="H262" i="16"/>
  <c r="H61" i="16"/>
  <c r="H104" i="16"/>
  <c r="H147" i="16"/>
  <c r="H72" i="16"/>
  <c r="H294" i="16"/>
  <c r="H295" i="16"/>
  <c r="H296" i="16"/>
  <c r="H297" i="16"/>
  <c r="H298" i="16"/>
  <c r="H361" i="16"/>
  <c r="H285" i="16"/>
  <c r="H613" i="16"/>
  <c r="H89" i="16"/>
  <c r="H217" i="16"/>
  <c r="H229" i="16"/>
  <c r="H199" i="16"/>
  <c r="H237" i="16"/>
  <c r="H198" i="16"/>
  <c r="H306" i="16"/>
  <c r="H68" i="16"/>
  <c r="H213" i="16"/>
  <c r="H67" i="16"/>
  <c r="H148" i="16"/>
  <c r="H107" i="16"/>
  <c r="H402" i="16"/>
  <c r="H20" i="16"/>
  <c r="H323" i="16"/>
  <c r="H62" i="16"/>
  <c r="H383" i="16"/>
  <c r="H396" i="16"/>
  <c r="H313" i="16"/>
  <c r="H37" i="16"/>
  <c r="H332" i="16"/>
  <c r="H326" i="16"/>
  <c r="H50" i="16"/>
  <c r="H110" i="16"/>
  <c r="H65" i="16"/>
  <c r="H325" i="16"/>
  <c r="H603" i="16"/>
  <c r="H362" i="16"/>
  <c r="H233" i="16"/>
  <c r="H111" i="16"/>
  <c r="H75" i="16"/>
  <c r="H342" i="16"/>
  <c r="H169" i="16"/>
  <c r="H261" i="16"/>
  <c r="H227" i="16"/>
  <c r="H51" i="16"/>
  <c r="H108" i="16"/>
  <c r="H216" i="16"/>
  <c r="H45" i="16"/>
  <c r="H601" i="16"/>
  <c r="H624" i="16"/>
  <c r="H22" i="16"/>
  <c r="H354" i="16"/>
  <c r="H53" i="16"/>
  <c r="H90" i="16"/>
  <c r="H610" i="16"/>
  <c r="H349" i="16"/>
  <c r="H64" i="16"/>
  <c r="H218" i="16"/>
  <c r="H52" i="16"/>
  <c r="H234" i="16"/>
  <c r="H205" i="16"/>
  <c r="H174" i="16"/>
  <c r="H609" i="16"/>
  <c r="H619" i="16"/>
  <c r="H228" i="16"/>
  <c r="H160" i="16"/>
  <c r="H398" i="16"/>
  <c r="H109" i="16"/>
  <c r="H324" i="16"/>
  <c r="H126" i="16"/>
  <c r="H149" i="16"/>
  <c r="H112" i="16"/>
  <c r="H243" i="16"/>
  <c r="H320" i="16"/>
  <c r="H2" i="16"/>
  <c r="H397" i="16"/>
  <c r="H406" i="16"/>
  <c r="H17" i="16"/>
  <c r="H47" i="16"/>
  <c r="H19" i="16"/>
  <c r="H364" i="16"/>
  <c r="H164" i="16"/>
  <c r="H77" i="16"/>
  <c r="H235" i="16"/>
  <c r="H207" i="16"/>
  <c r="H259" i="16"/>
  <c r="H32" i="16"/>
  <c r="H330" i="16"/>
  <c r="H422" i="16"/>
  <c r="H394" i="16"/>
  <c r="H627" i="16"/>
  <c r="H95" i="16"/>
  <c r="H452" i="16"/>
  <c r="H248" i="16"/>
  <c r="H59" i="16"/>
  <c r="H389" i="16"/>
  <c r="H352" i="16"/>
  <c r="H341" i="16"/>
  <c r="H142" i="16"/>
  <c r="H49" i="16"/>
  <c r="H180" i="16"/>
  <c r="H76" i="16"/>
  <c r="H202" i="16"/>
  <c r="H626" i="16"/>
  <c r="H283" i="16"/>
  <c r="H358" i="16"/>
  <c r="H73" i="16"/>
  <c r="H42" i="16"/>
  <c r="H197" i="16"/>
  <c r="H343" i="16"/>
  <c r="H63" i="16"/>
  <c r="H442" i="16"/>
  <c r="H628" i="16"/>
  <c r="H251" i="16"/>
  <c r="H25" i="16"/>
  <c r="H204" i="16"/>
  <c r="H465" i="16"/>
  <c r="H365" i="16"/>
  <c r="H66" i="16"/>
  <c r="H273" i="16"/>
  <c r="H193" i="16"/>
  <c r="H317" i="16"/>
  <c r="H385" i="16"/>
  <c r="H274" i="16"/>
  <c r="H132" i="16"/>
  <c r="H404" i="16"/>
  <c r="H605" i="16"/>
  <c r="H70" i="16"/>
  <c r="H335" i="16"/>
  <c r="H10" i="16"/>
  <c r="H466" i="16"/>
  <c r="H407" i="16"/>
  <c r="H380" i="16"/>
  <c r="H284" i="16"/>
  <c r="H155" i="16"/>
  <c r="H376" i="16"/>
  <c r="H171" i="16"/>
  <c r="H403" i="16"/>
  <c r="H249" i="16"/>
  <c r="H447" i="16"/>
  <c r="H428" i="16"/>
  <c r="H449" i="16"/>
  <c r="H91" i="16"/>
  <c r="H282" i="16"/>
  <c r="H357" i="16"/>
  <c r="H437" i="16"/>
  <c r="H23" i="16"/>
  <c r="H378" i="16"/>
  <c r="H258" i="16"/>
  <c r="H499" i="16"/>
  <c r="H184" i="16"/>
  <c r="H188" i="16"/>
  <c r="H455" i="16"/>
  <c r="H287" i="16"/>
  <c r="H419" i="16"/>
  <c r="H429" i="16"/>
  <c r="H427" i="16"/>
  <c r="H446" i="16"/>
  <c r="H485" i="16"/>
  <c r="H484" i="16"/>
  <c r="H28" i="16"/>
  <c r="H614" i="16"/>
  <c r="H451" i="16"/>
  <c r="H477" i="16"/>
  <c r="H620" i="16"/>
  <c r="H468" i="16"/>
  <c r="H309" i="16"/>
  <c r="H505" i="16"/>
  <c r="H93" i="16"/>
  <c r="H250" i="16"/>
  <c r="H268" i="16"/>
  <c r="H395" i="16"/>
  <c r="H408" i="16"/>
  <c r="H6" i="16"/>
  <c r="H105" i="16"/>
  <c r="H78" i="16"/>
  <c r="H462" i="16"/>
  <c r="H11" i="16"/>
  <c r="H177" i="16"/>
  <c r="H337" i="16"/>
  <c r="H292" i="16"/>
  <c r="H189" i="16"/>
  <c r="H463" i="16"/>
  <c r="H474" i="16"/>
  <c r="H225" i="16"/>
  <c r="H420" i="16"/>
  <c r="H94" i="16"/>
  <c r="H382" i="16"/>
  <c r="H252" i="16"/>
  <c r="H347" i="16"/>
  <c r="H304" i="16"/>
  <c r="H498" i="16"/>
  <c r="H156" i="16"/>
  <c r="H103" i="16"/>
  <c r="H288" i="16"/>
  <c r="H86" i="16"/>
  <c r="H194" i="16"/>
  <c r="H133" i="16"/>
  <c r="H478" i="16"/>
  <c r="H331" i="16"/>
  <c r="H131" i="16"/>
  <c r="H424" i="16"/>
  <c r="H303" i="16"/>
  <c r="H161" i="16"/>
  <c r="H183" i="16"/>
  <c r="H504" i="16"/>
  <c r="H355" i="16"/>
  <c r="H472" i="16"/>
  <c r="H450" i="16"/>
  <c r="H445" i="16"/>
  <c r="H527" i="16"/>
  <c r="H254" i="16"/>
  <c r="H272" i="16"/>
  <c r="H278" i="16"/>
  <c r="H120" i="16"/>
  <c r="H203" i="16"/>
  <c r="H308" i="16"/>
  <c r="H253" i="16"/>
  <c r="H616" i="16"/>
  <c r="H129" i="16"/>
  <c r="H479" i="16"/>
  <c r="H224" i="16"/>
  <c r="H521" i="16"/>
  <c r="H30" i="16"/>
  <c r="H440" i="16"/>
  <c r="H150" i="16"/>
  <c r="H289" i="16"/>
  <c r="H69" i="16"/>
  <c r="H525" i="16"/>
  <c r="H138" i="16"/>
  <c r="H106" i="16"/>
  <c r="H509" i="16"/>
  <c r="H453" i="16"/>
  <c r="H390" i="16"/>
  <c r="H526" i="16"/>
  <c r="H5" i="16"/>
  <c r="H195" i="16"/>
  <c r="H434" i="16"/>
  <c r="H467" i="16"/>
  <c r="H470" i="16"/>
  <c r="H181" i="16"/>
  <c r="H516" i="16"/>
  <c r="H500" i="16"/>
  <c r="H480" i="16"/>
  <c r="H541" i="16"/>
  <c r="H159" i="16"/>
  <c r="H328" i="16"/>
  <c r="H305" i="16"/>
  <c r="H531" i="16"/>
  <c r="H559" i="16"/>
  <c r="H319" i="16"/>
  <c r="H345" i="16"/>
  <c r="H176" i="16"/>
  <c r="H568" i="16"/>
  <c r="H489" i="16"/>
  <c r="H522" i="16"/>
  <c r="H481" i="16"/>
  <c r="H113" i="16"/>
  <c r="H130" i="16"/>
  <c r="H165" i="16"/>
  <c r="H140" i="16"/>
  <c r="H379" i="16"/>
  <c r="H290" i="16"/>
  <c r="H367" i="16"/>
  <c r="H369" i="16"/>
  <c r="H370" i="16"/>
  <c r="H393" i="16"/>
  <c r="H476" i="16"/>
  <c r="H503" i="16"/>
  <c r="H163" i="16"/>
  <c r="H178" i="16"/>
  <c r="H497" i="16"/>
  <c r="H327" i="16"/>
  <c r="H502" i="16"/>
  <c r="H552" i="16"/>
  <c r="H562" i="16"/>
  <c r="H74" i="16"/>
  <c r="H544" i="16"/>
  <c r="H359" i="16"/>
  <c r="H512" i="16"/>
  <c r="H400" i="16"/>
  <c r="H417" i="16"/>
  <c r="H353" i="16"/>
  <c r="H548" i="16"/>
  <c r="H418" i="16"/>
  <c r="H315" i="16"/>
  <c r="H255" i="16"/>
  <c r="H312" i="16"/>
  <c r="H322" i="16"/>
  <c r="H114" i="16"/>
  <c r="H514" i="16"/>
  <c r="H519" i="16"/>
  <c r="H414" i="16"/>
  <c r="H267" i="16"/>
  <c r="H629" i="16"/>
  <c r="H421" i="16"/>
  <c r="H469" i="16"/>
  <c r="H101" i="16"/>
  <c r="H496" i="16"/>
  <c r="H98" i="16"/>
  <c r="H214" i="16"/>
  <c r="H366" i="16"/>
  <c r="H121" i="16"/>
  <c r="H115" i="16"/>
  <c r="H409" i="16"/>
  <c r="H96" i="16"/>
  <c r="H170" i="16"/>
  <c r="H491" i="16"/>
  <c r="H490" i="16"/>
  <c r="H571" i="16"/>
  <c r="H471" i="16"/>
  <c r="H166" i="16"/>
  <c r="H157" i="16"/>
  <c r="H276" i="16"/>
  <c r="H310" i="16"/>
  <c r="H311" i="16"/>
  <c r="H185" i="16"/>
  <c r="H405" i="16"/>
  <c r="H24" i="16"/>
  <c r="H524" i="16"/>
  <c r="H542" i="16"/>
  <c r="H431" i="16"/>
  <c r="H246" i="16"/>
  <c r="H576" i="16"/>
  <c r="H240" i="16"/>
  <c r="H318" i="16"/>
  <c r="H410" i="16"/>
  <c r="H411" i="16"/>
  <c r="H384" i="16"/>
  <c r="H415" i="16"/>
  <c r="H632" i="16"/>
  <c r="H299" i="16"/>
  <c r="H537" i="16"/>
  <c r="H518" i="16"/>
  <c r="H441" i="16"/>
  <c r="H92" i="16"/>
  <c r="H122" i="16"/>
  <c r="H563" i="16"/>
  <c r="H533" i="16"/>
  <c r="H277" i="16"/>
  <c r="H546" i="16"/>
  <c r="H344" i="16"/>
  <c r="H307" i="16"/>
  <c r="H375" i="16"/>
  <c r="H457" i="16"/>
  <c r="H458" i="16"/>
  <c r="H459" i="16"/>
  <c r="H460" i="16"/>
  <c r="H543" i="16"/>
  <c r="H123" i="16"/>
  <c r="H561" i="16"/>
  <c r="H212" i="16"/>
  <c r="H535" i="16"/>
  <c r="H430" i="16"/>
  <c r="H425" i="16"/>
  <c r="H432" i="16"/>
  <c r="H513" i="16"/>
  <c r="H547" i="16"/>
  <c r="H245" i="16"/>
  <c r="H391" i="16"/>
  <c r="H231" i="16"/>
  <c r="H473" i="16"/>
  <c r="H536" i="16"/>
  <c r="H316" i="16"/>
  <c r="H377" i="16"/>
  <c r="H506" i="16"/>
  <c r="H275" i="16"/>
  <c r="H401" i="16"/>
  <c r="H200" i="16"/>
  <c r="H201" i="16"/>
  <c r="H492" i="16"/>
  <c r="H545" i="16"/>
  <c r="H560" i="16"/>
  <c r="H569" i="16"/>
  <c r="H264" i="16"/>
  <c r="H144" i="16"/>
  <c r="H577" i="16"/>
  <c r="H539" i="16"/>
  <c r="H172" i="16"/>
  <c r="H336" i="16"/>
  <c r="H486" i="16"/>
  <c r="H321" i="16"/>
  <c r="H436" i="16"/>
  <c r="H187" i="16"/>
  <c r="H209" i="16"/>
  <c r="H82" i="16"/>
  <c r="H83" i="16"/>
  <c r="H57" i="16"/>
  <c r="H38" i="16"/>
  <c r="H39" i="16"/>
  <c r="H573" i="16"/>
  <c r="H528" i="16"/>
  <c r="H381" i="16"/>
  <c r="H412" i="16"/>
  <c r="H270" i="16"/>
  <c r="H520" i="16"/>
  <c r="H439" i="16"/>
  <c r="H565" i="16"/>
  <c r="H374" i="16"/>
  <c r="H116" i="16"/>
  <c r="H579" i="16"/>
  <c r="H423" i="16"/>
  <c r="H617" i="16"/>
  <c r="H281" i="16"/>
  <c r="H530" i="16"/>
  <c r="H586" i="16"/>
  <c r="H334" i="16"/>
  <c r="H179" i="16"/>
  <c r="H416" i="16"/>
  <c r="H99" i="16"/>
  <c r="H208" i="16"/>
  <c r="H435" i="16"/>
  <c r="H206" i="16"/>
  <c r="H631" i="16"/>
  <c r="H300" i="16"/>
  <c r="H572" i="16"/>
  <c r="H532" i="16"/>
  <c r="H538" i="16"/>
  <c r="H286" i="16"/>
  <c r="H589" i="16"/>
  <c r="H433" i="16"/>
  <c r="H587" i="16"/>
  <c r="H464" i="16"/>
  <c r="H625" i="16"/>
  <c r="H190" i="16"/>
  <c r="H426" i="16"/>
  <c r="H575" i="16"/>
  <c r="H135" i="16"/>
  <c r="H191" i="16"/>
  <c r="H239" i="16"/>
  <c r="H266" i="16"/>
  <c r="H438" i="16"/>
  <c r="H16" i="16"/>
  <c r="H564" i="16"/>
  <c r="H593" i="16"/>
  <c r="H549" i="16"/>
  <c r="H162" i="16"/>
  <c r="H510" i="16"/>
  <c r="H392" i="16"/>
  <c r="H592" i="16"/>
  <c r="H186" i="16"/>
  <c r="H371" i="16"/>
  <c r="H351" i="16"/>
  <c r="H596" i="16"/>
  <c r="H348" i="16"/>
  <c r="H529" i="16"/>
  <c r="H584" i="16"/>
  <c r="H517" i="16"/>
  <c r="H340" i="16"/>
  <c r="H540" i="16"/>
  <c r="H555" i="16"/>
  <c r="H493" i="16"/>
  <c r="H238" i="16"/>
  <c r="H556" i="16"/>
  <c r="H557" i="16"/>
  <c r="H558" i="16"/>
  <c r="H511" i="16"/>
  <c r="H223" i="16"/>
  <c r="H553" i="16"/>
  <c r="H554" i="16"/>
  <c r="H588" i="16"/>
  <c r="H413" i="16"/>
  <c r="H386" i="16"/>
  <c r="H136" i="16"/>
  <c r="H137" i="16"/>
  <c r="H350" i="16"/>
  <c r="H550" i="16"/>
  <c r="H387" i="16"/>
  <c r="H580" i="16"/>
  <c r="H582" i="16"/>
  <c r="H443" i="16"/>
  <c r="H523" i="16"/>
  <c r="H346" i="16"/>
  <c r="H339" i="16"/>
  <c r="H399" i="16"/>
  <c r="H597" i="16"/>
  <c r="H448" i="16"/>
  <c r="H594" i="16"/>
  <c r="H226" i="16"/>
  <c r="H599" i="16"/>
  <c r="H515" i="16"/>
  <c r="H534" i="16"/>
  <c r="H566" i="16"/>
  <c r="H475" i="16"/>
  <c r="H388" i="16"/>
  <c r="H456" i="16"/>
  <c r="H372" i="16"/>
  <c r="H143" i="16"/>
  <c r="H241" i="16"/>
  <c r="H373" i="16"/>
  <c r="H145" i="16"/>
  <c r="H488" i="16"/>
  <c r="H329" i="16"/>
  <c r="H583" i="16"/>
  <c r="H363" i="16"/>
  <c r="H570" i="16"/>
  <c r="H444" i="16"/>
  <c r="H293" i="16"/>
  <c r="H507" i="16"/>
  <c r="H574" i="16"/>
  <c r="H494" i="16"/>
  <c r="H242" i="16"/>
  <c r="H590" i="16"/>
  <c r="H338" i="16"/>
  <c r="H482" i="16"/>
  <c r="H487" i="16"/>
  <c r="H483" i="16"/>
  <c r="H173" i="16"/>
  <c r="H236" i="16"/>
  <c r="H595" i="16"/>
  <c r="H598" i="16"/>
  <c r="H567" i="16"/>
  <c r="H301" i="16"/>
  <c r="H495" i="16"/>
  <c r="H630" i="16"/>
  <c r="H578" i="16"/>
  <c r="H591" i="16"/>
  <c r="H146" i="16"/>
  <c r="H581" i="16"/>
  <c r="H279" i="16"/>
  <c r="H551" i="16"/>
  <c r="H215" i="16"/>
  <c r="H454" i="16"/>
  <c r="H501" i="16"/>
  <c r="H585" i="16"/>
  <c r="H508" i="16"/>
  <c r="H461" i="16"/>
  <c r="H87" i="16"/>
  <c r="H48" i="16"/>
  <c r="H88" i="16"/>
  <c r="H118" i="16"/>
  <c r="H139" i="16"/>
  <c r="H356" i="16"/>
  <c r="H622" i="16"/>
  <c r="H265" i="16"/>
  <c r="H43" i="16"/>
  <c r="H117" i="16"/>
  <c r="H621" i="16"/>
  <c r="H125" i="16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3" i="13"/>
  <c r="B26" i="12" l="1"/>
  <c r="B13" i="12"/>
  <c r="B18" i="12"/>
  <c r="C12" i="12" s="1"/>
  <c r="K27" i="13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14" i="14"/>
  <c r="D4" i="14"/>
  <c r="D5" i="14"/>
  <c r="D6" i="14"/>
  <c r="D7" i="14"/>
  <c r="D8" i="14"/>
  <c r="D9" i="14"/>
  <c r="D10" i="14"/>
  <c r="D11" i="14"/>
  <c r="D12" i="14"/>
  <c r="D13" i="14"/>
  <c r="D3" i="14"/>
  <c r="F31" i="8"/>
  <c r="F30" i="8"/>
  <c r="F29" i="8"/>
  <c r="B34" i="10"/>
  <c r="B33" i="10"/>
  <c r="B32" i="10"/>
  <c r="B26" i="10"/>
  <c r="B27" i="10"/>
  <c r="B24" i="10"/>
  <c r="B22" i="10"/>
  <c r="B21" i="10"/>
  <c r="B23" i="10"/>
  <c r="W24" i="5"/>
  <c r="Q23" i="5"/>
  <c r="I23" i="5"/>
  <c r="I22" i="5"/>
  <c r="E5" i="9"/>
  <c r="E6" i="9"/>
  <c r="E4" i="9"/>
  <c r="D5" i="9"/>
  <c r="D8" i="9" s="1"/>
  <c r="D6" i="9"/>
  <c r="D4" i="9"/>
  <c r="C14" i="12" l="1"/>
  <c r="C15" i="12"/>
  <c r="C16" i="12"/>
  <c r="C13" i="12"/>
  <c r="T24" i="4"/>
  <c r="C12" i="1" l="1"/>
  <c r="B12" i="1"/>
  <c r="D12" i="1" s="1"/>
  <c r="C15" i="1" s="1"/>
  <c r="C13" i="1"/>
  <c r="B13" i="1"/>
  <c r="D13" i="1" s="1"/>
  <c r="B10" i="1"/>
  <c r="F13" i="8"/>
  <c r="E13" i="8"/>
  <c r="D13" i="8"/>
  <c r="D14" i="8"/>
  <c r="E14" i="8"/>
  <c r="D15" i="8"/>
  <c r="E15" i="8"/>
  <c r="C10" i="7"/>
  <c r="D14" i="1" l="1"/>
  <c r="E111" i="7"/>
  <c r="E77" i="7"/>
  <c r="E84" i="7"/>
  <c r="E217" i="7"/>
  <c r="E220" i="7"/>
  <c r="E172" i="7"/>
  <c r="E255" i="7"/>
  <c r="E194" i="7"/>
  <c r="E229" i="7"/>
  <c r="E98" i="7"/>
  <c r="E246" i="7"/>
  <c r="E32" i="7"/>
  <c r="E134" i="7"/>
  <c r="E165" i="7"/>
  <c r="E200" i="7"/>
  <c r="E72" i="7"/>
  <c r="E174" i="7"/>
  <c r="E178" i="7"/>
  <c r="E62" i="7"/>
  <c r="E166" i="7"/>
  <c r="E195" i="7"/>
  <c r="E30" i="7"/>
  <c r="E186" i="7"/>
  <c r="E53" i="7"/>
  <c r="E60" i="7"/>
  <c r="E144" i="7"/>
  <c r="E114" i="7"/>
  <c r="E48" i="7"/>
  <c r="E52" i="7"/>
  <c r="E223" i="7"/>
  <c r="E206" i="7"/>
  <c r="E177" i="7"/>
  <c r="E79" i="7"/>
  <c r="E86" i="7"/>
  <c r="E81" i="7"/>
  <c r="E108" i="7"/>
  <c r="E55" i="7"/>
  <c r="E183" i="7"/>
  <c r="E153" i="7"/>
  <c r="E142" i="7"/>
  <c r="E85" i="7"/>
  <c r="E91" i="7"/>
  <c r="E27" i="7"/>
  <c r="E155" i="7"/>
  <c r="E125" i="7"/>
  <c r="E239" i="7"/>
  <c r="E76" i="7"/>
  <c r="E100" i="7"/>
  <c r="E87" i="7"/>
  <c r="E173" i="7"/>
  <c r="E221" i="7"/>
  <c r="E210" i="7"/>
  <c r="E249" i="7"/>
  <c r="E204" i="7"/>
  <c r="E88" i="7"/>
  <c r="E103" i="7"/>
  <c r="E188" i="7"/>
  <c r="E265" i="7"/>
  <c r="E224" i="7"/>
  <c r="E44" i="7"/>
  <c r="E241" i="7"/>
  <c r="E231" i="7"/>
  <c r="E192" i="7"/>
  <c r="E93" i="7"/>
  <c r="E222" i="7"/>
  <c r="E143" i="7"/>
  <c r="E70" i="7"/>
  <c r="E214" i="7"/>
  <c r="E34" i="7"/>
  <c r="E120" i="7"/>
  <c r="E71" i="7"/>
  <c r="E167" i="7"/>
  <c r="E170" i="7"/>
  <c r="E51" i="7"/>
  <c r="E73" i="7"/>
  <c r="E207" i="7"/>
  <c r="E202" i="7"/>
  <c r="E242" i="7"/>
  <c r="E196" i="7"/>
  <c r="E187" i="7"/>
  <c r="E78" i="7"/>
  <c r="E119" i="7"/>
  <c r="E209" i="7"/>
  <c r="E248" i="7"/>
  <c r="E47" i="7"/>
  <c r="E101" i="7"/>
  <c r="E257" i="7"/>
  <c r="E193" i="7"/>
  <c r="E135" i="7"/>
  <c r="E156" i="7"/>
  <c r="E215" i="7"/>
  <c r="E128" i="7"/>
  <c r="E266" i="7"/>
  <c r="E243" i="7"/>
  <c r="E253" i="7"/>
  <c r="E115" i="7"/>
  <c r="E68" i="7"/>
  <c r="E43" i="7"/>
  <c r="E149" i="7"/>
  <c r="E191" i="7"/>
  <c r="E122" i="7"/>
  <c r="E164" i="7"/>
  <c r="E148" i="7"/>
  <c r="E42" i="7"/>
  <c r="E184" i="7"/>
  <c r="E208" i="7"/>
  <c r="E252" i="7"/>
  <c r="E150" i="7"/>
  <c r="E230" i="7"/>
  <c r="E238" i="7"/>
  <c r="E151" i="7"/>
  <c r="E121" i="7"/>
  <c r="E152" i="7"/>
  <c r="E83" i="7"/>
  <c r="E203" i="7"/>
  <c r="E236" i="7"/>
  <c r="E45" i="7"/>
  <c r="E96" i="7"/>
  <c r="E245" i="7"/>
  <c r="E106" i="7"/>
  <c r="E161" i="7"/>
  <c r="E189" i="7"/>
  <c r="E49" i="7"/>
  <c r="E69" i="7"/>
  <c r="E67" i="7"/>
  <c r="E131" i="7"/>
  <c r="E233" i="7"/>
  <c r="E237" i="7"/>
  <c r="E95" i="7"/>
  <c r="E267" i="7"/>
  <c r="E65" i="7"/>
  <c r="E258" i="7"/>
  <c r="E160" i="7"/>
  <c r="E181" i="7"/>
  <c r="E251" i="7"/>
  <c r="E129" i="7"/>
  <c r="E82" i="7"/>
  <c r="E56" i="7"/>
  <c r="E46" i="7"/>
  <c r="E198" i="7"/>
  <c r="E133" i="7"/>
  <c r="E118" i="7"/>
  <c r="E261" i="7"/>
  <c r="E176" i="7"/>
  <c r="E169" i="7"/>
  <c r="E264" i="7"/>
  <c r="E137" i="7"/>
  <c r="E234" i="7"/>
  <c r="E256" i="7"/>
  <c r="E26" i="7"/>
  <c r="E146" i="7"/>
  <c r="E162" i="7"/>
  <c r="E25" i="7"/>
  <c r="E185" i="7"/>
  <c r="E197" i="7"/>
  <c r="E145" i="7"/>
  <c r="E35" i="7"/>
  <c r="E123" i="7"/>
  <c r="E28" i="7"/>
  <c r="E226" i="7"/>
  <c r="E109" i="7"/>
  <c r="E126" i="7"/>
  <c r="E139" i="7"/>
  <c r="E102" i="7"/>
  <c r="E117" i="7"/>
  <c r="E130" i="7"/>
  <c r="E205" i="7"/>
  <c r="E116" i="7"/>
  <c r="E213" i="7"/>
  <c r="E74" i="7"/>
  <c r="E259" i="7"/>
  <c r="E163" i="7"/>
  <c r="E201" i="7"/>
  <c r="E29" i="7"/>
  <c r="E33" i="7"/>
  <c r="E225" i="7"/>
  <c r="E190" i="7"/>
  <c r="E37" i="7"/>
  <c r="E247" i="7"/>
  <c r="E124" i="7"/>
  <c r="E113" i="7"/>
  <c r="E218" i="7"/>
  <c r="E31" i="7"/>
  <c r="E39" i="7"/>
  <c r="E136" i="7"/>
  <c r="E104" i="7"/>
  <c r="E250" i="7"/>
  <c r="E54" i="7"/>
  <c r="E57" i="7"/>
  <c r="E211" i="7"/>
  <c r="E235" i="7"/>
  <c r="E254" i="7"/>
  <c r="E179" i="7"/>
  <c r="E140" i="7"/>
  <c r="E262" i="7"/>
  <c r="E147" i="7"/>
  <c r="E182" i="7"/>
  <c r="E240" i="7"/>
  <c r="E260" i="7"/>
  <c r="E212" i="7"/>
  <c r="E64" i="7"/>
  <c r="E158" i="7"/>
  <c r="E80" i="7"/>
  <c r="E127" i="7"/>
  <c r="E97" i="7"/>
  <c r="E61" i="7"/>
  <c r="E227" i="7"/>
  <c r="E263" i="7"/>
  <c r="E175" i="7"/>
  <c r="E180" i="7"/>
  <c r="E66" i="7"/>
  <c r="E89" i="7"/>
  <c r="E199" i="7"/>
  <c r="E216" i="7"/>
  <c r="E154" i="7"/>
  <c r="E244" i="7"/>
  <c r="E90" i="7"/>
  <c r="E159" i="7"/>
  <c r="E41" i="7"/>
  <c r="E132" i="7"/>
  <c r="E157" i="7"/>
  <c r="E168" i="7"/>
  <c r="E228" i="7"/>
  <c r="E232" i="7"/>
  <c r="E50" i="7"/>
  <c r="E110" i="7"/>
  <c r="E268" i="7"/>
  <c r="E112" i="7"/>
  <c r="E58" i="7"/>
  <c r="E38" i="7"/>
  <c r="E99" i="7"/>
  <c r="E40" i="7"/>
  <c r="E59" i="7"/>
  <c r="E269" i="7"/>
  <c r="E63" i="7"/>
  <c r="E94" i="7"/>
  <c r="E270" i="7"/>
  <c r="E138" i="7"/>
  <c r="E171" i="7"/>
  <c r="E107" i="7"/>
  <c r="E105" i="7"/>
  <c r="E141" i="7"/>
  <c r="E92" i="7"/>
  <c r="E75" i="7"/>
  <c r="E36" i="7"/>
  <c r="E219" i="7"/>
  <c r="Q39" i="7"/>
  <c r="E6" i="7"/>
  <c r="E7" i="7"/>
  <c r="E8" i="7"/>
  <c r="E5" i="7"/>
</calcChain>
</file>

<file path=xl/sharedStrings.xml><?xml version="1.0" encoding="utf-8"?>
<sst xmlns="http://schemas.openxmlformats.org/spreadsheetml/2006/main" count="5160" uniqueCount="1810">
  <si>
    <t/>
  </si>
  <si>
    <t>gross misd</t>
  </si>
  <si>
    <t>misd</t>
  </si>
  <si>
    <t>Expr1</t>
  </si>
  <si>
    <t>Active</t>
  </si>
  <si>
    <t>Expired</t>
  </si>
  <si>
    <t>Inactive</t>
  </si>
  <si>
    <t>Revoked</t>
  </si>
  <si>
    <t>Surrender</t>
  </si>
  <si>
    <t>Expr1001</t>
  </si>
  <si>
    <t>DUI</t>
  </si>
  <si>
    <t>Driving</t>
  </si>
  <si>
    <t>y</t>
  </si>
  <si>
    <t>postnumber</t>
  </si>
  <si>
    <t>Yr</t>
  </si>
  <si>
    <t>Deceased</t>
  </si>
  <si>
    <t>Row Labels</t>
  </si>
  <si>
    <t>Grand Total</t>
  </si>
  <si>
    <t>felonies</t>
  </si>
  <si>
    <t>officers</t>
  </si>
  <si>
    <t>active</t>
  </si>
  <si>
    <t>revoked/surrendered</t>
  </si>
  <si>
    <t>inactive</t>
  </si>
  <si>
    <t>expired</t>
  </si>
  <si>
    <t>Expired within a year</t>
  </si>
  <si>
    <t>MaxOfSentence_Date</t>
  </si>
  <si>
    <t>Within_EndDate</t>
  </si>
  <si>
    <t>14892</t>
  </si>
  <si>
    <t>10152</t>
  </si>
  <si>
    <t>10196</t>
  </si>
  <si>
    <t>10213</t>
  </si>
  <si>
    <t>10336</t>
  </si>
  <si>
    <t>10402</t>
  </si>
  <si>
    <t>10528</t>
  </si>
  <si>
    <t>10546</t>
  </si>
  <si>
    <t>10568</t>
  </si>
  <si>
    <t>10597</t>
  </si>
  <si>
    <t>10651</t>
  </si>
  <si>
    <t>11062</t>
  </si>
  <si>
    <t>11147</t>
  </si>
  <si>
    <t>11217</t>
  </si>
  <si>
    <t>11283</t>
  </si>
  <si>
    <t>11312</t>
  </si>
  <si>
    <t>11426</t>
  </si>
  <si>
    <t>11538</t>
  </si>
  <si>
    <t>11733</t>
  </si>
  <si>
    <t>11812</t>
  </si>
  <si>
    <t>1207</t>
  </si>
  <si>
    <t>12083</t>
  </si>
  <si>
    <t>12226</t>
  </si>
  <si>
    <t>12309</t>
  </si>
  <si>
    <t>12575</t>
  </si>
  <si>
    <t>1271</t>
  </si>
  <si>
    <t>12785</t>
  </si>
  <si>
    <t>12788</t>
  </si>
  <si>
    <t>12945</t>
  </si>
  <si>
    <t>13053</t>
  </si>
  <si>
    <t>13061</t>
  </si>
  <si>
    <t>13083</t>
  </si>
  <si>
    <t>13255</t>
  </si>
  <si>
    <t>13303</t>
  </si>
  <si>
    <t>13425</t>
  </si>
  <si>
    <t>13536</t>
  </si>
  <si>
    <t>13590</t>
  </si>
  <si>
    <t>13682</t>
  </si>
  <si>
    <t>13715</t>
  </si>
  <si>
    <t>13841</t>
  </si>
  <si>
    <t>13849</t>
  </si>
  <si>
    <t>13980</t>
  </si>
  <si>
    <t>14034</t>
  </si>
  <si>
    <t>14040</t>
  </si>
  <si>
    <t>14043</t>
  </si>
  <si>
    <t>14079</t>
  </si>
  <si>
    <t>14127</t>
  </si>
  <si>
    <t>14330</t>
  </si>
  <si>
    <t>14348</t>
  </si>
  <si>
    <t>14363</t>
  </si>
  <si>
    <t>14699</t>
  </si>
  <si>
    <t>14747</t>
  </si>
  <si>
    <t>14786</t>
  </si>
  <si>
    <t>15012</t>
  </si>
  <si>
    <t>15101</t>
  </si>
  <si>
    <t>15112</t>
  </si>
  <si>
    <t>1520</t>
  </si>
  <si>
    <t>15229</t>
  </si>
  <si>
    <t>15316</t>
  </si>
  <si>
    <t>15387</t>
  </si>
  <si>
    <t>15456</t>
  </si>
  <si>
    <t>15524</t>
  </si>
  <si>
    <t>15526</t>
  </si>
  <si>
    <t>15600</t>
  </si>
  <si>
    <t>15631</t>
  </si>
  <si>
    <t>1567</t>
  </si>
  <si>
    <t>15727</t>
  </si>
  <si>
    <t>16056</t>
  </si>
  <si>
    <t>16085</t>
  </si>
  <si>
    <t>16260</t>
  </si>
  <si>
    <t>16324</t>
  </si>
  <si>
    <t>1633</t>
  </si>
  <si>
    <t>16357</t>
  </si>
  <si>
    <t>16392</t>
  </si>
  <si>
    <t>16402</t>
  </si>
  <si>
    <t>16434</t>
  </si>
  <si>
    <t>16513</t>
  </si>
  <si>
    <t>16726</t>
  </si>
  <si>
    <t>16783</t>
  </si>
  <si>
    <t>16861</t>
  </si>
  <si>
    <t>16874</t>
  </si>
  <si>
    <t>17198</t>
  </si>
  <si>
    <t>17277</t>
  </si>
  <si>
    <t>17474</t>
  </si>
  <si>
    <t>17482</t>
  </si>
  <si>
    <t>17562</t>
  </si>
  <si>
    <t>17618</t>
  </si>
  <si>
    <t>17741</t>
  </si>
  <si>
    <t>17791</t>
  </si>
  <si>
    <t>1808</t>
  </si>
  <si>
    <t>18222</t>
  </si>
  <si>
    <t>18243</t>
  </si>
  <si>
    <t>18286</t>
  </si>
  <si>
    <t>1830</t>
  </si>
  <si>
    <t>18372</t>
  </si>
  <si>
    <t>18415</t>
  </si>
  <si>
    <t>18442</t>
  </si>
  <si>
    <t>18552</t>
  </si>
  <si>
    <t>18649</t>
  </si>
  <si>
    <t>18708</t>
  </si>
  <si>
    <t>18861</t>
  </si>
  <si>
    <t>19119</t>
  </si>
  <si>
    <t>19231</t>
  </si>
  <si>
    <t>19451</t>
  </si>
  <si>
    <t>19463</t>
  </si>
  <si>
    <t>19542</t>
  </si>
  <si>
    <t>19543</t>
  </si>
  <si>
    <t>19620</t>
  </si>
  <si>
    <t>19652</t>
  </si>
  <si>
    <t>19697</t>
  </si>
  <si>
    <t>19807</t>
  </si>
  <si>
    <t>19808</t>
  </si>
  <si>
    <t>20037</t>
  </si>
  <si>
    <t>20040</t>
  </si>
  <si>
    <t>20414</t>
  </si>
  <si>
    <t>20433</t>
  </si>
  <si>
    <t>20578</t>
  </si>
  <si>
    <t>20690</t>
  </si>
  <si>
    <t>20818</t>
  </si>
  <si>
    <t>21065</t>
  </si>
  <si>
    <t>21144</t>
  </si>
  <si>
    <t>21270</t>
  </si>
  <si>
    <t>21542</t>
  </si>
  <si>
    <t>21544</t>
  </si>
  <si>
    <t>21624</t>
  </si>
  <si>
    <t>21742</t>
  </si>
  <si>
    <t>21853</t>
  </si>
  <si>
    <t>21931</t>
  </si>
  <si>
    <t>2252</t>
  </si>
  <si>
    <t>2394</t>
  </si>
  <si>
    <t>2408</t>
  </si>
  <si>
    <t>3006</t>
  </si>
  <si>
    <t>3088</t>
  </si>
  <si>
    <t>3258</t>
  </si>
  <si>
    <t>3327</t>
  </si>
  <si>
    <t>3485</t>
  </si>
  <si>
    <t>3668</t>
  </si>
  <si>
    <t>4178</t>
  </si>
  <si>
    <t>42</t>
  </si>
  <si>
    <t>4296</t>
  </si>
  <si>
    <t>4484</t>
  </si>
  <si>
    <t>4529</t>
  </si>
  <si>
    <t>5124</t>
  </si>
  <si>
    <t>5387</t>
  </si>
  <si>
    <t>5891</t>
  </si>
  <si>
    <t>617</t>
  </si>
  <si>
    <t>618</t>
  </si>
  <si>
    <t>6183</t>
  </si>
  <si>
    <t>6481</t>
  </si>
  <si>
    <t>6617</t>
  </si>
  <si>
    <t>6654</t>
  </si>
  <si>
    <t>6753</t>
  </si>
  <si>
    <t>6775</t>
  </si>
  <si>
    <t>6810</t>
  </si>
  <si>
    <t>6842</t>
  </si>
  <si>
    <t>6872</t>
  </si>
  <si>
    <t>6901</t>
  </si>
  <si>
    <t>7041</t>
  </si>
  <si>
    <t>7189</t>
  </si>
  <si>
    <t>7204</t>
  </si>
  <si>
    <t>7323</t>
  </si>
  <si>
    <t>7450</t>
  </si>
  <si>
    <t>7507</t>
  </si>
  <si>
    <t>7563</t>
  </si>
  <si>
    <t>7644</t>
  </si>
  <si>
    <t>7651</t>
  </si>
  <si>
    <t>7688</t>
  </si>
  <si>
    <t>7843</t>
  </si>
  <si>
    <t>7859</t>
  </si>
  <si>
    <t>7943</t>
  </si>
  <si>
    <t>7984</t>
  </si>
  <si>
    <t>8079</t>
  </si>
  <si>
    <t>81270</t>
  </si>
  <si>
    <t>81364</t>
  </si>
  <si>
    <t>81545</t>
  </si>
  <si>
    <t>8185</t>
  </si>
  <si>
    <t>81855</t>
  </si>
  <si>
    <t>8214</t>
  </si>
  <si>
    <t>8279</t>
  </si>
  <si>
    <t>83105</t>
  </si>
  <si>
    <t>83114</t>
  </si>
  <si>
    <t>83150</t>
  </si>
  <si>
    <t>83206</t>
  </si>
  <si>
    <t>83273</t>
  </si>
  <si>
    <t>83295</t>
  </si>
  <si>
    <t>83816</t>
  </si>
  <si>
    <t>83870</t>
  </si>
  <si>
    <t>83880</t>
  </si>
  <si>
    <t>83914</t>
  </si>
  <si>
    <t>84046</t>
  </si>
  <si>
    <t>84093</t>
  </si>
  <si>
    <t>84382</t>
  </si>
  <si>
    <t>84406</t>
  </si>
  <si>
    <t>8629</t>
  </si>
  <si>
    <t>8634</t>
  </si>
  <si>
    <t>8649</t>
  </si>
  <si>
    <t>8651</t>
  </si>
  <si>
    <t>8687</t>
  </si>
  <si>
    <t>8760</t>
  </si>
  <si>
    <t>8865</t>
  </si>
  <si>
    <t>8887</t>
  </si>
  <si>
    <t>9043</t>
  </si>
  <si>
    <t>9203</t>
  </si>
  <si>
    <t>9221</t>
  </si>
  <si>
    <t>9292</t>
  </si>
  <si>
    <t>9361</t>
  </si>
  <si>
    <t>9386</t>
  </si>
  <si>
    <t>939</t>
  </si>
  <si>
    <t>9438</t>
  </si>
  <si>
    <t>9448</t>
  </si>
  <si>
    <t>9498</t>
  </si>
  <si>
    <t>9527</t>
  </si>
  <si>
    <t>9572</t>
  </si>
  <si>
    <t>9613</t>
  </si>
  <si>
    <t>9631</t>
  </si>
  <si>
    <t>9646</t>
  </si>
  <si>
    <t>9648</t>
  </si>
  <si>
    <t>9670</t>
  </si>
  <si>
    <t>9715</t>
  </si>
  <si>
    <t>9733</t>
  </si>
  <si>
    <t>9767</t>
  </si>
  <si>
    <t>9790</t>
  </si>
  <si>
    <t>985</t>
  </si>
  <si>
    <t>9864</t>
  </si>
  <si>
    <t>9935</t>
  </si>
  <si>
    <t>18807</t>
  </si>
  <si>
    <t>10203</t>
  </si>
  <si>
    <t>10916</t>
  </si>
  <si>
    <t>10950</t>
  </si>
  <si>
    <t>10972</t>
  </si>
  <si>
    <t>11200</t>
  </si>
  <si>
    <t>11847</t>
  </si>
  <si>
    <t>1523</t>
  </si>
  <si>
    <t>3630</t>
  </si>
  <si>
    <t>3688</t>
  </si>
  <si>
    <t>9392</t>
  </si>
  <si>
    <t>947</t>
  </si>
  <si>
    <t>9583</t>
  </si>
  <si>
    <t>4280</t>
  </si>
  <si>
    <t>5308</t>
  </si>
  <si>
    <t>6156</t>
  </si>
  <si>
    <t>7217</t>
  </si>
  <si>
    <t>739</t>
  </si>
  <si>
    <t>80448</t>
  </si>
  <si>
    <t>81413</t>
  </si>
  <si>
    <t>82995</t>
  </si>
  <si>
    <t>total</t>
  </si>
  <si>
    <t>Expired shortly before sentencing</t>
  </si>
  <si>
    <t>Expired more than 3 years later</t>
  </si>
  <si>
    <t>Expired between 1 and 3 years later</t>
  </si>
  <si>
    <t>Felonies</t>
  </si>
  <si>
    <t>Disciplined</t>
  </si>
  <si>
    <t>Not disciplined</t>
  </si>
  <si>
    <t>Gross Misdemeanors</t>
  </si>
  <si>
    <t>Misdemeanors</t>
  </si>
  <si>
    <t>Pending</t>
  </si>
  <si>
    <t>Felony</t>
  </si>
  <si>
    <t>Not</t>
  </si>
  <si>
    <t>Gross Misd</t>
  </si>
  <si>
    <t>Felony &gt;&gt;&gt;&gt;Gross Misd</t>
  </si>
  <si>
    <t>Felony &gt;&gt;&gt;&gt;Misd</t>
  </si>
  <si>
    <t>Gross Misd&gt;&gt;&gt;&gt;Misd</t>
  </si>
  <si>
    <t>Misd</t>
  </si>
  <si>
    <t>Started as felony or GM</t>
  </si>
  <si>
    <t>Ended up as misd</t>
  </si>
  <si>
    <t>Pct ended up misd + no discipline</t>
  </si>
  <si>
    <t>Misdemeanor</t>
  </si>
  <si>
    <t>Final sentence</t>
  </si>
  <si>
    <t>Total</t>
  </si>
  <si>
    <t>Pct</t>
  </si>
  <si>
    <r>
      <t xml:space="preserve">Just over 10% were sentenced as </t>
    </r>
    <r>
      <rPr>
        <sz val="18"/>
        <color rgb="FFFF0000"/>
        <rFont val="Calibri"/>
        <family val="2"/>
        <scheme val="minor"/>
      </rPr>
      <t>felonies;</t>
    </r>
    <r>
      <rPr>
        <sz val="18"/>
        <color theme="1"/>
        <rFont val="Calibri"/>
        <family val="2"/>
        <scheme val="minor"/>
      </rPr>
      <t xml:space="preserve"> About 20% were sentenced as </t>
    </r>
    <r>
      <rPr>
        <sz val="18"/>
        <color theme="5" tint="-0.249977111117893"/>
        <rFont val="Calibri"/>
        <family val="2"/>
        <scheme val="minor"/>
      </rPr>
      <t>gross misdemeanor</t>
    </r>
    <r>
      <rPr>
        <sz val="18"/>
        <color theme="1"/>
        <rFont val="Calibri"/>
        <family val="2"/>
        <scheme val="minor"/>
      </rPr>
      <t xml:space="preserve">s; and the remaining nearly 70% as </t>
    </r>
    <r>
      <rPr>
        <b/>
        <sz val="18"/>
        <color theme="3" tint="0.59999389629810485"/>
        <rFont val="Calibri"/>
        <family val="2"/>
        <scheme val="minor"/>
      </rPr>
      <t>misdemeanors.</t>
    </r>
  </si>
  <si>
    <t>Just over one-third of those ended up MISDEMEANORS and didn't result in discipline by the POST board</t>
  </si>
  <si>
    <t>But 121 of the cases that ended up as misdemeanors actually started out as felonies or gross misdemeanors</t>
  </si>
  <si>
    <t>PersonType</t>
  </si>
  <si>
    <t>disciplineflag</t>
  </si>
  <si>
    <t>CONVICTION</t>
  </si>
  <si>
    <t>CONVICTION-EXPIRED</t>
  </si>
  <si>
    <t>Status</t>
  </si>
  <si>
    <t>Cancelled</t>
  </si>
  <si>
    <t>Active-No Discipline</t>
  </si>
  <si>
    <t>Active-Discipline</t>
  </si>
  <si>
    <t>Expired-No Discipline</t>
  </si>
  <si>
    <t>Expired-Discipline</t>
  </si>
  <si>
    <t>Sentenced occurred after license expired</t>
  </si>
  <si>
    <t>Revoked/Surrender/Cancelled</t>
  </si>
  <si>
    <t>Inactive-No discipline*</t>
  </si>
  <si>
    <t>*Includes some recent cases that might yield discipline yet this year</t>
  </si>
  <si>
    <t>Expired between 1-3 yrs later</t>
  </si>
  <si>
    <t>Expired more than 3 yrs later</t>
  </si>
  <si>
    <t>ChargeType</t>
  </si>
  <si>
    <t>Drugs</t>
  </si>
  <si>
    <t>Gun</t>
  </si>
  <si>
    <t>Misconduct</t>
  </si>
  <si>
    <t>Other</t>
  </si>
  <si>
    <t>Theft/Fraud</t>
  </si>
  <si>
    <t>Unknown</t>
  </si>
  <si>
    <t>Violent/Domestic/Sexual</t>
  </si>
  <si>
    <t>Violent/Domestic/Sexual/Gun/Drugs</t>
  </si>
  <si>
    <t>Theft Fraud</t>
  </si>
  <si>
    <t>Other/Unknown</t>
  </si>
  <si>
    <t>About 6% were various types of misconduct, including interfering with a 911 call, obstructing legal process, falsely reporting crime, fleeing a police officer and a general conviction for "misconduct of a public official"</t>
  </si>
  <si>
    <t>YR_closed</t>
  </si>
  <si>
    <t>2004</t>
  </si>
  <si>
    <t>Kane</t>
  </si>
  <si>
    <t>Surrender license</t>
  </si>
  <si>
    <t>2000</t>
  </si>
  <si>
    <t>Revocation</t>
  </si>
  <si>
    <t>2013</t>
  </si>
  <si>
    <t>Clifford</t>
  </si>
  <si>
    <t>2012</t>
  </si>
  <si>
    <t>Meemken</t>
  </si>
  <si>
    <t>Suspension</t>
  </si>
  <si>
    <t>2007</t>
  </si>
  <si>
    <t>Hughes</t>
  </si>
  <si>
    <t>Probation</t>
  </si>
  <si>
    <t>2008</t>
  </si>
  <si>
    <t>2002</t>
  </si>
  <si>
    <t>Olson</t>
  </si>
  <si>
    <t>2009</t>
  </si>
  <si>
    <t>Dahl</t>
  </si>
  <si>
    <t>Hunt</t>
  </si>
  <si>
    <t>2001</t>
  </si>
  <si>
    <t>2010</t>
  </si>
  <si>
    <t>Roberts</t>
  </si>
  <si>
    <t>Rude</t>
  </si>
  <si>
    <t>Nielsen</t>
  </si>
  <si>
    <t>2006</t>
  </si>
  <si>
    <t>Kohrs</t>
  </si>
  <si>
    <t>Rehak</t>
  </si>
  <si>
    <t>Snyder</t>
  </si>
  <si>
    <t>2011</t>
  </si>
  <si>
    <t>Campbell</t>
  </si>
  <si>
    <t>Miller</t>
  </si>
  <si>
    <t>Nash</t>
  </si>
  <si>
    <t>Roiger</t>
  </si>
  <si>
    <t>2005</t>
  </si>
  <si>
    <t>2015</t>
  </si>
  <si>
    <t>Knippenberg</t>
  </si>
  <si>
    <t>2016</t>
  </si>
  <si>
    <t>Pothen</t>
  </si>
  <si>
    <t>2003</t>
  </si>
  <si>
    <t>Schaefer</t>
  </si>
  <si>
    <t>Verdeck</t>
  </si>
  <si>
    <t>2014</t>
  </si>
  <si>
    <t>Kezar</t>
  </si>
  <si>
    <t>Buss</t>
  </si>
  <si>
    <t>Canton</t>
  </si>
  <si>
    <t>Schnickel</t>
  </si>
  <si>
    <t>Lindberg</t>
  </si>
  <si>
    <t>Carson</t>
  </si>
  <si>
    <t>Revocation (later pardoned)</t>
  </si>
  <si>
    <t>1995</t>
  </si>
  <si>
    <t>1996</t>
  </si>
  <si>
    <t>1998</t>
  </si>
  <si>
    <t>1997</t>
  </si>
  <si>
    <t>Anderson</t>
  </si>
  <si>
    <t>1999</t>
  </si>
  <si>
    <t>Thompson</t>
  </si>
  <si>
    <t>Williams</t>
  </si>
  <si>
    <t>Ohren</t>
  </si>
  <si>
    <t>Johnson</t>
  </si>
  <si>
    <t>2017</t>
  </si>
  <si>
    <t>Party_Name_Last</t>
  </si>
  <si>
    <t>Sentence_Date</t>
  </si>
  <si>
    <t>VAN WERT</t>
  </si>
  <si>
    <t>SKINNER</t>
  </si>
  <si>
    <t>CAPISTRANT</t>
  </si>
  <si>
    <t>BRAFORD</t>
  </si>
  <si>
    <t>HENSON</t>
  </si>
  <si>
    <t>BARRAGAN</t>
  </si>
  <si>
    <t>DEVAULT</t>
  </si>
  <si>
    <t>ZEHOSKI</t>
  </si>
  <si>
    <t>NELSON</t>
  </si>
  <si>
    <t>THERNELL</t>
  </si>
  <si>
    <t>STALLMO</t>
  </si>
  <si>
    <t>PARENT</t>
  </si>
  <si>
    <t>OUART</t>
  </si>
  <si>
    <t>CONNOLLY</t>
  </si>
  <si>
    <t>BERKELEY</t>
  </si>
  <si>
    <t>KORTE</t>
  </si>
  <si>
    <t>KUNZ</t>
  </si>
  <si>
    <t>LOTTON</t>
  </si>
  <si>
    <t>PAULSON</t>
  </si>
  <si>
    <t>WALLERICH</t>
  </si>
  <si>
    <t>SEGULIA</t>
  </si>
  <si>
    <t>PETERSON</t>
  </si>
  <si>
    <t>REVAK</t>
  </si>
  <si>
    <t>SULLIVAN</t>
  </si>
  <si>
    <t>FITZPATRICK</t>
  </si>
  <si>
    <t>SWEENEY</t>
  </si>
  <si>
    <t>TEIGEN</t>
  </si>
  <si>
    <t>CASTLEBERRY</t>
  </si>
  <si>
    <t>GENELL</t>
  </si>
  <si>
    <t>KELLER</t>
  </si>
  <si>
    <t>DOWELL</t>
  </si>
  <si>
    <t>PENNER</t>
  </si>
  <si>
    <t>WINKLER</t>
  </si>
  <si>
    <t>BENNETT</t>
  </si>
  <si>
    <t>PASSER</t>
  </si>
  <si>
    <t>JOHNSON</t>
  </si>
  <si>
    <t>DEARO</t>
  </si>
  <si>
    <t>MACK</t>
  </si>
  <si>
    <t>WINTERS</t>
  </si>
  <si>
    <t>JUHL</t>
  </si>
  <si>
    <t>WALKER</t>
  </si>
  <si>
    <t>LANGFORD</t>
  </si>
  <si>
    <t>WIERSGALLA</t>
  </si>
  <si>
    <t>POLLARD</t>
  </si>
  <si>
    <t>SOMMERHAUSE</t>
  </si>
  <si>
    <t>FERONI</t>
  </si>
  <si>
    <t>CHRISTENSEN</t>
  </si>
  <si>
    <t>EVENS</t>
  </si>
  <si>
    <t>ANDERSON</t>
  </si>
  <si>
    <t>SCHMIDT</t>
  </si>
  <si>
    <t>KANGAS</t>
  </si>
  <si>
    <t>WIND</t>
  </si>
  <si>
    <t>BLOCK</t>
  </si>
  <si>
    <t>WALLER</t>
  </si>
  <si>
    <t>THOMPSON</t>
  </si>
  <si>
    <t>POGATCHNIK</t>
  </si>
  <si>
    <t>BEUTLER</t>
  </si>
  <si>
    <t>BEBENSEE</t>
  </si>
  <si>
    <t>HUMMEL</t>
  </si>
  <si>
    <t>LESTER</t>
  </si>
  <si>
    <t>MEHR</t>
  </si>
  <si>
    <t>MIHELICH</t>
  </si>
  <si>
    <t>LYSNE</t>
  </si>
  <si>
    <t>MJOLSNESS</t>
  </si>
  <si>
    <t>KODADA</t>
  </si>
  <si>
    <t>HOWARD</t>
  </si>
  <si>
    <t>COGSWELL</t>
  </si>
  <si>
    <t>BROWNE</t>
  </si>
  <si>
    <t>ROWE</t>
  </si>
  <si>
    <t>RAUN</t>
  </si>
  <si>
    <t>SCHLOSSER</t>
  </si>
  <si>
    <t>MORTENSON</t>
  </si>
  <si>
    <t>COLLINS</t>
  </si>
  <si>
    <t>MILLER</t>
  </si>
  <si>
    <t>BELLANGER</t>
  </si>
  <si>
    <t>WOOD</t>
  </si>
  <si>
    <t>BARNETT</t>
  </si>
  <si>
    <t>HAYS</t>
  </si>
  <si>
    <t>BARRETO</t>
  </si>
  <si>
    <t>LEONARD</t>
  </si>
  <si>
    <t>KITCHENMASTER</t>
  </si>
  <si>
    <t>OHREN</t>
  </si>
  <si>
    <t>SCHLOESSER</t>
  </si>
  <si>
    <t>CLARIN</t>
  </si>
  <si>
    <t>RODRIGUEZ</t>
  </si>
  <si>
    <t>BYRNE</t>
  </si>
  <si>
    <t>JENSEN</t>
  </si>
  <si>
    <t>ADAMEZ</t>
  </si>
  <si>
    <t>WILLIAMS</t>
  </si>
  <si>
    <t>BROWN</t>
  </si>
  <si>
    <t>SCHULTZ</t>
  </si>
  <si>
    <t>HINCHEY</t>
  </si>
  <si>
    <t>TOMLIN</t>
  </si>
  <si>
    <t>WOXLAND</t>
  </si>
  <si>
    <t>HIRSCH</t>
  </si>
  <si>
    <t>DUPAUL</t>
  </si>
  <si>
    <t>HORNER</t>
  </si>
  <si>
    <t>LARSON</t>
  </si>
  <si>
    <t>RAINVILLE</t>
  </si>
  <si>
    <t>POLL</t>
  </si>
  <si>
    <t>RENSHAW</t>
  </si>
  <si>
    <t>DENNY</t>
  </si>
  <si>
    <t>KOROGI</t>
  </si>
  <si>
    <t>CURRAN</t>
  </si>
  <si>
    <t>HAGEN</t>
  </si>
  <si>
    <t>MARTIN</t>
  </si>
  <si>
    <t>KNOWLTON</t>
  </si>
  <si>
    <t>KRATZKE</t>
  </si>
  <si>
    <t>EDWARDS</t>
  </si>
  <si>
    <t>KUSCHEL</t>
  </si>
  <si>
    <t>THURSTON</t>
  </si>
  <si>
    <t>WHITING</t>
  </si>
  <si>
    <t>WULFF</t>
  </si>
  <si>
    <t>DEUTSCH</t>
  </si>
  <si>
    <t>CASAS</t>
  </si>
  <si>
    <t>WEBER</t>
  </si>
  <si>
    <t>WESTVIG</t>
  </si>
  <si>
    <t>KERTSCHER</t>
  </si>
  <si>
    <t>JACOBSEN</t>
  </si>
  <si>
    <t>COX</t>
  </si>
  <si>
    <t>ROACHE</t>
  </si>
  <si>
    <t>BAYNE</t>
  </si>
  <si>
    <t>TUCHTENHAGEN</t>
  </si>
  <si>
    <t>SCHULTE</t>
  </si>
  <si>
    <t>NIELSEN</t>
  </si>
  <si>
    <t>GRAY</t>
  </si>
  <si>
    <t>BARTELL</t>
  </si>
  <si>
    <t>SENIOR</t>
  </si>
  <si>
    <t>OLSEN</t>
  </si>
  <si>
    <t>BOHN</t>
  </si>
  <si>
    <t>ROHLOFF</t>
  </si>
  <si>
    <t>GAGNON</t>
  </si>
  <si>
    <t>FREEMAN</t>
  </si>
  <si>
    <t>HAGUE</t>
  </si>
  <si>
    <t>SOYKA</t>
  </si>
  <si>
    <t>MCGUIRE</t>
  </si>
  <si>
    <t>EASTMAN</t>
  </si>
  <si>
    <t>FARRIS</t>
  </si>
  <si>
    <t>WIPPER</t>
  </si>
  <si>
    <t>WEISS</t>
  </si>
  <si>
    <t>BANDEMER</t>
  </si>
  <si>
    <t>PULPHUS</t>
  </si>
  <si>
    <t>HEMKER</t>
  </si>
  <si>
    <t>LEACH</t>
  </si>
  <si>
    <t>MURPHY</t>
  </si>
  <si>
    <t>GARTNER</t>
  </si>
  <si>
    <t>SMIDT</t>
  </si>
  <si>
    <t>TRIPP</t>
  </si>
  <si>
    <t>EVANS</t>
  </si>
  <si>
    <t>WOCHNICK</t>
  </si>
  <si>
    <t>KRUSE</t>
  </si>
  <si>
    <t>MCCLELLAN</t>
  </si>
  <si>
    <t>CARLSON</t>
  </si>
  <si>
    <t>LEUM</t>
  </si>
  <si>
    <t>CHUBB</t>
  </si>
  <si>
    <t>GREENE</t>
  </si>
  <si>
    <t>MORRIS</t>
  </si>
  <si>
    <t>HING</t>
  </si>
  <si>
    <t>PFEIFER</t>
  </si>
  <si>
    <t>MARTINSON</t>
  </si>
  <si>
    <t>ZELLMANN</t>
  </si>
  <si>
    <t>TUCHEK</t>
  </si>
  <si>
    <t>XIONG</t>
  </si>
  <si>
    <t>DOANE</t>
  </si>
  <si>
    <t>GABIGER</t>
  </si>
  <si>
    <t>OELLIEN</t>
  </si>
  <si>
    <t>BOWSTRING</t>
  </si>
  <si>
    <t>VARRIANO</t>
  </si>
  <si>
    <t>LEWELLYN</t>
  </si>
  <si>
    <t>LOPEZ</t>
  </si>
  <si>
    <t>KERKAERT</t>
  </si>
  <si>
    <t>BUDINGER</t>
  </si>
  <si>
    <t>BAKKEN</t>
  </si>
  <si>
    <t>LANG</t>
  </si>
  <si>
    <t>SCHUMER</t>
  </si>
  <si>
    <t>OLSON</t>
  </si>
  <si>
    <t>WIRTZ</t>
  </si>
  <si>
    <t>BESTGE</t>
  </si>
  <si>
    <t>BERG</t>
  </si>
  <si>
    <t>DUPRE</t>
  </si>
  <si>
    <t>CARSTENS</t>
  </si>
  <si>
    <t>HALL</t>
  </si>
  <si>
    <t>FIX</t>
  </si>
  <si>
    <t>STODDARD</t>
  </si>
  <si>
    <t>MEEKS</t>
  </si>
  <si>
    <t>CAMPBELL</t>
  </si>
  <si>
    <t>STEBERG</t>
  </si>
  <si>
    <t>COSTELLO</t>
  </si>
  <si>
    <t>TATE</t>
  </si>
  <si>
    <t>TEDRICK</t>
  </si>
  <si>
    <t>GILCHRIST</t>
  </si>
  <si>
    <t>MIKKELSON</t>
  </si>
  <si>
    <t>LAINE</t>
  </si>
  <si>
    <t>SIEGFRIED</t>
  </si>
  <si>
    <t>MARLOW</t>
  </si>
  <si>
    <t>CONDON</t>
  </si>
  <si>
    <t>RYLE</t>
  </si>
  <si>
    <t>CROFTON</t>
  </si>
  <si>
    <t>CAIRD</t>
  </si>
  <si>
    <t>GRIFFITH</t>
  </si>
  <si>
    <t>KOENIG</t>
  </si>
  <si>
    <t>PASEK</t>
  </si>
  <si>
    <t>NEU</t>
  </si>
  <si>
    <t>HAMANN</t>
  </si>
  <si>
    <t>HEASLIP</t>
  </si>
  <si>
    <t>BRICKLEY</t>
  </si>
  <si>
    <t>SANTORI</t>
  </si>
  <si>
    <t>WEIERKE</t>
  </si>
  <si>
    <t>SCHNEIDER</t>
  </si>
  <si>
    <t>PETERS</t>
  </si>
  <si>
    <t>MASTIN</t>
  </si>
  <si>
    <t>OLSTAD</t>
  </si>
  <si>
    <t>CHRISTIANSON</t>
  </si>
  <si>
    <t>GOTTSCH</t>
  </si>
  <si>
    <t>HANSON</t>
  </si>
  <si>
    <t>SCHLUETER</t>
  </si>
  <si>
    <t>WIEST</t>
  </si>
  <si>
    <t>SABA</t>
  </si>
  <si>
    <t>FISHER</t>
  </si>
  <si>
    <t>ALEX</t>
  </si>
  <si>
    <t>CHA</t>
  </si>
  <si>
    <t>GULDEN</t>
  </si>
  <si>
    <t>MOGLER</t>
  </si>
  <si>
    <t>Hoehne</t>
  </si>
  <si>
    <t>Hoppe</t>
  </si>
  <si>
    <t>TIMLIN</t>
  </si>
  <si>
    <t>MICKELSON</t>
  </si>
  <si>
    <t>Spry</t>
  </si>
  <si>
    <t>BAUMGARD</t>
  </si>
  <si>
    <t>DALY</t>
  </si>
  <si>
    <t>MCHARG</t>
  </si>
  <si>
    <t>CLAPP</t>
  </si>
  <si>
    <t>RIDGE</t>
  </si>
  <si>
    <t>Skoglund</t>
  </si>
  <si>
    <t>Hellerud</t>
  </si>
  <si>
    <t>HOAG</t>
  </si>
  <si>
    <t>BENZ</t>
  </si>
  <si>
    <t>KASPSZAK</t>
  </si>
  <si>
    <t>TRAUTNER</t>
  </si>
  <si>
    <t>FRANZEN</t>
  </si>
  <si>
    <t>CASILLAS</t>
  </si>
  <si>
    <t>Ewing</t>
  </si>
  <si>
    <t>Ungurian</t>
  </si>
  <si>
    <t>Steinkraus</t>
  </si>
  <si>
    <t>CONROY</t>
  </si>
  <si>
    <t>Hendricks</t>
  </si>
  <si>
    <t>MATSEN</t>
  </si>
  <si>
    <t>Findley</t>
  </si>
  <si>
    <t>BUENG</t>
  </si>
  <si>
    <t>Moser</t>
  </si>
  <si>
    <t>Hlavinka</t>
  </si>
  <si>
    <t>Rabeneck</t>
  </si>
  <si>
    <t>MCKENNA</t>
  </si>
  <si>
    <t>Mehl</t>
  </si>
  <si>
    <t>BOLDUC</t>
  </si>
  <si>
    <t>DALBEC</t>
  </si>
  <si>
    <t>MARINO</t>
  </si>
  <si>
    <t>ANDRESCIK</t>
  </si>
  <si>
    <t>Warren</t>
  </si>
  <si>
    <t>TATSAK</t>
  </si>
  <si>
    <t>STENZEL</t>
  </si>
  <si>
    <t>LETTNER</t>
  </si>
  <si>
    <t>Madson</t>
  </si>
  <si>
    <t>Emerson</t>
  </si>
  <si>
    <t>STEWART</t>
  </si>
  <si>
    <t>DECKER</t>
  </si>
  <si>
    <t>Osowski</t>
  </si>
  <si>
    <t>SANTODONATO</t>
  </si>
  <si>
    <t>Salazar</t>
  </si>
  <si>
    <t>EGERDAHL</t>
  </si>
  <si>
    <t>WESEMAN</t>
  </si>
  <si>
    <t>CANTU</t>
  </si>
  <si>
    <t>Washington</t>
  </si>
  <si>
    <t>Stacey</t>
  </si>
  <si>
    <t>BLOOD</t>
  </si>
  <si>
    <t>GOODSPEED</t>
  </si>
  <si>
    <t>SLOAN</t>
  </si>
  <si>
    <t>HOEPPNER</t>
  </si>
  <si>
    <t>Burke</t>
  </si>
  <si>
    <t>TONAK</t>
  </si>
  <si>
    <t>Clark</t>
  </si>
  <si>
    <t>KARRIS</t>
  </si>
  <si>
    <t>BEERY</t>
  </si>
  <si>
    <t>ROGGENBUCK</t>
  </si>
  <si>
    <t>Rausch</t>
  </si>
  <si>
    <t>OROURKE</t>
  </si>
  <si>
    <t>JUNGROTH</t>
  </si>
  <si>
    <t>JACKSON</t>
  </si>
  <si>
    <t>BOHRER</t>
  </si>
  <si>
    <t>Gunderson</t>
  </si>
  <si>
    <t>ARNOLD</t>
  </si>
  <si>
    <t>Collette</t>
  </si>
  <si>
    <t>Renteria</t>
  </si>
  <si>
    <t>REITMEIER</t>
  </si>
  <si>
    <t>BOYLE</t>
  </si>
  <si>
    <t>Schmitt</t>
  </si>
  <si>
    <t>Paxton</t>
  </si>
  <si>
    <t>PENNAZ</t>
  </si>
  <si>
    <t>MARS</t>
  </si>
  <si>
    <t>THORNBURY</t>
  </si>
  <si>
    <t>KNUTSON</t>
  </si>
  <si>
    <t>HARVEL</t>
  </si>
  <si>
    <t>MOEN</t>
  </si>
  <si>
    <t>Olsen</t>
  </si>
  <si>
    <t>OVICK</t>
  </si>
  <si>
    <t>Bourasa</t>
  </si>
  <si>
    <t>BERGGREN</t>
  </si>
  <si>
    <t>SOMA</t>
  </si>
  <si>
    <t>Ronning</t>
  </si>
  <si>
    <t>Wellnitz</t>
  </si>
  <si>
    <t>Mullen</t>
  </si>
  <si>
    <t>Utech</t>
  </si>
  <si>
    <t>Pool</t>
  </si>
  <si>
    <t>Myers</t>
  </si>
  <si>
    <t>Bruce</t>
  </si>
  <si>
    <t>Chard</t>
  </si>
  <si>
    <t>Fietek</t>
  </si>
  <si>
    <t>MOORE</t>
  </si>
  <si>
    <t>GROVER</t>
  </si>
  <si>
    <t>ERICKSON</t>
  </si>
  <si>
    <t>FICKEN</t>
  </si>
  <si>
    <t>STENDEL</t>
  </si>
  <si>
    <t>WALTON</t>
  </si>
  <si>
    <t>DENNIS</t>
  </si>
  <si>
    <t>Laveau</t>
  </si>
  <si>
    <t>Elmore</t>
  </si>
  <si>
    <t>Schroeder</t>
  </si>
  <si>
    <t>BRAUN</t>
  </si>
  <si>
    <t>DINH</t>
  </si>
  <si>
    <t>SEIVERT</t>
  </si>
  <si>
    <t>Johnston</t>
  </si>
  <si>
    <t>LILLO</t>
  </si>
  <si>
    <t>WALTHERS</t>
  </si>
  <si>
    <t>Bernardson</t>
  </si>
  <si>
    <t>PHILLIPS</t>
  </si>
  <si>
    <t>Platz</t>
  </si>
  <si>
    <t>FARRINGTON</t>
  </si>
  <si>
    <t>Jager</t>
  </si>
  <si>
    <t>URDAHL</t>
  </si>
  <si>
    <t>KOOP</t>
  </si>
  <si>
    <t>Delmont</t>
  </si>
  <si>
    <t>MATHWIG</t>
  </si>
  <si>
    <t>KAHLOW</t>
  </si>
  <si>
    <t>GAMS</t>
  </si>
  <si>
    <t>Graber</t>
  </si>
  <si>
    <t>THOLE</t>
  </si>
  <si>
    <t>Fry</t>
  </si>
  <si>
    <t>Baker</t>
  </si>
  <si>
    <t>Nasset</t>
  </si>
  <si>
    <t>ELGIN</t>
  </si>
  <si>
    <t>Henriksen</t>
  </si>
  <si>
    <t>SANTWIRE</t>
  </si>
  <si>
    <t>Ficcadenti</t>
  </si>
  <si>
    <t>Austin</t>
  </si>
  <si>
    <t>MENNE</t>
  </si>
  <si>
    <t>BAMMERT</t>
  </si>
  <si>
    <t>MACDONALD</t>
  </si>
  <si>
    <t>BOS</t>
  </si>
  <si>
    <t>SODERHOLM</t>
  </si>
  <si>
    <t>Buege</t>
  </si>
  <si>
    <t>Roehl</t>
  </si>
  <si>
    <t>JACOBS</t>
  </si>
  <si>
    <t>KREUN</t>
  </si>
  <si>
    <t>Millenacker</t>
  </si>
  <si>
    <t>ENGER</t>
  </si>
  <si>
    <t>BECKMAN</t>
  </si>
  <si>
    <t>Hemp</t>
  </si>
  <si>
    <t>GRIFFIN</t>
  </si>
  <si>
    <t>MCDONOUGH</t>
  </si>
  <si>
    <t>Gilbert</t>
  </si>
  <si>
    <t>MORIARTY</t>
  </si>
  <si>
    <t>Bartley</t>
  </si>
  <si>
    <t>Norris</t>
  </si>
  <si>
    <t>SPENCER</t>
  </si>
  <si>
    <t>MERWIN</t>
  </si>
  <si>
    <t>Koch</t>
  </si>
  <si>
    <t>CERVANTEZ</t>
  </si>
  <si>
    <t>Kaszas</t>
  </si>
  <si>
    <t>Furo</t>
  </si>
  <si>
    <t>PRZYNSKI</t>
  </si>
  <si>
    <t>ULBERG</t>
  </si>
  <si>
    <t>Eichten</t>
  </si>
  <si>
    <t>BLANCK</t>
  </si>
  <si>
    <t>SHRODE</t>
  </si>
  <si>
    <t>BRUN</t>
  </si>
  <si>
    <t>CAVALLIN</t>
  </si>
  <si>
    <t>RHEDIN</t>
  </si>
  <si>
    <t>Zuhlsdorf</t>
  </si>
  <si>
    <t>Taylor</t>
  </si>
  <si>
    <t>Woodis</t>
  </si>
  <si>
    <t>MORSE</t>
  </si>
  <si>
    <t>Swenson</t>
  </si>
  <si>
    <t>APITZ</t>
  </si>
  <si>
    <t>Southerland</t>
  </si>
  <si>
    <t>HWANG</t>
  </si>
  <si>
    <t>Knafla</t>
  </si>
  <si>
    <t>ELLIS</t>
  </si>
  <si>
    <t>Slifko</t>
  </si>
  <si>
    <t>VANG</t>
  </si>
  <si>
    <t>PALMQUIST</t>
  </si>
  <si>
    <t>Vieths</t>
  </si>
  <si>
    <t>Carter</t>
  </si>
  <si>
    <t>Koepsell</t>
  </si>
  <si>
    <t>GRUBER</t>
  </si>
  <si>
    <t>Stoddard</t>
  </si>
  <si>
    <t>HALVORSON</t>
  </si>
  <si>
    <t>CROSS</t>
  </si>
  <si>
    <t>DOMEK</t>
  </si>
  <si>
    <t>KRALL</t>
  </si>
  <si>
    <t>Pederson</t>
  </si>
  <si>
    <t>Holland</t>
  </si>
  <si>
    <t>HEUER</t>
  </si>
  <si>
    <t>PADILLA</t>
  </si>
  <si>
    <t>JEFFREY</t>
  </si>
  <si>
    <t>LUMSDEN</t>
  </si>
  <si>
    <t>Walski</t>
  </si>
  <si>
    <t>COFFEY</t>
  </si>
  <si>
    <t>WISETH</t>
  </si>
  <si>
    <t>RAWAY</t>
  </si>
  <si>
    <t>DIAZ</t>
  </si>
  <si>
    <t>Long</t>
  </si>
  <si>
    <t>MINDRUP</t>
  </si>
  <si>
    <t>LAROCK</t>
  </si>
  <si>
    <t>TILLESKJOR</t>
  </si>
  <si>
    <t>DEEGAN</t>
  </si>
  <si>
    <t>Mettler</t>
  </si>
  <si>
    <t>Schoo</t>
  </si>
  <si>
    <t>Fenrich</t>
  </si>
  <si>
    <t>Davis</t>
  </si>
  <si>
    <t>Athen</t>
  </si>
  <si>
    <t>SEWALL</t>
  </si>
  <si>
    <t>Mayer</t>
  </si>
  <si>
    <t>Doane</t>
  </si>
  <si>
    <t>BEHL</t>
  </si>
  <si>
    <t>SIEBSEN</t>
  </si>
  <si>
    <t>Odlaug</t>
  </si>
  <si>
    <t>Dubovich</t>
  </si>
  <si>
    <t>BERRY</t>
  </si>
  <si>
    <t>Monberg</t>
  </si>
  <si>
    <t>KUUSISTO</t>
  </si>
  <si>
    <t>WEGNER</t>
  </si>
  <si>
    <t>Daas</t>
  </si>
  <si>
    <t>Dupuis-Holshouser</t>
  </si>
  <si>
    <t>Gollop</t>
  </si>
  <si>
    <t>FORD</t>
  </si>
  <si>
    <t>Brown</t>
  </si>
  <si>
    <t>Higgins</t>
  </si>
  <si>
    <t>SEBRING</t>
  </si>
  <si>
    <t>Rudolph</t>
  </si>
  <si>
    <t>Hagland</t>
  </si>
  <si>
    <t>TORREZ</t>
  </si>
  <si>
    <t>HERSCHMAN</t>
  </si>
  <si>
    <t>Nortrom</t>
  </si>
  <si>
    <t>LABER</t>
  </si>
  <si>
    <t>SMEBY</t>
  </si>
  <si>
    <t>LicenseEndDate</t>
  </si>
  <si>
    <t>Year</t>
  </si>
  <si>
    <t>Count of Year</t>
  </si>
  <si>
    <t>Discipline</t>
  </si>
  <si>
    <t>DUI charges dropped</t>
  </si>
  <si>
    <t>Other driving</t>
  </si>
  <si>
    <t>Current_Case_Number</t>
  </si>
  <si>
    <t>Primary</t>
  </si>
  <si>
    <t>disciplined</t>
  </si>
  <si>
    <t>12193</t>
  </si>
  <si>
    <t>69K697101934</t>
  </si>
  <si>
    <t>x</t>
  </si>
  <si>
    <t>yes</t>
  </si>
  <si>
    <t>7459</t>
  </si>
  <si>
    <t>x-cantfind-vanwert</t>
  </si>
  <si>
    <t>4421</t>
  </si>
  <si>
    <t>x-cantfind-dahl</t>
  </si>
  <si>
    <t>7505</t>
  </si>
  <si>
    <t>x-cantfind-roberts</t>
  </si>
  <si>
    <t>8619</t>
  </si>
  <si>
    <t>x-cantfind-rude</t>
  </si>
  <si>
    <t>9171</t>
  </si>
  <si>
    <t>x-cantfind-rehak</t>
  </si>
  <si>
    <t>11872</t>
  </si>
  <si>
    <t>x-cantfind-kane</t>
  </si>
  <si>
    <t>14161</t>
  </si>
  <si>
    <t>x-cantfind-miller</t>
  </si>
  <si>
    <t>16500</t>
  </si>
  <si>
    <t>02CR166406</t>
  </si>
  <si>
    <t>17805</t>
  </si>
  <si>
    <t>27CR1624169</t>
  </si>
  <si>
    <t>21113</t>
  </si>
  <si>
    <t>43CR161567</t>
  </si>
  <si>
    <t>16659</t>
  </si>
  <si>
    <t>55CR168775</t>
  </si>
  <si>
    <t>64CR11115</t>
  </si>
  <si>
    <t>17629</t>
  </si>
  <si>
    <t>69VICR1748</t>
  </si>
  <si>
    <t>14650</t>
  </si>
  <si>
    <t>19WSCR081736</t>
  </si>
  <si>
    <t>62K801002816</t>
  </si>
  <si>
    <t>12721</t>
  </si>
  <si>
    <t>70200308285</t>
  </si>
  <si>
    <t>10061</t>
  </si>
  <si>
    <t>19AVCR1125720</t>
  </si>
  <si>
    <t>10172</t>
  </si>
  <si>
    <t>19AVCR1222471</t>
  </si>
  <si>
    <t>15747</t>
  </si>
  <si>
    <t>43CR101867</t>
  </si>
  <si>
    <t>27CR1317034</t>
  </si>
  <si>
    <t>82CR103865</t>
  </si>
  <si>
    <t>10556</t>
  </si>
  <si>
    <t>71CR12159</t>
  </si>
  <si>
    <t>10561</t>
  </si>
  <si>
    <t>10CR10282</t>
  </si>
  <si>
    <t>70CR09832</t>
  </si>
  <si>
    <t>11010</t>
  </si>
  <si>
    <t>07CR14171</t>
  </si>
  <si>
    <t>11086</t>
  </si>
  <si>
    <t>69VICR15600</t>
  </si>
  <si>
    <t>20CR11193</t>
  </si>
  <si>
    <t>19HACR143499</t>
  </si>
  <si>
    <t>11492</t>
  </si>
  <si>
    <t>86CR134061</t>
  </si>
  <si>
    <t>11532</t>
  </si>
  <si>
    <t>72CR0958</t>
  </si>
  <si>
    <t>11623</t>
  </si>
  <si>
    <t>70CR16418</t>
  </si>
  <si>
    <t>11707</t>
  </si>
  <si>
    <t>86CR0963</t>
  </si>
  <si>
    <t>22CR11599</t>
  </si>
  <si>
    <t>14016</t>
  </si>
  <si>
    <t>50CR132441</t>
  </si>
  <si>
    <t>6786</t>
  </si>
  <si>
    <t>87k699000170</t>
  </si>
  <si>
    <t>12142</t>
  </si>
  <si>
    <t>02CR124361</t>
  </si>
  <si>
    <t>12159</t>
  </si>
  <si>
    <t>26CR0949</t>
  </si>
  <si>
    <t>12175</t>
  </si>
  <si>
    <t>73CR102753</t>
  </si>
  <si>
    <t>66CR092995</t>
  </si>
  <si>
    <t>70CR1018942</t>
  </si>
  <si>
    <t>10606</t>
  </si>
  <si>
    <t>01CR1699</t>
  </si>
  <si>
    <t>12436</t>
  </si>
  <si>
    <t>82CR165106</t>
  </si>
  <si>
    <t>12548</t>
  </si>
  <si>
    <t>70CR1217336</t>
  </si>
  <si>
    <t>12702</t>
  </si>
  <si>
    <t>70CR134616</t>
  </si>
  <si>
    <t>30CR13453</t>
  </si>
  <si>
    <t>12914</t>
  </si>
  <si>
    <t>02CR104405</t>
  </si>
  <si>
    <t>09CR122343</t>
  </si>
  <si>
    <t>73CR1511682</t>
  </si>
  <si>
    <t>12983</t>
  </si>
  <si>
    <t>47CR10341</t>
  </si>
  <si>
    <t>13029</t>
  </si>
  <si>
    <t>10CR09325</t>
  </si>
  <si>
    <t>58CR09293</t>
  </si>
  <si>
    <t>70CR0923045</t>
  </si>
  <si>
    <t>13233</t>
  </si>
  <si>
    <t>62SUCR102</t>
  </si>
  <si>
    <t>13753</t>
  </si>
  <si>
    <t>19WSCR1117882</t>
  </si>
  <si>
    <t>13764</t>
  </si>
  <si>
    <t>70CR1524381</t>
  </si>
  <si>
    <t>13827</t>
  </si>
  <si>
    <t>82CR144171</t>
  </si>
  <si>
    <t>07CR10230</t>
  </si>
  <si>
    <t>82CR13789</t>
  </si>
  <si>
    <t>14047</t>
  </si>
  <si>
    <t>02CR142271</t>
  </si>
  <si>
    <t>14068</t>
  </si>
  <si>
    <t>18CR131757</t>
  </si>
  <si>
    <t>14313</t>
  </si>
  <si>
    <t>27CR0944390</t>
  </si>
  <si>
    <t>49CR131583</t>
  </si>
  <si>
    <t>14391</t>
  </si>
  <si>
    <t>30CR14156</t>
  </si>
  <si>
    <t>19HACR151894</t>
  </si>
  <si>
    <t>14457</t>
  </si>
  <si>
    <t>31CR122045</t>
  </si>
  <si>
    <t>14463</t>
  </si>
  <si>
    <t>27CR1020666</t>
  </si>
  <si>
    <t>14502</t>
  </si>
  <si>
    <t>07CR112040</t>
  </si>
  <si>
    <t>14660</t>
  </si>
  <si>
    <t>19WSCR123079</t>
  </si>
  <si>
    <t>14703</t>
  </si>
  <si>
    <t>27CR1016967</t>
  </si>
  <si>
    <t>27CR1013139</t>
  </si>
  <si>
    <t>14793</t>
  </si>
  <si>
    <t>19HACR131861</t>
  </si>
  <si>
    <t>15097</t>
  </si>
  <si>
    <t>19HACR15102</t>
  </si>
  <si>
    <t>02CR111908</t>
  </si>
  <si>
    <t>15248</t>
  </si>
  <si>
    <t>82CR10225</t>
  </si>
  <si>
    <t>15405</t>
  </si>
  <si>
    <t>27CR0960228</t>
  </si>
  <si>
    <t>42CR091339</t>
  </si>
  <si>
    <t>42CR10193</t>
  </si>
  <si>
    <t>15471</t>
  </si>
  <si>
    <t>69VICR111368</t>
  </si>
  <si>
    <t>15476</t>
  </si>
  <si>
    <t>85CR122581</t>
  </si>
  <si>
    <t>56CR09141</t>
  </si>
  <si>
    <t>71CR1087</t>
  </si>
  <si>
    <t>15539</t>
  </si>
  <si>
    <t>38CR12645</t>
  </si>
  <si>
    <t>15643</t>
  </si>
  <si>
    <t>62CR09451</t>
  </si>
  <si>
    <t>15680</t>
  </si>
  <si>
    <t>70CR1219348</t>
  </si>
  <si>
    <t>15754</t>
  </si>
  <si>
    <t>19AVCR1222482</t>
  </si>
  <si>
    <t>15855</t>
  </si>
  <si>
    <t>48CR101485</t>
  </si>
  <si>
    <t>15857</t>
  </si>
  <si>
    <t>73CR092452</t>
  </si>
  <si>
    <t>73CR103292</t>
  </si>
  <si>
    <t>34CR13278</t>
  </si>
  <si>
    <t>33CR11455</t>
  </si>
  <si>
    <t>70CR1223612</t>
  </si>
  <si>
    <t>16185</t>
  </si>
  <si>
    <t>62CR122769</t>
  </si>
  <si>
    <t>16247</t>
  </si>
  <si>
    <t>02CR101514</t>
  </si>
  <si>
    <t>16321</t>
  </si>
  <si>
    <t>11CR16173</t>
  </si>
  <si>
    <t>82CR145040</t>
  </si>
  <si>
    <t>16587</t>
  </si>
  <si>
    <t>19AVCR15772</t>
  </si>
  <si>
    <t>16611</t>
  </si>
  <si>
    <t>45CR09467</t>
  </si>
  <si>
    <t>57CR091088</t>
  </si>
  <si>
    <t>45CR09491</t>
  </si>
  <si>
    <t>57CR1092</t>
  </si>
  <si>
    <t>16912</t>
  </si>
  <si>
    <t>70CR0912902</t>
  </si>
  <si>
    <t>17020</t>
  </si>
  <si>
    <t>62SUCR103369</t>
  </si>
  <si>
    <t>17244</t>
  </si>
  <si>
    <t>11CR151426</t>
  </si>
  <si>
    <t>17390</t>
  </si>
  <si>
    <t>27CR1534784</t>
  </si>
  <si>
    <t>17401</t>
  </si>
  <si>
    <t>09CR16968</t>
  </si>
  <si>
    <t>17446</t>
  </si>
  <si>
    <t>27CR1131708</t>
  </si>
  <si>
    <t>17448</t>
  </si>
  <si>
    <t>02CR163662</t>
  </si>
  <si>
    <t>17455</t>
  </si>
  <si>
    <t>40CR169</t>
  </si>
  <si>
    <t>70CR098169</t>
  </si>
  <si>
    <t>10CR1037</t>
  </si>
  <si>
    <t>27CR119894</t>
  </si>
  <si>
    <t>17483</t>
  </si>
  <si>
    <t>43CR14351</t>
  </si>
  <si>
    <t>17534</t>
  </si>
  <si>
    <t>69DUCR154135</t>
  </si>
  <si>
    <t>69DUCR167</t>
  </si>
  <si>
    <t>86CR093511</t>
  </si>
  <si>
    <t>86CR154821</t>
  </si>
  <si>
    <t>18116</t>
  </si>
  <si>
    <t>02CR13948</t>
  </si>
  <si>
    <t>27CR1312214</t>
  </si>
  <si>
    <t>70200500955</t>
  </si>
  <si>
    <t>33CR09306</t>
  </si>
  <si>
    <t>60CR09779</t>
  </si>
  <si>
    <t>18274</t>
  </si>
  <si>
    <t>47CR15290</t>
  </si>
  <si>
    <t>44CR1441</t>
  </si>
  <si>
    <t>62CR10249</t>
  </si>
  <si>
    <t>18426</t>
  </si>
  <si>
    <t>68VB09170</t>
  </si>
  <si>
    <t>18427</t>
  </si>
  <si>
    <t>29CR12699</t>
  </si>
  <si>
    <t>18562</t>
  </si>
  <si>
    <t>55CR148671</t>
  </si>
  <si>
    <t>18577</t>
  </si>
  <si>
    <t>09CR1040</t>
  </si>
  <si>
    <t>19HACR11609</t>
  </si>
  <si>
    <t>27CR1328560</t>
  </si>
  <si>
    <t>18739</t>
  </si>
  <si>
    <t>32CR12260</t>
  </si>
  <si>
    <t>18802</t>
  </si>
  <si>
    <t>03CR122984</t>
  </si>
  <si>
    <t>18842</t>
  </si>
  <si>
    <t>15CR15278</t>
  </si>
  <si>
    <t>69VICR101031</t>
  </si>
  <si>
    <t>18881</t>
  </si>
  <si>
    <t>73CR1011412</t>
  </si>
  <si>
    <t>19030</t>
  </si>
  <si>
    <t>02CR101830</t>
  </si>
  <si>
    <t>19063</t>
  </si>
  <si>
    <t>38CR1382</t>
  </si>
  <si>
    <t>19112</t>
  </si>
  <si>
    <t>25CR112283</t>
  </si>
  <si>
    <t>19118</t>
  </si>
  <si>
    <t>70CR1322612</t>
  </si>
  <si>
    <t>19142</t>
  </si>
  <si>
    <t>66CR101234</t>
  </si>
  <si>
    <t>82CR103422</t>
  </si>
  <si>
    <t>19308</t>
  </si>
  <si>
    <t>09CR11621</t>
  </si>
  <si>
    <t>19375</t>
  </si>
  <si>
    <t>27CR102973</t>
  </si>
  <si>
    <t>19HACR10526</t>
  </si>
  <si>
    <t>37CR0947</t>
  </si>
  <si>
    <t>82CR131329</t>
  </si>
  <si>
    <t>02CR141886</t>
  </si>
  <si>
    <t>19490</t>
  </si>
  <si>
    <t>19HACR161760</t>
  </si>
  <si>
    <t>27CR1330979</t>
  </si>
  <si>
    <t>27CR1338243</t>
  </si>
  <si>
    <t>19547</t>
  </si>
  <si>
    <t>04CR14626</t>
  </si>
  <si>
    <t>19611</t>
  </si>
  <si>
    <t>56CR131927</t>
  </si>
  <si>
    <t>56CR132467</t>
  </si>
  <si>
    <t>48CR14524</t>
  </si>
  <si>
    <t>27CR118252</t>
  </si>
  <si>
    <t>19640</t>
  </si>
  <si>
    <t>08CR10438</t>
  </si>
  <si>
    <t>11CR101821</t>
  </si>
  <si>
    <t>19725</t>
  </si>
  <si>
    <t>02CR132319</t>
  </si>
  <si>
    <t>64CR15381</t>
  </si>
  <si>
    <t>73CR164540</t>
  </si>
  <si>
    <t>19729</t>
  </si>
  <si>
    <t>62SUCR121163</t>
  </si>
  <si>
    <t>19937</t>
  </si>
  <si>
    <t>21CR102508</t>
  </si>
  <si>
    <t>20007</t>
  </si>
  <si>
    <t>73CR144884</t>
  </si>
  <si>
    <t>87CR1026</t>
  </si>
  <si>
    <t>27CR1236825</t>
  </si>
  <si>
    <t>20048</t>
  </si>
  <si>
    <t>67CR12102</t>
  </si>
  <si>
    <t>73CR1511261</t>
  </si>
  <si>
    <t>20120</t>
  </si>
  <si>
    <t>02CR158109</t>
  </si>
  <si>
    <t>21681</t>
  </si>
  <si>
    <t>27CR1620894</t>
  </si>
  <si>
    <t>27CR1432488</t>
  </si>
  <si>
    <t>20321</t>
  </si>
  <si>
    <t>69DUCR123358</t>
  </si>
  <si>
    <t>1882</t>
  </si>
  <si>
    <t>19AVCR106824</t>
  </si>
  <si>
    <t>09CR10530</t>
  </si>
  <si>
    <t>27CR1123292</t>
  </si>
  <si>
    <t>20472</t>
  </si>
  <si>
    <t>47CR1676</t>
  </si>
  <si>
    <t>70CR1212329</t>
  </si>
  <si>
    <t>60CR141939</t>
  </si>
  <si>
    <t>57CR16441</t>
  </si>
  <si>
    <t>20768</t>
  </si>
  <si>
    <t>19WSCR1410365</t>
  </si>
  <si>
    <t>58CR12778</t>
  </si>
  <si>
    <t>no</t>
  </si>
  <si>
    <t>27CR1237272</t>
  </si>
  <si>
    <t>27CR1311338</t>
  </si>
  <si>
    <t>53CR13641</t>
  </si>
  <si>
    <t>21444</t>
  </si>
  <si>
    <t>64CR13254</t>
  </si>
  <si>
    <t>21498</t>
  </si>
  <si>
    <t>68CR16340</t>
  </si>
  <si>
    <t>68CR16816</t>
  </si>
  <si>
    <t>27CR1333418</t>
  </si>
  <si>
    <t>65CR13242</t>
  </si>
  <si>
    <t>62SUCR134458</t>
  </si>
  <si>
    <t>27CR1339868</t>
  </si>
  <si>
    <t>27CR1239428</t>
  </si>
  <si>
    <t>85CR161010</t>
  </si>
  <si>
    <t>11506</t>
  </si>
  <si>
    <t>31CR13640</t>
  </si>
  <si>
    <t>60CR121713</t>
  </si>
  <si>
    <t>11699</t>
  </si>
  <si>
    <t>71CR101073</t>
  </si>
  <si>
    <t>12229</t>
  </si>
  <si>
    <t>11CR11179</t>
  </si>
  <si>
    <t>12836</t>
  </si>
  <si>
    <t>09CR151308</t>
  </si>
  <si>
    <t>13263</t>
  </si>
  <si>
    <t>86CR113047</t>
  </si>
  <si>
    <t>13574</t>
  </si>
  <si>
    <t>62CR153285</t>
  </si>
  <si>
    <t>02CR117854</t>
  </si>
  <si>
    <t>27CR1318394</t>
  </si>
  <si>
    <t>15958</t>
  </si>
  <si>
    <t>74CR121944</t>
  </si>
  <si>
    <t>16261</t>
  </si>
  <si>
    <t>62CR144081</t>
  </si>
  <si>
    <t>6061</t>
  </si>
  <si>
    <t>02CR116719</t>
  </si>
  <si>
    <t>16724</t>
  </si>
  <si>
    <t>66CR122622</t>
  </si>
  <si>
    <t>7350</t>
  </si>
  <si>
    <t>26CR11174</t>
  </si>
  <si>
    <t>56CR112604</t>
  </si>
  <si>
    <t>82CR101819</t>
  </si>
  <si>
    <t>27CR0941768</t>
  </si>
  <si>
    <t>86CR092851</t>
  </si>
  <si>
    <t>27CR1018266</t>
  </si>
  <si>
    <t>71CR091420</t>
  </si>
  <si>
    <t>11CR091423</t>
  </si>
  <si>
    <t>49CR12794</t>
  </si>
  <si>
    <t>82CR124193</t>
  </si>
  <si>
    <t>84126</t>
  </si>
  <si>
    <t>31CR153057</t>
  </si>
  <si>
    <t>55CR127639</t>
  </si>
  <si>
    <t>07CR101532</t>
  </si>
  <si>
    <t>8513</t>
  </si>
  <si>
    <t>70CR1210979</t>
  </si>
  <si>
    <t>13CR10101</t>
  </si>
  <si>
    <t>80CR13346</t>
  </si>
  <si>
    <t>56CR131752</t>
  </si>
  <si>
    <t>56CR14571</t>
  </si>
  <si>
    <t>02CR154258</t>
  </si>
  <si>
    <t>9262</t>
  </si>
  <si>
    <t>82CR113398</t>
  </si>
  <si>
    <t>71CR151258</t>
  </si>
  <si>
    <t>9312</t>
  </si>
  <si>
    <t>43CR161404</t>
  </si>
  <si>
    <t>9463</t>
  </si>
  <si>
    <t>31CR091016</t>
  </si>
  <si>
    <t>02CR136731</t>
  </si>
  <si>
    <t>55CR096380</t>
  </si>
  <si>
    <t>07CR113580</t>
  </si>
  <si>
    <t>46CR16376</t>
  </si>
  <si>
    <t>9808</t>
  </si>
  <si>
    <t>62SUCR122362</t>
  </si>
  <si>
    <t>69DUCR10432</t>
  </si>
  <si>
    <t>9978</t>
  </si>
  <si>
    <t>27CR1316866</t>
  </si>
  <si>
    <t>43T705006664</t>
  </si>
  <si>
    <t>34T500002604</t>
  </si>
  <si>
    <t>16K200000035</t>
  </si>
  <si>
    <t>82T400026780</t>
  </si>
  <si>
    <t>19K401001899</t>
  </si>
  <si>
    <t>11629</t>
  </si>
  <si>
    <t>27CR01013036</t>
  </si>
  <si>
    <t>27CR95025944</t>
  </si>
  <si>
    <t>71K701002443</t>
  </si>
  <si>
    <t>11745</t>
  </si>
  <si>
    <t>19K203002019</t>
  </si>
  <si>
    <t>11751</t>
  </si>
  <si>
    <t>62K204001854</t>
  </si>
  <si>
    <t>68CR0764</t>
  </si>
  <si>
    <t>03K502001190</t>
  </si>
  <si>
    <t>27CR04031512</t>
  </si>
  <si>
    <t>62K405600975</t>
  </si>
  <si>
    <t>48K802001504</t>
  </si>
  <si>
    <t>49K604001210</t>
  </si>
  <si>
    <t>29CR071431</t>
  </si>
  <si>
    <t>10207</t>
  </si>
  <si>
    <t>71T002003752</t>
  </si>
  <si>
    <t>10451</t>
  </si>
  <si>
    <t>82K700006054</t>
  </si>
  <si>
    <t>10540</t>
  </si>
  <si>
    <t>82T301007518</t>
  </si>
  <si>
    <t>27CR99093687</t>
  </si>
  <si>
    <t>17K200000268</t>
  </si>
  <si>
    <t>10763</t>
  </si>
  <si>
    <t>01T400006410</t>
  </si>
  <si>
    <t>11035</t>
  </si>
  <si>
    <t>10CR06351</t>
  </si>
  <si>
    <t>11766</t>
  </si>
  <si>
    <t>19T402029180</t>
  </si>
  <si>
    <t>70CR0518710</t>
  </si>
  <si>
    <t>27CR06065333</t>
  </si>
  <si>
    <t>11778</t>
  </si>
  <si>
    <t>86CR066601</t>
  </si>
  <si>
    <t>11945</t>
  </si>
  <si>
    <t>27CR01076327</t>
  </si>
  <si>
    <t>27CR97097352</t>
  </si>
  <si>
    <t>12160</t>
  </si>
  <si>
    <t>82T705007627</t>
  </si>
  <si>
    <t>12212</t>
  </si>
  <si>
    <t>54K605000234</t>
  </si>
  <si>
    <t>27CR02079292</t>
  </si>
  <si>
    <t>27CR02103850</t>
  </si>
  <si>
    <t>12435</t>
  </si>
  <si>
    <t>46CR061353</t>
  </si>
  <si>
    <t>12555</t>
  </si>
  <si>
    <t>27CR03061529</t>
  </si>
  <si>
    <t>12567</t>
  </si>
  <si>
    <t>73K600005292</t>
  </si>
  <si>
    <t>69T503101630</t>
  </si>
  <si>
    <t>12727</t>
  </si>
  <si>
    <t>62K806000924</t>
  </si>
  <si>
    <t>12744</t>
  </si>
  <si>
    <t>86CR067561</t>
  </si>
  <si>
    <t>27CR0823552</t>
  </si>
  <si>
    <t>71TX96009516</t>
  </si>
  <si>
    <t>71K605000613</t>
  </si>
  <si>
    <t>14TX05007364</t>
  </si>
  <si>
    <t>12953</t>
  </si>
  <si>
    <t>11CR072261</t>
  </si>
  <si>
    <t>27CR05011293</t>
  </si>
  <si>
    <t>13219</t>
  </si>
  <si>
    <t>02T502025724</t>
  </si>
  <si>
    <t>13238</t>
  </si>
  <si>
    <t>10CR08142</t>
  </si>
  <si>
    <t>85T801002552</t>
  </si>
  <si>
    <t>24T601000855</t>
  </si>
  <si>
    <t>13445</t>
  </si>
  <si>
    <t>27CR00028430</t>
  </si>
  <si>
    <t>19WSCR081289</t>
  </si>
  <si>
    <t>13549</t>
  </si>
  <si>
    <t>24CR08267</t>
  </si>
  <si>
    <t>73T900010390</t>
  </si>
  <si>
    <t>48CR052852</t>
  </si>
  <si>
    <t>13745</t>
  </si>
  <si>
    <t>62T003009859</t>
  </si>
  <si>
    <t>27CR05010425</t>
  </si>
  <si>
    <t>48T401000923</t>
  </si>
  <si>
    <t>52T902000440</t>
  </si>
  <si>
    <t>13993</t>
  </si>
  <si>
    <t>82CGCR083906</t>
  </si>
  <si>
    <t>86CR06292</t>
  </si>
  <si>
    <t>62T701644296</t>
  </si>
  <si>
    <t>14089</t>
  </si>
  <si>
    <t>82CR09241</t>
  </si>
  <si>
    <t>62K606601121</t>
  </si>
  <si>
    <t>14169</t>
  </si>
  <si>
    <t>27CR01063856</t>
  </si>
  <si>
    <t>14170</t>
  </si>
  <si>
    <t>19K002000436</t>
  </si>
  <si>
    <t>14171</t>
  </si>
  <si>
    <t>27CR0831298</t>
  </si>
  <si>
    <t>14191</t>
  </si>
  <si>
    <t>03K898000769</t>
  </si>
  <si>
    <t>03T798001475</t>
  </si>
  <si>
    <t>14275</t>
  </si>
  <si>
    <t>18T401006432</t>
  </si>
  <si>
    <t>14311</t>
  </si>
  <si>
    <t>19K702001860</t>
  </si>
  <si>
    <t>62T907614097</t>
  </si>
  <si>
    <t>14354</t>
  </si>
  <si>
    <t>82CR071566</t>
  </si>
  <si>
    <t>82CR071582</t>
  </si>
  <si>
    <t>14594</t>
  </si>
  <si>
    <t>02T304007193</t>
  </si>
  <si>
    <t>14689</t>
  </si>
  <si>
    <t>62T905025661</t>
  </si>
  <si>
    <t>55T100000003</t>
  </si>
  <si>
    <t>55K102003035</t>
  </si>
  <si>
    <t>14762</t>
  </si>
  <si>
    <t>23K202000224</t>
  </si>
  <si>
    <t>14778</t>
  </si>
  <si>
    <t>70CR0722736</t>
  </si>
  <si>
    <t>14850</t>
  </si>
  <si>
    <t>62SUCR081058</t>
  </si>
  <si>
    <t>14899</t>
  </si>
  <si>
    <t>61K804000246</t>
  </si>
  <si>
    <t>82KX01001229</t>
  </si>
  <si>
    <t>02CR0814322</t>
  </si>
  <si>
    <t>15122</t>
  </si>
  <si>
    <t>65K003000590</t>
  </si>
  <si>
    <t>59T201000976</t>
  </si>
  <si>
    <t>82T702026535</t>
  </si>
  <si>
    <t>65K601000251</t>
  </si>
  <si>
    <t>15342</t>
  </si>
  <si>
    <t>19K403000966</t>
  </si>
  <si>
    <t>34CR05845</t>
  </si>
  <si>
    <t>15576</t>
  </si>
  <si>
    <t>24CR082227</t>
  </si>
  <si>
    <t>24CR082424</t>
  </si>
  <si>
    <t>19K604000588</t>
  </si>
  <si>
    <t>77T005004242</t>
  </si>
  <si>
    <t>15663</t>
  </si>
  <si>
    <t>69K701600859</t>
  </si>
  <si>
    <t>62T201624389</t>
  </si>
  <si>
    <t>19T406071339</t>
  </si>
  <si>
    <t>71T803004657</t>
  </si>
  <si>
    <t>48T103002939</t>
  </si>
  <si>
    <t>70200319164</t>
  </si>
  <si>
    <t>16224</t>
  </si>
  <si>
    <t>82K006004241</t>
  </si>
  <si>
    <t>73T302004900</t>
  </si>
  <si>
    <t>86CR064994</t>
  </si>
  <si>
    <t>16329</t>
  </si>
  <si>
    <t>36TX04001491</t>
  </si>
  <si>
    <t>27CR03060568</t>
  </si>
  <si>
    <t>16376</t>
  </si>
  <si>
    <t>55T503012895</t>
  </si>
  <si>
    <t>27CR06066045</t>
  </si>
  <si>
    <t>81T604001931</t>
  </si>
  <si>
    <t>27CR01096746</t>
  </si>
  <si>
    <t>16441</t>
  </si>
  <si>
    <t>23K504000609</t>
  </si>
  <si>
    <t>82T804008663</t>
  </si>
  <si>
    <t>16665</t>
  </si>
  <si>
    <t>16CR05140</t>
  </si>
  <si>
    <t>52T602101418</t>
  </si>
  <si>
    <t>52K403000016</t>
  </si>
  <si>
    <t>16760</t>
  </si>
  <si>
    <t>19TX07010801</t>
  </si>
  <si>
    <t>20CR07121</t>
  </si>
  <si>
    <t>73TX07001964</t>
  </si>
  <si>
    <t>16990</t>
  </si>
  <si>
    <t>56T206001294</t>
  </si>
  <si>
    <t>42T205003596</t>
  </si>
  <si>
    <t>17273</t>
  </si>
  <si>
    <t>62T608603682</t>
  </si>
  <si>
    <t>77T004004974</t>
  </si>
  <si>
    <t>49K106000759</t>
  </si>
  <si>
    <t>49CR06112</t>
  </si>
  <si>
    <t>77CR071978</t>
  </si>
  <si>
    <t>17350</t>
  </si>
  <si>
    <t>27CR0818800</t>
  </si>
  <si>
    <t>17419</t>
  </si>
  <si>
    <t>62T804611094</t>
  </si>
  <si>
    <t>19T808001136</t>
  </si>
  <si>
    <t>17583</t>
  </si>
  <si>
    <t>18CR085529</t>
  </si>
  <si>
    <t>17593</t>
  </si>
  <si>
    <t>02T806011664</t>
  </si>
  <si>
    <t>17680</t>
  </si>
  <si>
    <t>79CR081200</t>
  </si>
  <si>
    <t>47CR06283</t>
  </si>
  <si>
    <t>17763</t>
  </si>
  <si>
    <t>29K205000078</t>
  </si>
  <si>
    <t>17882</t>
  </si>
  <si>
    <t>24CR072582</t>
  </si>
  <si>
    <t>72T000001553</t>
  </si>
  <si>
    <t>18126</t>
  </si>
  <si>
    <t>27CR0831301</t>
  </si>
  <si>
    <t>09CR071320</t>
  </si>
  <si>
    <t>73K503001152</t>
  </si>
  <si>
    <t>82K306004850</t>
  </si>
  <si>
    <t>27CR0812643</t>
  </si>
  <si>
    <t>49CR071472</t>
  </si>
  <si>
    <t>40CR071032</t>
  </si>
  <si>
    <t>18655</t>
  </si>
  <si>
    <t>27CR06063419</t>
  </si>
  <si>
    <t>18775</t>
  </si>
  <si>
    <t>29CR08301</t>
  </si>
  <si>
    <t>73K006001705</t>
  </si>
  <si>
    <t>76TX96001492</t>
  </si>
  <si>
    <t>83066</t>
  </si>
  <si>
    <t>82K097004795</t>
  </si>
  <si>
    <t>31CR074423</t>
  </si>
  <si>
    <t>71K904001972</t>
  </si>
  <si>
    <t>19299</t>
  </si>
  <si>
    <t>27CR0853070</t>
  </si>
  <si>
    <t>19T798058893</t>
  </si>
  <si>
    <t>66CR0611</t>
  </si>
  <si>
    <t>07CR082582</t>
  </si>
  <si>
    <t>86CR082624</t>
  </si>
  <si>
    <t>73CR0816296</t>
  </si>
  <si>
    <t>18CR081495</t>
  </si>
  <si>
    <t>81012</t>
  </si>
  <si>
    <t>07T295001551</t>
  </si>
  <si>
    <t>69T197603878</t>
  </si>
  <si>
    <t>11K905000394</t>
  </si>
  <si>
    <t>62T795008645</t>
  </si>
  <si>
    <t>62T899633208</t>
  </si>
  <si>
    <t>18T397005542</t>
  </si>
  <si>
    <t>62K396000763</t>
  </si>
  <si>
    <t>48T295002692</t>
  </si>
  <si>
    <t>11T599003797</t>
  </si>
  <si>
    <t>62T397081256</t>
  </si>
  <si>
    <t>66T596004591</t>
  </si>
  <si>
    <t>02T899017525</t>
  </si>
  <si>
    <t>27CR97107085</t>
  </si>
  <si>
    <t>27CR98109790</t>
  </si>
  <si>
    <t>40T700001161</t>
  </si>
  <si>
    <t>72K701000183</t>
  </si>
  <si>
    <t>19K105001478</t>
  </si>
  <si>
    <t>27CR97111598</t>
  </si>
  <si>
    <t>7847</t>
  </si>
  <si>
    <t>73T697000582</t>
  </si>
  <si>
    <t>58T398002778</t>
  </si>
  <si>
    <t>04T795001972</t>
  </si>
  <si>
    <t>39T395000054</t>
  </si>
  <si>
    <t>8740</t>
  </si>
  <si>
    <t>27CR07001531</t>
  </si>
  <si>
    <t>9212</t>
  </si>
  <si>
    <t>62T696644659</t>
  </si>
  <si>
    <t>19T998028942</t>
  </si>
  <si>
    <t>19TX99011397</t>
  </si>
  <si>
    <t>9406</t>
  </si>
  <si>
    <t>07KX97001494</t>
  </si>
  <si>
    <t>19K596002348</t>
  </si>
  <si>
    <t>19T295001163</t>
  </si>
  <si>
    <t>19T299031790</t>
  </si>
  <si>
    <t>27CR0839705</t>
  </si>
  <si>
    <t>9865</t>
  </si>
  <si>
    <t>14CR07837</t>
  </si>
  <si>
    <t>02T399014516</t>
  </si>
  <si>
    <t>10261</t>
  </si>
  <si>
    <t>69T398600345</t>
  </si>
  <si>
    <t>10274</t>
  </si>
  <si>
    <t>69DUCR061216</t>
  </si>
  <si>
    <t>10305</t>
  </si>
  <si>
    <t>11K302000375</t>
  </si>
  <si>
    <t>10730</t>
  </si>
  <si>
    <t>55T399001727</t>
  </si>
  <si>
    <t>11251</t>
  </si>
  <si>
    <t>04T997000021</t>
  </si>
  <si>
    <t>07CR081627</t>
  </si>
  <si>
    <t>11835</t>
  </si>
  <si>
    <t>69T897104088</t>
  </si>
  <si>
    <t>12015</t>
  </si>
  <si>
    <t>13K698001175</t>
  </si>
  <si>
    <t>12490</t>
  </si>
  <si>
    <t>04K998000370</t>
  </si>
  <si>
    <t>12865</t>
  </si>
  <si>
    <t>46K198000218</t>
  </si>
  <si>
    <t>46K198000221</t>
  </si>
  <si>
    <t>46K398000219</t>
  </si>
  <si>
    <t>46KX98000217</t>
  </si>
  <si>
    <t>12940</t>
  </si>
  <si>
    <t>62T806020056</t>
  </si>
  <si>
    <t>12978</t>
  </si>
  <si>
    <t>27CR99061861</t>
  </si>
  <si>
    <t>13021</t>
  </si>
  <si>
    <t>71CR06266</t>
  </si>
  <si>
    <t>62K899002572</t>
  </si>
  <si>
    <t>13068</t>
  </si>
  <si>
    <t>62TX96063942</t>
  </si>
  <si>
    <t>55CR088127</t>
  </si>
  <si>
    <t>11K504000365</t>
  </si>
  <si>
    <t>13701</t>
  </si>
  <si>
    <t>01K097000575</t>
  </si>
  <si>
    <t>62K707600263</t>
  </si>
  <si>
    <t>13919</t>
  </si>
  <si>
    <t>19K699001627</t>
  </si>
  <si>
    <t>27CR00117574</t>
  </si>
  <si>
    <t>02T201019224</t>
  </si>
  <si>
    <t>14110</t>
  </si>
  <si>
    <t>66K299001758</t>
  </si>
  <si>
    <t>77T398000276</t>
  </si>
  <si>
    <t>73K599004501</t>
  </si>
  <si>
    <t>11T898002231</t>
  </si>
  <si>
    <t>14478</t>
  </si>
  <si>
    <t>19T803002252</t>
  </si>
  <si>
    <t>02T202010176</t>
  </si>
  <si>
    <t>14651</t>
  </si>
  <si>
    <t>27CR03005025</t>
  </si>
  <si>
    <t>14904</t>
  </si>
  <si>
    <t>81TX99001284</t>
  </si>
  <si>
    <t>48T800003989</t>
  </si>
  <si>
    <t>57T601001112</t>
  </si>
  <si>
    <t>19T100020884</t>
  </si>
  <si>
    <t>15071</t>
  </si>
  <si>
    <t>07K501000310</t>
  </si>
  <si>
    <t>4630</t>
  </si>
  <si>
    <t>14K200000034</t>
  </si>
  <si>
    <t>62K600601509</t>
  </si>
  <si>
    <t>514</t>
  </si>
  <si>
    <t>71T995009111</t>
  </si>
  <si>
    <t>71K006001542</t>
  </si>
  <si>
    <t>71T799010783</t>
  </si>
  <si>
    <t>15901</t>
  </si>
  <si>
    <t>02CR0710856</t>
  </si>
  <si>
    <t>5232</t>
  </si>
  <si>
    <t>62T400079902</t>
  </si>
  <si>
    <t>16712</t>
  </si>
  <si>
    <t>19T105031323</t>
  </si>
  <si>
    <t>48CR051437</t>
  </si>
  <si>
    <t>65KX01000950</t>
  </si>
  <si>
    <t>13K401001574</t>
  </si>
  <si>
    <t>69T200104390</t>
  </si>
  <si>
    <t>46T200000200</t>
  </si>
  <si>
    <t>17415</t>
  </si>
  <si>
    <t>27CR04071395</t>
  </si>
  <si>
    <t>19T602015121</t>
  </si>
  <si>
    <t>19T307005617</t>
  </si>
  <si>
    <t>69K103600070</t>
  </si>
  <si>
    <t>53K201000780</t>
  </si>
  <si>
    <t>17605</t>
  </si>
  <si>
    <t>19K904003906</t>
  </si>
  <si>
    <t>13CR082174</t>
  </si>
  <si>
    <t>7203</t>
  </si>
  <si>
    <t>82K801000919</t>
  </si>
  <si>
    <t>31T197006014</t>
  </si>
  <si>
    <t>31CR062221</t>
  </si>
  <si>
    <t>79T399000337</t>
  </si>
  <si>
    <t>79K800000244</t>
  </si>
  <si>
    <t>49K303001414</t>
  </si>
  <si>
    <t>01K505000117</t>
  </si>
  <si>
    <t>08CR05947</t>
  </si>
  <si>
    <t>7741</t>
  </si>
  <si>
    <t>02T701017923</t>
  </si>
  <si>
    <t>73T396010041</t>
  </si>
  <si>
    <t>8024</t>
  </si>
  <si>
    <t>02T406012715</t>
  </si>
  <si>
    <t>8098</t>
  </si>
  <si>
    <t>81K404000115</t>
  </si>
  <si>
    <t>81K306000160</t>
  </si>
  <si>
    <t>62T502615681</t>
  </si>
  <si>
    <t>01K901000077</t>
  </si>
  <si>
    <t>19T800026309</t>
  </si>
  <si>
    <t>61T600001578</t>
  </si>
  <si>
    <t>62T401604080</t>
  </si>
  <si>
    <t>8222</t>
  </si>
  <si>
    <t>73K500000505</t>
  </si>
  <si>
    <t>73K200000865</t>
  </si>
  <si>
    <t>8278</t>
  </si>
  <si>
    <t>61T501000383</t>
  </si>
  <si>
    <t>72T900002555</t>
  </si>
  <si>
    <t>55T804007796</t>
  </si>
  <si>
    <t>57K700000508</t>
  </si>
  <si>
    <t>14T902002755</t>
  </si>
  <si>
    <t>52T001002650</t>
  </si>
  <si>
    <t>43K302000829</t>
  </si>
  <si>
    <t>70CR0818094</t>
  </si>
  <si>
    <t>62T705025884</t>
  </si>
  <si>
    <t>7408</t>
  </si>
  <si>
    <t>27CR94019351</t>
  </si>
  <si>
    <t>02CR0811509</t>
  </si>
  <si>
    <t>86CR089742</t>
  </si>
  <si>
    <t>05T801000736</t>
  </si>
  <si>
    <t>27CR086604</t>
  </si>
  <si>
    <t>27CR06049158</t>
  </si>
  <si>
    <t>62T603602528</t>
  </si>
  <si>
    <t>8946</t>
  </si>
  <si>
    <t>82K105003718</t>
  </si>
  <si>
    <t>9094</t>
  </si>
  <si>
    <t>73CR073459</t>
  </si>
  <si>
    <t>69VICR081376</t>
  </si>
  <si>
    <t>66T602001337</t>
  </si>
  <si>
    <t>9379</t>
  </si>
  <si>
    <t>55T001002271</t>
  </si>
  <si>
    <t>27CR07025904</t>
  </si>
  <si>
    <t>27CR02031095</t>
  </si>
  <si>
    <t>73T206007523</t>
  </si>
  <si>
    <t>27CR07125424</t>
  </si>
  <si>
    <t>9519</t>
  </si>
  <si>
    <t>82T700029513</t>
  </si>
  <si>
    <t>62K306000684</t>
  </si>
  <si>
    <t>64CR05560</t>
  </si>
  <si>
    <t>55CR085260</t>
  </si>
  <si>
    <t>09T203002893</t>
  </si>
  <si>
    <t>73K000005109</t>
  </si>
  <si>
    <t>9777</t>
  </si>
  <si>
    <t>85CR081025</t>
  </si>
  <si>
    <t>66T405001738</t>
  </si>
  <si>
    <t>62SUCR084313</t>
  </si>
  <si>
    <t>37T101001535</t>
  </si>
  <si>
    <t>9920</t>
  </si>
  <si>
    <t>48CR061487</t>
  </si>
  <si>
    <t>09K804000432</t>
  </si>
  <si>
    <t>22471</t>
  </si>
  <si>
    <t>08CR15457</t>
  </si>
  <si>
    <t>09T802000426</t>
  </si>
  <si>
    <t>10CR08936</t>
  </si>
  <si>
    <t>27CR0818442</t>
  </si>
  <si>
    <t>11201</t>
  </si>
  <si>
    <t>27CR97092323</t>
  </si>
  <si>
    <t>60K795000284</t>
  </si>
  <si>
    <t>71CR082020</t>
  </si>
  <si>
    <t>11190</t>
  </si>
  <si>
    <t>73T301001646</t>
  </si>
  <si>
    <t>15812</t>
  </si>
  <si>
    <t>x-cantfind-Peters</t>
  </si>
  <si>
    <t>23964</t>
  </si>
  <si>
    <t>57T400001860</t>
  </si>
  <si>
    <t>12010</t>
  </si>
  <si>
    <t>15K499000344</t>
  </si>
  <si>
    <t>912</t>
  </si>
  <si>
    <t>14K602000736</t>
  </si>
  <si>
    <t>6360</t>
  </si>
  <si>
    <t>82K299002521</t>
  </si>
  <si>
    <t>46KX98000220</t>
  </si>
  <si>
    <t>13685</t>
  </si>
  <si>
    <t>62K199003594</t>
  </si>
  <si>
    <t>43K002000805</t>
  </si>
  <si>
    <t>13490</t>
  </si>
  <si>
    <t>62K699003591</t>
  </si>
  <si>
    <t>8131</t>
  </si>
  <si>
    <t>34KX99000324</t>
  </si>
  <si>
    <t>14CR154037</t>
  </si>
  <si>
    <t>55CR122397</t>
  </si>
  <si>
    <t>55CR144471</t>
  </si>
  <si>
    <t>27CR1513280</t>
  </si>
  <si>
    <t>14K200000521</t>
  </si>
  <si>
    <t>17635</t>
  </si>
  <si>
    <t>19HACR08479</t>
  </si>
  <si>
    <t>3573</t>
  </si>
  <si>
    <t>27CR103386</t>
  </si>
  <si>
    <t>27CR103626</t>
  </si>
  <si>
    <t>44T097001087</t>
  </si>
  <si>
    <t>19K596002737</t>
  </si>
  <si>
    <t>19T495011886</t>
  </si>
  <si>
    <t>27CR95036583</t>
  </si>
  <si>
    <t>27CR97068489</t>
  </si>
  <si>
    <t>71K797000735</t>
  </si>
  <si>
    <t>10VB098108</t>
  </si>
  <si>
    <t>62CR104175</t>
  </si>
  <si>
    <t>62K295001473</t>
  </si>
  <si>
    <t>10557</t>
  </si>
  <si>
    <t>44K995000208</t>
  </si>
  <si>
    <t>44K895000278</t>
  </si>
  <si>
    <t>81463</t>
  </si>
  <si>
    <t>71K397000103</t>
  </si>
  <si>
    <t>7283</t>
  </si>
  <si>
    <t>10K395000458</t>
  </si>
  <si>
    <t>22866</t>
  </si>
  <si>
    <t>49T697000280</t>
  </si>
  <si>
    <t>19T098057214</t>
  </si>
  <si>
    <t>27CR98052892</t>
  </si>
  <si>
    <t>82K596000537</t>
  </si>
  <si>
    <t>13372</t>
  </si>
  <si>
    <t>80K797000208</t>
  </si>
  <si>
    <t>9910</t>
  </si>
  <si>
    <t>71K796000238</t>
  </si>
  <si>
    <t>12174</t>
  </si>
  <si>
    <t>27CR94109553</t>
  </si>
  <si>
    <t>27CR98086626</t>
  </si>
  <si>
    <t>31K197001721</t>
  </si>
  <si>
    <t>86T397001344</t>
  </si>
  <si>
    <t>8964</t>
  </si>
  <si>
    <t>34K798000481</t>
  </si>
  <si>
    <t>3417</t>
  </si>
  <si>
    <t>66K497001000</t>
  </si>
  <si>
    <t>83036</t>
  </si>
  <si>
    <t>48K895000011</t>
  </si>
  <si>
    <t>30K598001240</t>
  </si>
  <si>
    <t>19K695001067</t>
  </si>
  <si>
    <t>1724</t>
  </si>
  <si>
    <t>69K897600301</t>
  </si>
  <si>
    <t>19T798021763</t>
  </si>
  <si>
    <t>80TX95001199</t>
  </si>
  <si>
    <t>709</t>
  </si>
  <si>
    <t>01K095000135</t>
  </si>
  <si>
    <t>18K796002133</t>
  </si>
  <si>
    <t>18K196001527</t>
  </si>
  <si>
    <t>18K895001577</t>
  </si>
  <si>
    <t>27CR95027141</t>
  </si>
  <si>
    <t>7985</t>
  </si>
  <si>
    <t>04K096000219</t>
  </si>
  <si>
    <t>83218</t>
  </si>
  <si>
    <t>05KX97000022</t>
  </si>
  <si>
    <t>441</t>
  </si>
  <si>
    <t>62K297001056</t>
  </si>
  <si>
    <t>6315</t>
  </si>
  <si>
    <t>21K098000554</t>
  </si>
  <si>
    <t>10180</t>
  </si>
  <si>
    <t>13K395000552</t>
  </si>
  <si>
    <t>77T295002716</t>
  </si>
  <si>
    <t>47K495000109</t>
  </si>
  <si>
    <t>12667</t>
  </si>
  <si>
    <t>55K898002183</t>
  </si>
  <si>
    <t>13T296003906</t>
  </si>
  <si>
    <t>62TX97017313</t>
  </si>
  <si>
    <t>25TX95006768</t>
  </si>
  <si>
    <t>6303</t>
  </si>
  <si>
    <t>19K596002267</t>
  </si>
  <si>
    <t>8711</t>
  </si>
  <si>
    <t>69K195101304</t>
  </si>
  <si>
    <t>69K596100652</t>
  </si>
  <si>
    <t>12009</t>
  </si>
  <si>
    <t>10KX96000404</t>
  </si>
  <si>
    <t>11440</t>
  </si>
  <si>
    <t>28KX98000171</t>
  </si>
  <si>
    <t>2366</t>
  </si>
  <si>
    <t>27CR95004387</t>
  </si>
  <si>
    <t>11692</t>
  </si>
  <si>
    <t>27CR94070811</t>
  </si>
  <si>
    <t>83729</t>
  </si>
  <si>
    <t>62K997000177</t>
  </si>
  <si>
    <t>2637</t>
  </si>
  <si>
    <t>08K296000600</t>
  </si>
  <si>
    <t>3087</t>
  </si>
  <si>
    <t>X-CANTFIND-Bebensee</t>
  </si>
  <si>
    <t>83542</t>
  </si>
  <si>
    <t>X-CANTFIND-SKINNER</t>
  </si>
  <si>
    <t>12139</t>
  </si>
  <si>
    <t>X-CANTFIND-BARRAGAN</t>
  </si>
  <si>
    <t>3675</t>
  </si>
  <si>
    <t>X-CANTFIND-CAPISTRANT</t>
  </si>
  <si>
    <t>12035</t>
  </si>
  <si>
    <t>X-CANTFIND-MIHELICH</t>
  </si>
  <si>
    <t>8572</t>
  </si>
  <si>
    <t>X-CANTFIND-BRAFORD</t>
  </si>
  <si>
    <t>83331</t>
  </si>
  <si>
    <t>X-CANTFIND-HENSON</t>
  </si>
  <si>
    <t>80782</t>
  </si>
  <si>
    <t>X-CANTFIND-WHITING</t>
  </si>
  <si>
    <t>12916</t>
  </si>
  <si>
    <t>X-CANTFIND-WOOD</t>
  </si>
  <si>
    <t>9489</t>
  </si>
  <si>
    <t>X-CANTFIND-THOMPSON</t>
  </si>
  <si>
    <t>discipline date used</t>
  </si>
  <si>
    <t>sentence date used</t>
  </si>
  <si>
    <t>date notes</t>
  </si>
  <si>
    <t>CaseYr</t>
  </si>
  <si>
    <t>Column Labels</t>
  </si>
  <si>
    <t>charge_cleanedup</t>
  </si>
  <si>
    <t>HighestDegreeCase</t>
  </si>
  <si>
    <t>knockedDownflag</t>
  </si>
  <si>
    <t>DOMESTIC ASSAULT</t>
  </si>
  <si>
    <t>MISD</t>
  </si>
  <si>
    <t>DISORDERLY CONDUCT</t>
  </si>
  <si>
    <t>GM</t>
  </si>
  <si>
    <t>VIOLATE ORDER FOR PROTECTION</t>
  </si>
  <si>
    <t>F</t>
  </si>
  <si>
    <t>HARASSMENT/STALKING</t>
  </si>
  <si>
    <t>INTERFERE WITH 911 CALL</t>
  </si>
  <si>
    <t>DAMAGE TO PROPERTY</t>
  </si>
  <si>
    <t>ASSAULT</t>
  </si>
  <si>
    <t>GUN VIOLATION</t>
  </si>
  <si>
    <t>PROPERTY DAMAGE</t>
  </si>
  <si>
    <t>OBSTRUCT LEGAL PROCESS</t>
  </si>
  <si>
    <t>FALSE IMPRISONMENT</t>
  </si>
  <si>
    <t>Count of HighestDegreeCase</t>
  </si>
  <si>
    <t>Gross misdemeanor</t>
  </si>
  <si>
    <t>Count of Status</t>
  </si>
  <si>
    <t>revoked</t>
  </si>
  <si>
    <t>Not revoked</t>
  </si>
  <si>
    <t>Expired total</t>
  </si>
  <si>
    <t>total officers</t>
  </si>
  <si>
    <t>Revoked/Expired within a year</t>
  </si>
  <si>
    <t>Active at least 1 year after sentencing</t>
  </si>
  <si>
    <t>Expired between 1-3 years later</t>
  </si>
  <si>
    <t>Don't Use in time series chart</t>
  </si>
  <si>
    <t>People convicted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</si>
</sst>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3" tint="0.59999389629810485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3" xfId="0" applyFill="1" applyBorder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164" fontId="3" fillId="0" borderId="2" xfId="2" applyNumberFormat="1" applyFont="1" applyFill="1" applyBorder="1" applyAlignment="1">
      <alignment horizontal="right" wrapText="1"/>
    </xf>
    <xf numFmtId="0" fontId="0" fillId="5" borderId="0" xfId="0" applyFill="1"/>
    <xf numFmtId="0" fontId="6" fillId="6" borderId="0" xfId="0" applyFont="1" applyFill="1"/>
    <xf numFmtId="0" fontId="0" fillId="4" borderId="0" xfId="0" applyFill="1" applyBorder="1"/>
    <xf numFmtId="0" fontId="0" fillId="7" borderId="0" xfId="0" applyFill="1" applyBorder="1"/>
    <xf numFmtId="0" fontId="0" fillId="7" borderId="3" xfId="0" applyFill="1" applyBorder="1"/>
    <xf numFmtId="0" fontId="7" fillId="0" borderId="0" xfId="0" applyFont="1"/>
    <xf numFmtId="0" fontId="0" fillId="8" borderId="3" xfId="0" applyFill="1" applyBorder="1"/>
    <xf numFmtId="0" fontId="0" fillId="9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10" borderId="3" xfId="0" applyFill="1" applyBorder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0" fontId="3" fillId="0" borderId="2" xfId="3" applyFont="1" applyFill="1" applyBorder="1" applyAlignment="1">
      <alignment horizontal="right" wrapText="1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0" fontId="3" fillId="0" borderId="2" xfId="4" applyFont="1" applyFill="1" applyBorder="1" applyAlignment="1">
      <alignment horizontal="right" wrapText="1"/>
    </xf>
    <xf numFmtId="0" fontId="3" fillId="0" borderId="0" xfId="4" applyFont="1" applyFill="1" applyBorder="1" applyAlignment="1">
      <alignment wrapText="1"/>
    </xf>
    <xf numFmtId="0" fontId="3" fillId="0" borderId="0" xfId="4" applyFont="1" applyFill="1" applyBorder="1" applyAlignment="1">
      <alignment horizontal="right" wrapText="1"/>
    </xf>
    <xf numFmtId="0" fontId="0" fillId="11" borderId="3" xfId="0" applyFill="1" applyBorder="1"/>
    <xf numFmtId="0" fontId="2" fillId="0" borderId="0" xfId="3"/>
    <xf numFmtId="0" fontId="3" fillId="2" borderId="4" xfId="3" applyFont="1" applyFill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14" fontId="0" fillId="0" borderId="0" xfId="0" applyNumberFormat="1"/>
    <xf numFmtId="14" fontId="3" fillId="0" borderId="2" xfId="2" applyNumberFormat="1" applyFont="1" applyFill="1" applyBorder="1" applyAlignment="1">
      <alignment horizontal="right" wrapText="1"/>
    </xf>
    <xf numFmtId="0" fontId="4" fillId="2" borderId="4" xfId="3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wrapText="1"/>
    </xf>
    <xf numFmtId="14" fontId="3" fillId="2" borderId="1" xfId="5" applyNumberFormat="1" applyFont="1" applyFill="1" applyBorder="1" applyAlignment="1">
      <alignment horizontal="center"/>
    </xf>
    <xf numFmtId="14" fontId="3" fillId="0" borderId="2" xfId="5" applyNumberFormat="1" applyFont="1" applyFill="1" applyBorder="1" applyAlignment="1">
      <alignment horizontal="right" wrapText="1"/>
    </xf>
    <xf numFmtId="14" fontId="2" fillId="0" borderId="2" xfId="5" applyNumberFormat="1" applyBorder="1"/>
    <xf numFmtId="14" fontId="3" fillId="0" borderId="0" xfId="5" applyNumberFormat="1" applyFont="1" applyFill="1" applyBorder="1" applyAlignment="1">
      <alignment horizontal="right" wrapText="1"/>
    </xf>
    <xf numFmtId="0" fontId="4" fillId="0" borderId="5" xfId="5" applyFont="1" applyFill="1" applyBorder="1" applyAlignment="1">
      <alignment wrapText="1"/>
    </xf>
    <xf numFmtId="0" fontId="4" fillId="2" borderId="6" xfId="5" applyFont="1" applyFill="1" applyBorder="1" applyAlignment="1">
      <alignment horizontal="center"/>
    </xf>
    <xf numFmtId="0" fontId="3" fillId="2" borderId="1" xfId="6" applyFont="1" applyFill="1" applyBorder="1" applyAlignment="1">
      <alignment horizontal="center"/>
    </xf>
    <xf numFmtId="0" fontId="3" fillId="0" borderId="2" xfId="6" applyFont="1" applyFill="1" applyBorder="1" applyAlignment="1">
      <alignment wrapText="1"/>
    </xf>
    <xf numFmtId="0" fontId="11" fillId="4" borderId="0" xfId="0" applyFont="1" applyFill="1"/>
    <xf numFmtId="0" fontId="0" fillId="4" borderId="0" xfId="0" applyFill="1"/>
    <xf numFmtId="0" fontId="0" fillId="0" borderId="0" xfId="0" applyFill="1"/>
    <xf numFmtId="0" fontId="0" fillId="12" borderId="0" xfId="0" applyFill="1"/>
    <xf numFmtId="0" fontId="3" fillId="3" borderId="2" xfId="5" applyFont="1" applyFill="1" applyBorder="1" applyAlignment="1">
      <alignment wrapText="1"/>
    </xf>
    <xf numFmtId="14" fontId="3" fillId="3" borderId="2" xfId="5" applyNumberFormat="1" applyFont="1" applyFill="1" applyBorder="1" applyAlignment="1">
      <alignment horizontal="right" wrapText="1"/>
    </xf>
    <xf numFmtId="0" fontId="4" fillId="3" borderId="5" xfId="5" applyFont="1" applyFill="1" applyBorder="1" applyAlignment="1">
      <alignment wrapText="1"/>
    </xf>
    <xf numFmtId="0" fontId="0" fillId="3" borderId="0" xfId="0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7">
    <cellStyle name="Normal" xfId="0" builtinId="0"/>
    <cellStyle name="Normal_discipline_1" xfId="3"/>
    <cellStyle name="Normal_Sheet1" xfId="5"/>
    <cellStyle name="Normal_Sheet2" xfId="6"/>
    <cellStyle name="Normal_Sheet5" xfId="4"/>
    <cellStyle name="Normal_Sheet7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54 cases</a:t>
            </a:r>
            <a:r>
              <a:rPr lang="en-US" baseline="0"/>
              <a:t> involving domestic violence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1721521033534"/>
          <c:y val="0.13216572504708099"/>
          <c:w val="0.7760577172586004"/>
          <c:h val="0.77292554532378366"/>
        </c:manualLayout>
      </c:layout>
      <c:barChart>
        <c:barDir val="bar"/>
        <c:grouping val="stacked"/>
        <c:varyColors val="0"/>
        <c:ser>
          <c:idx val="0"/>
          <c:order val="0"/>
          <c:tx>
            <c:v>Revoked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Sheet3!$S$4:$S$5</c:f>
              <c:strCache>
                <c:ptCount val="2"/>
                <c:pt idx="0">
                  <c:v>Gross misdemeanor</c:v>
                </c:pt>
                <c:pt idx="1">
                  <c:v>Misdemeanor</c:v>
                </c:pt>
              </c:strCache>
            </c:strRef>
          </c:cat>
          <c:val>
            <c:numRef>
              <c:f>Sheet3!$U$4:$U$5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C-4242-843F-95C486C21B66}"/>
            </c:ext>
          </c:extLst>
        </c:ser>
        <c:ser>
          <c:idx val="1"/>
          <c:order val="1"/>
          <c:tx>
            <c:v>Not revoked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Sheet3!$S$4:$S$5</c:f>
              <c:strCache>
                <c:ptCount val="2"/>
                <c:pt idx="0">
                  <c:v>Gross misdemeanor</c:v>
                </c:pt>
                <c:pt idx="1">
                  <c:v>Misdemeanor</c:v>
                </c:pt>
              </c:strCache>
            </c:strRef>
          </c:cat>
          <c:val>
            <c:numRef>
              <c:f>Sheet3!$V$4:$V$5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C-4242-843F-95C486C2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17245871"/>
        <c:axId val="1217235471"/>
      </c:barChart>
      <c:catAx>
        <c:axId val="121724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35471"/>
        <c:crosses val="autoZero"/>
        <c:auto val="1"/>
        <c:lblAlgn val="ctr"/>
        <c:lblOffset val="100"/>
        <c:noMultiLvlLbl val="0"/>
      </c:catAx>
      <c:valAx>
        <c:axId val="12172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Convictions and discipline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discipline!$K$2</c:f>
              <c:strCache>
                <c:ptCount val="1"/>
                <c:pt idx="0">
                  <c:v>People convicted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discipline!$J$3:$J$25</c:f>
              <c:strCach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strCache>
            </c:strRef>
          </c:cat>
          <c:val>
            <c:numRef>
              <c:f>discipline!$K$3:$K$25</c:f>
              <c:numCache>
                <c:formatCode>General</c:formatCode>
                <c:ptCount val="23"/>
                <c:pt idx="0">
                  <c:v>19</c:v>
                </c:pt>
                <c:pt idx="1">
                  <c:v>22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  <c:pt idx="5">
                  <c:v>29</c:v>
                </c:pt>
                <c:pt idx="6">
                  <c:v>34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20</c:v>
                </c:pt>
                <c:pt idx="11">
                  <c:v>29</c:v>
                </c:pt>
                <c:pt idx="12">
                  <c:v>28</c:v>
                </c:pt>
                <c:pt idx="13">
                  <c:v>34</c:v>
                </c:pt>
                <c:pt idx="14">
                  <c:v>31</c:v>
                </c:pt>
                <c:pt idx="15">
                  <c:v>46</c:v>
                </c:pt>
                <c:pt idx="16">
                  <c:v>25</c:v>
                </c:pt>
                <c:pt idx="17">
                  <c:v>22</c:v>
                </c:pt>
                <c:pt idx="18">
                  <c:v>37</c:v>
                </c:pt>
                <c:pt idx="19">
                  <c:v>21</c:v>
                </c:pt>
                <c:pt idx="20">
                  <c:v>20</c:v>
                </c:pt>
                <c:pt idx="21">
                  <c:v>25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4759-ADE0-B90710072447}"/>
            </c:ext>
          </c:extLst>
        </c:ser>
        <c:ser>
          <c:idx val="1"/>
          <c:order val="1"/>
          <c:tx>
            <c:strRef>
              <c:f>discipline!$L$2</c:f>
              <c:strCache>
                <c:ptCount val="1"/>
                <c:pt idx="0">
                  <c:v>Discipline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discipline!$J$3:$J$25</c:f>
              <c:strCach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strCache>
            </c:strRef>
          </c:cat>
          <c:val>
            <c:numRef>
              <c:f>discipline!$L$3:$L$25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16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4-4759-ADE0-B9071007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440560"/>
        <c:axId val="496439728"/>
      </c:barChart>
      <c:catAx>
        <c:axId val="496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9728"/>
        <c:crosses val="autoZero"/>
        <c:auto val="1"/>
        <c:lblAlgn val="ctr"/>
        <c:lblOffset val="100"/>
        <c:noMultiLvlLbl val="0"/>
      </c:catAx>
      <c:valAx>
        <c:axId val="49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discipline!$M$3:$M$25</c:f>
              <c:numCache>
                <c:formatCode>General</c:formatCode>
                <c:ptCount val="23"/>
                <c:pt idx="0">
                  <c:v>18</c:v>
                </c:pt>
                <c:pt idx="1">
                  <c:v>12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28</c:v>
                </c:pt>
                <c:pt idx="7">
                  <c:v>23</c:v>
                </c:pt>
                <c:pt idx="8">
                  <c:v>23</c:v>
                </c:pt>
                <c:pt idx="9">
                  <c:v>16</c:v>
                </c:pt>
                <c:pt idx="10">
                  <c:v>16</c:v>
                </c:pt>
                <c:pt idx="11">
                  <c:v>23</c:v>
                </c:pt>
                <c:pt idx="12">
                  <c:v>24</c:v>
                </c:pt>
                <c:pt idx="13">
                  <c:v>30</c:v>
                </c:pt>
                <c:pt idx="14">
                  <c:v>22</c:v>
                </c:pt>
                <c:pt idx="15">
                  <c:v>38</c:v>
                </c:pt>
                <c:pt idx="16">
                  <c:v>18</c:v>
                </c:pt>
                <c:pt idx="17">
                  <c:v>15</c:v>
                </c:pt>
                <c:pt idx="18">
                  <c:v>34</c:v>
                </c:pt>
                <c:pt idx="19">
                  <c:v>19</c:v>
                </c:pt>
                <c:pt idx="20">
                  <c:v>18</c:v>
                </c:pt>
                <c:pt idx="21">
                  <c:v>23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1-4C2D-AC2C-22450E68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47360"/>
        <c:axId val="1707959424"/>
      </c:lineChart>
      <c:catAx>
        <c:axId val="1707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9424"/>
        <c:crosses val="autoZero"/>
        <c:auto val="1"/>
        <c:lblAlgn val="ctr"/>
        <c:lblOffset val="100"/>
        <c:noMultiLvlLbl val="0"/>
      </c:catAx>
      <c:valAx>
        <c:axId val="17079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'license status'!$B$12:$B$18</c:f>
              <c:strCache>
                <c:ptCount val="7"/>
                <c:pt idx="0">
                  <c:v>revoked/surrendered</c:v>
                </c:pt>
                <c:pt idx="1">
                  <c:v>Expired shortly before sentencing</c:v>
                </c:pt>
                <c:pt idx="2">
                  <c:v>Expired within a year</c:v>
                </c:pt>
                <c:pt idx="3">
                  <c:v>inactive</c:v>
                </c:pt>
                <c:pt idx="4">
                  <c:v>Expired between 1 and 3 years later</c:v>
                </c:pt>
                <c:pt idx="5">
                  <c:v>Expired more than 3 years later</c:v>
                </c:pt>
                <c:pt idx="6">
                  <c:v>active</c:v>
                </c:pt>
              </c:strCache>
            </c:strRef>
          </c:cat>
          <c:val>
            <c:numRef>
              <c:f>'license status'!$C$12:$C$18</c:f>
              <c:numCache>
                <c:formatCode>General</c:formatCode>
                <c:ptCount val="7"/>
                <c:pt idx="0">
                  <c:v>100</c:v>
                </c:pt>
                <c:pt idx="1">
                  <c:v>30</c:v>
                </c:pt>
                <c:pt idx="2">
                  <c:v>52</c:v>
                </c:pt>
                <c:pt idx="3">
                  <c:v>45</c:v>
                </c:pt>
                <c:pt idx="4">
                  <c:v>85</c:v>
                </c:pt>
                <c:pt idx="5">
                  <c:v>79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58B-97BE-4B7AB7CB0A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5220255"/>
        <c:axId val="1445207775"/>
      </c:barChart>
      <c:catAx>
        <c:axId val="1445220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7775"/>
        <c:crosses val="autoZero"/>
        <c:auto val="1"/>
        <c:lblAlgn val="ctr"/>
        <c:lblOffset val="100"/>
        <c:noMultiLvlLbl val="0"/>
      </c:catAx>
      <c:valAx>
        <c:axId val="1445207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officers keep their license after conviction?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0-4DD2-B8B4-D706A290B0A3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8D-4496-8C36-F71E352B5E77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D-4496-8C36-F71E352B5E77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D-4496-8C36-F71E352B5E77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D-4496-8C36-F71E352B5E77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8D-4496-8C36-F71E352B5E77}"/>
              </c:ext>
            </c:extLst>
          </c:dPt>
          <c:cat>
            <c:strRef>
              <c:f>'license status'!$I$29:$I$34</c:f>
              <c:strCache>
                <c:ptCount val="6"/>
                <c:pt idx="0">
                  <c:v>revoked/surrendered</c:v>
                </c:pt>
                <c:pt idx="1">
                  <c:v>Expired within a year</c:v>
                </c:pt>
                <c:pt idx="2">
                  <c:v>inactive</c:v>
                </c:pt>
                <c:pt idx="3">
                  <c:v>Expired between 1-3 years later</c:v>
                </c:pt>
                <c:pt idx="4">
                  <c:v>Expired more than 3 years later</c:v>
                </c:pt>
                <c:pt idx="5">
                  <c:v>active</c:v>
                </c:pt>
              </c:strCache>
            </c:strRef>
          </c:cat>
          <c:val>
            <c:numRef>
              <c:f>'license status'!$J$29:$J$34</c:f>
              <c:numCache>
                <c:formatCode>General</c:formatCode>
                <c:ptCount val="6"/>
                <c:pt idx="0">
                  <c:v>100</c:v>
                </c:pt>
                <c:pt idx="1">
                  <c:v>82</c:v>
                </c:pt>
                <c:pt idx="2">
                  <c:v>45</c:v>
                </c:pt>
                <c:pt idx="3">
                  <c:v>85</c:v>
                </c:pt>
                <c:pt idx="4">
                  <c:v>79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D-4496-8C36-F71E352B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cases resulting</a:t>
            </a:r>
            <a:r>
              <a:rPr lang="en-US" baseline="0"/>
              <a:t> in POST board discipline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Sheet8!$D$12</c:f>
              <c:strCache>
                <c:ptCount val="1"/>
                <c:pt idx="0">
                  <c:v>Not disciplined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Sheet8!$C$13:$C$15</c:f>
              <c:strCache>
                <c:ptCount val="3"/>
                <c:pt idx="0">
                  <c:v>Felonies</c:v>
                </c:pt>
                <c:pt idx="1">
                  <c:v>Gross Misdemeanors</c:v>
                </c:pt>
                <c:pt idx="2">
                  <c:v>Misdemeanors</c:v>
                </c:pt>
              </c:strCache>
            </c:strRef>
          </c:cat>
          <c:val>
            <c:numRef>
              <c:f>Sheet8!$D$13:$D$15</c:f>
              <c:numCache>
                <c:formatCode>0%</c:formatCode>
                <c:ptCount val="3"/>
                <c:pt idx="0">
                  <c:v>4.2253521126760563E-2</c:v>
                </c:pt>
                <c:pt idx="1">
                  <c:v>0.63157894736842102</c:v>
                </c:pt>
                <c:pt idx="2">
                  <c:v>0.9285714285714286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46DC-BA8F-72E4765B37BB}"/>
            </c:ext>
          </c:extLst>
        </c:ser>
        <c:ser>
          <c:idx val="1"/>
          <c:order val="1"/>
          <c:tx>
            <c:strRef>
              <c:f>Sheet8!$E$12</c:f>
              <c:strCache>
                <c:ptCount val="1"/>
                <c:pt idx="0">
                  <c:v>Disciplined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Sheet8!$C$13:$C$15</c:f>
              <c:strCache>
                <c:ptCount val="3"/>
                <c:pt idx="0">
                  <c:v>Felonies</c:v>
                </c:pt>
                <c:pt idx="1">
                  <c:v>Gross Misdemeanors</c:v>
                </c:pt>
                <c:pt idx="2">
                  <c:v>Misdemeanors</c:v>
                </c:pt>
              </c:strCache>
            </c:strRef>
          </c:cat>
          <c:val>
            <c:numRef>
              <c:f>Sheet8!$E$13:$E$15</c:f>
              <c:numCache>
                <c:formatCode>0%</c:formatCode>
                <c:ptCount val="3"/>
                <c:pt idx="0">
                  <c:v>0.91549295774647887</c:v>
                </c:pt>
                <c:pt idx="1">
                  <c:v>0.36842105263157893</c:v>
                </c:pt>
                <c:pt idx="2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D-46DC-BA8F-72E4765B37BB}"/>
            </c:ext>
          </c:extLst>
        </c:ser>
        <c:ser>
          <c:idx val="2"/>
          <c:order val="2"/>
          <c:tx>
            <c:strRef>
              <c:f>Sheet8!$F$12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Sheet8!$C$13:$C$15</c:f>
              <c:strCache>
                <c:ptCount val="3"/>
                <c:pt idx="0">
                  <c:v>Felonies</c:v>
                </c:pt>
                <c:pt idx="1">
                  <c:v>Gross Misdemeanors</c:v>
                </c:pt>
                <c:pt idx="2">
                  <c:v>Misdemeanors</c:v>
                </c:pt>
              </c:strCache>
            </c:strRef>
          </c:cat>
          <c:val>
            <c:numRef>
              <c:f>Sheet8!$F$13:$F$15</c:f>
              <c:numCache>
                <c:formatCode>General</c:formatCode>
                <c:ptCount val="3"/>
                <c:pt idx="0" formatCode="0%">
                  <c:v>4.2253521126760563E-2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D-46DC-BA8F-72E4765B37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5209439"/>
        <c:axId val="1445226911"/>
      </c:barChart>
      <c:catAx>
        <c:axId val="144520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6911"/>
        <c:crosses val="autoZero"/>
        <c:auto val="1"/>
        <c:lblAlgn val="ctr"/>
        <c:lblOffset val="100"/>
        <c:noMultiLvlLbl val="0"/>
      </c:catAx>
      <c:valAx>
        <c:axId val="14452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Sheet8!$C$22:$C$23</c:f>
              <c:strCache>
                <c:ptCount val="2"/>
                <c:pt idx="0">
                  <c:v>Gross Misd</c:v>
                </c:pt>
                <c:pt idx="1">
                  <c:v>Misdemeanor</c:v>
                </c:pt>
              </c:strCache>
            </c:strRef>
          </c:cat>
          <c:val>
            <c:numRef>
              <c:f>Sheet8!$D$22:$D$23</c:f>
              <c:numCache>
                <c:formatCode>General</c:formatCode>
                <c:ptCount val="2"/>
                <c:pt idx="0">
                  <c:v>18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B-41FC-9685-2189B9DB85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1744512"/>
        <c:axId val="1691742848"/>
      </c:barChart>
      <c:catAx>
        <c:axId val="169174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42848"/>
        <c:crosses val="autoZero"/>
        <c:auto val="1"/>
        <c:lblAlgn val="ctr"/>
        <c:lblOffset val="100"/>
        <c:noMultiLvlLbl val="0"/>
      </c:catAx>
      <c:valAx>
        <c:axId val="16917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534 officers</a:t>
            </a:r>
          </a:p>
        </cx:rich>
      </cx:tx>
    </cx:title>
    <cx:plotArea>
      <cx:plotAreaRegion>
        <cx:series layoutId="treemap" uniqueId="{FC32536D-09BF-4B11-BC16-3982DAEA341E}">
          <cx:dataPt idx="0">
            <cx:spPr>
              <a:solidFill>
                <a:schemeClr val="accent2">
                  <a:lumMod val="50000"/>
                </a:schemeClr>
              </a:solidFill>
            </cx:spPr>
          </cx:dataPt>
          <cx:dataPt idx="1">
            <cx:spPr>
              <a:solidFill>
                <a:schemeClr val="accent6">
                  <a:lumMod val="75000"/>
                </a:schemeClr>
              </a:solidFill>
            </cx:spPr>
          </cx:dataPt>
          <cx:dataPt idx="3">
            <cx:spPr>
              <a:solidFill>
                <a:schemeClr val="accent1">
                  <a:lumMod val="40000"/>
                  <a:lumOff val="60000"/>
                </a:schemeClr>
              </a:solidFill>
            </cx:spPr>
          </cx:dataPt>
          <cx:dataPt idx="5">
            <cx:spPr>
              <a:solidFill>
                <a:schemeClr val="accent2">
                  <a:lumMod val="40000"/>
                  <a:lumOff val="60000"/>
                </a:schemeClr>
              </a:solidFill>
            </cx:spPr>
          </cx:dataPt>
          <cx:dataPt idx="6">
            <cx:spPr>
              <a:solidFill>
                <a:schemeClr val="accent2">
                  <a:lumMod val="75000"/>
                </a:schemeClr>
              </a:solidFill>
            </cx:spPr>
          </cx:dataPt>
          <cx:dataLabels pos="inEnd">
            <cx:spPr>
              <a:solidFill>
                <a:schemeClr val="tx1"/>
              </a:solidFill>
            </cx:spPr>
            <cx:visibility seriesName="0" categoryName="1" value="0"/>
            <cx:dataLabel idx="2" pos="inEnd">
              <cx:spPr>
                <a:solidFill>
                  <a:schemeClr val="tx1"/>
                </a:solidFill>
              </cx:spPr>
            </cx:dataLabel>
            <cx:dataLabel idx="3" pos="inEnd">
              <cx:spPr>
                <a:solidFill>
                  <a:schemeClr val="tx1">
                    <a:lumMod val="95000"/>
                    <a:lumOff val="5000"/>
                  </a:schemeClr>
                </a:solidFill>
              </cx:sp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Violations by category</a:t>
            </a:r>
          </a:p>
        </cx:rich>
      </cx:tx>
    </cx:title>
    <cx:plotArea>
      <cx:plotAreaRegion>
        <cx:series layoutId="sunburst" uniqueId="{2837DC65-1AC7-4085-BB93-8350F3FAD0AE}">
          <cx:dataLabels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142874</xdr:rowOff>
    </xdr:from>
    <xdr:to>
      <xdr:col>14</xdr:col>
      <xdr:colOff>9525</xdr:colOff>
      <xdr:row>23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38100</xdr:rowOff>
    </xdr:from>
    <xdr:to>
      <xdr:col>10</xdr:col>
      <xdr:colOff>542925</xdr:colOff>
      <xdr:row>12</xdr:row>
      <xdr:rowOff>114300</xdr:rowOff>
    </xdr:to>
    <xdr:sp macro="" textlink="">
      <xdr:nvSpPr>
        <xdr:cNvPr id="2" name="TextBox 1"/>
        <xdr:cNvSpPr txBox="1"/>
      </xdr:nvSpPr>
      <xdr:spPr>
        <a:xfrm>
          <a:off x="6067425" y="1943100"/>
          <a:ext cx="2190750" cy="4572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13 cases started out as felony or gross misdemeanors</a:t>
          </a:r>
        </a:p>
      </xdr:txBody>
    </xdr:sp>
    <xdr:clientData/>
  </xdr:twoCellAnchor>
  <xdr:twoCellAnchor>
    <xdr:from>
      <xdr:col>4</xdr:col>
      <xdr:colOff>95251</xdr:colOff>
      <xdr:row>15</xdr:row>
      <xdr:rowOff>476249</xdr:rowOff>
    </xdr:from>
    <xdr:to>
      <xdr:col>7</xdr:col>
      <xdr:colOff>600076</xdr:colOff>
      <xdr:row>17</xdr:row>
      <xdr:rowOff>0</xdr:rowOff>
    </xdr:to>
    <xdr:sp macro="" textlink="">
      <xdr:nvSpPr>
        <xdr:cNvPr id="3" name="TextBox 2"/>
        <xdr:cNvSpPr txBox="1"/>
      </xdr:nvSpPr>
      <xdr:spPr>
        <a:xfrm>
          <a:off x="4010026" y="4810124"/>
          <a:ext cx="2476500" cy="49530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 were convicted</a:t>
          </a:r>
          <a:r>
            <a:rPr lang="en-US" sz="1100" baseline="0"/>
            <a:t> of gross misdemeanors. </a:t>
          </a:r>
          <a:endParaRPr lang="en-US" sz="1100"/>
        </a:p>
      </xdr:txBody>
    </xdr:sp>
    <xdr:clientData/>
  </xdr:twoCellAnchor>
  <xdr:twoCellAnchor>
    <xdr:from>
      <xdr:col>7</xdr:col>
      <xdr:colOff>542925</xdr:colOff>
      <xdr:row>13</xdr:row>
      <xdr:rowOff>171450</xdr:rowOff>
    </xdr:from>
    <xdr:to>
      <xdr:col>8</xdr:col>
      <xdr:colOff>504825</xdr:colOff>
      <xdr:row>15</xdr:row>
      <xdr:rowOff>247650</xdr:rowOff>
    </xdr:to>
    <xdr:cxnSp macro="">
      <xdr:nvCxnSpPr>
        <xdr:cNvPr id="5" name="Straight Arrow Connector 4"/>
        <xdr:cNvCxnSpPr/>
      </xdr:nvCxnSpPr>
      <xdr:spPr>
        <a:xfrm flipH="1">
          <a:off x="6429375" y="3533775"/>
          <a:ext cx="571500" cy="1047750"/>
        </a:xfrm>
        <a:prstGeom prst="straightConnector1">
          <a:avLst/>
        </a:prstGeom>
        <a:ln w="76200">
          <a:solidFill>
            <a:schemeClr val="bg2">
              <a:lumMod val="1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16</xdr:row>
      <xdr:rowOff>266699</xdr:rowOff>
    </xdr:from>
    <xdr:to>
      <xdr:col>18</xdr:col>
      <xdr:colOff>323850</xdr:colOff>
      <xdr:row>17</xdr:row>
      <xdr:rowOff>57149</xdr:rowOff>
    </xdr:to>
    <xdr:sp macro="" textlink="">
      <xdr:nvSpPr>
        <xdr:cNvPr id="7" name="TextBox 6"/>
        <xdr:cNvSpPr txBox="1"/>
      </xdr:nvSpPr>
      <xdr:spPr>
        <a:xfrm>
          <a:off x="7962900" y="5086349"/>
          <a:ext cx="4953000" cy="276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 were convicted of misdemeanors</a:t>
          </a:r>
        </a:p>
      </xdr:txBody>
    </xdr:sp>
    <xdr:clientData/>
  </xdr:twoCellAnchor>
  <xdr:twoCellAnchor>
    <xdr:from>
      <xdr:col>11</xdr:col>
      <xdr:colOff>85725</xdr:colOff>
      <xdr:row>13</xdr:row>
      <xdr:rowOff>66675</xdr:rowOff>
    </xdr:from>
    <xdr:to>
      <xdr:col>12</xdr:col>
      <xdr:colOff>314325</xdr:colOff>
      <xdr:row>15</xdr:row>
      <xdr:rowOff>323850</xdr:rowOff>
    </xdr:to>
    <xdr:cxnSp macro="">
      <xdr:nvCxnSpPr>
        <xdr:cNvPr id="8" name="Straight Arrow Connector 7"/>
        <xdr:cNvCxnSpPr/>
      </xdr:nvCxnSpPr>
      <xdr:spPr>
        <a:xfrm>
          <a:off x="8410575" y="3429000"/>
          <a:ext cx="838200" cy="1228725"/>
        </a:xfrm>
        <a:prstGeom prst="straightConnector1">
          <a:avLst/>
        </a:prstGeom>
        <a:ln w="76200">
          <a:solidFill>
            <a:schemeClr val="bg2">
              <a:lumMod val="1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438149</xdr:colOff>
      <xdr:row>11</xdr:row>
      <xdr:rowOff>466725</xdr:rowOff>
    </xdr:from>
    <xdr:to>
      <xdr:col>25</xdr:col>
      <xdr:colOff>219074</xdr:colOff>
      <xdr:row>18</xdr:row>
      <xdr:rowOff>438150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</xdr:row>
      <xdr:rowOff>57149</xdr:rowOff>
    </xdr:from>
    <xdr:to>
      <xdr:col>12</xdr:col>
      <xdr:colOff>157163</xdr:colOff>
      <xdr:row>29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6</xdr:row>
      <xdr:rowOff>76199</xdr:rowOff>
    </xdr:from>
    <xdr:to>
      <xdr:col>24</xdr:col>
      <xdr:colOff>295275</xdr:colOff>
      <xdr:row>23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4</xdr:row>
      <xdr:rowOff>0</xdr:rowOff>
    </xdr:from>
    <xdr:to>
      <xdr:col>18</xdr:col>
      <xdr:colOff>390524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1904999</xdr:colOff>
      <xdr:row>30</xdr:row>
      <xdr:rowOff>190499</xdr:rowOff>
    </xdr:from>
    <xdr:to>
      <xdr:col>7</xdr:col>
      <xdr:colOff>381000</xdr:colOff>
      <xdr:row>50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0.7041</cdr:x>
      <cdr:y>0.14</cdr:y>
    </cdr:from>
    <cdr:to>
      <cdr:x>0.94082</cdr:x>
      <cdr:y>0.38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9601" y="466725"/>
          <a:ext cx="1485900" cy="8001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34% had license</a:t>
          </a:r>
          <a:r>
            <a:rPr lang="en-US" sz="1100" baseline="0"/>
            <a:t> revoked or it expired within a year of sentencing</a:t>
          </a:r>
          <a:endParaRPr lang="en-US" sz="1100"/>
        </a:p>
      </cdr:txBody>
    </cdr:sp>
  </cdr:relSizeAnchor>
  <cdr:relSizeAnchor xmlns:cdr="http://schemas.openxmlformats.org/drawingml/2006/chartDrawing">
    <cdr:from>
      <cdr:x>0.09712</cdr:x>
      <cdr:y>0.3</cdr:y>
    </cdr:from>
    <cdr:to>
      <cdr:x>0.30261</cdr:x>
      <cdr:y>0.70496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2504" y="1094423"/>
          <a:ext cx="1422997" cy="147732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66% either</a:t>
          </a:r>
          <a:r>
            <a:rPr lang="en-US" sz="1100" baseline="0"/>
            <a:t> have valid licenses now </a:t>
          </a:r>
          <a:r>
            <a:rPr lang="en-US" sz="1100"/>
            <a:t>or</a:t>
          </a:r>
          <a:r>
            <a:rPr lang="en-US" sz="1100" baseline="0"/>
            <a:t> had a valid license for 1 or more years after sentencing</a:t>
          </a:r>
          <a:endParaRPr lang="en-US" sz="1100"/>
        </a:p>
      </cdr:txBody>
    </cdr:sp>
  </cdr:relSizeAnchor>
  <cdr:relSizeAnchor xmlns:cdr="http://schemas.openxmlformats.org/drawingml/2006/chartDrawing">
    <cdr:from>
      <cdr:x>0.77029</cdr:x>
      <cdr:y>0.61358</cdr:y>
    </cdr:from>
    <cdr:to>
      <cdr:x>0.95323</cdr:x>
      <cdr:y>0.89295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34001" y="2238376"/>
          <a:ext cx="1266825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Based on most recent sentencing for those who have more than one conviction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347661</xdr:colOff>
      <xdr:row>12</xdr:row>
      <xdr:rowOff>9524</xdr:rowOff>
    </xdr:from>
    <xdr:to>
      <xdr:col>17</xdr:col>
      <xdr:colOff>333374</xdr:colOff>
      <xdr:row>28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0</xdr:row>
      <xdr:rowOff>66675</xdr:rowOff>
    </xdr:from>
    <xdr:to>
      <xdr:col>14</xdr:col>
      <xdr:colOff>9525</xdr:colOff>
      <xdr:row>10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10</xdr:row>
      <xdr:rowOff>161924</xdr:rowOff>
    </xdr:from>
    <xdr:to>
      <xdr:col>13</xdr:col>
      <xdr:colOff>438149</xdr:colOff>
      <xdr:row>29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909.599331365738" createdVersion="6" refreshedVersion="6" minRefreshableVersion="3" recordCount="631">
  <cacheSource type="worksheet">
    <worksheetSource ref="A2:D633" sheet="convictions"/>
  </cacheSource>
  <cacheFields count="4">
    <cacheField name="Party_Name_Last" numFmtId="0">
      <sharedItems/>
    </cacheField>
    <cacheField name="Sentence_Date" numFmtId="14">
      <sharedItems containsNonDate="0" containsDate="1" containsString="0" containsBlank="1" minDate="1995-01-26T00:00:00" maxDate="2017-03-21T00:00:00"/>
    </cacheField>
    <cacheField name="LicenseEndDate" numFmtId="14">
      <sharedItems containsNonDate="0" containsDate="1" containsString="0" containsBlank="1" minDate="1997-04-03T00:00:00" maxDate="2010-06-11T00:00:00"/>
    </cacheField>
    <cacheField name="Year" numFmtId="0">
      <sharedItems containsSemiMixedTypes="0" containsString="0" containsNumber="1" containsInteger="1" minValue="1995" maxValue="2017" count="23">
        <n v="2010"/>
        <n v="2009"/>
        <n v="1998"/>
        <n v="1997"/>
        <n v="1999"/>
        <n v="1995"/>
        <n v="1996"/>
        <n v="2000"/>
        <n v="2001"/>
        <n v="2002"/>
        <n v="2003"/>
        <n v="2004"/>
        <n v="2005"/>
        <n v="2006"/>
        <n v="2007"/>
        <n v="2008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bster, MaryJo" refreshedDate="42937.434091319446" createdVersion="6" refreshedVersion="6" minRefreshableVersion="3" recordCount="54">
  <cacheSource type="worksheet">
    <worksheetSource ref="A3:D57" sheet="Domestics"/>
  </cacheSource>
  <cacheFields count="4">
    <cacheField name="charge_cleanedup" numFmtId="0">
      <sharedItems/>
    </cacheField>
    <cacheField name="HighestDegreeCase" numFmtId="0">
      <sharedItems count="2">
        <s v="MISD"/>
        <s v="gross misd"/>
      </sharedItems>
    </cacheField>
    <cacheField name="knockedDownflag" numFmtId="0">
      <sharedItems count="3">
        <s v=""/>
        <s v="GM"/>
        <s v="F"/>
      </sharedItems>
    </cacheField>
    <cacheField name="Status" numFmtId="0">
      <sharedItems count="5">
        <s v="Inactive"/>
        <s v="Expired"/>
        <s v="Active"/>
        <s v="Revoked"/>
        <s v="Dece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">
  <r>
    <s v="Roberts"/>
    <m/>
    <d v="2010-02-10T00:00:00"/>
    <x v="0"/>
  </r>
  <r>
    <s v="Miller"/>
    <m/>
    <d v="2010-06-10T00:00:00"/>
    <x v="0"/>
  </r>
  <r>
    <s v="Rehak"/>
    <m/>
    <d v="2009-03-18T00:00:00"/>
    <x v="1"/>
  </r>
  <r>
    <s v="VAN WERT"/>
    <m/>
    <d v="2009-09-01T00:00:00"/>
    <x v="1"/>
  </r>
  <r>
    <s v="Rude"/>
    <m/>
    <d v="2009-12-28T00:00:00"/>
    <x v="1"/>
  </r>
  <r>
    <s v="Dahl"/>
    <m/>
    <d v="2009-11-23T00:00:00"/>
    <x v="1"/>
  </r>
  <r>
    <s v="SKINNER"/>
    <m/>
    <d v="1998-05-28T00:00:00"/>
    <x v="2"/>
  </r>
  <r>
    <s v="CAPISTRANT"/>
    <m/>
    <d v="1997-04-03T00:00:00"/>
    <x v="3"/>
  </r>
  <r>
    <s v="BRAFORD"/>
    <m/>
    <d v="1999-02-15T00:00:00"/>
    <x v="4"/>
  </r>
  <r>
    <s v="HENSON"/>
    <m/>
    <d v="1998-01-06T00:00:00"/>
    <x v="2"/>
  </r>
  <r>
    <s v="BARRAGAN"/>
    <m/>
    <d v="1997-09-04T00:00:00"/>
    <x v="3"/>
  </r>
  <r>
    <s v="DEVAULT"/>
    <d v="1995-01-26T00:00:00"/>
    <m/>
    <x v="5"/>
  </r>
  <r>
    <s v="ZEHOSKI"/>
    <d v="1995-02-24T00:00:00"/>
    <m/>
    <x v="5"/>
  </r>
  <r>
    <s v="NELSON"/>
    <d v="1995-03-15T00:00:00"/>
    <m/>
    <x v="5"/>
  </r>
  <r>
    <s v="THERNELL"/>
    <d v="1995-04-04T00:00:00"/>
    <m/>
    <x v="5"/>
  </r>
  <r>
    <s v="STALLMO"/>
    <d v="1995-04-10T00:00:00"/>
    <m/>
    <x v="5"/>
  </r>
  <r>
    <s v="PARENT"/>
    <d v="1995-05-08T00:00:00"/>
    <m/>
    <x v="5"/>
  </r>
  <r>
    <s v="OUART"/>
    <d v="1995-05-22T00:00:00"/>
    <m/>
    <x v="5"/>
  </r>
  <r>
    <s v="CONNOLLY"/>
    <d v="1995-06-13T00:00:00"/>
    <m/>
    <x v="5"/>
  </r>
  <r>
    <s v="BERKELEY"/>
    <d v="1995-08-09T00:00:00"/>
    <m/>
    <x v="5"/>
  </r>
  <r>
    <s v="KORTE"/>
    <d v="1995-09-20T00:00:00"/>
    <m/>
    <x v="5"/>
  </r>
  <r>
    <s v="KUNZ"/>
    <d v="1995-09-28T00:00:00"/>
    <m/>
    <x v="5"/>
  </r>
  <r>
    <s v="LOTTON"/>
    <d v="1995-10-10T00:00:00"/>
    <m/>
    <x v="5"/>
  </r>
  <r>
    <s v="PAULSON"/>
    <d v="1995-10-23T00:00:00"/>
    <m/>
    <x v="5"/>
  </r>
  <r>
    <s v="WALLERICH"/>
    <d v="1995-11-16T00:00:00"/>
    <m/>
    <x v="5"/>
  </r>
  <r>
    <s v="SEGULIA"/>
    <d v="1995-11-20T00:00:00"/>
    <m/>
    <x v="5"/>
  </r>
  <r>
    <s v="PETERSON"/>
    <d v="1995-11-21T00:00:00"/>
    <m/>
    <x v="5"/>
  </r>
  <r>
    <s v="REVAK"/>
    <d v="1995-11-22T00:00:00"/>
    <m/>
    <x v="5"/>
  </r>
  <r>
    <s v="SULLIVAN"/>
    <d v="1995-12-04T00:00:00"/>
    <m/>
    <x v="5"/>
  </r>
  <r>
    <s v="NELSON"/>
    <d v="1995-12-21T00:00:00"/>
    <m/>
    <x v="5"/>
  </r>
  <r>
    <s v="FITZPATRICK"/>
    <d v="1996-02-01T00:00:00"/>
    <m/>
    <x v="6"/>
  </r>
  <r>
    <s v="SWEENEY"/>
    <d v="1996-02-02T00:00:00"/>
    <m/>
    <x v="6"/>
  </r>
  <r>
    <s v="TEIGEN"/>
    <d v="1996-02-28T00:00:00"/>
    <m/>
    <x v="6"/>
  </r>
  <r>
    <s v="PETERSON"/>
    <d v="1996-03-15T00:00:00"/>
    <m/>
    <x v="6"/>
  </r>
  <r>
    <s v="CASTLEBERRY"/>
    <d v="1996-04-05T00:00:00"/>
    <m/>
    <x v="6"/>
  </r>
  <r>
    <s v="GENELL"/>
    <d v="1996-04-08T00:00:00"/>
    <m/>
    <x v="6"/>
  </r>
  <r>
    <s v="KELLER"/>
    <d v="1996-04-22T00:00:00"/>
    <m/>
    <x v="6"/>
  </r>
  <r>
    <s v="DOWELL"/>
    <d v="1996-05-13T00:00:00"/>
    <m/>
    <x v="6"/>
  </r>
  <r>
    <s v="PENNER"/>
    <d v="1996-06-03T00:00:00"/>
    <m/>
    <x v="6"/>
  </r>
  <r>
    <s v="PENNER"/>
    <d v="1996-06-03T00:00:00"/>
    <m/>
    <x v="6"/>
  </r>
  <r>
    <s v="WINKLER"/>
    <d v="1996-06-17T00:00:00"/>
    <m/>
    <x v="6"/>
  </r>
  <r>
    <s v="BENNETT"/>
    <d v="1996-07-08T00:00:00"/>
    <m/>
    <x v="6"/>
  </r>
  <r>
    <s v="PASSER"/>
    <d v="1996-07-30T00:00:00"/>
    <m/>
    <x v="6"/>
  </r>
  <r>
    <s v="WINKLER"/>
    <d v="1996-08-16T00:00:00"/>
    <m/>
    <x v="6"/>
  </r>
  <r>
    <s v="JOHNSON"/>
    <d v="1996-08-19T00:00:00"/>
    <m/>
    <x v="6"/>
  </r>
  <r>
    <s v="DEARO"/>
    <d v="1996-09-10T00:00:00"/>
    <m/>
    <x v="6"/>
  </r>
  <r>
    <s v="MACK"/>
    <d v="1996-09-25T00:00:00"/>
    <m/>
    <x v="6"/>
  </r>
  <r>
    <s v="WINTERS"/>
    <d v="1996-09-25T00:00:00"/>
    <m/>
    <x v="6"/>
  </r>
  <r>
    <s v="PAULSON"/>
    <d v="1996-10-14T00:00:00"/>
    <m/>
    <x v="6"/>
  </r>
  <r>
    <s v="PAULSON"/>
    <d v="1996-10-14T00:00:00"/>
    <m/>
    <x v="6"/>
  </r>
  <r>
    <s v="JUHL"/>
    <d v="1996-11-20T00:00:00"/>
    <m/>
    <x v="6"/>
  </r>
  <r>
    <s v="WALKER"/>
    <d v="1996-11-22T00:00:00"/>
    <m/>
    <x v="6"/>
  </r>
  <r>
    <s v="NELSON"/>
    <d v="1996-12-02T00:00:00"/>
    <m/>
    <x v="6"/>
  </r>
  <r>
    <s v="LANGFORD"/>
    <d v="1996-12-10T00:00:00"/>
    <m/>
    <x v="6"/>
  </r>
  <r>
    <s v="WIERSGALLA"/>
    <d v="1996-12-17T00:00:00"/>
    <m/>
    <x v="6"/>
  </r>
  <r>
    <s v="POLLARD"/>
    <d v="1997-01-14T00:00:00"/>
    <m/>
    <x v="3"/>
  </r>
  <r>
    <s v="SOMMERHAUSE"/>
    <d v="1997-01-23T00:00:00"/>
    <m/>
    <x v="3"/>
  </r>
  <r>
    <s v="FERONI"/>
    <d v="1997-02-10T00:00:00"/>
    <m/>
    <x v="3"/>
  </r>
  <r>
    <s v="BENNETT"/>
    <d v="1997-02-14T00:00:00"/>
    <m/>
    <x v="3"/>
  </r>
  <r>
    <s v="CHRISTENSEN"/>
    <d v="1997-02-18T00:00:00"/>
    <m/>
    <x v="3"/>
  </r>
  <r>
    <s v="EVENS"/>
    <d v="1997-02-21T00:00:00"/>
    <m/>
    <x v="3"/>
  </r>
  <r>
    <s v="ANDERSON"/>
    <d v="1997-02-25T00:00:00"/>
    <m/>
    <x v="3"/>
  </r>
  <r>
    <s v="SCHMIDT"/>
    <d v="1997-03-21T00:00:00"/>
    <m/>
    <x v="3"/>
  </r>
  <r>
    <s v="KANGAS"/>
    <d v="1997-03-26T00:00:00"/>
    <m/>
    <x v="3"/>
  </r>
  <r>
    <s v="WIND"/>
    <d v="1997-04-08T00:00:00"/>
    <m/>
    <x v="3"/>
  </r>
  <r>
    <s v="BLOCK"/>
    <d v="1997-04-11T00:00:00"/>
    <m/>
    <x v="3"/>
  </r>
  <r>
    <s v="WALLER"/>
    <d v="1997-04-30T00:00:00"/>
    <m/>
    <x v="3"/>
  </r>
  <r>
    <s v="THOMPSON"/>
    <d v="1997-05-15T00:00:00"/>
    <m/>
    <x v="3"/>
  </r>
  <r>
    <s v="POGATCHNIK"/>
    <d v="1997-06-19T00:00:00"/>
    <m/>
    <x v="3"/>
  </r>
  <r>
    <s v="BEUTLER"/>
    <d v="1997-07-17T00:00:00"/>
    <m/>
    <x v="3"/>
  </r>
  <r>
    <s v="BEBENSEE"/>
    <d v="1997-07-31T00:00:00"/>
    <m/>
    <x v="3"/>
  </r>
  <r>
    <s v="HUMMEL"/>
    <d v="1997-08-01T00:00:00"/>
    <m/>
    <x v="3"/>
  </r>
  <r>
    <s v="LESTER"/>
    <d v="1997-08-07T00:00:00"/>
    <m/>
    <x v="3"/>
  </r>
  <r>
    <s v="MEHR"/>
    <d v="1997-09-03T00:00:00"/>
    <m/>
    <x v="3"/>
  </r>
  <r>
    <s v="MIHELICH"/>
    <d v="1997-10-06T00:00:00"/>
    <m/>
    <x v="3"/>
  </r>
  <r>
    <s v="LYSNE"/>
    <d v="1997-10-14T00:00:00"/>
    <m/>
    <x v="3"/>
  </r>
  <r>
    <s v="MJOLSNESS"/>
    <d v="1997-10-22T00:00:00"/>
    <m/>
    <x v="3"/>
  </r>
  <r>
    <s v="KODADA"/>
    <d v="1997-10-24T00:00:00"/>
    <m/>
    <x v="3"/>
  </r>
  <r>
    <s v="BERKELEY"/>
    <d v="1997-11-19T00:00:00"/>
    <m/>
    <x v="3"/>
  </r>
  <r>
    <s v="HOWARD"/>
    <d v="1997-11-24T00:00:00"/>
    <m/>
    <x v="3"/>
  </r>
  <r>
    <s v="COGSWELL"/>
    <d v="1997-12-06T00:00:00"/>
    <m/>
    <x v="3"/>
  </r>
  <r>
    <s v="BROWNE"/>
    <d v="1997-12-12T00:00:00"/>
    <m/>
    <x v="3"/>
  </r>
  <r>
    <s v="ROWE"/>
    <d v="1997-12-24T00:00:00"/>
    <m/>
    <x v="3"/>
  </r>
  <r>
    <s v="RAUN"/>
    <d v="1998-01-07T00:00:00"/>
    <m/>
    <x v="2"/>
  </r>
  <r>
    <s v="SCHLOSSER"/>
    <d v="1998-01-12T00:00:00"/>
    <m/>
    <x v="2"/>
  </r>
  <r>
    <s v="MORTENSON"/>
    <d v="1998-01-21T00:00:00"/>
    <m/>
    <x v="2"/>
  </r>
  <r>
    <s v="COLLINS"/>
    <d v="1998-02-02T00:00:00"/>
    <m/>
    <x v="2"/>
  </r>
  <r>
    <s v="MILLER"/>
    <d v="1998-03-04T00:00:00"/>
    <m/>
    <x v="2"/>
  </r>
  <r>
    <s v="BELLANGER"/>
    <d v="1998-03-05T00:00:00"/>
    <m/>
    <x v="2"/>
  </r>
  <r>
    <s v="WOOD"/>
    <d v="1998-03-18T00:00:00"/>
    <m/>
    <x v="2"/>
  </r>
  <r>
    <s v="ANDERSON"/>
    <d v="1998-04-01T00:00:00"/>
    <m/>
    <x v="2"/>
  </r>
  <r>
    <s v="BARNETT"/>
    <d v="1998-06-08T00:00:00"/>
    <m/>
    <x v="2"/>
  </r>
  <r>
    <s v="HAYS"/>
    <d v="1998-06-25T00:00:00"/>
    <m/>
    <x v="2"/>
  </r>
  <r>
    <s v="BARRETO"/>
    <d v="1998-07-20T00:00:00"/>
    <m/>
    <x v="2"/>
  </r>
  <r>
    <s v="LEONARD"/>
    <d v="1998-08-20T00:00:00"/>
    <m/>
    <x v="2"/>
  </r>
  <r>
    <s v="KITCHENMASTER"/>
    <d v="1998-09-21T00:00:00"/>
    <m/>
    <x v="2"/>
  </r>
  <r>
    <s v="OHREN"/>
    <d v="1998-09-28T00:00:00"/>
    <m/>
    <x v="2"/>
  </r>
  <r>
    <s v="SCHLOESSER"/>
    <d v="1998-10-12T00:00:00"/>
    <m/>
    <x v="2"/>
  </r>
  <r>
    <s v="DEARO"/>
    <d v="1998-10-14T00:00:00"/>
    <m/>
    <x v="2"/>
  </r>
  <r>
    <s v="CLARIN"/>
    <d v="1998-10-16T00:00:00"/>
    <m/>
    <x v="2"/>
  </r>
  <r>
    <s v="RODRIGUEZ"/>
    <d v="1998-11-12T00:00:00"/>
    <m/>
    <x v="2"/>
  </r>
  <r>
    <s v="BYRNE"/>
    <d v="1998-11-12T00:00:00"/>
    <m/>
    <x v="2"/>
  </r>
  <r>
    <s v="JENSEN"/>
    <d v="1998-11-18T00:00:00"/>
    <m/>
    <x v="2"/>
  </r>
  <r>
    <s v="ADAMEZ"/>
    <d v="1998-11-19T00:00:00"/>
    <m/>
    <x v="2"/>
  </r>
  <r>
    <s v="ANDERSON"/>
    <d v="1998-11-20T00:00:00"/>
    <m/>
    <x v="2"/>
  </r>
  <r>
    <s v="WILLIAMS"/>
    <d v="1998-11-30T00:00:00"/>
    <m/>
    <x v="2"/>
  </r>
  <r>
    <s v="WILLIAMS"/>
    <d v="1998-11-30T00:00:00"/>
    <m/>
    <x v="2"/>
  </r>
  <r>
    <s v="WILLIAMS"/>
    <d v="1998-11-30T00:00:00"/>
    <m/>
    <x v="2"/>
  </r>
  <r>
    <s v="WILLIAMS"/>
    <d v="1998-11-30T00:00:00"/>
    <m/>
    <x v="2"/>
  </r>
  <r>
    <s v="WILLIAMS"/>
    <d v="1998-11-30T00:00:00"/>
    <m/>
    <x v="2"/>
  </r>
  <r>
    <s v="OHREN"/>
    <d v="1998-12-08T00:00:00"/>
    <m/>
    <x v="2"/>
  </r>
  <r>
    <s v="THOMPSON"/>
    <d v="1998-12-08T00:00:00"/>
    <m/>
    <x v="2"/>
  </r>
  <r>
    <s v="BROWN"/>
    <d v="1998-12-23T00:00:00"/>
    <m/>
    <x v="2"/>
  </r>
  <r>
    <s v="SCHMIDT"/>
    <d v="1999-03-01T00:00:00"/>
    <m/>
    <x v="4"/>
  </r>
  <r>
    <s v="SCHULTZ"/>
    <d v="1999-03-02T00:00:00"/>
    <m/>
    <x v="4"/>
  </r>
  <r>
    <s v="HINCHEY"/>
    <d v="1999-04-05T00:00:00"/>
    <m/>
    <x v="4"/>
  </r>
  <r>
    <s v="TOMLIN"/>
    <d v="1999-05-24T00:00:00"/>
    <m/>
    <x v="4"/>
  </r>
  <r>
    <s v="WOXLAND"/>
    <d v="1999-07-12T00:00:00"/>
    <m/>
    <x v="4"/>
  </r>
  <r>
    <s v="HIRSCH"/>
    <d v="1999-09-02T00:00:00"/>
    <m/>
    <x v="4"/>
  </r>
  <r>
    <s v="DUPAUL"/>
    <d v="1999-09-14T00:00:00"/>
    <m/>
    <x v="4"/>
  </r>
  <r>
    <s v="HORNER"/>
    <d v="1999-09-15T00:00:00"/>
    <m/>
    <x v="4"/>
  </r>
  <r>
    <s v="LARSON"/>
    <d v="1999-09-24T00:00:00"/>
    <m/>
    <x v="4"/>
  </r>
  <r>
    <s v="RAINVILLE"/>
    <d v="1999-11-02T00:00:00"/>
    <m/>
    <x v="4"/>
  </r>
  <r>
    <s v="ADAMEZ"/>
    <d v="1999-11-10T00:00:00"/>
    <m/>
    <x v="4"/>
  </r>
  <r>
    <s v="POLL"/>
    <d v="1999-11-18T00:00:00"/>
    <m/>
    <x v="4"/>
  </r>
  <r>
    <s v="RENSHAW"/>
    <d v="1999-12-07T00:00:00"/>
    <m/>
    <x v="4"/>
  </r>
  <r>
    <s v="THOMPSON"/>
    <d v="1999-12-10T00:00:00"/>
    <m/>
    <x v="4"/>
  </r>
  <r>
    <s v="DENNY"/>
    <d v="1999-12-17T00:00:00"/>
    <m/>
    <x v="4"/>
  </r>
  <r>
    <s v="KOROGI"/>
    <d v="1999-12-20T00:00:00"/>
    <m/>
    <x v="4"/>
  </r>
  <r>
    <s v="CURRAN"/>
    <d v="1999-12-22T00:00:00"/>
    <m/>
    <x v="4"/>
  </r>
  <r>
    <s v="HAGEN"/>
    <d v="1999-12-28T00:00:00"/>
    <m/>
    <x v="4"/>
  </r>
  <r>
    <s v="MARTIN"/>
    <d v="2000-01-04T00:00:00"/>
    <m/>
    <x v="7"/>
  </r>
  <r>
    <s v="COLLINS"/>
    <d v="2000-01-10T00:00:00"/>
    <m/>
    <x v="7"/>
  </r>
  <r>
    <s v="KNOWLTON"/>
    <d v="2000-01-21T00:00:00"/>
    <m/>
    <x v="7"/>
  </r>
  <r>
    <s v="KRATZKE"/>
    <d v="2000-01-21T00:00:00"/>
    <m/>
    <x v="7"/>
  </r>
  <r>
    <s v="EDWARDS"/>
    <d v="2000-02-16T00:00:00"/>
    <m/>
    <x v="7"/>
  </r>
  <r>
    <s v="KUSCHEL"/>
    <d v="2000-03-13T00:00:00"/>
    <m/>
    <x v="7"/>
  </r>
  <r>
    <s v="ANDERSON"/>
    <d v="2000-03-14T00:00:00"/>
    <m/>
    <x v="7"/>
  </r>
  <r>
    <s v="THURSTON"/>
    <d v="2000-03-24T00:00:00"/>
    <m/>
    <x v="7"/>
  </r>
  <r>
    <s v="WHITING"/>
    <d v="2000-04-04T00:00:00"/>
    <m/>
    <x v="7"/>
  </r>
  <r>
    <s v="OHREN"/>
    <d v="2000-05-01T00:00:00"/>
    <m/>
    <x v="7"/>
  </r>
  <r>
    <s v="WULFF"/>
    <d v="2000-05-03T00:00:00"/>
    <m/>
    <x v="7"/>
  </r>
  <r>
    <s v="KUSCHEL"/>
    <d v="2000-05-05T00:00:00"/>
    <m/>
    <x v="7"/>
  </r>
  <r>
    <s v="DEUTSCH"/>
    <d v="2000-05-10T00:00:00"/>
    <m/>
    <x v="7"/>
  </r>
  <r>
    <s v="CASAS"/>
    <d v="2000-05-11T00:00:00"/>
    <m/>
    <x v="7"/>
  </r>
  <r>
    <s v="WEBER"/>
    <d v="2000-05-22T00:00:00"/>
    <m/>
    <x v="7"/>
  </r>
  <r>
    <s v="LARSON"/>
    <d v="2000-05-30T00:00:00"/>
    <m/>
    <x v="7"/>
  </r>
  <r>
    <s v="WESTVIG"/>
    <d v="2000-06-05T00:00:00"/>
    <m/>
    <x v="7"/>
  </r>
  <r>
    <s v="KERTSCHER"/>
    <d v="2000-06-05T00:00:00"/>
    <m/>
    <x v="7"/>
  </r>
  <r>
    <s v="JACOBSEN"/>
    <d v="2000-07-12T00:00:00"/>
    <m/>
    <x v="7"/>
  </r>
  <r>
    <s v="COX"/>
    <d v="2000-08-31T00:00:00"/>
    <m/>
    <x v="7"/>
  </r>
  <r>
    <s v="ROACHE"/>
    <d v="2000-10-12T00:00:00"/>
    <m/>
    <x v="7"/>
  </r>
  <r>
    <s v="BAYNE"/>
    <d v="2000-10-16T00:00:00"/>
    <m/>
    <x v="7"/>
  </r>
  <r>
    <s v="TUCHTENHAGEN"/>
    <d v="2000-10-23T00:00:00"/>
    <m/>
    <x v="7"/>
  </r>
  <r>
    <s v="SCHULTE"/>
    <d v="2000-10-27T00:00:00"/>
    <m/>
    <x v="7"/>
  </r>
  <r>
    <s v="NIELSEN"/>
    <d v="2000-10-30T00:00:00"/>
    <m/>
    <x v="7"/>
  </r>
  <r>
    <s v="GRAY"/>
    <d v="2000-10-30T00:00:00"/>
    <m/>
    <x v="7"/>
  </r>
  <r>
    <s v="SCHMIDT"/>
    <d v="2000-11-06T00:00:00"/>
    <m/>
    <x v="7"/>
  </r>
  <r>
    <s v="BARTELL"/>
    <d v="2000-11-06T00:00:00"/>
    <m/>
    <x v="7"/>
  </r>
  <r>
    <s v="SENIOR"/>
    <d v="2000-12-28T00:00:00"/>
    <m/>
    <x v="7"/>
  </r>
  <r>
    <s v="OLSEN"/>
    <d v="2000-12-29T00:00:00"/>
    <m/>
    <x v="7"/>
  </r>
  <r>
    <s v="BOHN"/>
    <d v="2001-01-08T00:00:00"/>
    <m/>
    <x v="8"/>
  </r>
  <r>
    <s v="ROHLOFF"/>
    <d v="2001-01-08T00:00:00"/>
    <m/>
    <x v="8"/>
  </r>
  <r>
    <s v="GAGNON"/>
    <d v="2001-01-09T00:00:00"/>
    <m/>
    <x v="8"/>
  </r>
  <r>
    <s v="MILLER"/>
    <d v="2001-01-17T00:00:00"/>
    <m/>
    <x v="8"/>
  </r>
  <r>
    <s v="FREEMAN"/>
    <d v="2001-02-02T00:00:00"/>
    <m/>
    <x v="8"/>
  </r>
  <r>
    <s v="THOMPSON"/>
    <d v="2001-02-06T00:00:00"/>
    <m/>
    <x v="8"/>
  </r>
  <r>
    <s v="HAGUE"/>
    <d v="2001-02-08T00:00:00"/>
    <m/>
    <x v="8"/>
  </r>
  <r>
    <s v="SOYKA"/>
    <d v="2001-02-13T00:00:00"/>
    <m/>
    <x v="8"/>
  </r>
  <r>
    <s v="KRATZKE"/>
    <d v="2001-02-22T00:00:00"/>
    <m/>
    <x v="8"/>
  </r>
  <r>
    <s v="MCGUIRE"/>
    <d v="2001-03-02T00:00:00"/>
    <m/>
    <x v="8"/>
  </r>
  <r>
    <s v="EASTMAN"/>
    <d v="2001-03-07T00:00:00"/>
    <m/>
    <x v="8"/>
  </r>
  <r>
    <s v="FARRIS"/>
    <d v="2001-03-08T00:00:00"/>
    <m/>
    <x v="8"/>
  </r>
  <r>
    <s v="WIPPER"/>
    <d v="2001-04-10T00:00:00"/>
    <m/>
    <x v="8"/>
  </r>
  <r>
    <s v="WEISS"/>
    <d v="2001-05-08T00:00:00"/>
    <m/>
    <x v="8"/>
  </r>
  <r>
    <s v="BANDEMER"/>
    <d v="2001-05-09T00:00:00"/>
    <m/>
    <x v="8"/>
  </r>
  <r>
    <s v="PULPHUS"/>
    <d v="2001-05-23T00:00:00"/>
    <m/>
    <x v="8"/>
  </r>
  <r>
    <s v="HEMKER"/>
    <d v="2001-06-04T00:00:00"/>
    <m/>
    <x v="8"/>
  </r>
  <r>
    <s v="LEACH"/>
    <d v="2001-06-11T00:00:00"/>
    <m/>
    <x v="8"/>
  </r>
  <r>
    <s v="MURPHY"/>
    <d v="2001-06-13T00:00:00"/>
    <m/>
    <x v="8"/>
  </r>
  <r>
    <s v="GARTNER"/>
    <d v="2001-06-22T00:00:00"/>
    <m/>
    <x v="8"/>
  </r>
  <r>
    <s v="SMIDT"/>
    <d v="2001-06-26T00:00:00"/>
    <m/>
    <x v="8"/>
  </r>
  <r>
    <s v="TRIPP"/>
    <d v="2001-07-02T00:00:00"/>
    <m/>
    <x v="8"/>
  </r>
  <r>
    <s v="EVANS"/>
    <d v="2001-07-12T00:00:00"/>
    <m/>
    <x v="8"/>
  </r>
  <r>
    <s v="WOCHNICK"/>
    <d v="2001-08-06T00:00:00"/>
    <m/>
    <x v="8"/>
  </r>
  <r>
    <s v="KRUSE"/>
    <d v="2001-08-08T00:00:00"/>
    <m/>
    <x v="8"/>
  </r>
  <r>
    <s v="MCCLELLAN"/>
    <d v="2001-08-13T00:00:00"/>
    <m/>
    <x v="8"/>
  </r>
  <r>
    <s v="GAGNON"/>
    <d v="2001-08-23T00:00:00"/>
    <m/>
    <x v="8"/>
  </r>
  <r>
    <s v="CARLSON"/>
    <d v="2001-09-24T00:00:00"/>
    <m/>
    <x v="8"/>
  </r>
  <r>
    <s v="LEUM"/>
    <d v="2001-09-28T00:00:00"/>
    <m/>
    <x v="8"/>
  </r>
  <r>
    <s v="CHUBB"/>
    <d v="2001-09-28T00:00:00"/>
    <m/>
    <x v="8"/>
  </r>
  <r>
    <s v="GREENE"/>
    <d v="2001-10-02T00:00:00"/>
    <m/>
    <x v="8"/>
  </r>
  <r>
    <s v="MORRIS"/>
    <d v="2001-10-02T00:00:00"/>
    <m/>
    <x v="8"/>
  </r>
  <r>
    <s v="HING"/>
    <d v="2001-11-08T00:00:00"/>
    <m/>
    <x v="8"/>
  </r>
  <r>
    <s v="PFEIFER"/>
    <d v="2001-11-27T00:00:00"/>
    <m/>
    <x v="8"/>
  </r>
  <r>
    <s v="MARTINSON"/>
    <d v="2001-12-12T00:00:00"/>
    <m/>
    <x v="8"/>
  </r>
  <r>
    <s v="ZELLMANN"/>
    <d v="2002-01-23T00:00:00"/>
    <m/>
    <x v="9"/>
  </r>
  <r>
    <s v="CONNOLLY"/>
    <d v="2002-01-25T00:00:00"/>
    <m/>
    <x v="9"/>
  </r>
  <r>
    <s v="THOMPSON"/>
    <d v="2002-02-08T00:00:00"/>
    <m/>
    <x v="9"/>
  </r>
  <r>
    <s v="TUCHEK"/>
    <d v="2002-02-16T00:00:00"/>
    <m/>
    <x v="9"/>
  </r>
  <r>
    <s v="XIONG"/>
    <d v="2002-03-01T00:00:00"/>
    <m/>
    <x v="9"/>
  </r>
  <r>
    <s v="DOANE"/>
    <d v="2002-03-06T00:00:00"/>
    <m/>
    <x v="9"/>
  </r>
  <r>
    <s v="GABIGER"/>
    <d v="2002-03-06T00:00:00"/>
    <m/>
    <x v="9"/>
  </r>
  <r>
    <s v="Johnson"/>
    <d v="2002-03-08T00:00:00"/>
    <m/>
    <x v="9"/>
  </r>
  <r>
    <s v="OELLIEN"/>
    <d v="2002-03-29T00:00:00"/>
    <m/>
    <x v="9"/>
  </r>
  <r>
    <s v="DEUTSCH"/>
    <d v="2002-04-15T00:00:00"/>
    <m/>
    <x v="9"/>
  </r>
  <r>
    <s v="BOWSTRING"/>
    <d v="2002-04-15T00:00:00"/>
    <m/>
    <x v="9"/>
  </r>
  <r>
    <s v="VARRIANO"/>
    <d v="2002-04-23T00:00:00"/>
    <m/>
    <x v="9"/>
  </r>
  <r>
    <s v="LEWELLYN"/>
    <d v="2002-04-24T00:00:00"/>
    <m/>
    <x v="9"/>
  </r>
  <r>
    <s v="LOPEZ"/>
    <d v="2002-05-08T00:00:00"/>
    <m/>
    <x v="9"/>
  </r>
  <r>
    <s v="KERKAERT"/>
    <d v="2002-05-15T00:00:00"/>
    <m/>
    <x v="9"/>
  </r>
  <r>
    <s v="BUDINGER"/>
    <d v="2002-05-17T00:00:00"/>
    <m/>
    <x v="9"/>
  </r>
  <r>
    <s v="BAKKEN"/>
    <d v="2002-05-30T00:00:00"/>
    <m/>
    <x v="9"/>
  </r>
  <r>
    <s v="MILLER"/>
    <d v="2002-06-26T00:00:00"/>
    <m/>
    <x v="9"/>
  </r>
  <r>
    <s v="LANG"/>
    <d v="2002-07-16T00:00:00"/>
    <m/>
    <x v="9"/>
  </r>
  <r>
    <s v="SCHUMER"/>
    <d v="2002-08-02T00:00:00"/>
    <m/>
    <x v="9"/>
  </r>
  <r>
    <s v="NELSON"/>
    <d v="2002-08-12T00:00:00"/>
    <m/>
    <x v="9"/>
  </r>
  <r>
    <s v="NIELSEN"/>
    <d v="2002-08-14T00:00:00"/>
    <m/>
    <x v="9"/>
  </r>
  <r>
    <s v="OLSON"/>
    <d v="2002-08-22T00:00:00"/>
    <m/>
    <x v="9"/>
  </r>
  <r>
    <s v="WIRTZ"/>
    <d v="2002-09-06T00:00:00"/>
    <m/>
    <x v="9"/>
  </r>
  <r>
    <s v="BESTGE"/>
    <d v="2002-10-30T00:00:00"/>
    <m/>
    <x v="9"/>
  </r>
  <r>
    <s v="BERG"/>
    <d v="2002-11-06T00:00:00"/>
    <m/>
    <x v="9"/>
  </r>
  <r>
    <s v="DUPRE"/>
    <d v="2002-11-06T00:00:00"/>
    <m/>
    <x v="9"/>
  </r>
  <r>
    <s v="CARSTENS"/>
    <d v="2002-12-11T00:00:00"/>
    <m/>
    <x v="9"/>
  </r>
  <r>
    <s v="HALL"/>
    <d v="2003-01-07T00:00:00"/>
    <m/>
    <x v="10"/>
  </r>
  <r>
    <s v="PETERSON"/>
    <d v="2003-01-17T00:00:00"/>
    <m/>
    <x v="10"/>
  </r>
  <r>
    <s v="FIX"/>
    <d v="2003-01-27T00:00:00"/>
    <m/>
    <x v="10"/>
  </r>
  <r>
    <s v="CARSTENS"/>
    <d v="2003-01-29T00:00:00"/>
    <m/>
    <x v="10"/>
  </r>
  <r>
    <s v="STODDARD"/>
    <d v="2003-03-11T00:00:00"/>
    <m/>
    <x v="10"/>
  </r>
  <r>
    <s v="CHRISTENSEN"/>
    <d v="2003-04-14T00:00:00"/>
    <m/>
    <x v="10"/>
  </r>
  <r>
    <s v="MEEKS"/>
    <d v="2003-05-08T00:00:00"/>
    <m/>
    <x v="10"/>
  </r>
  <r>
    <s v="CAMPBELL"/>
    <d v="2003-05-19T00:00:00"/>
    <m/>
    <x v="10"/>
  </r>
  <r>
    <s v="STEBERG"/>
    <d v="2003-05-21T00:00:00"/>
    <m/>
    <x v="10"/>
  </r>
  <r>
    <s v="COSTELLO"/>
    <d v="2003-06-09T00:00:00"/>
    <m/>
    <x v="10"/>
  </r>
  <r>
    <s v="BESTGE"/>
    <d v="2003-06-16T00:00:00"/>
    <m/>
    <x v="10"/>
  </r>
  <r>
    <s v="TATE"/>
    <d v="2003-07-02T00:00:00"/>
    <m/>
    <x v="10"/>
  </r>
  <r>
    <s v="OLSON"/>
    <d v="2003-07-03T00:00:00"/>
    <m/>
    <x v="10"/>
  </r>
  <r>
    <s v="TEDRICK"/>
    <d v="2003-07-09T00:00:00"/>
    <m/>
    <x v="10"/>
  </r>
  <r>
    <s v="GILCHRIST"/>
    <d v="2003-08-15T00:00:00"/>
    <m/>
    <x v="10"/>
  </r>
  <r>
    <s v="MIKKELSON"/>
    <d v="2003-09-10T00:00:00"/>
    <m/>
    <x v="10"/>
  </r>
  <r>
    <s v="LAINE"/>
    <d v="2003-09-26T00:00:00"/>
    <m/>
    <x v="10"/>
  </r>
  <r>
    <s v="SIEGFRIED"/>
    <d v="2003-10-14T00:00:00"/>
    <m/>
    <x v="10"/>
  </r>
  <r>
    <s v="MARLOW"/>
    <d v="2003-10-16T00:00:00"/>
    <m/>
    <x v="10"/>
  </r>
  <r>
    <s v="CONDON"/>
    <d v="2003-10-29T00:00:00"/>
    <m/>
    <x v="10"/>
  </r>
  <r>
    <s v="RYLE"/>
    <d v="2003-11-18T00:00:00"/>
    <m/>
    <x v="10"/>
  </r>
  <r>
    <s v="CROFTON"/>
    <d v="2003-11-18T00:00:00"/>
    <m/>
    <x v="10"/>
  </r>
  <r>
    <s v="CAIRD"/>
    <d v="2003-11-25T00:00:00"/>
    <m/>
    <x v="10"/>
  </r>
  <r>
    <s v="GRIFFITH"/>
    <d v="2003-12-18T00:00:00"/>
    <m/>
    <x v="10"/>
  </r>
  <r>
    <s v="KOENIG"/>
    <d v="2004-01-12T00:00:00"/>
    <m/>
    <x v="11"/>
  </r>
  <r>
    <s v="PASEK"/>
    <d v="2004-02-05T00:00:00"/>
    <m/>
    <x v="11"/>
  </r>
  <r>
    <s v="NEU"/>
    <d v="2004-02-27T00:00:00"/>
    <m/>
    <x v="11"/>
  </r>
  <r>
    <s v="HAMANN"/>
    <d v="2004-03-11T00:00:00"/>
    <m/>
    <x v="11"/>
  </r>
  <r>
    <s v="Kane"/>
    <d v="2004-04-07T00:00:00"/>
    <m/>
    <x v="11"/>
  </r>
  <r>
    <s v="Buss"/>
    <d v="2004-04-26T00:00:00"/>
    <m/>
    <x v="11"/>
  </r>
  <r>
    <s v="HEASLIP"/>
    <d v="2004-05-05T00:00:00"/>
    <m/>
    <x v="11"/>
  </r>
  <r>
    <s v="BRICKLEY"/>
    <d v="2004-06-04T00:00:00"/>
    <m/>
    <x v="11"/>
  </r>
  <r>
    <s v="SANTORI"/>
    <d v="2004-06-09T00:00:00"/>
    <m/>
    <x v="11"/>
  </r>
  <r>
    <s v="WEIERKE"/>
    <d v="2004-06-21T00:00:00"/>
    <m/>
    <x v="11"/>
  </r>
  <r>
    <s v="SCHNEIDER"/>
    <d v="2004-07-30T00:00:00"/>
    <m/>
    <x v="11"/>
  </r>
  <r>
    <s v="RYLE"/>
    <d v="2004-09-03T00:00:00"/>
    <m/>
    <x v="11"/>
  </r>
  <r>
    <s v="PETERS"/>
    <d v="2004-09-08T00:00:00"/>
    <m/>
    <x v="11"/>
  </r>
  <r>
    <s v="MASTIN"/>
    <d v="2004-09-28T00:00:00"/>
    <m/>
    <x v="11"/>
  </r>
  <r>
    <s v="OLSTAD"/>
    <d v="2004-10-04T00:00:00"/>
    <m/>
    <x v="11"/>
  </r>
  <r>
    <s v="CHRISTIANSON"/>
    <d v="2004-11-18T00:00:00"/>
    <m/>
    <x v="11"/>
  </r>
  <r>
    <s v="GOTTSCH"/>
    <d v="2004-11-30T00:00:00"/>
    <m/>
    <x v="11"/>
  </r>
  <r>
    <s v="HANSON"/>
    <d v="2004-12-08T00:00:00"/>
    <m/>
    <x v="11"/>
  </r>
  <r>
    <s v="SCHLUETER"/>
    <d v="2004-12-21T00:00:00"/>
    <m/>
    <x v="11"/>
  </r>
  <r>
    <s v="JOHNSON"/>
    <d v="2004-12-27T00:00:00"/>
    <m/>
    <x v="11"/>
  </r>
  <r>
    <s v="WIEST"/>
    <d v="2005-01-19T00:00:00"/>
    <m/>
    <x v="12"/>
  </r>
  <r>
    <s v="JOHNSON"/>
    <d v="2005-02-18T00:00:00"/>
    <m/>
    <x v="12"/>
  </r>
  <r>
    <s v="SABA"/>
    <d v="2005-04-05T00:00:00"/>
    <m/>
    <x v="12"/>
  </r>
  <r>
    <s v="FISHER"/>
    <d v="2005-04-13T00:00:00"/>
    <m/>
    <x v="12"/>
  </r>
  <r>
    <s v="ALEX"/>
    <d v="2005-04-29T00:00:00"/>
    <m/>
    <x v="12"/>
  </r>
  <r>
    <s v="CHA"/>
    <d v="2005-05-04T00:00:00"/>
    <m/>
    <x v="12"/>
  </r>
  <r>
    <s v="GULDEN"/>
    <d v="2005-05-05T00:00:00"/>
    <m/>
    <x v="12"/>
  </r>
  <r>
    <s v="MOGLER"/>
    <d v="2005-05-23T00:00:00"/>
    <m/>
    <x v="12"/>
  </r>
  <r>
    <s v="Hoehne"/>
    <d v="2005-06-06T00:00:00"/>
    <m/>
    <x v="12"/>
  </r>
  <r>
    <s v="Hoppe"/>
    <d v="2005-06-07T00:00:00"/>
    <m/>
    <x v="12"/>
  </r>
  <r>
    <s v="TIMLIN"/>
    <d v="2005-06-13T00:00:00"/>
    <m/>
    <x v="12"/>
  </r>
  <r>
    <s v="MICKELSON"/>
    <d v="2005-06-27T00:00:00"/>
    <m/>
    <x v="12"/>
  </r>
  <r>
    <s v="Spry"/>
    <d v="2005-07-06T00:00:00"/>
    <m/>
    <x v="12"/>
  </r>
  <r>
    <s v="PETERSON"/>
    <d v="2005-07-07T00:00:00"/>
    <m/>
    <x v="12"/>
  </r>
  <r>
    <s v="BAUMGARD"/>
    <d v="2005-08-02T00:00:00"/>
    <m/>
    <x v="12"/>
  </r>
  <r>
    <s v="DALY"/>
    <d v="2005-08-24T00:00:00"/>
    <m/>
    <x v="12"/>
  </r>
  <r>
    <s v="JUHL"/>
    <d v="2005-08-26T00:00:00"/>
    <m/>
    <x v="12"/>
  </r>
  <r>
    <s v="BRICKLEY"/>
    <d v="2005-10-21T00:00:00"/>
    <m/>
    <x v="12"/>
  </r>
  <r>
    <s v="MCHARG"/>
    <d v="2005-10-26T00:00:00"/>
    <m/>
    <x v="12"/>
  </r>
  <r>
    <s v="CLAPP"/>
    <d v="2005-11-02T00:00:00"/>
    <m/>
    <x v="12"/>
  </r>
  <r>
    <s v="RIDGE"/>
    <d v="2006-01-05T00:00:00"/>
    <m/>
    <x v="13"/>
  </r>
  <r>
    <s v="BENNETT"/>
    <d v="2006-01-09T00:00:00"/>
    <m/>
    <x v="13"/>
  </r>
  <r>
    <s v="Skoglund"/>
    <d v="2006-01-24T00:00:00"/>
    <m/>
    <x v="13"/>
  </r>
  <r>
    <s v="SCHMIDT"/>
    <d v="2006-01-26T00:00:00"/>
    <m/>
    <x v="13"/>
  </r>
  <r>
    <s v="Nielsen"/>
    <d v="2006-02-14T00:00:00"/>
    <m/>
    <x v="13"/>
  </r>
  <r>
    <s v="Hellerud"/>
    <d v="2006-03-16T00:00:00"/>
    <m/>
    <x v="13"/>
  </r>
  <r>
    <s v="HOAG"/>
    <d v="2006-03-30T00:00:00"/>
    <m/>
    <x v="13"/>
  </r>
  <r>
    <s v="MACK"/>
    <d v="2006-04-12T00:00:00"/>
    <m/>
    <x v="13"/>
  </r>
  <r>
    <s v="BENZ"/>
    <d v="2006-04-28T00:00:00"/>
    <m/>
    <x v="13"/>
  </r>
  <r>
    <s v="SCHUMER"/>
    <d v="2006-05-22T00:00:00"/>
    <m/>
    <x v="13"/>
  </r>
  <r>
    <s v="KASPSZAK"/>
    <d v="2006-05-30T00:00:00"/>
    <m/>
    <x v="13"/>
  </r>
  <r>
    <s v="COGSWELL"/>
    <d v="2006-06-03T00:00:00"/>
    <m/>
    <x v="13"/>
  </r>
  <r>
    <s v="HALL"/>
    <d v="2006-06-16T00:00:00"/>
    <m/>
    <x v="13"/>
  </r>
  <r>
    <s v="TRAUTNER"/>
    <d v="2006-07-07T00:00:00"/>
    <m/>
    <x v="13"/>
  </r>
  <r>
    <s v="JOHNSON"/>
    <d v="2006-07-14T00:00:00"/>
    <m/>
    <x v="13"/>
  </r>
  <r>
    <s v="FRANZEN"/>
    <d v="2006-07-24T00:00:00"/>
    <m/>
    <x v="13"/>
  </r>
  <r>
    <s v="ANDERSON"/>
    <d v="2006-08-07T00:00:00"/>
    <m/>
    <x v="13"/>
  </r>
  <r>
    <s v="CASILLAS"/>
    <d v="2006-08-17T00:00:00"/>
    <m/>
    <x v="13"/>
  </r>
  <r>
    <s v="Ewing"/>
    <d v="2006-08-31T00:00:00"/>
    <m/>
    <x v="13"/>
  </r>
  <r>
    <s v="KRATZKE"/>
    <d v="2006-09-05T00:00:00"/>
    <m/>
    <x v="13"/>
  </r>
  <r>
    <s v="Ungurian"/>
    <d v="2006-09-16T00:00:00"/>
    <m/>
    <x v="13"/>
  </r>
  <r>
    <s v="Steinkraus"/>
    <d v="2006-10-09T00:00:00"/>
    <m/>
    <x v="13"/>
  </r>
  <r>
    <s v="CONROY"/>
    <d v="2006-10-11T00:00:00"/>
    <m/>
    <x v="13"/>
  </r>
  <r>
    <s v="MILLER"/>
    <d v="2006-10-16T00:00:00"/>
    <m/>
    <x v="13"/>
  </r>
  <r>
    <s v="ANDERSON"/>
    <d v="2006-10-23T00:00:00"/>
    <m/>
    <x v="13"/>
  </r>
  <r>
    <s v="Hendricks"/>
    <d v="2006-11-02T00:00:00"/>
    <m/>
    <x v="13"/>
  </r>
  <r>
    <s v="MATSEN"/>
    <d v="2006-11-09T00:00:00"/>
    <m/>
    <x v="13"/>
  </r>
  <r>
    <s v="Findley"/>
    <d v="2006-12-08T00:00:00"/>
    <m/>
    <x v="13"/>
  </r>
  <r>
    <s v="BUENG"/>
    <d v="2006-12-28T00:00:00"/>
    <m/>
    <x v="13"/>
  </r>
  <r>
    <s v="Hughes"/>
    <d v="2007-01-05T00:00:00"/>
    <m/>
    <x v="14"/>
  </r>
  <r>
    <s v="SEGULIA"/>
    <d v="2007-01-08T00:00:00"/>
    <m/>
    <x v="14"/>
  </r>
  <r>
    <s v="Moser"/>
    <d v="2007-01-17T00:00:00"/>
    <m/>
    <x v="14"/>
  </r>
  <r>
    <s v="Hlavinka"/>
    <d v="2007-02-13T00:00:00"/>
    <m/>
    <x v="14"/>
  </r>
  <r>
    <s v="NIELSEN"/>
    <d v="2007-02-16T00:00:00"/>
    <m/>
    <x v="14"/>
  </r>
  <r>
    <s v="Rabeneck"/>
    <d v="2007-02-21T00:00:00"/>
    <m/>
    <x v="14"/>
  </r>
  <r>
    <s v="MCKENNA"/>
    <d v="2007-03-12T00:00:00"/>
    <m/>
    <x v="14"/>
  </r>
  <r>
    <s v="JOHNSON"/>
    <d v="2007-03-14T00:00:00"/>
    <m/>
    <x v="14"/>
  </r>
  <r>
    <s v="Mehl"/>
    <d v="2007-05-04T00:00:00"/>
    <m/>
    <x v="14"/>
  </r>
  <r>
    <s v="BOLDUC"/>
    <d v="2007-05-07T00:00:00"/>
    <m/>
    <x v="14"/>
  </r>
  <r>
    <s v="DALBEC"/>
    <d v="2007-05-11T00:00:00"/>
    <m/>
    <x v="14"/>
  </r>
  <r>
    <s v="MARINO"/>
    <d v="2007-06-01T00:00:00"/>
    <m/>
    <x v="14"/>
  </r>
  <r>
    <s v="ANDRESCIK"/>
    <d v="2007-06-06T00:00:00"/>
    <m/>
    <x v="14"/>
  </r>
  <r>
    <s v="Warren"/>
    <d v="2007-06-19T00:00:00"/>
    <m/>
    <x v="14"/>
  </r>
  <r>
    <s v="TATSAK"/>
    <d v="2007-06-25T00:00:00"/>
    <m/>
    <x v="14"/>
  </r>
  <r>
    <s v="STENZEL"/>
    <d v="2007-07-09T00:00:00"/>
    <m/>
    <x v="14"/>
  </r>
  <r>
    <s v="Kohrs"/>
    <d v="2007-07-13T00:00:00"/>
    <m/>
    <x v="14"/>
  </r>
  <r>
    <s v="TIMLIN"/>
    <d v="2007-07-31T00:00:00"/>
    <m/>
    <x v="14"/>
  </r>
  <r>
    <s v="Anderson"/>
    <d v="2007-09-27T00:00:00"/>
    <m/>
    <x v="14"/>
  </r>
  <r>
    <s v="LETTNER"/>
    <d v="2007-10-01T00:00:00"/>
    <m/>
    <x v="14"/>
  </r>
  <r>
    <s v="Madson"/>
    <d v="2007-10-08T00:00:00"/>
    <m/>
    <x v="14"/>
  </r>
  <r>
    <s v="STENZEL"/>
    <d v="2007-10-12T00:00:00"/>
    <m/>
    <x v="14"/>
  </r>
  <r>
    <s v="TEIGEN"/>
    <d v="2007-10-12T00:00:00"/>
    <m/>
    <x v="14"/>
  </r>
  <r>
    <s v="HALL"/>
    <d v="2007-10-22T00:00:00"/>
    <m/>
    <x v="14"/>
  </r>
  <r>
    <s v="Emerson"/>
    <d v="2007-11-01T00:00:00"/>
    <m/>
    <x v="14"/>
  </r>
  <r>
    <s v="STEWART"/>
    <d v="2007-11-21T00:00:00"/>
    <m/>
    <x v="14"/>
  </r>
  <r>
    <s v="DECKER"/>
    <d v="2007-12-03T00:00:00"/>
    <m/>
    <x v="14"/>
  </r>
  <r>
    <s v="Osowski"/>
    <d v="2007-12-17T00:00:00"/>
    <m/>
    <x v="14"/>
  </r>
  <r>
    <s v="SANTODONATO"/>
    <d v="2007-12-26T00:00:00"/>
    <m/>
    <x v="14"/>
  </r>
  <r>
    <s v="Salazar"/>
    <d v="2008-01-04T00:00:00"/>
    <m/>
    <x v="15"/>
  </r>
  <r>
    <s v="EGERDAHL"/>
    <d v="2008-01-14T00:00:00"/>
    <m/>
    <x v="15"/>
  </r>
  <r>
    <s v="JOHNSON"/>
    <d v="2008-01-14T00:00:00"/>
    <m/>
    <x v="15"/>
  </r>
  <r>
    <s v="WESEMAN"/>
    <d v="2008-01-15T00:00:00"/>
    <m/>
    <x v="15"/>
  </r>
  <r>
    <s v="CANTU"/>
    <d v="2008-01-29T00:00:00"/>
    <m/>
    <x v="15"/>
  </r>
  <r>
    <s v="Washington"/>
    <d v="2008-01-31T00:00:00"/>
    <m/>
    <x v="15"/>
  </r>
  <r>
    <s v="Stacey"/>
    <d v="2008-03-25T00:00:00"/>
    <m/>
    <x v="15"/>
  </r>
  <r>
    <s v="BLOOD"/>
    <d v="2008-04-10T00:00:00"/>
    <m/>
    <x v="15"/>
  </r>
  <r>
    <s v="GOODSPEED"/>
    <d v="2008-04-14T00:00:00"/>
    <m/>
    <x v="15"/>
  </r>
  <r>
    <s v="SLOAN"/>
    <d v="2008-04-27T00:00:00"/>
    <m/>
    <x v="15"/>
  </r>
  <r>
    <s v="HOEPPNER"/>
    <d v="2008-04-29T00:00:00"/>
    <m/>
    <x v="15"/>
  </r>
  <r>
    <s v="Burke"/>
    <d v="2008-05-12T00:00:00"/>
    <m/>
    <x v="15"/>
  </r>
  <r>
    <s v="WILLIAMS"/>
    <d v="2008-05-13T00:00:00"/>
    <m/>
    <x v="15"/>
  </r>
  <r>
    <s v="TONAK"/>
    <d v="2008-05-28T00:00:00"/>
    <m/>
    <x v="15"/>
  </r>
  <r>
    <s v="Johnson"/>
    <d v="2008-05-29T00:00:00"/>
    <m/>
    <x v="15"/>
  </r>
  <r>
    <s v="Clark"/>
    <d v="2008-06-06T00:00:00"/>
    <m/>
    <x v="15"/>
  </r>
  <r>
    <s v="KARRIS"/>
    <d v="2008-06-10T00:00:00"/>
    <m/>
    <x v="15"/>
  </r>
  <r>
    <s v="BEERY"/>
    <d v="2008-06-12T00:00:00"/>
    <m/>
    <x v="15"/>
  </r>
  <r>
    <s v="ROGGENBUCK"/>
    <d v="2008-07-14T00:00:00"/>
    <m/>
    <x v="15"/>
  </r>
  <r>
    <s v="Rausch"/>
    <d v="2008-08-06T00:00:00"/>
    <m/>
    <x v="15"/>
  </r>
  <r>
    <s v="OROURKE"/>
    <d v="2008-08-06T00:00:00"/>
    <m/>
    <x v="15"/>
  </r>
  <r>
    <s v="JUNGROTH"/>
    <d v="2008-08-18T00:00:00"/>
    <m/>
    <x v="15"/>
  </r>
  <r>
    <s v="Knippenberg"/>
    <d v="2008-08-21T00:00:00"/>
    <m/>
    <x v="15"/>
  </r>
  <r>
    <s v="Knippenberg"/>
    <d v="2008-08-21T00:00:00"/>
    <m/>
    <x v="15"/>
  </r>
  <r>
    <s v="JACKSON"/>
    <d v="2008-08-21T00:00:00"/>
    <m/>
    <x v="15"/>
  </r>
  <r>
    <s v="BOHRER"/>
    <d v="2008-08-21T00:00:00"/>
    <m/>
    <x v="15"/>
  </r>
  <r>
    <s v="HAMANN"/>
    <d v="2008-08-25T00:00:00"/>
    <m/>
    <x v="15"/>
  </r>
  <r>
    <s v="Gunderson"/>
    <d v="2008-09-08T00:00:00"/>
    <m/>
    <x v="15"/>
  </r>
  <r>
    <s v="ARNOLD"/>
    <d v="2008-09-17T00:00:00"/>
    <m/>
    <x v="15"/>
  </r>
  <r>
    <s v="Collette"/>
    <d v="2008-09-19T00:00:00"/>
    <m/>
    <x v="15"/>
  </r>
  <r>
    <s v="Renteria"/>
    <d v="2008-10-06T00:00:00"/>
    <m/>
    <x v="15"/>
  </r>
  <r>
    <s v="REITMEIER"/>
    <d v="2008-10-07T00:00:00"/>
    <m/>
    <x v="15"/>
  </r>
  <r>
    <s v="BOYLE"/>
    <d v="2008-11-17T00:00:00"/>
    <m/>
    <x v="15"/>
  </r>
  <r>
    <s v="Schmitt"/>
    <d v="2008-12-19T00:00:00"/>
    <m/>
    <x v="15"/>
  </r>
  <r>
    <s v="Paxton"/>
    <d v="2008-12-23T00:00:00"/>
    <m/>
    <x v="15"/>
  </r>
  <r>
    <s v="PENNAZ"/>
    <d v="2009-01-23T00:00:00"/>
    <m/>
    <x v="1"/>
  </r>
  <r>
    <s v="MARS"/>
    <d v="2009-01-29T00:00:00"/>
    <m/>
    <x v="1"/>
  </r>
  <r>
    <s v="THORNBURY"/>
    <d v="2009-01-29T00:00:00"/>
    <m/>
    <x v="1"/>
  </r>
  <r>
    <s v="KNUTSON"/>
    <d v="2009-02-19T00:00:00"/>
    <m/>
    <x v="1"/>
  </r>
  <r>
    <s v="NIELSEN"/>
    <d v="2009-03-09T00:00:00"/>
    <m/>
    <x v="1"/>
  </r>
  <r>
    <s v="HARVEL"/>
    <d v="2009-03-11T00:00:00"/>
    <m/>
    <x v="1"/>
  </r>
  <r>
    <s v="MOEN"/>
    <d v="2009-03-16T00:00:00"/>
    <m/>
    <x v="1"/>
  </r>
  <r>
    <s v="NIELSEN"/>
    <d v="2009-03-16T00:00:00"/>
    <m/>
    <x v="1"/>
  </r>
  <r>
    <s v="Olsen"/>
    <d v="2009-04-08T00:00:00"/>
    <m/>
    <x v="1"/>
  </r>
  <r>
    <s v="JOHNSON"/>
    <d v="2009-04-21T00:00:00"/>
    <m/>
    <x v="1"/>
  </r>
  <r>
    <s v="OVICK"/>
    <d v="2009-04-29T00:00:00"/>
    <m/>
    <x v="1"/>
  </r>
  <r>
    <s v="Bourasa"/>
    <d v="2009-04-30T00:00:00"/>
    <m/>
    <x v="1"/>
  </r>
  <r>
    <s v="Clark"/>
    <d v="2009-05-01T00:00:00"/>
    <m/>
    <x v="1"/>
  </r>
  <r>
    <s v="BERGGREN"/>
    <d v="2009-05-11T00:00:00"/>
    <m/>
    <x v="1"/>
  </r>
  <r>
    <s v="SOMA"/>
    <d v="2009-05-11T00:00:00"/>
    <m/>
    <x v="1"/>
  </r>
  <r>
    <s v="Ronning"/>
    <d v="2009-05-18T00:00:00"/>
    <m/>
    <x v="1"/>
  </r>
  <r>
    <s v="Wellnitz"/>
    <d v="2009-05-29T00:00:00"/>
    <m/>
    <x v="1"/>
  </r>
  <r>
    <s v="Mullen"/>
    <d v="2009-06-17T00:00:00"/>
    <m/>
    <x v="1"/>
  </r>
  <r>
    <s v="SIEGFRIED"/>
    <d v="2009-06-30T00:00:00"/>
    <m/>
    <x v="1"/>
  </r>
  <r>
    <s v="Utech"/>
    <d v="2009-08-11T00:00:00"/>
    <m/>
    <x v="1"/>
  </r>
  <r>
    <s v="JOHNSON"/>
    <d v="2009-08-26T00:00:00"/>
    <m/>
    <x v="1"/>
  </r>
  <r>
    <s v="Pool"/>
    <d v="2009-09-11T00:00:00"/>
    <m/>
    <x v="1"/>
  </r>
  <r>
    <s v="Myers"/>
    <d v="2009-09-22T00:00:00"/>
    <m/>
    <x v="1"/>
  </r>
  <r>
    <s v="Bruce"/>
    <d v="2009-10-06T00:00:00"/>
    <m/>
    <x v="1"/>
  </r>
  <r>
    <s v="Chard"/>
    <d v="2009-10-14T00:00:00"/>
    <m/>
    <x v="1"/>
  </r>
  <r>
    <s v="SEGULIA"/>
    <d v="2009-10-27T00:00:00"/>
    <m/>
    <x v="1"/>
  </r>
  <r>
    <s v="Clark"/>
    <d v="2009-11-23T00:00:00"/>
    <m/>
    <x v="1"/>
  </r>
  <r>
    <s v="Fietek"/>
    <d v="2009-12-28T00:00:00"/>
    <m/>
    <x v="1"/>
  </r>
  <r>
    <s v="MOORE"/>
    <d v="2010-01-29T00:00:00"/>
    <m/>
    <x v="0"/>
  </r>
  <r>
    <s v="GROVER"/>
    <d v="2010-02-02T00:00:00"/>
    <m/>
    <x v="0"/>
  </r>
  <r>
    <s v="OLSON"/>
    <d v="2010-02-08T00:00:00"/>
    <m/>
    <x v="0"/>
  </r>
  <r>
    <s v="WILLIAMS"/>
    <d v="2010-02-09T00:00:00"/>
    <m/>
    <x v="0"/>
  </r>
  <r>
    <s v="ERICKSON"/>
    <d v="2010-02-16T00:00:00"/>
    <m/>
    <x v="0"/>
  </r>
  <r>
    <s v="FICKEN"/>
    <d v="2010-03-02T00:00:00"/>
    <m/>
    <x v="0"/>
  </r>
  <r>
    <s v="BEERY"/>
    <d v="2010-03-04T00:00:00"/>
    <m/>
    <x v="0"/>
  </r>
  <r>
    <s v="Snyder"/>
    <d v="2010-03-09T00:00:00"/>
    <m/>
    <x v="0"/>
  </r>
  <r>
    <s v="STENDEL"/>
    <d v="2010-03-15T00:00:00"/>
    <m/>
    <x v="0"/>
  </r>
  <r>
    <s v="SABA"/>
    <d v="2010-03-23T00:00:00"/>
    <m/>
    <x v="0"/>
  </r>
  <r>
    <s v="SABA"/>
    <d v="2010-03-23T00:00:00"/>
    <m/>
    <x v="0"/>
  </r>
  <r>
    <s v="HEASLIP"/>
    <d v="2010-03-25T00:00:00"/>
    <m/>
    <x v="0"/>
  </r>
  <r>
    <s v="WALTON"/>
    <d v="2010-04-01T00:00:00"/>
    <m/>
    <x v="0"/>
  </r>
  <r>
    <s v="DENNIS"/>
    <d v="2010-04-20T00:00:00"/>
    <m/>
    <x v="0"/>
  </r>
  <r>
    <s v="JENSEN"/>
    <d v="2010-04-28T00:00:00"/>
    <m/>
    <x v="0"/>
  </r>
  <r>
    <s v="Laveau"/>
    <d v="2010-04-28T00:00:00"/>
    <m/>
    <x v="0"/>
  </r>
  <r>
    <s v="Elmore"/>
    <d v="2010-05-05T00:00:00"/>
    <m/>
    <x v="0"/>
  </r>
  <r>
    <s v="Schroeder"/>
    <d v="2010-05-06T00:00:00"/>
    <m/>
    <x v="0"/>
  </r>
  <r>
    <s v="BRAUN"/>
    <d v="2010-05-06T00:00:00"/>
    <m/>
    <x v="0"/>
  </r>
  <r>
    <s v="Roiger"/>
    <d v="2010-05-10T00:00:00"/>
    <m/>
    <x v="0"/>
  </r>
  <r>
    <s v="DINH"/>
    <d v="2010-05-18T00:00:00"/>
    <m/>
    <x v="0"/>
  </r>
  <r>
    <s v="SEIVERT"/>
    <d v="2010-05-18T00:00:00"/>
    <m/>
    <x v="0"/>
  </r>
  <r>
    <s v="SEIVERT"/>
    <d v="2010-05-18T00:00:00"/>
    <m/>
    <x v="0"/>
  </r>
  <r>
    <s v="Johnston"/>
    <d v="2010-05-19T00:00:00"/>
    <m/>
    <x v="0"/>
  </r>
  <r>
    <s v="ANDERSON"/>
    <d v="2010-05-20T00:00:00"/>
    <m/>
    <x v="0"/>
  </r>
  <r>
    <s v="LILLO"/>
    <d v="2010-05-27T00:00:00"/>
    <m/>
    <x v="0"/>
  </r>
  <r>
    <s v="WALTHERS"/>
    <d v="2010-06-22T00:00:00"/>
    <m/>
    <x v="0"/>
  </r>
  <r>
    <s v="Bernardson"/>
    <d v="2010-07-07T00:00:00"/>
    <m/>
    <x v="0"/>
  </r>
  <r>
    <s v="PHILLIPS"/>
    <d v="2010-07-15T00:00:00"/>
    <m/>
    <x v="0"/>
  </r>
  <r>
    <s v="Platz"/>
    <d v="2010-07-29T00:00:00"/>
    <m/>
    <x v="0"/>
  </r>
  <r>
    <s v="OLSON"/>
    <d v="2010-08-11T00:00:00"/>
    <m/>
    <x v="0"/>
  </r>
  <r>
    <s v="SEGULIA"/>
    <d v="2010-08-13T00:00:00"/>
    <m/>
    <x v="0"/>
  </r>
  <r>
    <s v="FARRINGTON"/>
    <d v="2010-09-13T00:00:00"/>
    <m/>
    <x v="0"/>
  </r>
  <r>
    <s v="Jager"/>
    <d v="2010-09-13T00:00:00"/>
    <m/>
    <x v="0"/>
  </r>
  <r>
    <s v="STENDEL"/>
    <d v="2010-10-06T00:00:00"/>
    <m/>
    <x v="0"/>
  </r>
  <r>
    <s v="Carson"/>
    <d v="2010-10-06T00:00:00"/>
    <m/>
    <x v="0"/>
  </r>
  <r>
    <s v="Miller"/>
    <d v="2010-10-11T00:00:00"/>
    <m/>
    <x v="0"/>
  </r>
  <r>
    <s v="URDAHL"/>
    <d v="2010-10-21T00:00:00"/>
    <m/>
    <x v="0"/>
  </r>
  <r>
    <s v="KOOP"/>
    <d v="2010-10-28T00:00:00"/>
    <m/>
    <x v="0"/>
  </r>
  <r>
    <s v="Kezar"/>
    <d v="2010-10-28T00:00:00"/>
    <m/>
    <x v="0"/>
  </r>
  <r>
    <s v="Kezar"/>
    <d v="2010-10-28T00:00:00"/>
    <m/>
    <x v="0"/>
  </r>
  <r>
    <s v="Kezar"/>
    <d v="2010-10-28T00:00:00"/>
    <m/>
    <x v="0"/>
  </r>
  <r>
    <s v="Kezar"/>
    <d v="2010-10-28T00:00:00"/>
    <m/>
    <x v="0"/>
  </r>
  <r>
    <s v="Delmont"/>
    <d v="2010-11-01T00:00:00"/>
    <m/>
    <x v="0"/>
  </r>
  <r>
    <s v="Campbell"/>
    <d v="2010-11-01T00:00:00"/>
    <m/>
    <x v="0"/>
  </r>
  <r>
    <s v="MATHWIG"/>
    <d v="2010-11-22T00:00:00"/>
    <m/>
    <x v="0"/>
  </r>
  <r>
    <s v="KAHLOW"/>
    <d v="2010-11-30T00:00:00"/>
    <m/>
    <x v="0"/>
  </r>
  <r>
    <s v="GAMS"/>
    <d v="2010-12-20T00:00:00"/>
    <m/>
    <x v="0"/>
  </r>
  <r>
    <s v="RYLE"/>
    <d v="2010-12-23T00:00:00"/>
    <m/>
    <x v="0"/>
  </r>
  <r>
    <s v="Elmore"/>
    <d v="2010-12-30T00:00:00"/>
    <m/>
    <x v="0"/>
  </r>
  <r>
    <s v="Verdeck"/>
    <d v="2010-12-30T00:00:00"/>
    <m/>
    <x v="0"/>
  </r>
  <r>
    <s v="Graber"/>
    <d v="2011-01-04T00:00:00"/>
    <m/>
    <x v="16"/>
  </r>
  <r>
    <s v="Carson"/>
    <d v="2011-01-13T00:00:00"/>
    <m/>
    <x v="16"/>
  </r>
  <r>
    <s v="Williams"/>
    <d v="2011-01-25T00:00:00"/>
    <m/>
    <x v="16"/>
  </r>
  <r>
    <s v="Schaefer"/>
    <d v="2011-01-31T00:00:00"/>
    <m/>
    <x v="16"/>
  </r>
  <r>
    <s v="Nash"/>
    <d v="2011-03-30T00:00:00"/>
    <m/>
    <x v="16"/>
  </r>
  <r>
    <s v="THOLE"/>
    <d v="2011-05-20T00:00:00"/>
    <m/>
    <x v="16"/>
  </r>
  <r>
    <s v="Fry"/>
    <d v="2011-06-16T00:00:00"/>
    <m/>
    <x v="16"/>
  </r>
  <r>
    <s v="Olsen"/>
    <d v="2011-06-20T00:00:00"/>
    <m/>
    <x v="16"/>
  </r>
  <r>
    <s v="Baker"/>
    <d v="2011-06-24T00:00:00"/>
    <m/>
    <x v="16"/>
  </r>
  <r>
    <s v="Canton"/>
    <d v="2011-06-27T00:00:00"/>
    <m/>
    <x v="16"/>
  </r>
  <r>
    <s v="Nasset"/>
    <d v="2011-06-30T00:00:00"/>
    <m/>
    <x v="16"/>
  </r>
  <r>
    <s v="KNUTSON"/>
    <d v="2011-07-13T00:00:00"/>
    <m/>
    <x v="16"/>
  </r>
  <r>
    <s v="Campbell"/>
    <d v="2011-07-18T00:00:00"/>
    <m/>
    <x v="16"/>
  </r>
  <r>
    <s v="Campbell"/>
    <d v="2011-07-18T00:00:00"/>
    <m/>
    <x v="16"/>
  </r>
  <r>
    <s v="OLSON"/>
    <d v="2011-07-20T00:00:00"/>
    <m/>
    <x v="16"/>
  </r>
  <r>
    <s v="Lindberg"/>
    <d v="2011-08-01T00:00:00"/>
    <m/>
    <x v="16"/>
  </r>
  <r>
    <s v="BLOOD"/>
    <d v="2011-08-31T00:00:00"/>
    <m/>
    <x v="16"/>
  </r>
  <r>
    <s v="ELGIN"/>
    <d v="2011-09-14T00:00:00"/>
    <m/>
    <x v="16"/>
  </r>
  <r>
    <s v="Henriksen"/>
    <d v="2011-09-26T00:00:00"/>
    <m/>
    <x v="16"/>
  </r>
  <r>
    <s v="Campbell"/>
    <d v="2011-09-26T00:00:00"/>
    <m/>
    <x v="16"/>
  </r>
  <r>
    <s v="SANTWIRE"/>
    <d v="2011-10-07T00:00:00"/>
    <m/>
    <x v="16"/>
  </r>
  <r>
    <s v="Ficcadenti"/>
    <d v="2011-10-13T00:00:00"/>
    <m/>
    <x v="16"/>
  </r>
  <r>
    <s v="Austin"/>
    <d v="2011-11-03T00:00:00"/>
    <m/>
    <x v="16"/>
  </r>
  <r>
    <s v="MENNE"/>
    <d v="2011-12-08T00:00:00"/>
    <m/>
    <x v="16"/>
  </r>
  <r>
    <s v="BAMMERT"/>
    <d v="2011-12-20T00:00:00"/>
    <m/>
    <x v="16"/>
  </r>
  <r>
    <s v="MACDONALD"/>
    <d v="2011-12-29T00:00:00"/>
    <m/>
    <x v="16"/>
  </r>
  <r>
    <s v="BOS"/>
    <d v="2012-01-06T00:00:00"/>
    <m/>
    <x v="17"/>
  </r>
  <r>
    <s v="SODERHOLM"/>
    <d v="2012-02-03T00:00:00"/>
    <m/>
    <x v="17"/>
  </r>
  <r>
    <s v="Buege"/>
    <d v="2012-02-21T00:00:00"/>
    <m/>
    <x v="17"/>
  </r>
  <r>
    <s v="Roehl"/>
    <d v="2012-03-08T00:00:00"/>
    <m/>
    <x v="17"/>
  </r>
  <r>
    <s v="Roehl"/>
    <d v="2012-03-26T00:00:00"/>
    <m/>
    <x v="17"/>
  </r>
  <r>
    <s v="Hunt"/>
    <d v="2012-03-30T00:00:00"/>
    <m/>
    <x v="17"/>
  </r>
  <r>
    <s v="JACOBS"/>
    <d v="2012-04-09T00:00:00"/>
    <m/>
    <x v="17"/>
  </r>
  <r>
    <s v="JACOBS"/>
    <d v="2012-04-09T00:00:00"/>
    <m/>
    <x v="17"/>
  </r>
  <r>
    <s v="KREUN"/>
    <d v="2012-04-19T00:00:00"/>
    <m/>
    <x v="17"/>
  </r>
  <r>
    <s v="Millenacker"/>
    <d v="2012-04-23T00:00:00"/>
    <m/>
    <x v="17"/>
  </r>
  <r>
    <s v="ENGER"/>
    <d v="2012-05-01T00:00:00"/>
    <m/>
    <x v="17"/>
  </r>
  <r>
    <s v="BECKMAN"/>
    <d v="2012-05-09T00:00:00"/>
    <m/>
    <x v="17"/>
  </r>
  <r>
    <s v="Meemken"/>
    <d v="2012-06-21T00:00:00"/>
    <m/>
    <x v="17"/>
  </r>
  <r>
    <s v="Hemp"/>
    <d v="2012-07-09T00:00:00"/>
    <m/>
    <x v="17"/>
  </r>
  <r>
    <s v="GRIFFIN"/>
    <d v="2012-07-10T00:00:00"/>
    <m/>
    <x v="17"/>
  </r>
  <r>
    <s v="MCDONOUGH"/>
    <d v="2012-07-12T00:00:00"/>
    <m/>
    <x v="17"/>
  </r>
  <r>
    <s v="Gilbert"/>
    <d v="2012-07-18T00:00:00"/>
    <m/>
    <x v="17"/>
  </r>
  <r>
    <s v="MORIARTY"/>
    <d v="2012-07-30T00:00:00"/>
    <m/>
    <x v="17"/>
  </r>
  <r>
    <s v="Bartley"/>
    <d v="2012-11-06T00:00:00"/>
    <m/>
    <x v="17"/>
  </r>
  <r>
    <s v="Norris"/>
    <d v="2012-11-19T00:00:00"/>
    <m/>
    <x v="17"/>
  </r>
  <r>
    <s v="SPENCER"/>
    <d v="2012-11-21T00:00:00"/>
    <m/>
    <x v="17"/>
  </r>
  <r>
    <s v="MERWIN"/>
    <d v="2012-12-03T00:00:00"/>
    <m/>
    <x v="17"/>
  </r>
  <r>
    <s v="Koch"/>
    <d v="2012-12-19T00:00:00"/>
    <m/>
    <x v="17"/>
  </r>
  <r>
    <s v="CERVANTEZ"/>
    <d v="2012-12-21T00:00:00"/>
    <m/>
    <x v="17"/>
  </r>
  <r>
    <s v="Kaszas"/>
    <d v="2013-01-14T00:00:00"/>
    <m/>
    <x v="18"/>
  </r>
  <r>
    <s v="ARNOLD"/>
    <d v="2013-01-22T00:00:00"/>
    <m/>
    <x v="18"/>
  </r>
  <r>
    <s v="Furo"/>
    <d v="2013-01-28T00:00:00"/>
    <m/>
    <x v="18"/>
  </r>
  <r>
    <s v="PRZYNSKI"/>
    <d v="2013-02-05T00:00:00"/>
    <m/>
    <x v="18"/>
  </r>
  <r>
    <s v="ULBERG"/>
    <d v="2013-02-21T00:00:00"/>
    <m/>
    <x v="18"/>
  </r>
  <r>
    <s v="Eichten"/>
    <d v="2013-03-04T00:00:00"/>
    <m/>
    <x v="18"/>
  </r>
  <r>
    <s v="Skoglund"/>
    <d v="2013-03-08T00:00:00"/>
    <m/>
    <x v="18"/>
  </r>
  <r>
    <s v="BLANCK"/>
    <d v="2013-03-15T00:00:00"/>
    <m/>
    <x v="18"/>
  </r>
  <r>
    <s v="WALTHERS"/>
    <d v="2013-03-21T00:00:00"/>
    <m/>
    <x v="18"/>
  </r>
  <r>
    <s v="SHRODE"/>
    <d v="2013-03-26T00:00:00"/>
    <m/>
    <x v="18"/>
  </r>
  <r>
    <s v="BRUN"/>
    <d v="2013-04-10T00:00:00"/>
    <m/>
    <x v="18"/>
  </r>
  <r>
    <s v="CAVALLIN"/>
    <d v="2013-04-16T00:00:00"/>
    <m/>
    <x v="18"/>
  </r>
  <r>
    <s v="RHEDIN"/>
    <d v="2013-04-22T00:00:00"/>
    <m/>
    <x v="18"/>
  </r>
  <r>
    <s v="Zuhlsdorf"/>
    <d v="2013-05-06T00:00:00"/>
    <m/>
    <x v="18"/>
  </r>
  <r>
    <s v="Elmore"/>
    <d v="2013-05-08T00:00:00"/>
    <m/>
    <x v="18"/>
  </r>
  <r>
    <s v="CERVANTEZ"/>
    <d v="2013-05-13T00:00:00"/>
    <m/>
    <x v="18"/>
  </r>
  <r>
    <s v="Taylor"/>
    <d v="2013-05-21T00:00:00"/>
    <m/>
    <x v="18"/>
  </r>
  <r>
    <s v="JOHNSON"/>
    <d v="2013-05-30T00:00:00"/>
    <m/>
    <x v="18"/>
  </r>
  <r>
    <s v="Woodis"/>
    <d v="2013-06-03T00:00:00"/>
    <m/>
    <x v="18"/>
  </r>
  <r>
    <s v="BENNETT"/>
    <d v="2013-06-03T00:00:00"/>
    <m/>
    <x v="18"/>
  </r>
  <r>
    <s v="MORSE"/>
    <d v="2013-06-13T00:00:00"/>
    <m/>
    <x v="18"/>
  </r>
  <r>
    <s v="Swenson"/>
    <d v="2013-06-17T00:00:00"/>
    <m/>
    <x v="18"/>
  </r>
  <r>
    <s v="Woodis"/>
    <d v="2013-06-18T00:00:00"/>
    <m/>
    <x v="18"/>
  </r>
  <r>
    <s v="APITZ"/>
    <d v="2013-07-01T00:00:00"/>
    <m/>
    <x v="18"/>
  </r>
  <r>
    <s v="Clifford"/>
    <d v="2013-07-11T00:00:00"/>
    <m/>
    <x v="18"/>
  </r>
  <r>
    <s v="PASEK"/>
    <d v="2013-07-24T00:00:00"/>
    <m/>
    <x v="18"/>
  </r>
  <r>
    <s v="Southerland"/>
    <d v="2013-07-31T00:00:00"/>
    <m/>
    <x v="18"/>
  </r>
  <r>
    <s v="HWANG"/>
    <d v="2013-09-03T00:00:00"/>
    <m/>
    <x v="18"/>
  </r>
  <r>
    <s v="SCHULTE"/>
    <d v="2013-09-09T00:00:00"/>
    <m/>
    <x v="18"/>
  </r>
  <r>
    <s v="Knafla"/>
    <d v="2013-10-24T00:00:00"/>
    <m/>
    <x v="18"/>
  </r>
  <r>
    <s v="ELLIS"/>
    <d v="2013-10-24T00:00:00"/>
    <m/>
    <x v="18"/>
  </r>
  <r>
    <s v="Schnickel"/>
    <d v="2013-10-25T00:00:00"/>
    <m/>
    <x v="18"/>
  </r>
  <r>
    <s v="Slifko"/>
    <d v="2013-11-01T00:00:00"/>
    <m/>
    <x v="18"/>
  </r>
  <r>
    <s v="VANG"/>
    <d v="2013-11-07T00:00:00"/>
    <m/>
    <x v="18"/>
  </r>
  <r>
    <s v="PALMQUIST"/>
    <d v="2013-11-18T00:00:00"/>
    <m/>
    <x v="18"/>
  </r>
  <r>
    <s v="Vieths"/>
    <d v="2013-11-25T00:00:00"/>
    <m/>
    <x v="18"/>
  </r>
  <r>
    <s v="Carter"/>
    <d v="2013-12-23T00:00:00"/>
    <m/>
    <x v="18"/>
  </r>
  <r>
    <s v="Koepsell"/>
    <d v="2013-12-30T00:00:00"/>
    <m/>
    <x v="18"/>
  </r>
  <r>
    <s v="GRUBER"/>
    <d v="2014-01-10T00:00:00"/>
    <m/>
    <x v="19"/>
  </r>
  <r>
    <s v="Millenacker"/>
    <d v="2014-01-16T00:00:00"/>
    <m/>
    <x v="19"/>
  </r>
  <r>
    <s v="Stoddard"/>
    <d v="2014-01-23T00:00:00"/>
    <m/>
    <x v="19"/>
  </r>
  <r>
    <s v="HALVORSON"/>
    <d v="2014-02-13T00:00:00"/>
    <m/>
    <x v="19"/>
  </r>
  <r>
    <s v="CROSS"/>
    <d v="2014-03-07T00:00:00"/>
    <m/>
    <x v="19"/>
  </r>
  <r>
    <s v="DOMEK"/>
    <d v="2014-03-10T00:00:00"/>
    <m/>
    <x v="19"/>
  </r>
  <r>
    <s v="KRALL"/>
    <d v="2014-04-01T00:00:00"/>
    <m/>
    <x v="19"/>
  </r>
  <r>
    <s v="Pederson"/>
    <d v="2014-04-14T00:00:00"/>
    <m/>
    <x v="19"/>
  </r>
  <r>
    <s v="Holland"/>
    <d v="2014-04-24T00:00:00"/>
    <m/>
    <x v="19"/>
  </r>
  <r>
    <s v="HEUER"/>
    <d v="2014-05-08T00:00:00"/>
    <m/>
    <x v="19"/>
  </r>
  <r>
    <s v="HEUER"/>
    <d v="2014-05-08T00:00:00"/>
    <m/>
    <x v="19"/>
  </r>
  <r>
    <s v="HEUER"/>
    <d v="2014-05-08T00:00:00"/>
    <m/>
    <x v="19"/>
  </r>
  <r>
    <s v="Schnickel"/>
    <d v="2014-05-12T00:00:00"/>
    <m/>
    <x v="19"/>
  </r>
  <r>
    <s v="PADILLA"/>
    <d v="2014-05-16T00:00:00"/>
    <m/>
    <x v="19"/>
  </r>
  <r>
    <s v="JEFFREY"/>
    <d v="2014-05-22T00:00:00"/>
    <m/>
    <x v="19"/>
  </r>
  <r>
    <s v="JEFFREY"/>
    <d v="2014-05-22T00:00:00"/>
    <m/>
    <x v="19"/>
  </r>
  <r>
    <s v="LUMSDEN"/>
    <d v="2014-06-03T00:00:00"/>
    <m/>
    <x v="19"/>
  </r>
  <r>
    <s v="Walski"/>
    <d v="2014-07-02T00:00:00"/>
    <m/>
    <x v="19"/>
  </r>
  <r>
    <s v="FIX"/>
    <d v="2014-07-14T00:00:00"/>
    <m/>
    <x v="19"/>
  </r>
  <r>
    <s v="Swenson"/>
    <d v="2014-08-01T00:00:00"/>
    <m/>
    <x v="19"/>
  </r>
  <r>
    <s v="Swenson"/>
    <d v="2014-08-01T00:00:00"/>
    <m/>
    <x v="19"/>
  </r>
  <r>
    <s v="COFFEY"/>
    <d v="2014-08-21T00:00:00"/>
    <m/>
    <x v="19"/>
  </r>
  <r>
    <s v="Knafla"/>
    <d v="2014-09-02T00:00:00"/>
    <m/>
    <x v="19"/>
  </r>
  <r>
    <s v="FIX"/>
    <d v="2014-09-24T00:00:00"/>
    <m/>
    <x v="19"/>
  </r>
  <r>
    <s v="WISETH"/>
    <d v="2014-12-01T00:00:00"/>
    <m/>
    <x v="19"/>
  </r>
  <r>
    <s v="RAWAY"/>
    <d v="2014-12-31T00:00:00"/>
    <m/>
    <x v="19"/>
  </r>
  <r>
    <s v="DIAZ"/>
    <d v="2015-02-02T00:00:00"/>
    <m/>
    <x v="20"/>
  </r>
  <r>
    <s v="Long"/>
    <d v="2015-02-04T00:00:00"/>
    <m/>
    <x v="20"/>
  </r>
  <r>
    <s v="MINDRUP"/>
    <d v="2015-02-06T00:00:00"/>
    <m/>
    <x v="20"/>
  </r>
  <r>
    <s v="Gunderson"/>
    <d v="2015-02-25T00:00:00"/>
    <m/>
    <x v="20"/>
  </r>
  <r>
    <s v="LAROCK"/>
    <d v="2015-03-19T00:00:00"/>
    <m/>
    <x v="20"/>
  </r>
  <r>
    <s v="TILLESKJOR"/>
    <d v="2015-04-03T00:00:00"/>
    <m/>
    <x v="20"/>
  </r>
  <r>
    <s v="CONDON"/>
    <d v="2015-04-13T00:00:00"/>
    <m/>
    <x v="20"/>
  </r>
  <r>
    <s v="DEEGAN"/>
    <d v="2015-05-04T00:00:00"/>
    <m/>
    <x v="20"/>
  </r>
  <r>
    <s v="Mettler"/>
    <d v="2015-05-15T00:00:00"/>
    <m/>
    <x v="20"/>
  </r>
  <r>
    <s v="Schoo"/>
    <d v="2015-05-26T00:00:00"/>
    <m/>
    <x v="20"/>
  </r>
  <r>
    <s v="Fenrich"/>
    <d v="2015-06-03T00:00:00"/>
    <m/>
    <x v="20"/>
  </r>
  <r>
    <s v="Davis"/>
    <d v="2015-07-20T00:00:00"/>
    <m/>
    <x v="20"/>
  </r>
  <r>
    <s v="Athen"/>
    <d v="2015-07-22T00:00:00"/>
    <m/>
    <x v="20"/>
  </r>
  <r>
    <s v="SEWALL"/>
    <d v="2015-09-02T00:00:00"/>
    <m/>
    <x v="20"/>
  </r>
  <r>
    <s v="FIX"/>
    <d v="2015-09-08T00:00:00"/>
    <m/>
    <x v="20"/>
  </r>
  <r>
    <s v="Mayer"/>
    <d v="2015-09-16T00:00:00"/>
    <m/>
    <x v="20"/>
  </r>
  <r>
    <s v="Pothen"/>
    <d v="2015-09-17T00:00:00"/>
    <m/>
    <x v="20"/>
  </r>
  <r>
    <s v="Doane"/>
    <d v="2015-10-21T00:00:00"/>
    <m/>
    <x v="20"/>
  </r>
  <r>
    <s v="Johnson"/>
    <d v="2015-10-28T00:00:00"/>
    <m/>
    <x v="20"/>
  </r>
  <r>
    <s v="Pothen"/>
    <d v="2015-11-18T00:00:00"/>
    <m/>
    <x v="20"/>
  </r>
  <r>
    <s v="BEHL"/>
    <d v="2015-12-28T00:00:00"/>
    <m/>
    <x v="20"/>
  </r>
  <r>
    <s v="SIEBSEN"/>
    <d v="2016-01-05T00:00:00"/>
    <m/>
    <x v="21"/>
  </r>
  <r>
    <s v="Odlaug"/>
    <d v="2016-01-06T00:00:00"/>
    <m/>
    <x v="21"/>
  </r>
  <r>
    <s v="Dubovich"/>
    <d v="2016-01-13T00:00:00"/>
    <m/>
    <x v="21"/>
  </r>
  <r>
    <s v="Ohren"/>
    <d v="2016-01-13T00:00:00"/>
    <m/>
    <x v="21"/>
  </r>
  <r>
    <s v="LARSON"/>
    <d v="2016-01-14T00:00:00"/>
    <m/>
    <x v="21"/>
  </r>
  <r>
    <s v="Thompson"/>
    <d v="2016-02-10T00:00:00"/>
    <m/>
    <x v="21"/>
  </r>
  <r>
    <s v="BERRY"/>
    <d v="2016-02-17T00:00:00"/>
    <m/>
    <x v="21"/>
  </r>
  <r>
    <s v="Canton"/>
    <d v="2016-02-26T00:00:00"/>
    <m/>
    <x v="21"/>
  </r>
  <r>
    <s v="Monberg"/>
    <d v="2016-03-02T00:00:00"/>
    <m/>
    <x v="21"/>
  </r>
  <r>
    <s v="KUUSISTO"/>
    <d v="2016-03-31T00:00:00"/>
    <m/>
    <x v="21"/>
  </r>
  <r>
    <s v="LOPEZ"/>
    <d v="2016-05-04T00:00:00"/>
    <m/>
    <x v="21"/>
  </r>
  <r>
    <s v="Olson"/>
    <d v="2016-06-09T00:00:00"/>
    <m/>
    <x v="21"/>
  </r>
  <r>
    <s v="WEGNER"/>
    <d v="2016-06-27T00:00:00"/>
    <m/>
    <x v="21"/>
  </r>
  <r>
    <s v="DALY"/>
    <d v="2016-06-27T00:00:00"/>
    <m/>
    <x v="21"/>
  </r>
  <r>
    <s v="Daas"/>
    <d v="2016-07-14T00:00:00"/>
    <m/>
    <x v="21"/>
  </r>
  <r>
    <s v="Dupuis-Holshouser"/>
    <d v="2016-08-04T00:00:00"/>
    <m/>
    <x v="21"/>
  </r>
  <r>
    <s v="Austin"/>
    <d v="2016-08-23T00:00:00"/>
    <m/>
    <x v="21"/>
  </r>
  <r>
    <s v="Gollop"/>
    <d v="2016-08-25T00:00:00"/>
    <m/>
    <x v="21"/>
  </r>
  <r>
    <s v="FORD"/>
    <d v="2016-09-15T00:00:00"/>
    <m/>
    <x v="21"/>
  </r>
  <r>
    <s v="Brown"/>
    <d v="2016-09-21T00:00:00"/>
    <m/>
    <x v="21"/>
  </r>
  <r>
    <s v="Athen"/>
    <d v="2016-09-26T00:00:00"/>
    <m/>
    <x v="21"/>
  </r>
  <r>
    <s v="WALTHERS"/>
    <d v="2016-10-13T00:00:00"/>
    <m/>
    <x v="21"/>
  </r>
  <r>
    <s v="KUUSISTO"/>
    <d v="2016-10-31T00:00:00"/>
    <m/>
    <x v="21"/>
  </r>
  <r>
    <s v="Higgins"/>
    <d v="2016-10-31T00:00:00"/>
    <m/>
    <x v="21"/>
  </r>
  <r>
    <s v="SEBRING"/>
    <d v="2016-12-14T00:00:00"/>
    <m/>
    <x v="21"/>
  </r>
  <r>
    <s v="Olson"/>
    <d v="2016-12-19T00:00:00"/>
    <m/>
    <x v="21"/>
  </r>
  <r>
    <s v="Rudolph"/>
    <d v="2016-12-30T00:00:00"/>
    <m/>
    <x v="21"/>
  </r>
  <r>
    <s v="WISETH"/>
    <d v="2017-01-09T00:00:00"/>
    <m/>
    <x v="22"/>
  </r>
  <r>
    <s v="Hagland"/>
    <d v="2017-01-18T00:00:00"/>
    <m/>
    <x v="22"/>
  </r>
  <r>
    <s v="TORREZ"/>
    <d v="2017-01-23T00:00:00"/>
    <m/>
    <x v="22"/>
  </r>
  <r>
    <s v="GRAY"/>
    <d v="2017-01-30T00:00:00"/>
    <m/>
    <x v="22"/>
  </r>
  <r>
    <s v="HERSCHMAN"/>
    <d v="2017-01-31T00:00:00"/>
    <m/>
    <x v="22"/>
  </r>
  <r>
    <s v="CARLSON"/>
    <d v="2017-02-27T00:00:00"/>
    <m/>
    <x v="22"/>
  </r>
  <r>
    <s v="Nortrom"/>
    <d v="2017-03-10T00:00:00"/>
    <m/>
    <x v="22"/>
  </r>
  <r>
    <s v="LABER"/>
    <d v="2017-03-20T00:00:00"/>
    <m/>
    <x v="22"/>
  </r>
  <r>
    <s v="SMEBY"/>
    <d v="2017-03-20T00:00:00"/>
    <m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s v="DOMESTIC ASSAULT"/>
    <x v="0"/>
    <x v="0"/>
    <x v="0"/>
  </r>
  <r>
    <s v="DISORDERLY CONDUCT"/>
    <x v="0"/>
    <x v="1"/>
    <x v="1"/>
  </r>
  <r>
    <s v="DISORDERLY CONDUCT"/>
    <x v="0"/>
    <x v="0"/>
    <x v="2"/>
  </r>
  <r>
    <s v="DISORDERLY CONDUCT"/>
    <x v="0"/>
    <x v="0"/>
    <x v="2"/>
  </r>
  <r>
    <s v="DISORDERLY CONDUCT"/>
    <x v="0"/>
    <x v="0"/>
    <x v="2"/>
  </r>
  <r>
    <s v="DISORDERLY CONDUCT"/>
    <x v="0"/>
    <x v="1"/>
    <x v="0"/>
  </r>
  <r>
    <s v="DISORDERLY CONDUCT"/>
    <x v="0"/>
    <x v="0"/>
    <x v="2"/>
  </r>
  <r>
    <s v="DISORDERLY CONDUCT"/>
    <x v="0"/>
    <x v="0"/>
    <x v="0"/>
  </r>
  <r>
    <s v="DOMESTIC ASSAULT"/>
    <x v="0"/>
    <x v="0"/>
    <x v="1"/>
  </r>
  <r>
    <s v="DISORDERLY CONDUCT"/>
    <x v="0"/>
    <x v="0"/>
    <x v="2"/>
  </r>
  <r>
    <s v="DISORDERLY CONDUCT"/>
    <x v="0"/>
    <x v="0"/>
    <x v="2"/>
  </r>
  <r>
    <s v="DISORDERLY CONDUCT"/>
    <x v="0"/>
    <x v="0"/>
    <x v="2"/>
  </r>
  <r>
    <s v="VIOLATE ORDER FOR PROTECTION"/>
    <x v="0"/>
    <x v="0"/>
    <x v="1"/>
  </r>
  <r>
    <s v="DOMESTIC ASSAULT"/>
    <x v="0"/>
    <x v="2"/>
    <x v="3"/>
  </r>
  <r>
    <s v="DISORDERLY CONDUCT"/>
    <x v="0"/>
    <x v="0"/>
    <x v="2"/>
  </r>
  <r>
    <s v="HARASSMENT/STALKING"/>
    <x v="0"/>
    <x v="0"/>
    <x v="0"/>
  </r>
  <r>
    <s v="DISORDERLY CONDUCT"/>
    <x v="0"/>
    <x v="1"/>
    <x v="1"/>
  </r>
  <r>
    <s v="INTERFERE WITH 911 CALL"/>
    <x v="0"/>
    <x v="1"/>
    <x v="1"/>
  </r>
  <r>
    <s v="DISORDERLY CONDUCT"/>
    <x v="0"/>
    <x v="0"/>
    <x v="1"/>
  </r>
  <r>
    <s v="DAMAGE TO PROPERTY"/>
    <x v="1"/>
    <x v="2"/>
    <x v="1"/>
  </r>
  <r>
    <s v="DISORDERLY CONDUCT"/>
    <x v="0"/>
    <x v="0"/>
    <x v="1"/>
  </r>
  <r>
    <s v="DISORDERLY CONDUCT"/>
    <x v="0"/>
    <x v="0"/>
    <x v="2"/>
  </r>
  <r>
    <s v="DISORDERLY CONDUCT"/>
    <x v="0"/>
    <x v="0"/>
    <x v="2"/>
  </r>
  <r>
    <s v="DISORDERLY CONDUCT"/>
    <x v="0"/>
    <x v="0"/>
    <x v="0"/>
  </r>
  <r>
    <s v="DISORDERLY CONDUCT"/>
    <x v="0"/>
    <x v="0"/>
    <x v="1"/>
  </r>
  <r>
    <s v="DISORDERLY CONDUCT"/>
    <x v="0"/>
    <x v="0"/>
    <x v="2"/>
  </r>
  <r>
    <s v="DISORDERLY CONDUCT"/>
    <x v="0"/>
    <x v="0"/>
    <x v="1"/>
  </r>
  <r>
    <s v="INTERFERE WITH 911 CALL"/>
    <x v="1"/>
    <x v="0"/>
    <x v="2"/>
  </r>
  <r>
    <s v="ASSAULT"/>
    <x v="0"/>
    <x v="2"/>
    <x v="3"/>
  </r>
  <r>
    <s v="DOMESTIC ASSAULT"/>
    <x v="0"/>
    <x v="0"/>
    <x v="3"/>
  </r>
  <r>
    <s v="INTERFERE WITH 911 CALL"/>
    <x v="0"/>
    <x v="0"/>
    <x v="2"/>
  </r>
  <r>
    <s v="DISORDERLY CONDUCT"/>
    <x v="0"/>
    <x v="0"/>
    <x v="1"/>
  </r>
  <r>
    <s v="DISORDERLY CONDUCT"/>
    <x v="0"/>
    <x v="0"/>
    <x v="0"/>
  </r>
  <r>
    <s v="VIOLATE ORDER FOR PROTECTION"/>
    <x v="0"/>
    <x v="0"/>
    <x v="0"/>
  </r>
  <r>
    <s v="DISORDERLY CONDUCT"/>
    <x v="0"/>
    <x v="0"/>
    <x v="4"/>
  </r>
  <r>
    <s v="DISORDERLY CONDUCT"/>
    <x v="0"/>
    <x v="0"/>
    <x v="1"/>
  </r>
  <r>
    <s v="DISORDERLY CONDUCT"/>
    <x v="0"/>
    <x v="0"/>
    <x v="2"/>
  </r>
  <r>
    <s v="DISORDERLY CONDUCT"/>
    <x v="0"/>
    <x v="0"/>
    <x v="1"/>
  </r>
  <r>
    <s v="GUN VIOLATION"/>
    <x v="0"/>
    <x v="2"/>
    <x v="2"/>
  </r>
  <r>
    <s v="DOMESTIC ASSAULT"/>
    <x v="0"/>
    <x v="0"/>
    <x v="1"/>
  </r>
  <r>
    <s v="DISORDERLY CONDUCT"/>
    <x v="0"/>
    <x v="0"/>
    <x v="1"/>
  </r>
  <r>
    <s v="HARASSMENT/STALKING"/>
    <x v="1"/>
    <x v="2"/>
    <x v="1"/>
  </r>
  <r>
    <s v="PROPERTY DAMAGE"/>
    <x v="0"/>
    <x v="2"/>
    <x v="2"/>
  </r>
  <r>
    <s v="ASSAULT"/>
    <x v="0"/>
    <x v="2"/>
    <x v="1"/>
  </r>
  <r>
    <s v="ASSAULT"/>
    <x v="0"/>
    <x v="0"/>
    <x v="1"/>
  </r>
  <r>
    <s v="DOMESTIC ASSAULT"/>
    <x v="0"/>
    <x v="0"/>
    <x v="1"/>
  </r>
  <r>
    <s v="OBSTRUCT LEGAL PROCESS"/>
    <x v="0"/>
    <x v="0"/>
    <x v="1"/>
  </r>
  <r>
    <s v="DISORDERLY CONDUCT"/>
    <x v="0"/>
    <x v="0"/>
    <x v="2"/>
  </r>
  <r>
    <s v="DISORDERLY CONDUCT"/>
    <x v="0"/>
    <x v="0"/>
    <x v="1"/>
  </r>
  <r>
    <s v="DISORDERLY CONDUCT"/>
    <x v="0"/>
    <x v="0"/>
    <x v="1"/>
  </r>
  <r>
    <s v="VIOLATE ORDER FOR PROTECTION"/>
    <x v="0"/>
    <x v="0"/>
    <x v="1"/>
  </r>
  <r>
    <s v="HARASSMENT/STALKING"/>
    <x v="0"/>
    <x v="0"/>
    <x v="3"/>
  </r>
  <r>
    <s v="DOMESTIC ASSAULT"/>
    <x v="0"/>
    <x v="0"/>
    <x v="1"/>
  </r>
  <r>
    <s v="FALSE IMPRISONMENT"/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4">
    <pivotField showAll="0"/>
    <pivotField axis="axisRow" dataField="1"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6">
        <item x="2"/>
        <item x="4"/>
        <item x="1"/>
        <item x="0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HighestDegreeC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1" firstDataRow="2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6">
        <item x="2"/>
        <item x="4"/>
        <item x="1"/>
        <item x="0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4">
    <pivotField showAll="0"/>
    <pivotField showAll="0"/>
    <pivotField showAll="0"/>
    <pivotField axis="axisRow" dataField="1" showAll="0">
      <items count="24">
        <item x="5"/>
        <item x="6"/>
        <item x="3"/>
        <item x="2"/>
        <item x="4"/>
        <item x="7"/>
        <item x="8"/>
        <item x="9"/>
        <item x="10"/>
        <item x="11"/>
        <item x="12"/>
        <item x="13"/>
        <item x="14"/>
        <item x="15"/>
        <item x="1"/>
        <item x="0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Year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5"/>
  <sheetViews>
    <sheetView workbookViewId="0">
      <selection activeCell="D13" sqref="D13"/>
    </sheetView>
  </sheetViews>
  <sheetFormatPr defaultRowHeight="15" x14ac:dyDescent="0.25"/>
  <cols>
    <col min="1" max="1" width="30.28515625" customWidth="1"/>
    <col min="2" max="2" width="11.28515625" customWidth="1"/>
  </cols>
  <sheetData>
    <row r="2" spans="1:4" x14ac:dyDescent="0.25">
      <c r="B2" t="s">
        <v>278</v>
      </c>
      <c r="C2" t="s">
        <v>284</v>
      </c>
    </row>
    <row r="3" spans="1:4" x14ac:dyDescent="0.25">
      <c r="A3" t="s">
        <v>283</v>
      </c>
      <c r="B3">
        <v>52</v>
      </c>
      <c r="C3">
        <v>17</v>
      </c>
    </row>
    <row r="4" spans="1:4" x14ac:dyDescent="0.25">
      <c r="A4" t="s">
        <v>285</v>
      </c>
      <c r="B4">
        <v>32</v>
      </c>
      <c r="C4">
        <v>66</v>
      </c>
    </row>
    <row r="5" spans="1:4" x14ac:dyDescent="0.25">
      <c r="A5" t="s">
        <v>286</v>
      </c>
      <c r="B5">
        <v>10</v>
      </c>
      <c r="C5">
        <v>6</v>
      </c>
    </row>
    <row r="6" spans="1:4" x14ac:dyDescent="0.25">
      <c r="A6" t="s">
        <v>287</v>
      </c>
      <c r="B6">
        <v>9</v>
      </c>
      <c r="C6">
        <v>17</v>
      </c>
    </row>
    <row r="7" spans="1:4" x14ac:dyDescent="0.25">
      <c r="A7" t="s">
        <v>288</v>
      </c>
      <c r="B7">
        <v>5</v>
      </c>
      <c r="C7">
        <v>90</v>
      </c>
    </row>
    <row r="8" spans="1:4" x14ac:dyDescent="0.25">
      <c r="A8" t="s">
        <v>289</v>
      </c>
      <c r="B8">
        <v>18</v>
      </c>
      <c r="C8">
        <v>309</v>
      </c>
    </row>
    <row r="10" spans="1:4" x14ac:dyDescent="0.25">
      <c r="A10" t="s">
        <v>273</v>
      </c>
      <c r="B10">
        <f>SUM(B3:B8)+SUM(C3:C8)</f>
        <v>631</v>
      </c>
    </row>
    <row r="12" spans="1:4" x14ac:dyDescent="0.25">
      <c r="A12" t="s">
        <v>290</v>
      </c>
      <c r="B12" s="9">
        <f>B3+B4+B5+B6+B7</f>
        <v>108</v>
      </c>
      <c r="C12" s="9">
        <f>C3+C4+C5+C6+C7</f>
        <v>196</v>
      </c>
      <c r="D12">
        <f>SUM(B12:C12)</f>
        <v>304</v>
      </c>
    </row>
    <row r="13" spans="1:4" x14ac:dyDescent="0.25">
      <c r="A13" t="s">
        <v>291</v>
      </c>
      <c r="B13">
        <f>B6+B7</f>
        <v>14</v>
      </c>
      <c r="C13" s="10">
        <f>C6+C7</f>
        <v>107</v>
      </c>
      <c r="D13">
        <f>SUM(B13:C13)</f>
        <v>121</v>
      </c>
    </row>
    <row r="14" spans="1:4" x14ac:dyDescent="0.25">
      <c r="D14" s="1">
        <f>D13/D12</f>
        <v>0.39802631578947367</v>
      </c>
    </row>
    <row r="15" spans="1:4" x14ac:dyDescent="0.25">
      <c r="A15" t="s">
        <v>292</v>
      </c>
      <c r="C15" s="1">
        <f>C13/D12</f>
        <v>0.35197368421052633</v>
      </c>
    </row>
    <row r="21" spans="1:50" ht="23.25" x14ac:dyDescent="0.35">
      <c r="G21" s="53" t="s">
        <v>298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50" ht="15.75" thickBot="1" x14ac:dyDescent="0.3"/>
    <row r="23" spans="1:50" ht="15.75" thickBo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 ht="15.75" thickBo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 ht="15.75" thickBo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ht="15.75" thickBo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ht="15.75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ht="15.75" thickBo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ht="15.75" thickBot="1" x14ac:dyDescent="0.3">
      <c r="A29" s="16"/>
      <c r="B29" s="16"/>
      <c r="C29" s="16"/>
      <c r="D29" s="1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ht="15.75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ht="15.75" thickBo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ht="15.75" thickBo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t="15.75" thickBo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ht="15.75" thickBo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ht="15.75" thickBo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</sheetData>
  <mergeCells count="1">
    <mergeCell ref="G21:AL2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K10" sqref="K10"/>
    </sheetView>
  </sheetViews>
  <sheetFormatPr defaultRowHeight="15" x14ac:dyDescent="0.25"/>
  <cols>
    <col min="4" max="4" width="9.7109375" bestFit="1" customWidth="1"/>
    <col min="5" max="5" width="10.85546875" bestFit="1" customWidth="1"/>
    <col min="6" max="6" width="26.42578125" bestFit="1" customWidth="1"/>
    <col min="7" max="7" width="16.7109375" bestFit="1" customWidth="1"/>
    <col min="8" max="8" width="11.140625" bestFit="1" customWidth="1"/>
    <col min="11" max="11" width="11.28515625" bestFit="1" customWidth="1"/>
  </cols>
  <sheetData>
    <row r="2" spans="1:13" x14ac:dyDescent="0.25">
      <c r="A2" s="20" t="s">
        <v>328</v>
      </c>
      <c r="B2" s="20" t="s">
        <v>295</v>
      </c>
      <c r="C2" s="20" t="s">
        <v>320</v>
      </c>
      <c r="D2" s="20" t="s">
        <v>341</v>
      </c>
      <c r="E2" s="20" t="s">
        <v>333</v>
      </c>
      <c r="F2" s="20" t="s">
        <v>377</v>
      </c>
      <c r="G2" s="20" t="s">
        <v>331</v>
      </c>
      <c r="H2" s="20" t="s">
        <v>338</v>
      </c>
      <c r="J2" s="30" t="s">
        <v>14</v>
      </c>
      <c r="K2" s="34" t="s">
        <v>1809</v>
      </c>
      <c r="L2" s="34" t="s">
        <v>849</v>
      </c>
    </row>
    <row r="3" spans="1:13" x14ac:dyDescent="0.25">
      <c r="A3" s="21" t="s">
        <v>378</v>
      </c>
      <c r="B3" s="22">
        <v>1</v>
      </c>
      <c r="C3" s="29"/>
      <c r="D3" s="29"/>
      <c r="E3" s="22">
        <v>1</v>
      </c>
      <c r="F3" s="29"/>
      <c r="G3" s="29"/>
      <c r="H3" s="29"/>
      <c r="J3" s="21" t="s">
        <v>378</v>
      </c>
      <c r="K3" s="2">
        <v>19</v>
      </c>
      <c r="L3">
        <v>1</v>
      </c>
      <c r="M3">
        <f>K3-L3</f>
        <v>18</v>
      </c>
    </row>
    <row r="4" spans="1:13" x14ac:dyDescent="0.25">
      <c r="A4" s="21" t="s">
        <v>379</v>
      </c>
      <c r="B4" s="22">
        <v>10</v>
      </c>
      <c r="C4" s="29"/>
      <c r="D4" s="29"/>
      <c r="E4" s="22">
        <v>9</v>
      </c>
      <c r="F4" s="29"/>
      <c r="G4" s="22">
        <v>1</v>
      </c>
      <c r="H4" s="29"/>
      <c r="J4" s="21" t="s">
        <v>379</v>
      </c>
      <c r="K4" s="2">
        <v>22</v>
      </c>
      <c r="L4">
        <v>10</v>
      </c>
      <c r="M4">
        <f t="shared" ref="M4:M25" si="0">K4-L4</f>
        <v>12</v>
      </c>
    </row>
    <row r="5" spans="1:13" x14ac:dyDescent="0.25">
      <c r="A5" s="21" t="s">
        <v>381</v>
      </c>
      <c r="B5" s="22">
        <v>8</v>
      </c>
      <c r="C5" s="29"/>
      <c r="D5" s="29"/>
      <c r="E5" s="22">
        <v>7</v>
      </c>
      <c r="F5" s="29"/>
      <c r="G5" s="29"/>
      <c r="H5" s="22">
        <v>1</v>
      </c>
      <c r="J5" s="21" t="s">
        <v>381</v>
      </c>
      <c r="K5" s="2">
        <v>30</v>
      </c>
      <c r="L5">
        <v>8</v>
      </c>
      <c r="M5">
        <f t="shared" si="0"/>
        <v>22</v>
      </c>
    </row>
    <row r="6" spans="1:13" x14ac:dyDescent="0.25">
      <c r="A6" s="21" t="s">
        <v>380</v>
      </c>
      <c r="B6" s="22">
        <v>11</v>
      </c>
      <c r="C6" s="22">
        <v>1</v>
      </c>
      <c r="D6" s="29"/>
      <c r="E6" s="22">
        <v>9</v>
      </c>
      <c r="F6" s="29"/>
      <c r="G6" s="29"/>
      <c r="H6" s="22">
        <v>1</v>
      </c>
      <c r="J6" s="21" t="s">
        <v>380</v>
      </c>
      <c r="K6" s="2">
        <v>26</v>
      </c>
      <c r="L6">
        <v>11</v>
      </c>
      <c r="M6">
        <f t="shared" si="0"/>
        <v>15</v>
      </c>
    </row>
    <row r="7" spans="1:13" x14ac:dyDescent="0.25">
      <c r="A7" s="21" t="s">
        <v>383</v>
      </c>
      <c r="B7" s="22">
        <v>7</v>
      </c>
      <c r="C7" s="29"/>
      <c r="D7" s="29"/>
      <c r="E7" s="22">
        <v>6</v>
      </c>
      <c r="F7" s="29"/>
      <c r="G7" s="29"/>
      <c r="H7" s="22">
        <v>1</v>
      </c>
      <c r="J7" s="21" t="s">
        <v>383</v>
      </c>
      <c r="K7" s="2">
        <v>19</v>
      </c>
      <c r="L7">
        <v>7</v>
      </c>
      <c r="M7">
        <f t="shared" si="0"/>
        <v>12</v>
      </c>
    </row>
    <row r="8" spans="1:13" x14ac:dyDescent="0.25">
      <c r="A8" s="21" t="s">
        <v>332</v>
      </c>
      <c r="B8" s="22">
        <v>16</v>
      </c>
      <c r="C8" s="29"/>
      <c r="D8" s="29"/>
      <c r="E8" s="22">
        <v>9</v>
      </c>
      <c r="F8" s="29"/>
      <c r="G8" s="22">
        <v>4</v>
      </c>
      <c r="H8" s="22">
        <v>3</v>
      </c>
      <c r="J8" s="21" t="s">
        <v>332</v>
      </c>
      <c r="K8" s="2">
        <v>29</v>
      </c>
      <c r="L8">
        <v>16</v>
      </c>
      <c r="M8">
        <f t="shared" si="0"/>
        <v>13</v>
      </c>
    </row>
    <row r="9" spans="1:13" x14ac:dyDescent="0.25">
      <c r="A9" s="21" t="s">
        <v>348</v>
      </c>
      <c r="B9" s="22">
        <v>6</v>
      </c>
      <c r="C9" s="29"/>
      <c r="D9" s="29"/>
      <c r="E9" s="22">
        <v>4</v>
      </c>
      <c r="F9" s="22">
        <v>1</v>
      </c>
      <c r="G9" s="29"/>
      <c r="H9" s="22">
        <v>1</v>
      </c>
      <c r="J9" s="21" t="s">
        <v>348</v>
      </c>
      <c r="K9" s="2">
        <v>34</v>
      </c>
      <c r="L9">
        <v>6</v>
      </c>
      <c r="M9">
        <f t="shared" si="0"/>
        <v>28</v>
      </c>
    </row>
    <row r="10" spans="1:13" x14ac:dyDescent="0.25">
      <c r="A10" s="21" t="s">
        <v>343</v>
      </c>
      <c r="B10" s="22">
        <v>5</v>
      </c>
      <c r="C10" s="29"/>
      <c r="D10" s="29"/>
      <c r="E10" s="22">
        <v>1</v>
      </c>
      <c r="F10" s="29"/>
      <c r="G10" s="22">
        <v>1</v>
      </c>
      <c r="H10" s="22">
        <v>3</v>
      </c>
      <c r="J10" s="21" t="s">
        <v>343</v>
      </c>
      <c r="K10" s="2">
        <v>28</v>
      </c>
      <c r="L10">
        <v>5</v>
      </c>
      <c r="M10">
        <f t="shared" si="0"/>
        <v>23</v>
      </c>
    </row>
    <row r="11" spans="1:13" x14ac:dyDescent="0.25">
      <c r="A11" s="21" t="s">
        <v>367</v>
      </c>
      <c r="B11" s="22">
        <v>1</v>
      </c>
      <c r="C11" s="29"/>
      <c r="D11" s="22">
        <v>1</v>
      </c>
      <c r="E11" s="29"/>
      <c r="F11" s="29"/>
      <c r="G11" s="29"/>
      <c r="H11" s="29"/>
      <c r="J11" s="21" t="s">
        <v>367</v>
      </c>
      <c r="K11" s="2">
        <v>24</v>
      </c>
      <c r="L11">
        <v>1</v>
      </c>
      <c r="M11">
        <f t="shared" si="0"/>
        <v>23</v>
      </c>
    </row>
    <row r="12" spans="1:13" x14ac:dyDescent="0.25">
      <c r="A12" s="21" t="s">
        <v>329</v>
      </c>
      <c r="B12" s="22">
        <v>4</v>
      </c>
      <c r="C12" s="29"/>
      <c r="D12" s="29"/>
      <c r="E12" s="22">
        <v>3</v>
      </c>
      <c r="F12" s="29"/>
      <c r="G12" s="22">
        <v>1</v>
      </c>
      <c r="H12" s="29"/>
      <c r="J12" s="21" t="s">
        <v>329</v>
      </c>
      <c r="K12" s="2">
        <v>20</v>
      </c>
      <c r="L12">
        <v>4</v>
      </c>
      <c r="M12">
        <f t="shared" si="0"/>
        <v>16</v>
      </c>
    </row>
    <row r="13" spans="1:13" x14ac:dyDescent="0.25">
      <c r="A13" s="21" t="s">
        <v>362</v>
      </c>
      <c r="B13" s="22">
        <v>4</v>
      </c>
      <c r="C13" s="29"/>
      <c r="D13" s="29"/>
      <c r="E13" s="22">
        <v>3</v>
      </c>
      <c r="F13" s="29"/>
      <c r="G13" s="22">
        <v>1</v>
      </c>
      <c r="H13" s="29"/>
      <c r="J13" s="21" t="s">
        <v>362</v>
      </c>
      <c r="K13" s="2">
        <v>20</v>
      </c>
      <c r="L13">
        <v>4</v>
      </c>
      <c r="M13">
        <f t="shared" si="0"/>
        <v>16</v>
      </c>
    </row>
    <row r="14" spans="1:13" x14ac:dyDescent="0.25">
      <c r="A14" s="21" t="s">
        <v>353</v>
      </c>
      <c r="B14" s="22">
        <v>6</v>
      </c>
      <c r="C14" s="29"/>
      <c r="D14" s="22">
        <v>1</v>
      </c>
      <c r="E14" s="22">
        <v>3</v>
      </c>
      <c r="F14" s="29"/>
      <c r="G14" s="29"/>
      <c r="H14" s="22">
        <v>2</v>
      </c>
      <c r="J14" s="21" t="s">
        <v>353</v>
      </c>
      <c r="K14" s="2">
        <v>29</v>
      </c>
      <c r="L14">
        <v>6</v>
      </c>
      <c r="M14">
        <f t="shared" si="0"/>
        <v>23</v>
      </c>
    </row>
    <row r="15" spans="1:13" x14ac:dyDescent="0.25">
      <c r="A15" s="21" t="s">
        <v>339</v>
      </c>
      <c r="B15" s="22">
        <v>4</v>
      </c>
      <c r="C15" s="29"/>
      <c r="D15" s="22">
        <v>1</v>
      </c>
      <c r="E15" s="22">
        <v>2</v>
      </c>
      <c r="F15" s="29"/>
      <c r="G15" s="29"/>
      <c r="H15" s="22">
        <v>1</v>
      </c>
      <c r="J15" s="21" t="s">
        <v>339</v>
      </c>
      <c r="K15" s="2">
        <v>28</v>
      </c>
      <c r="L15">
        <v>4</v>
      </c>
      <c r="M15">
        <f t="shared" si="0"/>
        <v>24</v>
      </c>
    </row>
    <row r="16" spans="1:13" x14ac:dyDescent="0.25">
      <c r="A16" s="21" t="s">
        <v>342</v>
      </c>
      <c r="B16" s="22">
        <v>4</v>
      </c>
      <c r="C16" s="29"/>
      <c r="D16" s="29"/>
      <c r="E16" s="22">
        <v>3</v>
      </c>
      <c r="F16" s="29"/>
      <c r="G16" s="22">
        <v>1</v>
      </c>
      <c r="H16" s="29"/>
      <c r="J16" s="21" t="s">
        <v>342</v>
      </c>
      <c r="K16" s="2">
        <v>34</v>
      </c>
      <c r="L16">
        <v>4</v>
      </c>
      <c r="M16">
        <f t="shared" si="0"/>
        <v>30</v>
      </c>
    </row>
    <row r="17" spans="1:13" x14ac:dyDescent="0.25">
      <c r="A17" s="21" t="s">
        <v>345</v>
      </c>
      <c r="B17" s="22">
        <v>9</v>
      </c>
      <c r="C17" s="29"/>
      <c r="D17" s="29"/>
      <c r="E17" s="22">
        <v>7</v>
      </c>
      <c r="F17" s="29"/>
      <c r="G17" s="22">
        <v>1</v>
      </c>
      <c r="H17" s="22">
        <v>1</v>
      </c>
      <c r="J17" s="21" t="s">
        <v>345</v>
      </c>
      <c r="K17" s="2">
        <v>31</v>
      </c>
      <c r="L17">
        <v>9</v>
      </c>
      <c r="M17">
        <f t="shared" si="0"/>
        <v>22</v>
      </c>
    </row>
    <row r="18" spans="1:13" x14ac:dyDescent="0.25">
      <c r="A18" s="21" t="s">
        <v>349</v>
      </c>
      <c r="B18" s="22">
        <v>8</v>
      </c>
      <c r="C18" s="29"/>
      <c r="D18" s="22">
        <v>1</v>
      </c>
      <c r="E18" s="22">
        <v>6</v>
      </c>
      <c r="F18" s="29"/>
      <c r="G18" s="22">
        <v>1</v>
      </c>
      <c r="H18" s="29"/>
      <c r="J18" s="21" t="s">
        <v>349</v>
      </c>
      <c r="K18" s="2">
        <v>46</v>
      </c>
      <c r="L18">
        <v>8</v>
      </c>
      <c r="M18">
        <f t="shared" si="0"/>
        <v>38</v>
      </c>
    </row>
    <row r="19" spans="1:13" x14ac:dyDescent="0.25">
      <c r="A19" s="21" t="s">
        <v>357</v>
      </c>
      <c r="B19" s="22">
        <v>7</v>
      </c>
      <c r="C19" s="29"/>
      <c r="D19" s="29"/>
      <c r="E19" s="22">
        <v>5</v>
      </c>
      <c r="F19" s="29"/>
      <c r="G19" s="29"/>
      <c r="H19" s="22">
        <v>2</v>
      </c>
      <c r="J19" s="21" t="s">
        <v>357</v>
      </c>
      <c r="K19" s="2">
        <v>25</v>
      </c>
      <c r="L19">
        <v>7</v>
      </c>
      <c r="M19">
        <f t="shared" si="0"/>
        <v>18</v>
      </c>
    </row>
    <row r="20" spans="1:13" x14ac:dyDescent="0.25">
      <c r="A20" s="21" t="s">
        <v>336</v>
      </c>
      <c r="B20" s="22">
        <v>7</v>
      </c>
      <c r="C20" s="29"/>
      <c r="D20" s="29"/>
      <c r="E20" s="22">
        <v>4</v>
      </c>
      <c r="F20" s="29"/>
      <c r="G20" s="22">
        <v>1</v>
      </c>
      <c r="H20" s="22">
        <v>2</v>
      </c>
      <c r="J20" s="21" t="s">
        <v>336</v>
      </c>
      <c r="K20" s="2">
        <v>22</v>
      </c>
      <c r="L20">
        <v>7</v>
      </c>
      <c r="M20">
        <f t="shared" si="0"/>
        <v>15</v>
      </c>
    </row>
    <row r="21" spans="1:13" x14ac:dyDescent="0.25">
      <c r="A21" s="21" t="s">
        <v>334</v>
      </c>
      <c r="B21" s="22">
        <v>3</v>
      </c>
      <c r="C21" s="29"/>
      <c r="D21" s="29"/>
      <c r="E21" s="22">
        <v>3</v>
      </c>
      <c r="F21" s="29"/>
      <c r="G21" s="29"/>
      <c r="H21" s="29"/>
      <c r="J21" s="21" t="s">
        <v>334</v>
      </c>
      <c r="K21" s="2">
        <v>37</v>
      </c>
      <c r="L21">
        <v>3</v>
      </c>
      <c r="M21">
        <f t="shared" si="0"/>
        <v>34</v>
      </c>
    </row>
    <row r="22" spans="1:13" x14ac:dyDescent="0.25">
      <c r="A22" s="21" t="s">
        <v>370</v>
      </c>
      <c r="B22" s="22">
        <v>2</v>
      </c>
      <c r="C22" s="29"/>
      <c r="D22" s="29"/>
      <c r="E22" s="22">
        <v>1</v>
      </c>
      <c r="F22" s="29"/>
      <c r="G22" s="29"/>
      <c r="H22" s="22">
        <v>1</v>
      </c>
      <c r="J22" s="21" t="s">
        <v>370</v>
      </c>
      <c r="K22" s="2">
        <v>21</v>
      </c>
      <c r="L22">
        <v>2</v>
      </c>
      <c r="M22">
        <f t="shared" si="0"/>
        <v>19</v>
      </c>
    </row>
    <row r="23" spans="1:13" x14ac:dyDescent="0.25">
      <c r="A23" s="21" t="s">
        <v>363</v>
      </c>
      <c r="B23" s="22">
        <v>2</v>
      </c>
      <c r="C23" s="29"/>
      <c r="D23" s="29"/>
      <c r="E23" s="22">
        <v>2</v>
      </c>
      <c r="F23" s="29"/>
      <c r="G23" s="29"/>
      <c r="H23" s="29"/>
      <c r="J23" s="21" t="s">
        <v>363</v>
      </c>
      <c r="K23" s="2">
        <v>20</v>
      </c>
      <c r="L23">
        <v>2</v>
      </c>
      <c r="M23">
        <f t="shared" si="0"/>
        <v>18</v>
      </c>
    </row>
    <row r="24" spans="1:13" x14ac:dyDescent="0.25">
      <c r="A24" s="21" t="s">
        <v>365</v>
      </c>
      <c r="B24" s="22">
        <v>2</v>
      </c>
      <c r="C24" s="29"/>
      <c r="D24" s="29"/>
      <c r="E24" s="29"/>
      <c r="F24" s="29"/>
      <c r="G24" s="29"/>
      <c r="H24" s="22">
        <v>2</v>
      </c>
      <c r="J24" s="21" t="s">
        <v>365</v>
      </c>
      <c r="K24" s="2">
        <v>25</v>
      </c>
      <c r="L24">
        <v>2</v>
      </c>
      <c r="M24">
        <f t="shared" si="0"/>
        <v>23</v>
      </c>
    </row>
    <row r="25" spans="1:13" x14ac:dyDescent="0.25">
      <c r="A25" s="21" t="s">
        <v>388</v>
      </c>
      <c r="B25" s="22">
        <v>1</v>
      </c>
      <c r="C25" s="29"/>
      <c r="D25" s="29"/>
      <c r="E25" s="29"/>
      <c r="F25" s="29"/>
      <c r="G25" s="29"/>
      <c r="H25" s="22">
        <v>1</v>
      </c>
      <c r="J25" s="21" t="s">
        <v>388</v>
      </c>
      <c r="K25" s="2">
        <v>9</v>
      </c>
      <c r="L25">
        <v>1</v>
      </c>
      <c r="M25">
        <f t="shared" si="0"/>
        <v>8</v>
      </c>
    </row>
    <row r="27" spans="1:13" x14ac:dyDescent="0.25">
      <c r="K27">
        <f>AVERAGE(K4:K24)</f>
        <v>27.142857142857142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2"/>
  <sheetViews>
    <sheetView workbookViewId="0">
      <selection activeCell="E25" sqref="E25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21.5703125" bestFit="1" customWidth="1"/>
    <col min="4" max="4" width="14.5703125" style="32" bestFit="1" customWidth="1"/>
    <col min="5" max="5" width="7.85546875" bestFit="1" customWidth="1"/>
    <col min="6" max="6" width="10.7109375" bestFit="1" customWidth="1"/>
    <col min="7" max="7" width="22.5703125" customWidth="1"/>
  </cols>
  <sheetData>
    <row r="1" spans="1:9" x14ac:dyDescent="0.25">
      <c r="A1" s="35" t="s">
        <v>13</v>
      </c>
      <c r="B1" s="35" t="s">
        <v>389</v>
      </c>
      <c r="C1" s="35" t="s">
        <v>852</v>
      </c>
      <c r="D1" s="37" t="s">
        <v>390</v>
      </c>
      <c r="E1" s="35" t="s">
        <v>853</v>
      </c>
      <c r="F1" s="35" t="s">
        <v>854</v>
      </c>
      <c r="G1" s="42" t="s">
        <v>1778</v>
      </c>
      <c r="H1" s="42" t="s">
        <v>1779</v>
      </c>
      <c r="I1" s="42" t="s">
        <v>1808</v>
      </c>
    </row>
    <row r="2" spans="1:9" x14ac:dyDescent="0.25">
      <c r="A2" s="36" t="s">
        <v>165</v>
      </c>
      <c r="B2" s="36" t="s">
        <v>534</v>
      </c>
      <c r="C2" s="36" t="s">
        <v>1534</v>
      </c>
      <c r="D2" s="38">
        <v>37053</v>
      </c>
      <c r="E2" s="36" t="s">
        <v>857</v>
      </c>
      <c r="F2" s="36" t="s">
        <v>0</v>
      </c>
      <c r="G2" s="41" t="s">
        <v>1777</v>
      </c>
      <c r="H2">
        <f t="shared" ref="H2:H65" si="0">YEAR(D2)</f>
        <v>2001</v>
      </c>
    </row>
    <row r="3" spans="1:9" x14ac:dyDescent="0.25">
      <c r="A3" s="36" t="s">
        <v>1726</v>
      </c>
      <c r="B3" s="36" t="s">
        <v>434</v>
      </c>
      <c r="C3" s="36" t="s">
        <v>1727</v>
      </c>
      <c r="D3" s="40">
        <v>35444</v>
      </c>
      <c r="E3" s="36" t="s">
        <v>857</v>
      </c>
      <c r="F3" s="36" t="s">
        <v>858</v>
      </c>
      <c r="G3" s="41" t="s">
        <v>1777</v>
      </c>
      <c r="H3">
        <f t="shared" si="0"/>
        <v>1997</v>
      </c>
    </row>
    <row r="4" spans="1:9" x14ac:dyDescent="0.25">
      <c r="A4" s="36" t="s">
        <v>1541</v>
      </c>
      <c r="B4" s="36" t="s">
        <v>417</v>
      </c>
      <c r="C4" s="36" t="s">
        <v>1542</v>
      </c>
      <c r="D4" s="40">
        <v>35123</v>
      </c>
      <c r="E4" s="36" t="s">
        <v>857</v>
      </c>
      <c r="F4" s="36" t="s">
        <v>0</v>
      </c>
      <c r="G4" s="41" t="s">
        <v>1777</v>
      </c>
      <c r="H4">
        <f t="shared" si="0"/>
        <v>1996</v>
      </c>
    </row>
    <row r="5" spans="1:9" x14ac:dyDescent="0.25">
      <c r="A5" s="36" t="s">
        <v>1541</v>
      </c>
      <c r="B5" s="36" t="s">
        <v>417</v>
      </c>
      <c r="C5" s="36" t="s">
        <v>1543</v>
      </c>
      <c r="D5" s="40">
        <v>39367</v>
      </c>
      <c r="E5" s="36" t="s">
        <v>857</v>
      </c>
      <c r="F5" s="36" t="s">
        <v>858</v>
      </c>
      <c r="G5" s="41" t="s">
        <v>1777</v>
      </c>
      <c r="H5">
        <f t="shared" si="0"/>
        <v>2007</v>
      </c>
    </row>
    <row r="6" spans="1:9" x14ac:dyDescent="0.25">
      <c r="A6" s="36" t="s">
        <v>172</v>
      </c>
      <c r="B6" s="36" t="s">
        <v>615</v>
      </c>
      <c r="C6" s="36" t="s">
        <v>1551</v>
      </c>
      <c r="D6" s="40">
        <v>38510</v>
      </c>
      <c r="E6" s="36" t="s">
        <v>857</v>
      </c>
      <c r="F6" s="36" t="s">
        <v>0</v>
      </c>
      <c r="G6" s="41" t="s">
        <v>1777</v>
      </c>
      <c r="H6">
        <f t="shared" si="0"/>
        <v>2005</v>
      </c>
    </row>
    <row r="7" spans="1:9" x14ac:dyDescent="0.25">
      <c r="A7" s="36" t="s">
        <v>173</v>
      </c>
      <c r="B7" s="36" t="s">
        <v>449</v>
      </c>
      <c r="C7" s="36" t="s">
        <v>1444</v>
      </c>
      <c r="D7" s="40">
        <v>35643</v>
      </c>
      <c r="E7" s="36" t="s">
        <v>857</v>
      </c>
      <c r="F7" s="36" t="s">
        <v>0</v>
      </c>
      <c r="G7" s="41" t="s">
        <v>1777</v>
      </c>
      <c r="H7">
        <f t="shared" si="0"/>
        <v>1997</v>
      </c>
    </row>
    <row r="8" spans="1:9" x14ac:dyDescent="0.25">
      <c r="A8" s="36" t="s">
        <v>1716</v>
      </c>
      <c r="B8" s="36" t="s">
        <v>425</v>
      </c>
      <c r="C8" s="36" t="s">
        <v>1717</v>
      </c>
      <c r="D8" s="38">
        <v>35276</v>
      </c>
      <c r="E8" s="36" t="s">
        <v>857</v>
      </c>
      <c r="F8" s="36" t="s">
        <v>858</v>
      </c>
      <c r="G8" s="41" t="s">
        <v>1777</v>
      </c>
      <c r="H8">
        <f t="shared" si="0"/>
        <v>1996</v>
      </c>
    </row>
    <row r="9" spans="1:9" x14ac:dyDescent="0.25">
      <c r="A9" s="36" t="s">
        <v>269</v>
      </c>
      <c r="B9" s="36" t="s">
        <v>441</v>
      </c>
      <c r="C9" s="36" t="s">
        <v>1703</v>
      </c>
      <c r="D9" s="40">
        <v>35515</v>
      </c>
      <c r="E9" s="36" t="s">
        <v>857</v>
      </c>
      <c r="F9" s="36" t="s">
        <v>0</v>
      </c>
      <c r="G9" s="41" t="s">
        <v>1777</v>
      </c>
      <c r="H9">
        <f t="shared" si="0"/>
        <v>1997</v>
      </c>
    </row>
    <row r="10" spans="1:9" x14ac:dyDescent="0.25">
      <c r="A10" s="36" t="s">
        <v>1652</v>
      </c>
      <c r="B10" s="36" t="s">
        <v>578</v>
      </c>
      <c r="C10" s="36" t="s">
        <v>1653</v>
      </c>
      <c r="D10" s="38">
        <v>37781</v>
      </c>
      <c r="E10" s="36" t="s">
        <v>857</v>
      </c>
      <c r="F10" s="36" t="s">
        <v>858</v>
      </c>
      <c r="G10" s="41" t="s">
        <v>1777</v>
      </c>
      <c r="H10">
        <f t="shared" si="0"/>
        <v>2003</v>
      </c>
    </row>
    <row r="11" spans="1:9" x14ac:dyDescent="0.25">
      <c r="A11" s="36" t="s">
        <v>234</v>
      </c>
      <c r="B11" s="36" t="s">
        <v>412</v>
      </c>
      <c r="C11" s="36" t="s">
        <v>1445</v>
      </c>
      <c r="D11" s="38">
        <v>38540</v>
      </c>
      <c r="E11" s="36" t="s">
        <v>857</v>
      </c>
      <c r="F11" s="36" t="s">
        <v>0</v>
      </c>
      <c r="G11" s="41" t="s">
        <v>1777</v>
      </c>
      <c r="H11">
        <f t="shared" si="0"/>
        <v>2005</v>
      </c>
    </row>
    <row r="12" spans="1:9" x14ac:dyDescent="0.25">
      <c r="A12" s="36" t="s">
        <v>263</v>
      </c>
      <c r="B12" s="36" t="s">
        <v>424</v>
      </c>
      <c r="C12" s="36" t="s">
        <v>1676</v>
      </c>
      <c r="D12" s="38">
        <v>35254</v>
      </c>
      <c r="E12" s="36" t="s">
        <v>857</v>
      </c>
      <c r="F12" s="36" t="s">
        <v>0</v>
      </c>
      <c r="G12" s="41" t="s">
        <v>1777</v>
      </c>
      <c r="H12">
        <f t="shared" si="0"/>
        <v>1996</v>
      </c>
    </row>
    <row r="13" spans="1:9" x14ac:dyDescent="0.25">
      <c r="A13" s="36" t="s">
        <v>263</v>
      </c>
      <c r="B13" s="36" t="s">
        <v>424</v>
      </c>
      <c r="C13" s="36" t="s">
        <v>1675</v>
      </c>
      <c r="D13" s="38">
        <v>35475</v>
      </c>
      <c r="E13" s="36" t="s">
        <v>857</v>
      </c>
      <c r="F13" s="36" t="s">
        <v>0</v>
      </c>
      <c r="G13" s="41" t="s">
        <v>1777</v>
      </c>
      <c r="H13">
        <f t="shared" si="0"/>
        <v>1997</v>
      </c>
    </row>
    <row r="14" spans="1:9" x14ac:dyDescent="0.25">
      <c r="A14" s="36" t="s">
        <v>249</v>
      </c>
      <c r="B14" s="36" t="s">
        <v>398</v>
      </c>
      <c r="C14" s="36" t="s">
        <v>1446</v>
      </c>
      <c r="D14" s="38">
        <v>34754</v>
      </c>
      <c r="E14" s="36" t="s">
        <v>857</v>
      </c>
      <c r="F14" s="36" t="s">
        <v>0</v>
      </c>
      <c r="G14" s="41" t="s">
        <v>1777</v>
      </c>
      <c r="H14">
        <f t="shared" si="0"/>
        <v>1995</v>
      </c>
    </row>
    <row r="15" spans="1:9" x14ac:dyDescent="0.25">
      <c r="A15" s="36" t="s">
        <v>47</v>
      </c>
      <c r="B15" s="36" t="s">
        <v>460</v>
      </c>
      <c r="C15" s="36" t="s">
        <v>1264</v>
      </c>
      <c r="D15" s="38">
        <v>35802</v>
      </c>
      <c r="E15" s="36" t="s">
        <v>857</v>
      </c>
      <c r="F15" s="36" t="s">
        <v>0</v>
      </c>
      <c r="G15" s="41" t="s">
        <v>1777</v>
      </c>
      <c r="H15">
        <f t="shared" si="0"/>
        <v>1998</v>
      </c>
    </row>
    <row r="16" spans="1:9" x14ac:dyDescent="0.25">
      <c r="A16" s="36" t="s">
        <v>52</v>
      </c>
      <c r="B16" s="36" t="s">
        <v>784</v>
      </c>
      <c r="C16" s="36" t="s">
        <v>937</v>
      </c>
      <c r="D16" s="38">
        <v>41486</v>
      </c>
      <c r="E16" s="36" t="s">
        <v>857</v>
      </c>
      <c r="F16" s="36" t="s">
        <v>0</v>
      </c>
      <c r="G16" s="41" t="s">
        <v>1777</v>
      </c>
      <c r="H16">
        <f t="shared" si="0"/>
        <v>2013</v>
      </c>
    </row>
    <row r="17" spans="1:8" x14ac:dyDescent="0.25">
      <c r="A17" s="36" t="s">
        <v>83</v>
      </c>
      <c r="B17" s="36" t="s">
        <v>537</v>
      </c>
      <c r="C17" s="36" t="s">
        <v>1349</v>
      </c>
      <c r="D17" s="38">
        <v>37068</v>
      </c>
      <c r="E17" s="36" t="s">
        <v>857</v>
      </c>
      <c r="F17" s="36" t="s">
        <v>0</v>
      </c>
      <c r="G17" s="41" t="s">
        <v>1777</v>
      </c>
      <c r="H17">
        <f t="shared" si="0"/>
        <v>2001</v>
      </c>
    </row>
    <row r="18" spans="1:8" x14ac:dyDescent="0.25">
      <c r="A18" s="36" t="s">
        <v>259</v>
      </c>
      <c r="B18" s="36" t="s">
        <v>465</v>
      </c>
      <c r="C18" s="36" t="s">
        <v>1674</v>
      </c>
      <c r="D18" s="38">
        <v>35859</v>
      </c>
      <c r="E18" s="36" t="s">
        <v>857</v>
      </c>
      <c r="F18" s="36" t="s">
        <v>0</v>
      </c>
      <c r="G18" s="41" t="s">
        <v>1777</v>
      </c>
      <c r="H18">
        <f t="shared" si="0"/>
        <v>1998</v>
      </c>
    </row>
    <row r="19" spans="1:8" x14ac:dyDescent="0.25">
      <c r="A19" s="36" t="s">
        <v>92</v>
      </c>
      <c r="B19" s="36" t="s">
        <v>539</v>
      </c>
      <c r="C19" s="36" t="s">
        <v>1362</v>
      </c>
      <c r="D19" s="38">
        <v>37084</v>
      </c>
      <c r="E19" s="36" t="s">
        <v>857</v>
      </c>
      <c r="F19" s="36" t="s">
        <v>0</v>
      </c>
      <c r="G19" s="41" t="s">
        <v>1777</v>
      </c>
      <c r="H19">
        <f t="shared" si="0"/>
        <v>2001</v>
      </c>
    </row>
    <row r="20" spans="1:8" x14ac:dyDescent="0.25">
      <c r="A20" s="36" t="s">
        <v>98</v>
      </c>
      <c r="B20" s="36" t="s">
        <v>445</v>
      </c>
      <c r="C20" s="36" t="s">
        <v>1447</v>
      </c>
      <c r="D20" s="38">
        <v>36504</v>
      </c>
      <c r="E20" s="36" t="s">
        <v>857</v>
      </c>
      <c r="F20" s="36" t="s">
        <v>0</v>
      </c>
      <c r="G20" s="41" t="s">
        <v>1777</v>
      </c>
      <c r="H20">
        <f t="shared" si="0"/>
        <v>1999</v>
      </c>
    </row>
    <row r="21" spans="1:8" x14ac:dyDescent="0.25">
      <c r="A21" s="36" t="s">
        <v>1712</v>
      </c>
      <c r="B21" s="36" t="s">
        <v>450</v>
      </c>
      <c r="C21" s="36" t="s">
        <v>1713</v>
      </c>
      <c r="D21" s="38">
        <v>35649</v>
      </c>
      <c r="E21" s="36" t="s">
        <v>857</v>
      </c>
      <c r="F21" s="36" t="s">
        <v>858</v>
      </c>
      <c r="G21" s="41" t="s">
        <v>1777</v>
      </c>
      <c r="H21">
        <f t="shared" si="0"/>
        <v>1997</v>
      </c>
    </row>
    <row r="22" spans="1:8" x14ac:dyDescent="0.25">
      <c r="A22" s="36" t="s">
        <v>116</v>
      </c>
      <c r="B22" s="36" t="s">
        <v>514</v>
      </c>
      <c r="C22" s="36" t="s">
        <v>1415</v>
      </c>
      <c r="D22" s="38">
        <v>36826</v>
      </c>
      <c r="E22" s="36" t="s">
        <v>857</v>
      </c>
      <c r="F22" s="36" t="s">
        <v>0</v>
      </c>
      <c r="G22" s="41" t="s">
        <v>1777</v>
      </c>
      <c r="H22">
        <f t="shared" si="0"/>
        <v>2000</v>
      </c>
    </row>
    <row r="23" spans="1:8" x14ac:dyDescent="0.25">
      <c r="A23" s="36" t="s">
        <v>120</v>
      </c>
      <c r="B23" s="36" t="s">
        <v>593</v>
      </c>
      <c r="C23" s="36" t="s">
        <v>1419</v>
      </c>
      <c r="D23" s="38">
        <v>38044</v>
      </c>
      <c r="E23" s="36" t="s">
        <v>857</v>
      </c>
      <c r="F23" s="36" t="s">
        <v>0</v>
      </c>
      <c r="G23" s="41" t="s">
        <v>1777</v>
      </c>
      <c r="H23">
        <f t="shared" si="0"/>
        <v>2004</v>
      </c>
    </row>
    <row r="24" spans="1:8" x14ac:dyDescent="0.25">
      <c r="A24" s="36" t="s">
        <v>1136</v>
      </c>
      <c r="B24" s="36" t="s">
        <v>714</v>
      </c>
      <c r="C24" s="36" t="s">
        <v>1137</v>
      </c>
      <c r="D24" s="38">
        <v>40288</v>
      </c>
      <c r="E24" s="36" t="s">
        <v>857</v>
      </c>
      <c r="F24" s="36" t="s">
        <v>0</v>
      </c>
      <c r="G24" s="41" t="s">
        <v>1777</v>
      </c>
      <c r="H24">
        <f t="shared" si="0"/>
        <v>2010</v>
      </c>
    </row>
    <row r="25" spans="1:8" x14ac:dyDescent="0.25">
      <c r="A25" s="36" t="s">
        <v>155</v>
      </c>
      <c r="B25" s="36" t="s">
        <v>566</v>
      </c>
      <c r="C25" s="36" t="s">
        <v>1659</v>
      </c>
      <c r="D25" s="38">
        <v>37490</v>
      </c>
      <c r="E25" s="36" t="s">
        <v>857</v>
      </c>
      <c r="F25" s="36" t="s">
        <v>858</v>
      </c>
      <c r="G25" s="41" t="s">
        <v>1777</v>
      </c>
      <c r="H25">
        <f t="shared" si="0"/>
        <v>2002</v>
      </c>
    </row>
    <row r="26" spans="1:8" x14ac:dyDescent="0.25">
      <c r="A26" s="36" t="s">
        <v>1748</v>
      </c>
      <c r="B26" s="36" t="s">
        <v>416</v>
      </c>
      <c r="C26" s="36" t="s">
        <v>1749</v>
      </c>
      <c r="D26" s="38">
        <v>35097</v>
      </c>
      <c r="E26" s="36" t="s">
        <v>857</v>
      </c>
      <c r="F26" s="36" t="s">
        <v>858</v>
      </c>
      <c r="G26" s="41" t="s">
        <v>1777</v>
      </c>
      <c r="H26">
        <f t="shared" si="0"/>
        <v>1996</v>
      </c>
    </row>
    <row r="27" spans="1:8" x14ac:dyDescent="0.25">
      <c r="A27" s="36" t="s">
        <v>156</v>
      </c>
      <c r="B27" s="36" t="s">
        <v>451</v>
      </c>
      <c r="C27" s="36" t="s">
        <v>1448</v>
      </c>
      <c r="D27" s="38">
        <v>35676</v>
      </c>
      <c r="E27" s="36" t="s">
        <v>857</v>
      </c>
      <c r="F27" s="36" t="s">
        <v>0</v>
      </c>
      <c r="G27" s="41" t="s">
        <v>1777</v>
      </c>
      <c r="H27">
        <f t="shared" si="0"/>
        <v>1997</v>
      </c>
    </row>
    <row r="28" spans="1:8" x14ac:dyDescent="0.25">
      <c r="A28" s="36" t="s">
        <v>157</v>
      </c>
      <c r="B28" s="36" t="s">
        <v>604</v>
      </c>
      <c r="C28" s="36" t="s">
        <v>1513</v>
      </c>
      <c r="D28" s="38">
        <v>38321</v>
      </c>
      <c r="E28" s="36" t="s">
        <v>857</v>
      </c>
      <c r="F28" s="36" t="s">
        <v>0</v>
      </c>
      <c r="G28" s="41" t="s">
        <v>1777</v>
      </c>
      <c r="H28">
        <f t="shared" si="0"/>
        <v>2004</v>
      </c>
    </row>
    <row r="29" spans="1:8" x14ac:dyDescent="0.25">
      <c r="A29" s="36" t="s">
        <v>1754</v>
      </c>
      <c r="B29" s="36" t="s">
        <v>439</v>
      </c>
      <c r="C29" s="36" t="s">
        <v>1755</v>
      </c>
      <c r="D29" s="38">
        <v>35486</v>
      </c>
      <c r="E29" s="36" t="s">
        <v>857</v>
      </c>
      <c r="F29" s="36" t="s">
        <v>858</v>
      </c>
      <c r="G29" s="41" t="s">
        <v>1777</v>
      </c>
      <c r="H29">
        <f t="shared" si="0"/>
        <v>1997</v>
      </c>
    </row>
    <row r="30" spans="1:8" x14ac:dyDescent="0.25">
      <c r="A30" s="36" t="s">
        <v>158</v>
      </c>
      <c r="B30" s="36" t="s">
        <v>646</v>
      </c>
      <c r="C30" s="36" t="s">
        <v>1516</v>
      </c>
      <c r="D30" s="38">
        <v>39213</v>
      </c>
      <c r="E30" s="36" t="s">
        <v>857</v>
      </c>
      <c r="F30" s="36" t="s">
        <v>0</v>
      </c>
      <c r="G30" s="41" t="s">
        <v>1777</v>
      </c>
      <c r="H30">
        <f t="shared" si="0"/>
        <v>2007</v>
      </c>
    </row>
    <row r="31" spans="1:8" ht="30" x14ac:dyDescent="0.25">
      <c r="A31" s="36" t="s">
        <v>1756</v>
      </c>
      <c r="B31" s="36" t="s">
        <v>448</v>
      </c>
      <c r="C31" s="36" t="s">
        <v>1757</v>
      </c>
      <c r="D31" s="38">
        <v>35642</v>
      </c>
      <c r="E31" s="36" t="s">
        <v>857</v>
      </c>
      <c r="F31" s="36" t="s">
        <v>858</v>
      </c>
      <c r="G31" s="41" t="s">
        <v>1777</v>
      </c>
      <c r="H31">
        <f t="shared" si="0"/>
        <v>1997</v>
      </c>
    </row>
    <row r="32" spans="1:8" x14ac:dyDescent="0.25">
      <c r="A32" s="36" t="s">
        <v>159</v>
      </c>
      <c r="B32" s="36" t="s">
        <v>545</v>
      </c>
      <c r="C32" s="36" t="s">
        <v>1520</v>
      </c>
      <c r="D32" s="38">
        <v>37162</v>
      </c>
      <c r="E32" s="36" t="s">
        <v>857</v>
      </c>
      <c r="F32" s="36" t="s">
        <v>0</v>
      </c>
      <c r="G32" s="41" t="s">
        <v>1777</v>
      </c>
      <c r="H32">
        <f t="shared" si="0"/>
        <v>2001</v>
      </c>
    </row>
    <row r="33" spans="1:9" x14ac:dyDescent="0.25">
      <c r="A33" s="36" t="s">
        <v>160</v>
      </c>
      <c r="B33" s="36" t="s">
        <v>420</v>
      </c>
      <c r="C33" s="36" t="s">
        <v>1449</v>
      </c>
      <c r="D33" s="38">
        <v>35177</v>
      </c>
      <c r="E33" s="36" t="s">
        <v>857</v>
      </c>
      <c r="F33" s="36" t="s">
        <v>858</v>
      </c>
      <c r="G33" s="41" t="s">
        <v>1777</v>
      </c>
      <c r="H33">
        <f t="shared" si="0"/>
        <v>1996</v>
      </c>
    </row>
    <row r="34" spans="1:9" x14ac:dyDescent="0.25">
      <c r="A34" s="36" t="s">
        <v>161</v>
      </c>
      <c r="B34" s="36" t="s">
        <v>413</v>
      </c>
      <c r="C34" s="36" t="s">
        <v>1450</v>
      </c>
      <c r="D34" s="38">
        <v>35025</v>
      </c>
      <c r="E34" s="36" t="s">
        <v>857</v>
      </c>
      <c r="F34" s="36" t="s">
        <v>0</v>
      </c>
      <c r="G34" s="41" t="s">
        <v>1777</v>
      </c>
      <c r="H34">
        <f t="shared" si="0"/>
        <v>1995</v>
      </c>
    </row>
    <row r="35" spans="1:9" x14ac:dyDescent="0.25">
      <c r="A35" s="36" t="s">
        <v>1706</v>
      </c>
      <c r="B35" s="36" t="s">
        <v>455</v>
      </c>
      <c r="C35" s="36" t="s">
        <v>1707</v>
      </c>
      <c r="D35" s="38">
        <v>35727</v>
      </c>
      <c r="E35" s="36" t="s">
        <v>857</v>
      </c>
      <c r="F35" s="36" t="s">
        <v>858</v>
      </c>
      <c r="G35" s="41" t="s">
        <v>1777</v>
      </c>
      <c r="H35">
        <f t="shared" si="0"/>
        <v>1997</v>
      </c>
    </row>
    <row r="36" spans="1:9" x14ac:dyDescent="0.25">
      <c r="A36" s="36" t="s">
        <v>162</v>
      </c>
      <c r="B36" s="36" t="s">
        <v>463</v>
      </c>
      <c r="C36" s="36" t="s">
        <v>1523</v>
      </c>
      <c r="D36" s="38">
        <v>35828</v>
      </c>
      <c r="E36" s="36" t="s">
        <v>857</v>
      </c>
      <c r="F36" s="36" t="s">
        <v>0</v>
      </c>
      <c r="G36" s="41" t="s">
        <v>1777</v>
      </c>
      <c r="H36">
        <f t="shared" si="0"/>
        <v>1998</v>
      </c>
    </row>
    <row r="37" spans="1:9" x14ac:dyDescent="0.25">
      <c r="A37" s="36" t="s">
        <v>162</v>
      </c>
      <c r="B37" s="36" t="s">
        <v>463</v>
      </c>
      <c r="C37" s="36" t="s">
        <v>1524</v>
      </c>
      <c r="D37" s="38">
        <v>36535</v>
      </c>
      <c r="E37" s="36" t="s">
        <v>857</v>
      </c>
      <c r="F37" s="36" t="s">
        <v>0</v>
      </c>
      <c r="G37" s="41" t="s">
        <v>1777</v>
      </c>
      <c r="H37">
        <f t="shared" si="0"/>
        <v>2000</v>
      </c>
    </row>
    <row r="38" spans="1:9" s="52" customFormat="1" x14ac:dyDescent="0.25">
      <c r="A38" s="49" t="s">
        <v>1671</v>
      </c>
      <c r="B38" s="49" t="s">
        <v>752</v>
      </c>
      <c r="C38" s="49" t="s">
        <v>1672</v>
      </c>
      <c r="D38" s="50">
        <v>41008</v>
      </c>
      <c r="E38" s="49" t="s">
        <v>857</v>
      </c>
      <c r="F38" s="49" t="s">
        <v>0</v>
      </c>
      <c r="G38" s="51" t="s">
        <v>1777</v>
      </c>
      <c r="H38" s="52">
        <f t="shared" si="0"/>
        <v>2012</v>
      </c>
      <c r="I38" s="52" t="s">
        <v>857</v>
      </c>
    </row>
    <row r="39" spans="1:9" s="52" customFormat="1" x14ac:dyDescent="0.25">
      <c r="A39" s="49" t="s">
        <v>1671</v>
      </c>
      <c r="B39" s="49" t="s">
        <v>752</v>
      </c>
      <c r="C39" s="49" t="s">
        <v>1673</v>
      </c>
      <c r="D39" s="50">
        <v>41008</v>
      </c>
      <c r="E39" s="49" t="s">
        <v>857</v>
      </c>
      <c r="F39" s="49" t="s">
        <v>858</v>
      </c>
      <c r="G39" s="51" t="s">
        <v>1777</v>
      </c>
      <c r="H39" s="52">
        <f t="shared" si="0"/>
        <v>2012</v>
      </c>
    </row>
    <row r="40" spans="1:9" x14ac:dyDescent="0.25">
      <c r="A40" s="36" t="s">
        <v>260</v>
      </c>
      <c r="B40" s="36" t="s">
        <v>405</v>
      </c>
      <c r="C40" s="36" t="s">
        <v>1677</v>
      </c>
      <c r="D40" s="38">
        <v>34920</v>
      </c>
      <c r="E40" s="36" t="s">
        <v>857</v>
      </c>
      <c r="F40" s="36" t="s">
        <v>0</v>
      </c>
      <c r="G40" s="41" t="s">
        <v>1777</v>
      </c>
      <c r="H40">
        <f t="shared" si="0"/>
        <v>1995</v>
      </c>
    </row>
    <row r="41" spans="1:9" x14ac:dyDescent="0.25">
      <c r="A41" s="36" t="s">
        <v>260</v>
      </c>
      <c r="B41" s="36" t="s">
        <v>405</v>
      </c>
      <c r="C41" s="36" t="s">
        <v>1678</v>
      </c>
      <c r="D41" s="38">
        <v>35753</v>
      </c>
      <c r="E41" s="36" t="s">
        <v>857</v>
      </c>
      <c r="F41" s="36" t="s">
        <v>0</v>
      </c>
      <c r="G41" s="41" t="s">
        <v>1777</v>
      </c>
      <c r="H41">
        <f t="shared" si="0"/>
        <v>1997</v>
      </c>
    </row>
    <row r="42" spans="1:9" x14ac:dyDescent="0.25">
      <c r="A42" s="36" t="s">
        <v>163</v>
      </c>
      <c r="B42" s="36" t="s">
        <v>562</v>
      </c>
      <c r="C42" s="36" t="s">
        <v>1528</v>
      </c>
      <c r="D42" s="38">
        <v>37393</v>
      </c>
      <c r="E42" s="36" t="s">
        <v>857</v>
      </c>
      <c r="F42" s="36" t="s">
        <v>0</v>
      </c>
      <c r="G42" s="41" t="s">
        <v>1777</v>
      </c>
      <c r="H42">
        <f t="shared" si="0"/>
        <v>2002</v>
      </c>
    </row>
    <row r="43" spans="1:9" ht="30" x14ac:dyDescent="0.25">
      <c r="A43" s="36" t="s">
        <v>1762</v>
      </c>
      <c r="B43" s="36" t="s">
        <v>393</v>
      </c>
      <c r="C43" s="36" t="s">
        <v>1763</v>
      </c>
      <c r="D43" s="38">
        <v>35523</v>
      </c>
      <c r="E43" s="36" t="s">
        <v>857</v>
      </c>
      <c r="F43" s="36" t="s">
        <v>858</v>
      </c>
      <c r="G43" s="41" t="s">
        <v>1776</v>
      </c>
      <c r="H43">
        <f t="shared" si="0"/>
        <v>1997</v>
      </c>
    </row>
    <row r="44" spans="1:9" x14ac:dyDescent="0.25">
      <c r="A44" s="36" t="s">
        <v>261</v>
      </c>
      <c r="B44" s="36" t="s">
        <v>474</v>
      </c>
      <c r="C44" s="36" t="s">
        <v>1692</v>
      </c>
      <c r="D44" s="38">
        <v>36084</v>
      </c>
      <c r="E44" s="36" t="s">
        <v>857</v>
      </c>
      <c r="F44" s="36" t="s">
        <v>0</v>
      </c>
      <c r="G44" s="41" t="s">
        <v>1777</v>
      </c>
      <c r="H44">
        <f t="shared" si="0"/>
        <v>1998</v>
      </c>
    </row>
    <row r="45" spans="1:9" x14ac:dyDescent="0.25">
      <c r="A45" s="36" t="s">
        <v>164</v>
      </c>
      <c r="B45" s="36" t="s">
        <v>511</v>
      </c>
      <c r="C45" s="36" t="s">
        <v>1533</v>
      </c>
      <c r="D45" s="38">
        <v>36811</v>
      </c>
      <c r="E45" s="36" t="s">
        <v>857</v>
      </c>
      <c r="F45" s="36" t="s">
        <v>0</v>
      </c>
      <c r="G45" s="41" t="s">
        <v>1777</v>
      </c>
      <c r="H45">
        <f t="shared" si="0"/>
        <v>2000</v>
      </c>
    </row>
    <row r="46" spans="1:9" x14ac:dyDescent="0.25">
      <c r="A46" s="36" t="s">
        <v>265</v>
      </c>
      <c r="B46" s="36" t="s">
        <v>400</v>
      </c>
      <c r="C46" s="36" t="s">
        <v>1733</v>
      </c>
      <c r="D46" s="38">
        <v>34793</v>
      </c>
      <c r="E46" s="36" t="s">
        <v>857</v>
      </c>
      <c r="F46" s="36" t="s">
        <v>0</v>
      </c>
      <c r="G46" s="41" t="s">
        <v>1777</v>
      </c>
      <c r="H46">
        <f t="shared" si="0"/>
        <v>1995</v>
      </c>
    </row>
    <row r="47" spans="1:9" x14ac:dyDescent="0.25">
      <c r="A47" s="36" t="s">
        <v>166</v>
      </c>
      <c r="B47" s="36" t="s">
        <v>538</v>
      </c>
      <c r="C47" s="36" t="s">
        <v>1451</v>
      </c>
      <c r="D47" s="38">
        <v>37074</v>
      </c>
      <c r="E47" s="36" t="s">
        <v>857</v>
      </c>
      <c r="F47" s="36" t="s">
        <v>0</v>
      </c>
      <c r="G47" s="41" t="s">
        <v>1777</v>
      </c>
      <c r="H47">
        <f t="shared" si="0"/>
        <v>2001</v>
      </c>
    </row>
    <row r="48" spans="1:9" x14ac:dyDescent="0.25">
      <c r="A48" s="36" t="s">
        <v>861</v>
      </c>
      <c r="B48" s="36" t="s">
        <v>346</v>
      </c>
      <c r="C48" s="36" t="s">
        <v>862</v>
      </c>
      <c r="D48" s="38">
        <v>40140</v>
      </c>
      <c r="E48" s="36" t="s">
        <v>857</v>
      </c>
      <c r="F48" s="36" t="s">
        <v>858</v>
      </c>
      <c r="G48" s="41" t="s">
        <v>1776</v>
      </c>
      <c r="H48">
        <f t="shared" si="0"/>
        <v>2009</v>
      </c>
    </row>
    <row r="49" spans="1:8" x14ac:dyDescent="0.25">
      <c r="A49" s="36" t="s">
        <v>167</v>
      </c>
      <c r="B49" s="36" t="s">
        <v>387</v>
      </c>
      <c r="C49" s="36" t="s">
        <v>1637</v>
      </c>
      <c r="D49" s="38">
        <v>37323</v>
      </c>
      <c r="E49" s="36" t="s">
        <v>857</v>
      </c>
      <c r="F49" s="36" t="s">
        <v>0</v>
      </c>
      <c r="G49" s="41" t="s">
        <v>1777</v>
      </c>
      <c r="H49">
        <f t="shared" si="0"/>
        <v>2002</v>
      </c>
    </row>
    <row r="50" spans="1:8" x14ac:dyDescent="0.25">
      <c r="A50" s="36" t="s">
        <v>168</v>
      </c>
      <c r="B50" s="36" t="s">
        <v>499</v>
      </c>
      <c r="C50" s="36" t="s">
        <v>1535</v>
      </c>
      <c r="D50" s="38">
        <v>36572</v>
      </c>
      <c r="E50" s="36" t="s">
        <v>857</v>
      </c>
      <c r="F50" s="36" t="s">
        <v>0</v>
      </c>
      <c r="G50" s="41" t="s">
        <v>1777</v>
      </c>
      <c r="H50">
        <f t="shared" si="0"/>
        <v>2000</v>
      </c>
    </row>
    <row r="51" spans="1:8" x14ac:dyDescent="0.25">
      <c r="A51" s="36" t="s">
        <v>1538</v>
      </c>
      <c r="B51" s="36" t="s">
        <v>508</v>
      </c>
      <c r="C51" s="36" t="s">
        <v>1539</v>
      </c>
      <c r="D51" s="38">
        <v>36682</v>
      </c>
      <c r="E51" s="36" t="s">
        <v>857</v>
      </c>
      <c r="F51" s="36" t="s">
        <v>858</v>
      </c>
      <c r="G51" s="41" t="s">
        <v>1777</v>
      </c>
      <c r="H51">
        <f t="shared" si="0"/>
        <v>2000</v>
      </c>
    </row>
    <row r="52" spans="1:8" x14ac:dyDescent="0.25">
      <c r="A52" s="36" t="s">
        <v>169</v>
      </c>
      <c r="B52" s="36" t="s">
        <v>520</v>
      </c>
      <c r="C52" s="36" t="s">
        <v>1540</v>
      </c>
      <c r="D52" s="38">
        <v>36899</v>
      </c>
      <c r="E52" s="36" t="s">
        <v>857</v>
      </c>
      <c r="F52" s="36" t="s">
        <v>0</v>
      </c>
      <c r="G52" s="41" t="s">
        <v>1777</v>
      </c>
      <c r="H52">
        <f t="shared" si="0"/>
        <v>2001</v>
      </c>
    </row>
    <row r="53" spans="1:8" x14ac:dyDescent="0.25">
      <c r="A53" s="36" t="s">
        <v>1547</v>
      </c>
      <c r="B53" s="36" t="s">
        <v>516</v>
      </c>
      <c r="C53" s="36" t="s">
        <v>1548</v>
      </c>
      <c r="D53" s="38">
        <v>36829</v>
      </c>
      <c r="E53" s="36" t="s">
        <v>857</v>
      </c>
      <c r="F53" s="36" t="s">
        <v>0</v>
      </c>
      <c r="G53" s="41" t="s">
        <v>1777</v>
      </c>
      <c r="H53">
        <f t="shared" si="0"/>
        <v>2000</v>
      </c>
    </row>
    <row r="54" spans="1:8" x14ac:dyDescent="0.25">
      <c r="A54" s="36" t="s">
        <v>266</v>
      </c>
      <c r="B54" s="36" t="s">
        <v>407</v>
      </c>
      <c r="C54" s="36" t="s">
        <v>1711</v>
      </c>
      <c r="D54" s="38">
        <v>34970</v>
      </c>
      <c r="E54" s="36" t="s">
        <v>857</v>
      </c>
      <c r="F54" s="36" t="s">
        <v>0</v>
      </c>
      <c r="G54" s="41" t="s">
        <v>1777</v>
      </c>
      <c r="H54">
        <f t="shared" si="0"/>
        <v>1995</v>
      </c>
    </row>
    <row r="55" spans="1:8" x14ac:dyDescent="0.25">
      <c r="A55" s="36" t="s">
        <v>170</v>
      </c>
      <c r="B55" s="36" t="s">
        <v>462</v>
      </c>
      <c r="C55" s="36" t="s">
        <v>1452</v>
      </c>
      <c r="D55" s="38">
        <v>35816</v>
      </c>
      <c r="E55" s="36" t="s">
        <v>857</v>
      </c>
      <c r="F55" s="36" t="s">
        <v>0</v>
      </c>
      <c r="G55" s="41" t="s">
        <v>1777</v>
      </c>
      <c r="H55">
        <f t="shared" si="0"/>
        <v>1998</v>
      </c>
    </row>
    <row r="56" spans="1:8" x14ac:dyDescent="0.25">
      <c r="A56" s="36" t="s">
        <v>171</v>
      </c>
      <c r="B56" s="36" t="s">
        <v>428</v>
      </c>
      <c r="C56" s="36" t="s">
        <v>1453</v>
      </c>
      <c r="D56" s="38">
        <v>35333</v>
      </c>
      <c r="E56" s="36" t="s">
        <v>857</v>
      </c>
      <c r="F56" s="36" t="s">
        <v>0</v>
      </c>
      <c r="G56" s="41" t="s">
        <v>1777</v>
      </c>
      <c r="H56">
        <f t="shared" si="0"/>
        <v>1996</v>
      </c>
    </row>
    <row r="57" spans="1:8" x14ac:dyDescent="0.25">
      <c r="A57" s="36" t="s">
        <v>1182</v>
      </c>
      <c r="B57" s="36" t="s">
        <v>347</v>
      </c>
      <c r="C57" s="36" t="s">
        <v>1183</v>
      </c>
      <c r="D57" s="38">
        <v>40998</v>
      </c>
      <c r="E57" s="36" t="s">
        <v>857</v>
      </c>
      <c r="F57" s="36" t="s">
        <v>858</v>
      </c>
      <c r="G57" s="41" t="s">
        <v>1777</v>
      </c>
      <c r="H57">
        <f t="shared" si="0"/>
        <v>2012</v>
      </c>
    </row>
    <row r="58" spans="1:8" x14ac:dyDescent="0.25">
      <c r="A58" s="36" t="s">
        <v>267</v>
      </c>
      <c r="B58" s="36" t="s">
        <v>414</v>
      </c>
      <c r="C58" s="36" t="s">
        <v>1732</v>
      </c>
      <c r="D58" s="38">
        <v>35037</v>
      </c>
      <c r="E58" s="36" t="s">
        <v>857</v>
      </c>
      <c r="F58" s="36" t="s">
        <v>0</v>
      </c>
      <c r="G58" s="41" t="s">
        <v>1777</v>
      </c>
      <c r="H58">
        <f t="shared" si="0"/>
        <v>1995</v>
      </c>
    </row>
    <row r="59" spans="1:8" x14ac:dyDescent="0.25">
      <c r="A59" s="36" t="s">
        <v>174</v>
      </c>
      <c r="B59" s="36" t="s">
        <v>445</v>
      </c>
      <c r="C59" s="36" t="s">
        <v>1552</v>
      </c>
      <c r="D59" s="38">
        <v>37295</v>
      </c>
      <c r="E59" s="36" t="s">
        <v>857</v>
      </c>
      <c r="F59" s="36" t="s">
        <v>0</v>
      </c>
      <c r="G59" s="41" t="s">
        <v>1777</v>
      </c>
      <c r="H59">
        <f t="shared" si="0"/>
        <v>2002</v>
      </c>
    </row>
    <row r="60" spans="1:8" x14ac:dyDescent="0.25">
      <c r="A60" s="36" t="s">
        <v>1739</v>
      </c>
      <c r="B60" s="36" t="s">
        <v>433</v>
      </c>
      <c r="C60" s="36" t="s">
        <v>1740</v>
      </c>
      <c r="D60" s="38">
        <v>35416</v>
      </c>
      <c r="E60" s="36" t="s">
        <v>857</v>
      </c>
      <c r="F60" s="36" t="s">
        <v>858</v>
      </c>
      <c r="G60" s="41" t="s">
        <v>1777</v>
      </c>
      <c r="H60">
        <f t="shared" si="0"/>
        <v>1996</v>
      </c>
    </row>
    <row r="61" spans="1:8" x14ac:dyDescent="0.25">
      <c r="A61" s="36" t="s">
        <v>1728</v>
      </c>
      <c r="B61" s="36" t="s">
        <v>475</v>
      </c>
      <c r="C61" s="36" t="s">
        <v>1729</v>
      </c>
      <c r="D61" s="38">
        <v>36111</v>
      </c>
      <c r="E61" s="36" t="s">
        <v>857</v>
      </c>
      <c r="F61" s="36" t="s">
        <v>858</v>
      </c>
      <c r="G61" s="41" t="s">
        <v>1777</v>
      </c>
      <c r="H61">
        <f t="shared" si="0"/>
        <v>1998</v>
      </c>
    </row>
    <row r="62" spans="1:8" x14ac:dyDescent="0.25">
      <c r="A62" s="36" t="s">
        <v>1654</v>
      </c>
      <c r="B62" s="36" t="s">
        <v>493</v>
      </c>
      <c r="C62" s="36" t="s">
        <v>1655</v>
      </c>
      <c r="D62" s="38">
        <v>36514</v>
      </c>
      <c r="E62" s="36" t="s">
        <v>857</v>
      </c>
      <c r="F62" s="36" t="s">
        <v>858</v>
      </c>
      <c r="G62" s="41" t="s">
        <v>1777</v>
      </c>
      <c r="H62">
        <f t="shared" si="0"/>
        <v>1999</v>
      </c>
    </row>
    <row r="63" spans="1:8" x14ac:dyDescent="0.25">
      <c r="A63" s="36" t="s">
        <v>175</v>
      </c>
      <c r="B63" s="36" t="s">
        <v>564</v>
      </c>
      <c r="C63" s="36" t="s">
        <v>1553</v>
      </c>
      <c r="D63" s="38">
        <v>37453</v>
      </c>
      <c r="E63" s="36" t="s">
        <v>857</v>
      </c>
      <c r="F63" s="36" t="s">
        <v>0</v>
      </c>
      <c r="G63" s="41" t="s">
        <v>1777</v>
      </c>
      <c r="H63">
        <f t="shared" si="0"/>
        <v>2002</v>
      </c>
    </row>
    <row r="64" spans="1:8" x14ac:dyDescent="0.25">
      <c r="A64" s="36" t="s">
        <v>176</v>
      </c>
      <c r="B64" s="36" t="s">
        <v>519</v>
      </c>
      <c r="C64" s="36" t="s">
        <v>1554</v>
      </c>
      <c r="D64" s="38">
        <v>36889</v>
      </c>
      <c r="E64" s="36" t="s">
        <v>857</v>
      </c>
      <c r="F64" s="36" t="s">
        <v>0</v>
      </c>
      <c r="G64" s="41" t="s">
        <v>1777</v>
      </c>
      <c r="H64">
        <f t="shared" si="0"/>
        <v>2000</v>
      </c>
    </row>
    <row r="65" spans="1:9" x14ac:dyDescent="0.25">
      <c r="A65" s="36" t="s">
        <v>177</v>
      </c>
      <c r="B65" s="36" t="s">
        <v>439</v>
      </c>
      <c r="C65" s="36" t="s">
        <v>1555</v>
      </c>
      <c r="D65" s="38">
        <v>36599</v>
      </c>
      <c r="E65" s="36" t="s">
        <v>857</v>
      </c>
      <c r="F65" s="36" t="s">
        <v>0</v>
      </c>
      <c r="G65" s="41" t="s">
        <v>1777</v>
      </c>
      <c r="H65">
        <f t="shared" si="0"/>
        <v>2000</v>
      </c>
    </row>
    <row r="66" spans="1:9" x14ac:dyDescent="0.25">
      <c r="A66" s="36" t="s">
        <v>178</v>
      </c>
      <c r="B66" s="36" t="s">
        <v>569</v>
      </c>
      <c r="C66" s="36" t="s">
        <v>1558</v>
      </c>
      <c r="D66" s="38">
        <v>37566</v>
      </c>
      <c r="E66" s="36" t="s">
        <v>857</v>
      </c>
      <c r="F66" s="36" t="s">
        <v>0</v>
      </c>
      <c r="G66" s="41" t="s">
        <v>1777</v>
      </c>
      <c r="H66">
        <f t="shared" ref="H66:H129" si="1">YEAR(D66)</f>
        <v>2002</v>
      </c>
    </row>
    <row r="67" spans="1:9" x14ac:dyDescent="0.25">
      <c r="A67" s="36" t="s">
        <v>179</v>
      </c>
      <c r="B67" s="36" t="s">
        <v>489</v>
      </c>
      <c r="C67" s="36" t="s">
        <v>1454</v>
      </c>
      <c r="D67" s="38">
        <v>36466</v>
      </c>
      <c r="E67" s="36" t="s">
        <v>857</v>
      </c>
      <c r="F67" s="36" t="s">
        <v>0</v>
      </c>
      <c r="G67" s="41" t="s">
        <v>1777</v>
      </c>
      <c r="H67">
        <f t="shared" si="1"/>
        <v>1999</v>
      </c>
    </row>
    <row r="68" spans="1:9" x14ac:dyDescent="0.25">
      <c r="A68" s="36" t="s">
        <v>919</v>
      </c>
      <c r="B68" s="36" t="s">
        <v>487</v>
      </c>
      <c r="C68" s="36" t="s">
        <v>920</v>
      </c>
      <c r="D68" s="38">
        <v>36418</v>
      </c>
      <c r="E68" s="36" t="s">
        <v>857</v>
      </c>
      <c r="F68" s="36" t="s">
        <v>858</v>
      </c>
      <c r="G68" s="41" t="s">
        <v>1777</v>
      </c>
      <c r="H68">
        <f t="shared" si="1"/>
        <v>1999</v>
      </c>
    </row>
    <row r="69" spans="1:9" x14ac:dyDescent="0.25">
      <c r="A69" s="36" t="s">
        <v>180</v>
      </c>
      <c r="B69" s="36" t="s">
        <v>650</v>
      </c>
      <c r="C69" s="36" t="s">
        <v>1559</v>
      </c>
      <c r="D69" s="38">
        <v>39258</v>
      </c>
      <c r="E69" s="36" t="s">
        <v>857</v>
      </c>
      <c r="F69" s="36" t="s">
        <v>0</v>
      </c>
      <c r="G69" s="41" t="s">
        <v>1777</v>
      </c>
      <c r="H69">
        <f t="shared" si="1"/>
        <v>2007</v>
      </c>
    </row>
    <row r="70" spans="1:9" x14ac:dyDescent="0.25">
      <c r="A70" s="36" t="s">
        <v>181</v>
      </c>
      <c r="B70" s="36" t="s">
        <v>576</v>
      </c>
      <c r="C70" s="36" t="s">
        <v>1560</v>
      </c>
      <c r="D70" s="38">
        <v>37760</v>
      </c>
      <c r="E70" s="36" t="s">
        <v>857</v>
      </c>
      <c r="F70" s="36" t="s">
        <v>0</v>
      </c>
      <c r="G70" s="41" t="s">
        <v>1777</v>
      </c>
      <c r="H70">
        <f t="shared" si="1"/>
        <v>2003</v>
      </c>
    </row>
    <row r="71" spans="1:9" s="52" customFormat="1" x14ac:dyDescent="0.25">
      <c r="A71" s="49" t="s">
        <v>182</v>
      </c>
      <c r="B71" s="49" t="s">
        <v>439</v>
      </c>
      <c r="C71" s="49" t="s">
        <v>1455</v>
      </c>
      <c r="D71" s="50">
        <v>35886</v>
      </c>
      <c r="E71" s="49" t="s">
        <v>857</v>
      </c>
      <c r="F71" s="49" t="s">
        <v>0</v>
      </c>
      <c r="G71" s="51" t="s">
        <v>1777</v>
      </c>
      <c r="H71" s="52">
        <f t="shared" si="1"/>
        <v>1998</v>
      </c>
      <c r="I71" s="52" t="s">
        <v>857</v>
      </c>
    </row>
    <row r="72" spans="1:9" s="52" customFormat="1" x14ac:dyDescent="0.25">
      <c r="A72" s="49" t="s">
        <v>182</v>
      </c>
      <c r="B72" s="49" t="s">
        <v>439</v>
      </c>
      <c r="C72" s="49" t="s">
        <v>1456</v>
      </c>
      <c r="D72" s="50">
        <v>36119</v>
      </c>
      <c r="E72" s="49" t="s">
        <v>857</v>
      </c>
      <c r="F72" s="49" t="s">
        <v>0</v>
      </c>
      <c r="G72" s="51" t="s">
        <v>1777</v>
      </c>
      <c r="H72" s="52">
        <f t="shared" si="1"/>
        <v>1998</v>
      </c>
    </row>
    <row r="73" spans="1:9" x14ac:dyDescent="0.25">
      <c r="A73" s="36" t="s">
        <v>183</v>
      </c>
      <c r="B73" s="36" t="s">
        <v>561</v>
      </c>
      <c r="C73" s="36" t="s">
        <v>1561</v>
      </c>
      <c r="D73" s="38">
        <v>37391</v>
      </c>
      <c r="E73" s="36" t="s">
        <v>857</v>
      </c>
      <c r="F73" s="36" t="s">
        <v>0</v>
      </c>
      <c r="G73" s="41" t="s">
        <v>1777</v>
      </c>
      <c r="H73">
        <f t="shared" si="1"/>
        <v>2002</v>
      </c>
    </row>
    <row r="74" spans="1:9" x14ac:dyDescent="0.25">
      <c r="A74" s="36" t="s">
        <v>184</v>
      </c>
      <c r="B74" s="36" t="s">
        <v>687</v>
      </c>
      <c r="C74" s="36" t="s">
        <v>1564</v>
      </c>
      <c r="D74" s="38">
        <v>39805</v>
      </c>
      <c r="E74" s="36" t="s">
        <v>857</v>
      </c>
      <c r="F74" s="36" t="s">
        <v>0</v>
      </c>
      <c r="G74" s="41" t="s">
        <v>1777</v>
      </c>
      <c r="H74">
        <f t="shared" si="1"/>
        <v>2008</v>
      </c>
    </row>
    <row r="75" spans="1:9" x14ac:dyDescent="0.25">
      <c r="A75" s="36" t="s">
        <v>185</v>
      </c>
      <c r="B75" s="36" t="s">
        <v>504</v>
      </c>
      <c r="C75" s="36" t="s">
        <v>1457</v>
      </c>
      <c r="D75" s="38">
        <v>36656</v>
      </c>
      <c r="E75" s="36" t="s">
        <v>857</v>
      </c>
      <c r="F75" s="36" t="s">
        <v>0</v>
      </c>
      <c r="G75" s="41" t="s">
        <v>1777</v>
      </c>
      <c r="H75">
        <f t="shared" si="1"/>
        <v>2000</v>
      </c>
    </row>
    <row r="76" spans="1:9" x14ac:dyDescent="0.25">
      <c r="A76" s="36" t="s">
        <v>185</v>
      </c>
      <c r="B76" s="36" t="s">
        <v>504</v>
      </c>
      <c r="C76" s="36" t="s">
        <v>1458</v>
      </c>
      <c r="D76" s="38">
        <v>37361</v>
      </c>
      <c r="E76" s="36" t="s">
        <v>857</v>
      </c>
      <c r="F76" s="36" t="s">
        <v>0</v>
      </c>
      <c r="G76" s="41" t="s">
        <v>1777</v>
      </c>
      <c r="H76">
        <f t="shared" si="1"/>
        <v>2002</v>
      </c>
    </row>
    <row r="77" spans="1:9" x14ac:dyDescent="0.25">
      <c r="A77" s="36" t="s">
        <v>1565</v>
      </c>
      <c r="B77" s="36" t="s">
        <v>542</v>
      </c>
      <c r="C77" s="36" t="s">
        <v>1566</v>
      </c>
      <c r="D77" s="38">
        <v>37116</v>
      </c>
      <c r="E77" s="36" t="s">
        <v>857</v>
      </c>
      <c r="F77" s="36" t="s">
        <v>858</v>
      </c>
      <c r="G77" s="41" t="s">
        <v>1777</v>
      </c>
      <c r="H77">
        <f t="shared" si="1"/>
        <v>2001</v>
      </c>
    </row>
    <row r="78" spans="1:9" x14ac:dyDescent="0.25">
      <c r="A78" s="36" t="s">
        <v>186</v>
      </c>
      <c r="B78" s="36" t="s">
        <v>617</v>
      </c>
      <c r="C78" s="36" t="s">
        <v>1459</v>
      </c>
      <c r="D78" s="38">
        <v>38530</v>
      </c>
      <c r="E78" s="36" t="s">
        <v>857</v>
      </c>
      <c r="F78" s="36" t="s">
        <v>0</v>
      </c>
      <c r="G78" s="41" t="s">
        <v>1777</v>
      </c>
      <c r="H78">
        <f t="shared" si="1"/>
        <v>2005</v>
      </c>
    </row>
    <row r="79" spans="1:9" x14ac:dyDescent="0.25">
      <c r="A79" s="36" t="s">
        <v>268</v>
      </c>
      <c r="B79" s="36" t="s">
        <v>399</v>
      </c>
      <c r="C79" s="36" t="s">
        <v>1715</v>
      </c>
      <c r="D79" s="38">
        <v>35054</v>
      </c>
      <c r="E79" s="36" t="s">
        <v>857</v>
      </c>
      <c r="F79" s="36" t="s">
        <v>0</v>
      </c>
      <c r="G79" s="41" t="s">
        <v>1777</v>
      </c>
      <c r="H79">
        <f t="shared" si="1"/>
        <v>1995</v>
      </c>
    </row>
    <row r="80" spans="1:9" x14ac:dyDescent="0.25">
      <c r="A80" s="36" t="s">
        <v>1688</v>
      </c>
      <c r="B80" s="36" t="s">
        <v>418</v>
      </c>
      <c r="C80" s="36" t="s">
        <v>1689</v>
      </c>
      <c r="D80" s="38">
        <v>35160</v>
      </c>
      <c r="E80" s="36" t="s">
        <v>857</v>
      </c>
      <c r="F80" s="36" t="s">
        <v>858</v>
      </c>
      <c r="G80" s="41" t="s">
        <v>1777</v>
      </c>
      <c r="H80">
        <f t="shared" si="1"/>
        <v>1996</v>
      </c>
    </row>
    <row r="81" spans="1:9" x14ac:dyDescent="0.25">
      <c r="A81" s="36" t="s">
        <v>187</v>
      </c>
      <c r="B81" s="36" t="s">
        <v>461</v>
      </c>
      <c r="C81" s="36" t="s">
        <v>1460</v>
      </c>
      <c r="D81" s="38">
        <v>35807</v>
      </c>
      <c r="E81" s="36" t="s">
        <v>857</v>
      </c>
      <c r="F81" s="36" t="s">
        <v>858</v>
      </c>
      <c r="G81" s="41" t="s">
        <v>1777</v>
      </c>
      <c r="H81">
        <f t="shared" si="1"/>
        <v>1998</v>
      </c>
    </row>
    <row r="82" spans="1:9" s="52" customFormat="1" x14ac:dyDescent="0.25">
      <c r="A82" s="49" t="s">
        <v>1186</v>
      </c>
      <c r="B82" s="49" t="s">
        <v>751</v>
      </c>
      <c r="C82" s="49" t="s">
        <v>1188</v>
      </c>
      <c r="D82" s="50">
        <v>40976</v>
      </c>
      <c r="E82" s="49" t="s">
        <v>857</v>
      </c>
      <c r="F82" s="49" t="s">
        <v>0</v>
      </c>
      <c r="G82" s="51" t="s">
        <v>1777</v>
      </c>
      <c r="H82" s="52">
        <f t="shared" si="1"/>
        <v>2012</v>
      </c>
      <c r="I82" s="52" t="s">
        <v>857</v>
      </c>
    </row>
    <row r="83" spans="1:9" s="52" customFormat="1" x14ac:dyDescent="0.25">
      <c r="A83" s="49" t="s">
        <v>1186</v>
      </c>
      <c r="B83" s="49" t="s">
        <v>751</v>
      </c>
      <c r="C83" s="49" t="s">
        <v>1187</v>
      </c>
      <c r="D83" s="50">
        <v>40994</v>
      </c>
      <c r="E83" s="49" t="s">
        <v>857</v>
      </c>
      <c r="F83" s="49" t="s">
        <v>0</v>
      </c>
      <c r="G83" s="51" t="s">
        <v>1777</v>
      </c>
      <c r="H83" s="52">
        <f t="shared" si="1"/>
        <v>2012</v>
      </c>
    </row>
    <row r="84" spans="1:9" x14ac:dyDescent="0.25">
      <c r="A84" s="36" t="s">
        <v>1600</v>
      </c>
      <c r="B84" s="36" t="s">
        <v>408</v>
      </c>
      <c r="C84" s="36" t="s">
        <v>1601</v>
      </c>
      <c r="D84" s="38">
        <v>34982</v>
      </c>
      <c r="E84" s="36" t="s">
        <v>857</v>
      </c>
      <c r="F84" s="36" t="s">
        <v>858</v>
      </c>
      <c r="G84" s="41" t="s">
        <v>1777</v>
      </c>
      <c r="H84">
        <f t="shared" si="1"/>
        <v>1995</v>
      </c>
    </row>
    <row r="85" spans="1:9" x14ac:dyDescent="0.25">
      <c r="A85" s="36" t="s">
        <v>188</v>
      </c>
      <c r="B85" s="36" t="s">
        <v>457</v>
      </c>
      <c r="C85" s="36" t="s">
        <v>1567</v>
      </c>
      <c r="D85" s="38">
        <v>35770</v>
      </c>
      <c r="E85" s="36" t="s">
        <v>857</v>
      </c>
      <c r="F85" s="36" t="s">
        <v>0</v>
      </c>
      <c r="G85" s="41" t="s">
        <v>1777</v>
      </c>
      <c r="H85">
        <f t="shared" si="1"/>
        <v>1997</v>
      </c>
    </row>
    <row r="86" spans="1:9" x14ac:dyDescent="0.25">
      <c r="A86" s="36" t="s">
        <v>188</v>
      </c>
      <c r="B86" s="36" t="s">
        <v>457</v>
      </c>
      <c r="C86" s="36" t="s">
        <v>1568</v>
      </c>
      <c r="D86" s="38">
        <v>38871</v>
      </c>
      <c r="E86" s="36" t="s">
        <v>857</v>
      </c>
      <c r="F86" s="36" t="s">
        <v>0</v>
      </c>
      <c r="G86" s="41" t="s">
        <v>1777</v>
      </c>
      <c r="H86">
        <f t="shared" si="1"/>
        <v>2006</v>
      </c>
    </row>
    <row r="87" spans="1:9" x14ac:dyDescent="0.25">
      <c r="A87" s="36" t="s">
        <v>859</v>
      </c>
      <c r="B87" s="36" t="s">
        <v>391</v>
      </c>
      <c r="C87" s="36" t="s">
        <v>860</v>
      </c>
      <c r="D87" s="39">
        <v>40057</v>
      </c>
      <c r="E87" s="36" t="s">
        <v>857</v>
      </c>
      <c r="F87" s="36" t="s">
        <v>858</v>
      </c>
      <c r="G87" s="41" t="s">
        <v>1776</v>
      </c>
      <c r="H87">
        <f t="shared" si="1"/>
        <v>2009</v>
      </c>
    </row>
    <row r="88" spans="1:9" x14ac:dyDescent="0.25">
      <c r="A88" s="36" t="s">
        <v>863</v>
      </c>
      <c r="B88" s="36" t="s">
        <v>350</v>
      </c>
      <c r="C88" s="36" t="s">
        <v>864</v>
      </c>
      <c r="D88" s="38">
        <v>40219</v>
      </c>
      <c r="E88" s="36" t="s">
        <v>857</v>
      </c>
      <c r="F88" s="36" t="s">
        <v>858</v>
      </c>
      <c r="G88" s="41" t="s">
        <v>1776</v>
      </c>
      <c r="H88">
        <f t="shared" si="1"/>
        <v>2010</v>
      </c>
    </row>
    <row r="89" spans="1:9" x14ac:dyDescent="0.25">
      <c r="A89" s="36" t="s">
        <v>189</v>
      </c>
      <c r="B89" s="36" t="s">
        <v>440</v>
      </c>
      <c r="C89" s="36" t="s">
        <v>1569</v>
      </c>
      <c r="D89" s="38">
        <v>36220</v>
      </c>
      <c r="E89" s="36" t="s">
        <v>857</v>
      </c>
      <c r="F89" s="36" t="s">
        <v>0</v>
      </c>
      <c r="G89" s="41" t="s">
        <v>1777</v>
      </c>
      <c r="H89">
        <f t="shared" si="1"/>
        <v>1999</v>
      </c>
    </row>
    <row r="90" spans="1:9" x14ac:dyDescent="0.25">
      <c r="A90" s="36" t="s">
        <v>189</v>
      </c>
      <c r="B90" s="36" t="s">
        <v>440</v>
      </c>
      <c r="C90" s="36" t="s">
        <v>1570</v>
      </c>
      <c r="D90" s="38">
        <v>36836</v>
      </c>
      <c r="E90" s="36" t="s">
        <v>857</v>
      </c>
      <c r="F90" s="36" t="s">
        <v>0</v>
      </c>
      <c r="G90" s="41" t="s">
        <v>1777</v>
      </c>
      <c r="H90">
        <f t="shared" si="1"/>
        <v>2000</v>
      </c>
    </row>
    <row r="91" spans="1:9" x14ac:dyDescent="0.25">
      <c r="A91" s="36" t="s">
        <v>190</v>
      </c>
      <c r="B91" s="36" t="s">
        <v>589</v>
      </c>
      <c r="C91" s="36" t="s">
        <v>1571</v>
      </c>
      <c r="D91" s="38">
        <v>37950</v>
      </c>
      <c r="E91" s="36" t="s">
        <v>857</v>
      </c>
      <c r="F91" s="36" t="s">
        <v>0</v>
      </c>
      <c r="G91" s="41" t="s">
        <v>1777</v>
      </c>
      <c r="H91">
        <f t="shared" si="1"/>
        <v>2003</v>
      </c>
    </row>
    <row r="92" spans="1:9" x14ac:dyDescent="0.25">
      <c r="A92" s="36" t="s">
        <v>191</v>
      </c>
      <c r="B92" s="36" t="s">
        <v>566</v>
      </c>
      <c r="C92" s="36" t="s">
        <v>1189</v>
      </c>
      <c r="D92" s="38">
        <v>40401</v>
      </c>
      <c r="E92" s="36" t="s">
        <v>857</v>
      </c>
      <c r="F92" s="36" t="s">
        <v>0</v>
      </c>
      <c r="G92" s="41" t="s">
        <v>1777</v>
      </c>
      <c r="H92">
        <f t="shared" si="1"/>
        <v>2010</v>
      </c>
    </row>
    <row r="93" spans="1:9" x14ac:dyDescent="0.25">
      <c r="A93" s="36" t="s">
        <v>192</v>
      </c>
      <c r="B93" s="36" t="s">
        <v>610</v>
      </c>
      <c r="C93" s="36" t="s">
        <v>1572</v>
      </c>
      <c r="D93" s="38">
        <v>38471</v>
      </c>
      <c r="E93" s="36" t="s">
        <v>857</v>
      </c>
      <c r="F93" s="36" t="s">
        <v>0</v>
      </c>
      <c r="G93" s="41" t="s">
        <v>1777</v>
      </c>
      <c r="H93">
        <f t="shared" si="1"/>
        <v>2005</v>
      </c>
    </row>
    <row r="94" spans="1:9" x14ac:dyDescent="0.25">
      <c r="A94" s="36" t="s">
        <v>193</v>
      </c>
      <c r="B94" s="36" t="s">
        <v>624</v>
      </c>
      <c r="C94" s="36" t="s">
        <v>1573</v>
      </c>
      <c r="D94" s="38">
        <v>38741</v>
      </c>
      <c r="E94" s="36" t="s">
        <v>857</v>
      </c>
      <c r="F94" s="36" t="s">
        <v>0</v>
      </c>
      <c r="G94" s="41" t="s">
        <v>1777</v>
      </c>
      <c r="H94">
        <f t="shared" si="1"/>
        <v>2006</v>
      </c>
    </row>
    <row r="95" spans="1:9" x14ac:dyDescent="0.25">
      <c r="A95" s="36" t="s">
        <v>1574</v>
      </c>
      <c r="B95" s="36" t="s">
        <v>550</v>
      </c>
      <c r="C95" s="36" t="s">
        <v>1575</v>
      </c>
      <c r="D95" s="38">
        <v>37237</v>
      </c>
      <c r="E95" s="36" t="s">
        <v>857</v>
      </c>
      <c r="F95" s="36" t="s">
        <v>0</v>
      </c>
      <c r="G95" s="41" t="s">
        <v>1777</v>
      </c>
      <c r="H95">
        <f t="shared" si="1"/>
        <v>2001</v>
      </c>
    </row>
    <row r="96" spans="1:9" x14ac:dyDescent="0.25">
      <c r="A96" s="36" t="s">
        <v>194</v>
      </c>
      <c r="B96" s="36" t="s">
        <v>708</v>
      </c>
      <c r="C96" s="36" t="s">
        <v>1190</v>
      </c>
      <c r="D96" s="38">
        <v>40207</v>
      </c>
      <c r="E96" s="36" t="s">
        <v>857</v>
      </c>
      <c r="F96" s="36" t="s">
        <v>0</v>
      </c>
      <c r="G96" s="41" t="s">
        <v>1777</v>
      </c>
      <c r="H96">
        <f t="shared" si="1"/>
        <v>2010</v>
      </c>
    </row>
    <row r="97" spans="1:9" x14ac:dyDescent="0.25">
      <c r="A97" s="36" t="s">
        <v>1461</v>
      </c>
      <c r="B97" s="36" t="s">
        <v>438</v>
      </c>
      <c r="C97" s="36" t="s">
        <v>1462</v>
      </c>
      <c r="D97" s="38">
        <v>35482</v>
      </c>
      <c r="E97" s="36" t="s">
        <v>857</v>
      </c>
      <c r="F97" s="36" t="s">
        <v>0</v>
      </c>
      <c r="G97" s="41" t="s">
        <v>1777</v>
      </c>
      <c r="H97">
        <f t="shared" si="1"/>
        <v>1997</v>
      </c>
    </row>
    <row r="98" spans="1:9" x14ac:dyDescent="0.25">
      <c r="A98" s="36" t="s">
        <v>195</v>
      </c>
      <c r="B98" s="36" t="s">
        <v>704</v>
      </c>
      <c r="C98" s="36" t="s">
        <v>1191</v>
      </c>
      <c r="D98" s="38">
        <v>40078</v>
      </c>
      <c r="E98" s="36" t="s">
        <v>857</v>
      </c>
      <c r="F98" s="36" t="s">
        <v>0</v>
      </c>
      <c r="G98" s="41" t="s">
        <v>1777</v>
      </c>
      <c r="H98">
        <f t="shared" si="1"/>
        <v>2009</v>
      </c>
    </row>
    <row r="99" spans="1:9" x14ac:dyDescent="0.25">
      <c r="A99" s="36" t="s">
        <v>196</v>
      </c>
      <c r="B99" s="36" t="s">
        <v>770</v>
      </c>
      <c r="C99" s="36" t="s">
        <v>1192</v>
      </c>
      <c r="D99" s="38">
        <v>41310</v>
      </c>
      <c r="E99" s="36" t="s">
        <v>857</v>
      </c>
      <c r="F99" s="36" t="s">
        <v>0</v>
      </c>
      <c r="G99" s="41" t="s">
        <v>1777</v>
      </c>
      <c r="H99">
        <f t="shared" si="1"/>
        <v>2013</v>
      </c>
    </row>
    <row r="100" spans="1:9" x14ac:dyDescent="0.25">
      <c r="A100" s="36" t="s">
        <v>197</v>
      </c>
      <c r="B100" s="36" t="s">
        <v>426</v>
      </c>
      <c r="C100" s="36" t="s">
        <v>1576</v>
      </c>
      <c r="D100" s="38">
        <v>35296</v>
      </c>
      <c r="E100" s="36" t="s">
        <v>857</v>
      </c>
      <c r="F100" s="36" t="s">
        <v>0</v>
      </c>
      <c r="G100" s="41" t="s">
        <v>1777</v>
      </c>
      <c r="H100">
        <f t="shared" si="1"/>
        <v>1996</v>
      </c>
    </row>
    <row r="101" spans="1:9" x14ac:dyDescent="0.25">
      <c r="A101" s="36" t="s">
        <v>197</v>
      </c>
      <c r="B101" s="36" t="s">
        <v>426</v>
      </c>
      <c r="C101" s="36" t="s">
        <v>1193</v>
      </c>
      <c r="D101" s="38">
        <v>40051</v>
      </c>
      <c r="E101" s="36" t="s">
        <v>857</v>
      </c>
      <c r="F101" s="36" t="s">
        <v>0</v>
      </c>
      <c r="G101" s="41" t="s">
        <v>1777</v>
      </c>
      <c r="H101">
        <f t="shared" si="1"/>
        <v>2009</v>
      </c>
    </row>
    <row r="102" spans="1:9" x14ac:dyDescent="0.25">
      <c r="A102" s="36" t="s">
        <v>1722</v>
      </c>
      <c r="B102" s="36" t="s">
        <v>412</v>
      </c>
      <c r="C102" s="36" t="s">
        <v>1723</v>
      </c>
      <c r="D102" s="38">
        <v>35139</v>
      </c>
      <c r="E102" s="36" t="s">
        <v>857</v>
      </c>
      <c r="F102" s="36" t="s">
        <v>858</v>
      </c>
      <c r="G102" s="41" t="s">
        <v>1777</v>
      </c>
      <c r="H102">
        <f t="shared" si="1"/>
        <v>1996</v>
      </c>
    </row>
    <row r="103" spans="1:9" x14ac:dyDescent="0.25">
      <c r="A103" s="36" t="s">
        <v>1577</v>
      </c>
      <c r="B103" s="36" t="s">
        <v>565</v>
      </c>
      <c r="C103" s="36" t="s">
        <v>1578</v>
      </c>
      <c r="D103" s="38">
        <v>38859</v>
      </c>
      <c r="E103" s="36" t="s">
        <v>857</v>
      </c>
      <c r="F103" s="36" t="s">
        <v>0</v>
      </c>
      <c r="G103" s="41" t="s">
        <v>1777</v>
      </c>
      <c r="H103">
        <f t="shared" si="1"/>
        <v>2006</v>
      </c>
    </row>
    <row r="104" spans="1:9" x14ac:dyDescent="0.25">
      <c r="A104" s="36" t="s">
        <v>198</v>
      </c>
      <c r="B104" s="36" t="s">
        <v>477</v>
      </c>
      <c r="C104" s="36" t="s">
        <v>1463</v>
      </c>
      <c r="D104" s="38">
        <v>36117</v>
      </c>
      <c r="E104" s="36" t="s">
        <v>857</v>
      </c>
      <c r="F104" s="36" t="s">
        <v>0</v>
      </c>
      <c r="G104" s="41" t="s">
        <v>1777</v>
      </c>
      <c r="H104">
        <f t="shared" si="1"/>
        <v>1998</v>
      </c>
    </row>
    <row r="105" spans="1:9" x14ac:dyDescent="0.25">
      <c r="A105" s="36" t="s">
        <v>1579</v>
      </c>
      <c r="B105" s="36" t="s">
        <v>616</v>
      </c>
      <c r="C105" s="36" t="s">
        <v>1580</v>
      </c>
      <c r="D105" s="38">
        <v>38516</v>
      </c>
      <c r="E105" s="36" t="s">
        <v>857</v>
      </c>
      <c r="F105" s="36" t="s">
        <v>0</v>
      </c>
      <c r="G105" s="41" t="s">
        <v>1777</v>
      </c>
      <c r="H105">
        <f t="shared" si="1"/>
        <v>2005</v>
      </c>
    </row>
    <row r="106" spans="1:9" x14ac:dyDescent="0.25">
      <c r="A106" s="36" t="s">
        <v>1579</v>
      </c>
      <c r="B106" s="36" t="s">
        <v>616</v>
      </c>
      <c r="C106" s="36" t="s">
        <v>1581</v>
      </c>
      <c r="D106" s="38">
        <v>39294</v>
      </c>
      <c r="E106" s="36" t="s">
        <v>857</v>
      </c>
      <c r="F106" s="36" t="s">
        <v>858</v>
      </c>
      <c r="G106" s="41" t="s">
        <v>1777</v>
      </c>
      <c r="H106">
        <f t="shared" si="1"/>
        <v>2007</v>
      </c>
    </row>
    <row r="107" spans="1:9" x14ac:dyDescent="0.25">
      <c r="A107" s="36" t="s">
        <v>1662</v>
      </c>
      <c r="B107" s="36" t="s">
        <v>490</v>
      </c>
      <c r="C107" s="36" t="s">
        <v>1663</v>
      </c>
      <c r="D107" s="38">
        <v>36482</v>
      </c>
      <c r="E107" s="36" t="s">
        <v>857</v>
      </c>
      <c r="F107" s="36" t="s">
        <v>858</v>
      </c>
      <c r="G107" s="41" t="s">
        <v>1777</v>
      </c>
      <c r="H107">
        <f t="shared" si="1"/>
        <v>1999</v>
      </c>
    </row>
    <row r="108" spans="1:9" x14ac:dyDescent="0.25">
      <c r="A108" s="36" t="s">
        <v>202</v>
      </c>
      <c r="B108" s="36" t="s">
        <v>509</v>
      </c>
      <c r="C108" s="36" t="s">
        <v>1584</v>
      </c>
      <c r="D108" s="38">
        <v>36719</v>
      </c>
      <c r="E108" s="36" t="s">
        <v>857</v>
      </c>
      <c r="F108" s="36" t="s">
        <v>0</v>
      </c>
      <c r="G108" s="41" t="s">
        <v>1777</v>
      </c>
      <c r="H108">
        <f t="shared" si="1"/>
        <v>2000</v>
      </c>
    </row>
    <row r="109" spans="1:9" x14ac:dyDescent="0.25">
      <c r="A109" s="36" t="s">
        <v>204</v>
      </c>
      <c r="B109" s="36" t="s">
        <v>527</v>
      </c>
      <c r="C109" s="36" t="s">
        <v>1586</v>
      </c>
      <c r="D109" s="38">
        <v>36957</v>
      </c>
      <c r="E109" s="36" t="s">
        <v>857</v>
      </c>
      <c r="F109" s="36" t="s">
        <v>0</v>
      </c>
      <c r="G109" s="41" t="s">
        <v>1777</v>
      </c>
      <c r="H109">
        <f t="shared" si="1"/>
        <v>2001</v>
      </c>
    </row>
    <row r="110" spans="1:9" s="52" customFormat="1" x14ac:dyDescent="0.25">
      <c r="A110" s="49" t="s">
        <v>1587</v>
      </c>
      <c r="B110" s="49" t="s">
        <v>500</v>
      </c>
      <c r="C110" s="49" t="s">
        <v>1588</v>
      </c>
      <c r="D110" s="50">
        <v>36598</v>
      </c>
      <c r="E110" s="49" t="s">
        <v>857</v>
      </c>
      <c r="F110" s="49" t="s">
        <v>858</v>
      </c>
      <c r="G110" s="51" t="s">
        <v>1777</v>
      </c>
      <c r="H110" s="52">
        <f t="shared" si="1"/>
        <v>2000</v>
      </c>
    </row>
    <row r="111" spans="1:9" s="52" customFormat="1" x14ac:dyDescent="0.25">
      <c r="A111" s="49" t="s">
        <v>1587</v>
      </c>
      <c r="B111" s="49" t="s">
        <v>500</v>
      </c>
      <c r="C111" s="49" t="s">
        <v>1589</v>
      </c>
      <c r="D111" s="50">
        <v>36651</v>
      </c>
      <c r="E111" s="49" t="s">
        <v>857</v>
      </c>
      <c r="F111" s="49" t="s">
        <v>0</v>
      </c>
      <c r="G111" s="51" t="s">
        <v>1777</v>
      </c>
      <c r="H111" s="52">
        <f t="shared" si="1"/>
        <v>2000</v>
      </c>
      <c r="I111" s="52" t="s">
        <v>857</v>
      </c>
    </row>
    <row r="112" spans="1:9" x14ac:dyDescent="0.25">
      <c r="A112" s="36" t="s">
        <v>1590</v>
      </c>
      <c r="B112" s="36" t="s">
        <v>531</v>
      </c>
      <c r="C112" s="36" t="s">
        <v>1591</v>
      </c>
      <c r="D112" s="38">
        <v>37020</v>
      </c>
      <c r="E112" s="36" t="s">
        <v>857</v>
      </c>
      <c r="F112" s="36" t="s">
        <v>0</v>
      </c>
      <c r="G112" s="41" t="s">
        <v>1777</v>
      </c>
      <c r="H112">
        <f t="shared" si="1"/>
        <v>2001</v>
      </c>
    </row>
    <row r="113" spans="1:9" x14ac:dyDescent="0.25">
      <c r="A113" s="36" t="s">
        <v>205</v>
      </c>
      <c r="B113" s="36" t="s">
        <v>671</v>
      </c>
      <c r="C113" s="36" t="s">
        <v>1639</v>
      </c>
      <c r="D113" s="38">
        <v>39605</v>
      </c>
      <c r="E113" s="36" t="s">
        <v>857</v>
      </c>
      <c r="F113" s="36" t="s">
        <v>0</v>
      </c>
      <c r="G113" s="41" t="s">
        <v>1777</v>
      </c>
      <c r="H113">
        <f t="shared" si="1"/>
        <v>2008</v>
      </c>
    </row>
    <row r="114" spans="1:9" x14ac:dyDescent="0.25">
      <c r="A114" s="36" t="s">
        <v>205</v>
      </c>
      <c r="B114" s="36" t="s">
        <v>671</v>
      </c>
      <c r="C114" s="36" t="s">
        <v>1643</v>
      </c>
      <c r="D114" s="38">
        <v>39934</v>
      </c>
      <c r="E114" s="36" t="s">
        <v>857</v>
      </c>
      <c r="F114" s="36" t="s">
        <v>0</v>
      </c>
      <c r="G114" s="41" t="s">
        <v>1777</v>
      </c>
      <c r="H114">
        <f t="shared" si="1"/>
        <v>2009</v>
      </c>
    </row>
    <row r="115" spans="1:9" x14ac:dyDescent="0.25">
      <c r="A115" s="36" t="s">
        <v>205</v>
      </c>
      <c r="B115" s="36" t="s">
        <v>671</v>
      </c>
      <c r="C115" s="36" t="s">
        <v>1194</v>
      </c>
      <c r="D115" s="38">
        <v>40140</v>
      </c>
      <c r="E115" s="36" t="s">
        <v>857</v>
      </c>
      <c r="F115" s="36" t="s">
        <v>0</v>
      </c>
      <c r="G115" s="41" t="s">
        <v>1777</v>
      </c>
      <c r="H115">
        <f t="shared" si="1"/>
        <v>2009</v>
      </c>
    </row>
    <row r="116" spans="1:9" x14ac:dyDescent="0.25">
      <c r="A116" s="36" t="s">
        <v>1201</v>
      </c>
      <c r="B116" s="36" t="s">
        <v>761</v>
      </c>
      <c r="C116" s="36" t="s">
        <v>1202</v>
      </c>
      <c r="D116" s="38">
        <v>41120</v>
      </c>
      <c r="E116" s="36" t="s">
        <v>857</v>
      </c>
      <c r="F116" s="36" t="s">
        <v>0</v>
      </c>
      <c r="G116" s="41" t="s">
        <v>1777</v>
      </c>
      <c r="H116">
        <f t="shared" si="1"/>
        <v>2012</v>
      </c>
    </row>
    <row r="117" spans="1:9" x14ac:dyDescent="0.25">
      <c r="A117" s="36" t="s">
        <v>1766</v>
      </c>
      <c r="B117" s="36" t="s">
        <v>394</v>
      </c>
      <c r="C117" s="36" t="s">
        <v>1767</v>
      </c>
      <c r="D117" s="38">
        <v>36206</v>
      </c>
      <c r="E117" s="36" t="s">
        <v>857</v>
      </c>
      <c r="F117" s="36" t="s">
        <v>858</v>
      </c>
      <c r="G117" s="41" t="s">
        <v>1776</v>
      </c>
      <c r="H117">
        <f t="shared" si="1"/>
        <v>1999</v>
      </c>
    </row>
    <row r="118" spans="1:9" x14ac:dyDescent="0.25">
      <c r="A118" s="36" t="s">
        <v>865</v>
      </c>
      <c r="B118" s="36" t="s">
        <v>351</v>
      </c>
      <c r="C118" s="36" t="s">
        <v>866</v>
      </c>
      <c r="D118" s="38">
        <v>40175</v>
      </c>
      <c r="E118" s="36" t="s">
        <v>857</v>
      </c>
      <c r="F118" s="36" t="s">
        <v>858</v>
      </c>
      <c r="G118" s="41" t="s">
        <v>1776</v>
      </c>
      <c r="H118">
        <f t="shared" si="1"/>
        <v>2009</v>
      </c>
    </row>
    <row r="119" spans="1:9" x14ac:dyDescent="0.25">
      <c r="A119" s="36" t="s">
        <v>220</v>
      </c>
      <c r="B119" s="36" t="s">
        <v>411</v>
      </c>
      <c r="C119" s="36" t="s">
        <v>1682</v>
      </c>
      <c r="D119" s="38">
        <v>35023</v>
      </c>
      <c r="E119" s="36" t="s">
        <v>857</v>
      </c>
      <c r="F119" s="36" t="s">
        <v>0</v>
      </c>
      <c r="G119" s="41" t="s">
        <v>1777</v>
      </c>
      <c r="H119">
        <f t="shared" si="1"/>
        <v>1995</v>
      </c>
    </row>
    <row r="120" spans="1:9" x14ac:dyDescent="0.25">
      <c r="A120" s="36" t="s">
        <v>220</v>
      </c>
      <c r="B120" s="36" t="s">
        <v>411</v>
      </c>
      <c r="C120" s="36" t="s">
        <v>1599</v>
      </c>
      <c r="D120" s="38">
        <v>39090</v>
      </c>
      <c r="E120" s="36" t="s">
        <v>857</v>
      </c>
      <c r="F120" s="36" t="s">
        <v>0</v>
      </c>
      <c r="G120" s="41" t="s">
        <v>1777</v>
      </c>
      <c r="H120">
        <f t="shared" si="1"/>
        <v>2007</v>
      </c>
    </row>
    <row r="121" spans="1:9" x14ac:dyDescent="0.25">
      <c r="A121" s="36" t="s">
        <v>220</v>
      </c>
      <c r="B121" s="36" t="s">
        <v>411</v>
      </c>
      <c r="C121" s="36" t="s">
        <v>1602</v>
      </c>
      <c r="D121" s="38">
        <v>40113</v>
      </c>
      <c r="E121" s="36" t="s">
        <v>857</v>
      </c>
      <c r="F121" s="36" t="s">
        <v>0</v>
      </c>
      <c r="G121" s="41" t="s">
        <v>1777</v>
      </c>
      <c r="H121">
        <f t="shared" si="1"/>
        <v>2009</v>
      </c>
    </row>
    <row r="122" spans="1:9" x14ac:dyDescent="0.25">
      <c r="A122" s="36" t="s">
        <v>220</v>
      </c>
      <c r="B122" s="36" t="s">
        <v>411</v>
      </c>
      <c r="C122" s="36" t="s">
        <v>1603</v>
      </c>
      <c r="D122" s="38">
        <v>40403</v>
      </c>
      <c r="E122" s="36" t="s">
        <v>857</v>
      </c>
      <c r="F122" s="36" t="s">
        <v>0</v>
      </c>
      <c r="G122" s="41" t="s">
        <v>1777</v>
      </c>
      <c r="H122">
        <f t="shared" si="1"/>
        <v>2010</v>
      </c>
    </row>
    <row r="123" spans="1:9" x14ac:dyDescent="0.25">
      <c r="A123" s="36" t="s">
        <v>221</v>
      </c>
      <c r="B123" s="36" t="s">
        <v>731</v>
      </c>
      <c r="C123" s="36" t="s">
        <v>1203</v>
      </c>
      <c r="D123" s="38">
        <v>40483</v>
      </c>
      <c r="E123" s="36" t="s">
        <v>857</v>
      </c>
      <c r="F123" s="36" t="s">
        <v>0</v>
      </c>
      <c r="G123" s="41" t="s">
        <v>1777</v>
      </c>
      <c r="H123">
        <f t="shared" si="1"/>
        <v>2010</v>
      </c>
    </row>
    <row r="124" spans="1:9" x14ac:dyDescent="0.25">
      <c r="A124" s="36" t="s">
        <v>222</v>
      </c>
      <c r="B124" s="36" t="s">
        <v>403</v>
      </c>
      <c r="C124" s="36" t="s">
        <v>1464</v>
      </c>
      <c r="D124" s="38">
        <v>34841</v>
      </c>
      <c r="E124" s="36" t="s">
        <v>857</v>
      </c>
      <c r="F124" s="36" t="s">
        <v>0</v>
      </c>
      <c r="G124" s="41" t="s">
        <v>1777</v>
      </c>
      <c r="H124">
        <f t="shared" si="1"/>
        <v>1995</v>
      </c>
    </row>
    <row r="125" spans="1:9" x14ac:dyDescent="0.25">
      <c r="A125" s="36" t="s">
        <v>223</v>
      </c>
      <c r="B125" s="36" t="s">
        <v>397</v>
      </c>
      <c r="C125" s="36" t="s">
        <v>1465</v>
      </c>
      <c r="D125" s="38">
        <v>34725</v>
      </c>
      <c r="E125" s="36" t="s">
        <v>857</v>
      </c>
      <c r="F125" s="36" t="s">
        <v>0</v>
      </c>
      <c r="G125" s="41" t="s">
        <v>1777</v>
      </c>
      <c r="H125">
        <f t="shared" si="1"/>
        <v>1995</v>
      </c>
    </row>
    <row r="126" spans="1:9" x14ac:dyDescent="0.25">
      <c r="A126" s="36" t="s">
        <v>224</v>
      </c>
      <c r="B126" s="36" t="s">
        <v>529</v>
      </c>
      <c r="C126" s="36" t="s">
        <v>1604</v>
      </c>
      <c r="D126" s="38">
        <v>36991</v>
      </c>
      <c r="E126" s="36" t="s">
        <v>857</v>
      </c>
      <c r="F126" s="36" t="s">
        <v>0</v>
      </c>
      <c r="G126" s="41" t="s">
        <v>1777</v>
      </c>
      <c r="H126">
        <f t="shared" si="1"/>
        <v>2001</v>
      </c>
    </row>
    <row r="127" spans="1:9" s="52" customFormat="1" x14ac:dyDescent="0.25">
      <c r="A127" s="49" t="s">
        <v>1741</v>
      </c>
      <c r="B127" s="49" t="s">
        <v>423</v>
      </c>
      <c r="C127" s="49" t="s">
        <v>1742</v>
      </c>
      <c r="D127" s="50">
        <v>35233</v>
      </c>
      <c r="E127" s="49" t="s">
        <v>857</v>
      </c>
      <c r="F127" s="49" t="s">
        <v>0</v>
      </c>
      <c r="G127" s="51" t="s">
        <v>1777</v>
      </c>
      <c r="H127" s="52">
        <f t="shared" si="1"/>
        <v>1996</v>
      </c>
      <c r="I127" s="52" t="s">
        <v>857</v>
      </c>
    </row>
    <row r="128" spans="1:9" s="52" customFormat="1" x14ac:dyDescent="0.25">
      <c r="A128" s="49" t="s">
        <v>1741</v>
      </c>
      <c r="B128" s="49" t="s">
        <v>423</v>
      </c>
      <c r="C128" s="49" t="s">
        <v>1743</v>
      </c>
      <c r="D128" s="50">
        <v>35293</v>
      </c>
      <c r="E128" s="49" t="s">
        <v>857</v>
      </c>
      <c r="F128" s="49" t="s">
        <v>858</v>
      </c>
      <c r="G128" s="51" t="s">
        <v>1777</v>
      </c>
      <c r="H128" s="52">
        <f t="shared" si="1"/>
        <v>1996</v>
      </c>
    </row>
    <row r="129" spans="1:9" x14ac:dyDescent="0.25">
      <c r="A129" s="36" t="s">
        <v>1466</v>
      </c>
      <c r="B129" s="36" t="s">
        <v>643</v>
      </c>
      <c r="C129" s="36" t="s">
        <v>1467</v>
      </c>
      <c r="D129" s="38">
        <v>39153</v>
      </c>
      <c r="E129" s="36" t="s">
        <v>857</v>
      </c>
      <c r="F129" s="36" t="s">
        <v>0</v>
      </c>
      <c r="G129" s="41" t="s">
        <v>1777</v>
      </c>
      <c r="H129">
        <f t="shared" si="1"/>
        <v>2007</v>
      </c>
    </row>
    <row r="130" spans="1:9" x14ac:dyDescent="0.25">
      <c r="A130" s="36" t="s">
        <v>225</v>
      </c>
      <c r="B130" s="36" t="s">
        <v>672</v>
      </c>
      <c r="C130" s="36" t="s">
        <v>1605</v>
      </c>
      <c r="D130" s="38">
        <v>39609</v>
      </c>
      <c r="E130" s="36" t="s">
        <v>857</v>
      </c>
      <c r="F130" s="36" t="s">
        <v>0</v>
      </c>
      <c r="G130" s="41" t="s">
        <v>1777</v>
      </c>
      <c r="H130">
        <f t="shared" ref="H130:H193" si="2">YEAR(D130)</f>
        <v>2008</v>
      </c>
    </row>
    <row r="131" spans="1:9" x14ac:dyDescent="0.25">
      <c r="A131" s="36" t="s">
        <v>226</v>
      </c>
      <c r="B131" s="36" t="s">
        <v>439</v>
      </c>
      <c r="C131" s="36" t="s">
        <v>1606</v>
      </c>
      <c r="D131" s="38">
        <v>38936</v>
      </c>
      <c r="E131" s="36" t="s">
        <v>857</v>
      </c>
      <c r="F131" s="36" t="s">
        <v>0</v>
      </c>
      <c r="G131" s="41" t="s">
        <v>1777</v>
      </c>
      <c r="H131">
        <f t="shared" si="2"/>
        <v>2006</v>
      </c>
    </row>
    <row r="132" spans="1:9" x14ac:dyDescent="0.25">
      <c r="A132" s="36" t="s">
        <v>227</v>
      </c>
      <c r="B132" s="36" t="s">
        <v>574</v>
      </c>
      <c r="C132" s="36" t="s">
        <v>1607</v>
      </c>
      <c r="D132" s="38">
        <v>37691</v>
      </c>
      <c r="E132" s="36" t="s">
        <v>857</v>
      </c>
      <c r="F132" s="36" t="s">
        <v>0</v>
      </c>
      <c r="G132" s="41" t="s">
        <v>1777</v>
      </c>
      <c r="H132">
        <f t="shared" si="2"/>
        <v>2003</v>
      </c>
    </row>
    <row r="133" spans="1:9" x14ac:dyDescent="0.25">
      <c r="A133" s="36" t="s">
        <v>1608</v>
      </c>
      <c r="B133" s="36" t="s">
        <v>629</v>
      </c>
      <c r="C133" s="36" t="s">
        <v>1609</v>
      </c>
      <c r="D133" s="38">
        <v>38905</v>
      </c>
      <c r="E133" s="36" t="s">
        <v>857</v>
      </c>
      <c r="F133" s="36" t="s">
        <v>858</v>
      </c>
      <c r="G133" s="41" t="s">
        <v>1777</v>
      </c>
      <c r="H133">
        <f t="shared" si="2"/>
        <v>2006</v>
      </c>
    </row>
    <row r="134" spans="1:9" x14ac:dyDescent="0.25">
      <c r="A134" s="36" t="s">
        <v>1704</v>
      </c>
      <c r="B134" s="36" t="s">
        <v>471</v>
      </c>
      <c r="C134" s="36" t="s">
        <v>1705</v>
      </c>
      <c r="D134" s="38">
        <v>36059</v>
      </c>
      <c r="E134" s="36" t="s">
        <v>857</v>
      </c>
      <c r="F134" s="36" t="s">
        <v>858</v>
      </c>
      <c r="G134" s="41" t="s">
        <v>1777</v>
      </c>
      <c r="H134">
        <f t="shared" si="2"/>
        <v>1998</v>
      </c>
    </row>
    <row r="135" spans="1:9" x14ac:dyDescent="0.25">
      <c r="A135" s="36" t="s">
        <v>228</v>
      </c>
      <c r="B135" s="36" t="s">
        <v>782</v>
      </c>
      <c r="C135" s="36" t="s">
        <v>1204</v>
      </c>
      <c r="D135" s="38">
        <v>41442</v>
      </c>
      <c r="E135" s="36" t="s">
        <v>857</v>
      </c>
      <c r="F135" s="36" t="s">
        <v>0</v>
      </c>
      <c r="G135" s="41" t="s">
        <v>1777</v>
      </c>
      <c r="H135">
        <f t="shared" si="2"/>
        <v>2013</v>
      </c>
    </row>
    <row r="136" spans="1:9" s="52" customFormat="1" x14ac:dyDescent="0.25">
      <c r="A136" s="49" t="s">
        <v>228</v>
      </c>
      <c r="B136" s="49" t="s">
        <v>782</v>
      </c>
      <c r="C136" s="49" t="s">
        <v>1205</v>
      </c>
      <c r="D136" s="50">
        <v>41852</v>
      </c>
      <c r="E136" s="49" t="s">
        <v>857</v>
      </c>
      <c r="F136" s="49" t="s">
        <v>0</v>
      </c>
      <c r="G136" s="51" t="s">
        <v>1777</v>
      </c>
      <c r="H136" s="52">
        <f t="shared" si="2"/>
        <v>2014</v>
      </c>
      <c r="I136" s="52" t="s">
        <v>857</v>
      </c>
    </row>
    <row r="137" spans="1:9" s="52" customFormat="1" x14ac:dyDescent="0.25">
      <c r="A137" s="49" t="s">
        <v>228</v>
      </c>
      <c r="B137" s="49" t="s">
        <v>782</v>
      </c>
      <c r="C137" s="49" t="s">
        <v>1206</v>
      </c>
      <c r="D137" s="50">
        <v>41852</v>
      </c>
      <c r="E137" s="49" t="s">
        <v>857</v>
      </c>
      <c r="F137" s="49" t="s">
        <v>0</v>
      </c>
      <c r="G137" s="51" t="s">
        <v>1777</v>
      </c>
      <c r="H137" s="52">
        <f t="shared" si="2"/>
        <v>2014</v>
      </c>
    </row>
    <row r="138" spans="1:9" x14ac:dyDescent="0.25">
      <c r="A138" s="36" t="s">
        <v>1610</v>
      </c>
      <c r="B138" s="36" t="s">
        <v>354</v>
      </c>
      <c r="C138" s="36" t="s">
        <v>1611</v>
      </c>
      <c r="D138" s="38">
        <v>39276</v>
      </c>
      <c r="E138" s="36" t="s">
        <v>857</v>
      </c>
      <c r="F138" s="36" t="s">
        <v>858</v>
      </c>
      <c r="G138" s="41" t="s">
        <v>1777</v>
      </c>
      <c r="H138">
        <f t="shared" si="2"/>
        <v>2007</v>
      </c>
    </row>
    <row r="139" spans="1:9" x14ac:dyDescent="0.25">
      <c r="A139" s="36" t="s">
        <v>867</v>
      </c>
      <c r="B139" s="36" t="s">
        <v>355</v>
      </c>
      <c r="C139" s="36" t="s">
        <v>868</v>
      </c>
      <c r="D139" s="38">
        <v>39890</v>
      </c>
      <c r="E139" s="36" t="s">
        <v>857</v>
      </c>
      <c r="F139" s="36" t="s">
        <v>858</v>
      </c>
      <c r="G139" s="41" t="s">
        <v>1776</v>
      </c>
      <c r="H139">
        <f t="shared" si="2"/>
        <v>2009</v>
      </c>
    </row>
    <row r="140" spans="1:9" x14ac:dyDescent="0.25">
      <c r="A140" s="36" t="s">
        <v>229</v>
      </c>
      <c r="B140" s="36" t="s">
        <v>674</v>
      </c>
      <c r="C140" s="36" t="s">
        <v>1612</v>
      </c>
      <c r="D140" s="38">
        <v>39643</v>
      </c>
      <c r="E140" s="36" t="s">
        <v>857</v>
      </c>
      <c r="F140" s="36" t="s">
        <v>0</v>
      </c>
      <c r="G140" s="41" t="s">
        <v>1777</v>
      </c>
      <c r="H140">
        <f t="shared" si="2"/>
        <v>2008</v>
      </c>
    </row>
    <row r="141" spans="1:9" x14ac:dyDescent="0.25">
      <c r="A141" s="36" t="s">
        <v>1468</v>
      </c>
      <c r="B141" s="36" t="s">
        <v>435</v>
      </c>
      <c r="C141" s="36" t="s">
        <v>1469</v>
      </c>
      <c r="D141" s="38">
        <v>35453</v>
      </c>
      <c r="E141" s="36" t="s">
        <v>857</v>
      </c>
      <c r="F141" s="36" t="s">
        <v>0</v>
      </c>
      <c r="G141" s="41" t="s">
        <v>1777</v>
      </c>
      <c r="H141">
        <f t="shared" si="2"/>
        <v>1997</v>
      </c>
    </row>
    <row r="142" spans="1:9" x14ac:dyDescent="0.25">
      <c r="A142" s="36" t="s">
        <v>230</v>
      </c>
      <c r="B142" s="36" t="s">
        <v>554</v>
      </c>
      <c r="C142" s="36" t="s">
        <v>1613</v>
      </c>
      <c r="D142" s="38">
        <v>37321</v>
      </c>
      <c r="E142" s="36" t="s">
        <v>857</v>
      </c>
      <c r="F142" s="36" t="s">
        <v>0</v>
      </c>
      <c r="G142" s="41" t="s">
        <v>1777</v>
      </c>
      <c r="H142">
        <f t="shared" si="2"/>
        <v>2002</v>
      </c>
    </row>
    <row r="143" spans="1:9" x14ac:dyDescent="0.25">
      <c r="A143" s="36" t="s">
        <v>230</v>
      </c>
      <c r="B143" s="36" t="s">
        <v>823</v>
      </c>
      <c r="C143" s="36" t="s">
        <v>1207</v>
      </c>
      <c r="D143" s="38">
        <v>42298</v>
      </c>
      <c r="E143" s="36" t="s">
        <v>857</v>
      </c>
      <c r="F143" s="36" t="s">
        <v>0</v>
      </c>
      <c r="G143" s="41" t="s">
        <v>1777</v>
      </c>
      <c r="H143">
        <f t="shared" si="2"/>
        <v>2015</v>
      </c>
    </row>
    <row r="144" spans="1:9" x14ac:dyDescent="0.25">
      <c r="A144" s="36" t="s">
        <v>1208</v>
      </c>
      <c r="B144" s="36" t="s">
        <v>741</v>
      </c>
      <c r="C144" s="36" t="s">
        <v>1209</v>
      </c>
      <c r="D144" s="38">
        <v>40812</v>
      </c>
      <c r="E144" s="36" t="s">
        <v>857</v>
      </c>
      <c r="F144" s="36" t="s">
        <v>0</v>
      </c>
      <c r="G144" s="41" t="s">
        <v>1777</v>
      </c>
      <c r="H144">
        <f t="shared" si="2"/>
        <v>2011</v>
      </c>
    </row>
    <row r="145" spans="1:9" x14ac:dyDescent="0.25">
      <c r="A145" s="36" t="s">
        <v>231</v>
      </c>
      <c r="B145" s="36" t="s">
        <v>824</v>
      </c>
      <c r="C145" s="36" t="s">
        <v>1210</v>
      </c>
      <c r="D145" s="38">
        <v>42366</v>
      </c>
      <c r="E145" s="36" t="s">
        <v>857</v>
      </c>
      <c r="F145" s="36" t="s">
        <v>0</v>
      </c>
      <c r="G145" s="41" t="s">
        <v>1777</v>
      </c>
      <c r="H145">
        <f t="shared" si="2"/>
        <v>2015</v>
      </c>
    </row>
    <row r="146" spans="1:9" x14ac:dyDescent="0.25">
      <c r="A146" s="36" t="s">
        <v>1211</v>
      </c>
      <c r="B146" s="36" t="s">
        <v>839</v>
      </c>
      <c r="C146" s="36" t="s">
        <v>1212</v>
      </c>
      <c r="D146" s="38">
        <v>42734</v>
      </c>
      <c r="E146" s="36" t="s">
        <v>857</v>
      </c>
      <c r="F146" s="36" t="s">
        <v>0</v>
      </c>
      <c r="G146" s="41" t="s">
        <v>1777</v>
      </c>
      <c r="H146">
        <f t="shared" si="2"/>
        <v>2016</v>
      </c>
    </row>
    <row r="147" spans="1:9" x14ac:dyDescent="0.25">
      <c r="A147" s="36" t="s">
        <v>232</v>
      </c>
      <c r="B147" s="36" t="s">
        <v>478</v>
      </c>
      <c r="C147" s="36" t="s">
        <v>1470</v>
      </c>
      <c r="D147" s="38">
        <v>36118</v>
      </c>
      <c r="E147" s="36" t="s">
        <v>857</v>
      </c>
      <c r="F147" s="36" t="s">
        <v>0</v>
      </c>
      <c r="G147" s="41" t="s">
        <v>1777</v>
      </c>
      <c r="H147">
        <f t="shared" si="2"/>
        <v>1998</v>
      </c>
    </row>
    <row r="148" spans="1:9" x14ac:dyDescent="0.25">
      <c r="A148" s="36" t="s">
        <v>232</v>
      </c>
      <c r="B148" s="36" t="s">
        <v>478</v>
      </c>
      <c r="C148" s="36" t="s">
        <v>1471</v>
      </c>
      <c r="D148" s="38">
        <v>36474</v>
      </c>
      <c r="E148" s="36" t="s">
        <v>857</v>
      </c>
      <c r="F148" s="36" t="s">
        <v>0</v>
      </c>
      <c r="G148" s="41" t="s">
        <v>1777</v>
      </c>
      <c r="H148">
        <f t="shared" si="2"/>
        <v>1999</v>
      </c>
    </row>
    <row r="149" spans="1:9" x14ac:dyDescent="0.25">
      <c r="A149" s="36" t="s">
        <v>1614</v>
      </c>
      <c r="B149" s="36" t="s">
        <v>530</v>
      </c>
      <c r="C149" s="36" t="s">
        <v>1615</v>
      </c>
      <c r="D149" s="38">
        <v>37019</v>
      </c>
      <c r="E149" s="36" t="s">
        <v>857</v>
      </c>
      <c r="F149" s="36" t="s">
        <v>0</v>
      </c>
      <c r="G149" s="41" t="s">
        <v>1777</v>
      </c>
      <c r="H149">
        <f t="shared" si="2"/>
        <v>2001</v>
      </c>
    </row>
    <row r="150" spans="1:9" x14ac:dyDescent="0.25">
      <c r="A150" s="36" t="s">
        <v>233</v>
      </c>
      <c r="B150" s="36" t="s">
        <v>648</v>
      </c>
      <c r="C150" s="36" t="s">
        <v>1616</v>
      </c>
      <c r="D150" s="38">
        <v>39239</v>
      </c>
      <c r="E150" s="36" t="s">
        <v>857</v>
      </c>
      <c r="F150" s="36" t="s">
        <v>0</v>
      </c>
      <c r="G150" s="41" t="s">
        <v>1777</v>
      </c>
      <c r="H150">
        <f t="shared" si="2"/>
        <v>2007</v>
      </c>
    </row>
    <row r="151" spans="1:9" x14ac:dyDescent="0.25">
      <c r="A151" s="36" t="s">
        <v>262</v>
      </c>
      <c r="B151" s="36" t="s">
        <v>409</v>
      </c>
      <c r="C151" s="36" t="s">
        <v>1720</v>
      </c>
      <c r="D151" s="38">
        <v>34995</v>
      </c>
      <c r="E151" s="36" t="s">
        <v>857</v>
      </c>
      <c r="F151" s="36" t="s">
        <v>0</v>
      </c>
      <c r="G151" s="41" t="s">
        <v>1777</v>
      </c>
      <c r="H151">
        <f t="shared" si="2"/>
        <v>1995</v>
      </c>
    </row>
    <row r="152" spans="1:9" s="52" customFormat="1" x14ac:dyDescent="0.25">
      <c r="A152" s="49" t="s">
        <v>262</v>
      </c>
      <c r="B152" s="49" t="s">
        <v>409</v>
      </c>
      <c r="C152" s="49" t="s">
        <v>1718</v>
      </c>
      <c r="D152" s="50">
        <v>35352</v>
      </c>
      <c r="E152" s="49" t="s">
        <v>857</v>
      </c>
      <c r="F152" s="49" t="s">
        <v>0</v>
      </c>
      <c r="G152" s="51" t="s">
        <v>1777</v>
      </c>
      <c r="H152" s="52">
        <f t="shared" si="2"/>
        <v>1996</v>
      </c>
      <c r="I152" s="52" t="s">
        <v>857</v>
      </c>
    </row>
    <row r="153" spans="1:9" s="52" customFormat="1" x14ac:dyDescent="0.25">
      <c r="A153" s="49" t="s">
        <v>262</v>
      </c>
      <c r="B153" s="49" t="s">
        <v>409</v>
      </c>
      <c r="C153" s="49" t="s">
        <v>1719</v>
      </c>
      <c r="D153" s="50">
        <v>35352</v>
      </c>
      <c r="E153" s="49" t="s">
        <v>857</v>
      </c>
      <c r="F153" s="49" t="s">
        <v>0</v>
      </c>
      <c r="G153" s="51" t="s">
        <v>1777</v>
      </c>
      <c r="H153" s="52">
        <f t="shared" si="2"/>
        <v>1996</v>
      </c>
    </row>
    <row r="154" spans="1:9" x14ac:dyDescent="0.25">
      <c r="A154" s="36" t="s">
        <v>1472</v>
      </c>
      <c r="B154" s="36" t="s">
        <v>458</v>
      </c>
      <c r="C154" s="36" t="s">
        <v>1473</v>
      </c>
      <c r="D154" s="38">
        <v>35776</v>
      </c>
      <c r="E154" s="36" t="s">
        <v>857</v>
      </c>
      <c r="F154" s="36" t="s">
        <v>858</v>
      </c>
      <c r="G154" s="41" t="s">
        <v>1777</v>
      </c>
      <c r="H154">
        <f t="shared" si="2"/>
        <v>1997</v>
      </c>
    </row>
    <row r="155" spans="1:9" x14ac:dyDescent="0.25">
      <c r="A155" s="36" t="s">
        <v>235</v>
      </c>
      <c r="B155" s="36" t="s">
        <v>581</v>
      </c>
      <c r="C155" s="36" t="s">
        <v>1617</v>
      </c>
      <c r="D155" s="38">
        <v>37848</v>
      </c>
      <c r="E155" s="36" t="s">
        <v>857</v>
      </c>
      <c r="F155" s="36" t="s">
        <v>0</v>
      </c>
      <c r="G155" s="41" t="s">
        <v>1777</v>
      </c>
      <c r="H155">
        <f t="shared" si="2"/>
        <v>2003</v>
      </c>
    </row>
    <row r="156" spans="1:9" x14ac:dyDescent="0.25">
      <c r="A156" s="36" t="s">
        <v>236</v>
      </c>
      <c r="B156" s="36" t="s">
        <v>627</v>
      </c>
      <c r="C156" s="36" t="s">
        <v>1618</v>
      </c>
      <c r="D156" s="38">
        <v>38835</v>
      </c>
      <c r="E156" s="36" t="s">
        <v>857</v>
      </c>
      <c r="F156" s="36" t="s">
        <v>0</v>
      </c>
      <c r="G156" s="41" t="s">
        <v>1777</v>
      </c>
      <c r="H156">
        <f t="shared" si="2"/>
        <v>2006</v>
      </c>
    </row>
    <row r="157" spans="1:9" x14ac:dyDescent="0.25">
      <c r="A157" s="36" t="s">
        <v>1213</v>
      </c>
      <c r="B157" s="36" t="s">
        <v>356</v>
      </c>
      <c r="C157" s="36" t="s">
        <v>1214</v>
      </c>
      <c r="D157" s="38">
        <v>40246</v>
      </c>
      <c r="E157" s="36" t="s">
        <v>857</v>
      </c>
      <c r="F157" s="36" t="s">
        <v>858</v>
      </c>
      <c r="G157" s="41" t="s">
        <v>1777</v>
      </c>
      <c r="H157">
        <f t="shared" si="2"/>
        <v>2010</v>
      </c>
    </row>
    <row r="158" spans="1:9" ht="30" x14ac:dyDescent="0.25">
      <c r="A158" s="36" t="s">
        <v>1774</v>
      </c>
      <c r="B158" s="36" t="s">
        <v>445</v>
      </c>
      <c r="C158" s="36" t="s">
        <v>1775</v>
      </c>
      <c r="D158" s="38">
        <v>35565</v>
      </c>
      <c r="E158" s="36" t="s">
        <v>857</v>
      </c>
      <c r="F158" s="36" t="s">
        <v>858</v>
      </c>
      <c r="G158" s="41" t="s">
        <v>1777</v>
      </c>
      <c r="H158">
        <f t="shared" si="2"/>
        <v>1997</v>
      </c>
    </row>
    <row r="159" spans="1:9" x14ac:dyDescent="0.25">
      <c r="A159" s="36" t="s">
        <v>237</v>
      </c>
      <c r="B159" s="36" t="s">
        <v>661</v>
      </c>
      <c r="C159" s="36" t="s">
        <v>1619</v>
      </c>
      <c r="D159" s="38">
        <v>39462</v>
      </c>
      <c r="E159" s="36" t="s">
        <v>857</v>
      </c>
      <c r="F159" s="36" t="s">
        <v>0</v>
      </c>
      <c r="G159" s="41" t="s">
        <v>1777</v>
      </c>
      <c r="H159">
        <f t="shared" si="2"/>
        <v>2008</v>
      </c>
    </row>
    <row r="160" spans="1:9" x14ac:dyDescent="0.25">
      <c r="A160" s="36" t="s">
        <v>1620</v>
      </c>
      <c r="B160" s="36" t="s">
        <v>498</v>
      </c>
      <c r="C160" s="36" t="s">
        <v>1621</v>
      </c>
      <c r="D160" s="38">
        <v>36944</v>
      </c>
      <c r="E160" s="36" t="s">
        <v>857</v>
      </c>
      <c r="F160" s="36" t="s">
        <v>0</v>
      </c>
      <c r="G160" s="41" t="s">
        <v>1777</v>
      </c>
      <c r="H160">
        <f t="shared" si="2"/>
        <v>2001</v>
      </c>
    </row>
    <row r="161" spans="1:8" x14ac:dyDescent="0.25">
      <c r="A161" s="36" t="s">
        <v>1620</v>
      </c>
      <c r="B161" s="36" t="s">
        <v>498</v>
      </c>
      <c r="C161" s="36" t="s">
        <v>1622</v>
      </c>
      <c r="D161" s="38">
        <v>38965</v>
      </c>
      <c r="E161" s="36" t="s">
        <v>857</v>
      </c>
      <c r="F161" s="36" t="s">
        <v>858</v>
      </c>
      <c r="G161" s="41" t="s">
        <v>1777</v>
      </c>
      <c r="H161">
        <f t="shared" si="2"/>
        <v>2006</v>
      </c>
    </row>
    <row r="162" spans="1:8" x14ac:dyDescent="0.25">
      <c r="A162" s="36" t="s">
        <v>238</v>
      </c>
      <c r="B162" s="36" t="s">
        <v>787</v>
      </c>
      <c r="C162" s="36" t="s">
        <v>1215</v>
      </c>
      <c r="D162" s="38">
        <v>41571</v>
      </c>
      <c r="E162" s="36" t="s">
        <v>857</v>
      </c>
      <c r="F162" s="36" t="s">
        <v>0</v>
      </c>
      <c r="G162" s="41" t="s">
        <v>1777</v>
      </c>
      <c r="H162">
        <f t="shared" si="2"/>
        <v>2013</v>
      </c>
    </row>
    <row r="163" spans="1:8" x14ac:dyDescent="0.25">
      <c r="A163" s="36" t="s">
        <v>239</v>
      </c>
      <c r="B163" s="36" t="s">
        <v>680</v>
      </c>
      <c r="C163" s="36" t="s">
        <v>1623</v>
      </c>
      <c r="D163" s="38">
        <v>39699</v>
      </c>
      <c r="E163" s="36" t="s">
        <v>857</v>
      </c>
      <c r="F163" s="36" t="s">
        <v>0</v>
      </c>
      <c r="G163" s="41" t="s">
        <v>1777</v>
      </c>
      <c r="H163">
        <f t="shared" si="2"/>
        <v>2008</v>
      </c>
    </row>
    <row r="164" spans="1:8" x14ac:dyDescent="0.25">
      <c r="A164" s="36" t="s">
        <v>264</v>
      </c>
      <c r="B164" s="36" t="s">
        <v>541</v>
      </c>
      <c r="C164" s="36" t="s">
        <v>1710</v>
      </c>
      <c r="D164" s="38">
        <v>37111</v>
      </c>
      <c r="E164" s="36" t="s">
        <v>857</v>
      </c>
      <c r="F164" s="36" t="s">
        <v>0</v>
      </c>
      <c r="G164" s="41" t="s">
        <v>1777</v>
      </c>
      <c r="H164">
        <f t="shared" si="2"/>
        <v>2001</v>
      </c>
    </row>
    <row r="165" spans="1:8" x14ac:dyDescent="0.25">
      <c r="A165" s="36" t="s">
        <v>240</v>
      </c>
      <c r="B165" s="36" t="s">
        <v>673</v>
      </c>
      <c r="C165" s="36" t="s">
        <v>1624</v>
      </c>
      <c r="D165" s="38">
        <v>39611</v>
      </c>
      <c r="E165" s="36" t="s">
        <v>857</v>
      </c>
      <c r="F165" s="36" t="s">
        <v>0</v>
      </c>
      <c r="G165" s="41" t="s">
        <v>1777</v>
      </c>
      <c r="H165">
        <f t="shared" si="2"/>
        <v>2008</v>
      </c>
    </row>
    <row r="166" spans="1:8" x14ac:dyDescent="0.25">
      <c r="A166" s="36" t="s">
        <v>240</v>
      </c>
      <c r="B166" s="36" t="s">
        <v>673</v>
      </c>
      <c r="C166" s="36" t="s">
        <v>1216</v>
      </c>
      <c r="D166" s="38">
        <v>40241</v>
      </c>
      <c r="E166" s="36" t="s">
        <v>857</v>
      </c>
      <c r="F166" s="36" t="s">
        <v>0</v>
      </c>
      <c r="G166" s="41" t="s">
        <v>1777</v>
      </c>
      <c r="H166">
        <f t="shared" si="2"/>
        <v>2010</v>
      </c>
    </row>
    <row r="167" spans="1:8" x14ac:dyDescent="0.25">
      <c r="A167" s="36" t="s">
        <v>241</v>
      </c>
      <c r="B167" s="36" t="s">
        <v>399</v>
      </c>
      <c r="C167" s="36" t="s">
        <v>1475</v>
      </c>
      <c r="D167" s="38">
        <v>34773</v>
      </c>
      <c r="E167" s="36" t="s">
        <v>857</v>
      </c>
      <c r="F167" s="36" t="s">
        <v>0</v>
      </c>
      <c r="G167" s="41" t="s">
        <v>1777</v>
      </c>
      <c r="H167">
        <f t="shared" si="2"/>
        <v>1995</v>
      </c>
    </row>
    <row r="168" spans="1:8" x14ac:dyDescent="0.25">
      <c r="A168" s="36" t="s">
        <v>241</v>
      </c>
      <c r="B168" s="36" t="s">
        <v>399</v>
      </c>
      <c r="C168" s="36" t="s">
        <v>1474</v>
      </c>
      <c r="D168" s="38">
        <v>35401</v>
      </c>
      <c r="E168" s="36" t="s">
        <v>857</v>
      </c>
      <c r="F168" s="36" t="s">
        <v>858</v>
      </c>
      <c r="G168" s="41" t="s">
        <v>1777</v>
      </c>
      <c r="H168">
        <f t="shared" si="2"/>
        <v>1996</v>
      </c>
    </row>
    <row r="169" spans="1:8" x14ac:dyDescent="0.25">
      <c r="A169" s="36" t="s">
        <v>242</v>
      </c>
      <c r="B169" s="36" t="s">
        <v>506</v>
      </c>
      <c r="C169" s="36" t="s">
        <v>1476</v>
      </c>
      <c r="D169" s="38">
        <v>36668</v>
      </c>
      <c r="E169" s="36" t="s">
        <v>857</v>
      </c>
      <c r="F169" s="36" t="s">
        <v>0</v>
      </c>
      <c r="G169" s="41" t="s">
        <v>1777</v>
      </c>
      <c r="H169">
        <f t="shared" si="2"/>
        <v>2000</v>
      </c>
    </row>
    <row r="170" spans="1:8" x14ac:dyDescent="0.25">
      <c r="A170" s="36" t="s">
        <v>243</v>
      </c>
      <c r="B170" s="36" t="s">
        <v>709</v>
      </c>
      <c r="C170" s="36" t="s">
        <v>1477</v>
      </c>
      <c r="D170" s="38">
        <v>40211</v>
      </c>
      <c r="E170" s="36" t="s">
        <v>857</v>
      </c>
      <c r="F170" s="36" t="s">
        <v>0</v>
      </c>
      <c r="G170" s="41" t="s">
        <v>1777</v>
      </c>
      <c r="H170">
        <f t="shared" si="2"/>
        <v>2010</v>
      </c>
    </row>
    <row r="171" spans="1:8" x14ac:dyDescent="0.25">
      <c r="A171" s="36" t="s">
        <v>244</v>
      </c>
      <c r="B171" s="36" t="s">
        <v>583</v>
      </c>
      <c r="C171" s="36" t="s">
        <v>1625</v>
      </c>
      <c r="D171" s="38">
        <v>37890</v>
      </c>
      <c r="E171" s="36" t="s">
        <v>857</v>
      </c>
      <c r="F171" s="36" t="s">
        <v>0</v>
      </c>
      <c r="G171" s="41" t="s">
        <v>1777</v>
      </c>
      <c r="H171">
        <f t="shared" si="2"/>
        <v>2003</v>
      </c>
    </row>
    <row r="172" spans="1:8" x14ac:dyDescent="0.25">
      <c r="A172" s="36" t="s">
        <v>245</v>
      </c>
      <c r="B172" s="36" t="s">
        <v>744</v>
      </c>
      <c r="C172" s="36" t="s">
        <v>1217</v>
      </c>
      <c r="D172" s="38">
        <v>40850</v>
      </c>
      <c r="E172" s="36" t="s">
        <v>857</v>
      </c>
      <c r="F172" s="36" t="s">
        <v>0</v>
      </c>
      <c r="G172" s="41" t="s">
        <v>1777</v>
      </c>
      <c r="H172">
        <f t="shared" si="2"/>
        <v>2011</v>
      </c>
    </row>
    <row r="173" spans="1:8" x14ac:dyDescent="0.25">
      <c r="A173" s="36" t="s">
        <v>245</v>
      </c>
      <c r="B173" s="36" t="s">
        <v>744</v>
      </c>
      <c r="C173" s="36" t="s">
        <v>1218</v>
      </c>
      <c r="D173" s="38">
        <v>42605</v>
      </c>
      <c r="E173" s="36" t="s">
        <v>857</v>
      </c>
      <c r="F173" s="36" t="s">
        <v>0</v>
      </c>
      <c r="G173" s="41" t="s">
        <v>1777</v>
      </c>
      <c r="H173">
        <f t="shared" si="2"/>
        <v>2016</v>
      </c>
    </row>
    <row r="174" spans="1:8" x14ac:dyDescent="0.25">
      <c r="A174" s="36" t="s">
        <v>246</v>
      </c>
      <c r="B174" s="36" t="s">
        <v>523</v>
      </c>
      <c r="C174" s="36" t="s">
        <v>1626</v>
      </c>
      <c r="D174" s="38">
        <v>36924</v>
      </c>
      <c r="E174" s="36" t="s">
        <v>857</v>
      </c>
      <c r="F174" s="36" t="s">
        <v>0</v>
      </c>
      <c r="G174" s="41" t="s">
        <v>1777</v>
      </c>
      <c r="H174">
        <f t="shared" si="2"/>
        <v>2001</v>
      </c>
    </row>
    <row r="175" spans="1:8" x14ac:dyDescent="0.25">
      <c r="A175" s="36" t="s">
        <v>247</v>
      </c>
      <c r="B175" s="36" t="s">
        <v>401</v>
      </c>
      <c r="C175" s="36" t="s">
        <v>1642</v>
      </c>
      <c r="D175" s="38">
        <v>34799</v>
      </c>
      <c r="E175" s="36" t="s">
        <v>857</v>
      </c>
      <c r="F175" s="36" t="s">
        <v>0</v>
      </c>
      <c r="G175" s="41" t="s">
        <v>1777</v>
      </c>
      <c r="H175">
        <f t="shared" si="2"/>
        <v>1995</v>
      </c>
    </row>
    <row r="176" spans="1:8" x14ac:dyDescent="0.25">
      <c r="A176" s="36" t="s">
        <v>1627</v>
      </c>
      <c r="B176" s="36" t="s">
        <v>668</v>
      </c>
      <c r="C176" s="36" t="s">
        <v>1628</v>
      </c>
      <c r="D176" s="38">
        <v>39567</v>
      </c>
      <c r="E176" s="36" t="s">
        <v>857</v>
      </c>
      <c r="F176" s="36" t="s">
        <v>0</v>
      </c>
      <c r="G176" s="41" t="s">
        <v>1777</v>
      </c>
      <c r="H176">
        <f t="shared" si="2"/>
        <v>2008</v>
      </c>
    </row>
    <row r="177" spans="1:9" x14ac:dyDescent="0.25">
      <c r="A177" s="36" t="s">
        <v>248</v>
      </c>
      <c r="B177" s="36" t="s">
        <v>619</v>
      </c>
      <c r="C177" s="36" t="s">
        <v>1629</v>
      </c>
      <c r="D177" s="38">
        <v>38566</v>
      </c>
      <c r="E177" s="36" t="s">
        <v>857</v>
      </c>
      <c r="F177" s="36" t="s">
        <v>0</v>
      </c>
      <c r="G177" s="41" t="s">
        <v>1777</v>
      </c>
      <c r="H177">
        <f t="shared" si="2"/>
        <v>2005</v>
      </c>
    </row>
    <row r="178" spans="1:9" x14ac:dyDescent="0.25">
      <c r="A178" s="36" t="s">
        <v>1219</v>
      </c>
      <c r="B178" s="36" t="s">
        <v>681</v>
      </c>
      <c r="C178" s="36" t="s">
        <v>1630</v>
      </c>
      <c r="D178" s="38">
        <v>39708</v>
      </c>
      <c r="E178" s="36" t="s">
        <v>857</v>
      </c>
      <c r="F178" s="36" t="s">
        <v>0</v>
      </c>
      <c r="G178" s="41" t="s">
        <v>1777</v>
      </c>
      <c r="H178">
        <f t="shared" si="2"/>
        <v>2008</v>
      </c>
    </row>
    <row r="179" spans="1:9" x14ac:dyDescent="0.25">
      <c r="A179" s="36" t="s">
        <v>1219</v>
      </c>
      <c r="B179" s="36" t="s">
        <v>681</v>
      </c>
      <c r="C179" s="36" t="s">
        <v>1220</v>
      </c>
      <c r="D179" s="38">
        <v>41296</v>
      </c>
      <c r="E179" s="36" t="s">
        <v>857</v>
      </c>
      <c r="F179" s="36" t="s">
        <v>0</v>
      </c>
      <c r="G179" s="41" t="s">
        <v>1777</v>
      </c>
      <c r="H179">
        <f t="shared" si="2"/>
        <v>2013</v>
      </c>
    </row>
    <row r="180" spans="1:9" x14ac:dyDescent="0.25">
      <c r="A180" s="36" t="s">
        <v>250</v>
      </c>
      <c r="B180" s="36" t="s">
        <v>556</v>
      </c>
      <c r="C180" s="36" t="s">
        <v>1631</v>
      </c>
      <c r="D180" s="38">
        <v>37344</v>
      </c>
      <c r="E180" s="36" t="s">
        <v>857</v>
      </c>
      <c r="F180" s="36" t="s">
        <v>0</v>
      </c>
      <c r="G180" s="41" t="s">
        <v>1777</v>
      </c>
      <c r="H180">
        <f t="shared" si="2"/>
        <v>2002</v>
      </c>
    </row>
    <row r="181" spans="1:9" x14ac:dyDescent="0.25">
      <c r="A181" s="36" t="s">
        <v>1478</v>
      </c>
      <c r="B181" s="36" t="s">
        <v>657</v>
      </c>
      <c r="C181" s="36" t="s">
        <v>1479</v>
      </c>
      <c r="D181" s="38">
        <v>39433</v>
      </c>
      <c r="E181" s="36" t="s">
        <v>857</v>
      </c>
      <c r="F181" s="36" t="s">
        <v>0</v>
      </c>
      <c r="G181" s="41" t="s">
        <v>1777</v>
      </c>
      <c r="H181">
        <f t="shared" si="2"/>
        <v>2007</v>
      </c>
    </row>
    <row r="182" spans="1:9" x14ac:dyDescent="0.25">
      <c r="A182" s="36" t="s">
        <v>1697</v>
      </c>
      <c r="B182" s="36" t="s">
        <v>421</v>
      </c>
      <c r="C182" s="36" t="s">
        <v>1698</v>
      </c>
      <c r="D182" s="38">
        <v>35198</v>
      </c>
      <c r="E182" s="36" t="s">
        <v>857</v>
      </c>
      <c r="F182" s="36" t="s">
        <v>858</v>
      </c>
      <c r="G182" s="41" t="s">
        <v>1777</v>
      </c>
      <c r="H182">
        <f t="shared" si="2"/>
        <v>1996</v>
      </c>
    </row>
    <row r="183" spans="1:9" x14ac:dyDescent="0.25">
      <c r="A183" s="36" t="s">
        <v>1632</v>
      </c>
      <c r="B183" s="36" t="s">
        <v>633</v>
      </c>
      <c r="C183" s="36" t="s">
        <v>1633</v>
      </c>
      <c r="D183" s="38">
        <v>38976</v>
      </c>
      <c r="E183" s="36" t="s">
        <v>857</v>
      </c>
      <c r="F183" s="36" t="s">
        <v>0</v>
      </c>
      <c r="G183" s="41" t="s">
        <v>1777</v>
      </c>
      <c r="H183">
        <f t="shared" si="2"/>
        <v>2006</v>
      </c>
    </row>
    <row r="184" spans="1:9" x14ac:dyDescent="0.25">
      <c r="A184" s="36" t="s">
        <v>251</v>
      </c>
      <c r="B184" s="36" t="s">
        <v>595</v>
      </c>
      <c r="C184" s="36" t="s">
        <v>1634</v>
      </c>
      <c r="D184" s="38">
        <v>38112</v>
      </c>
      <c r="E184" s="36" t="s">
        <v>857</v>
      </c>
      <c r="F184" s="36" t="s">
        <v>0</v>
      </c>
      <c r="G184" s="41" t="s">
        <v>1777</v>
      </c>
      <c r="H184">
        <f t="shared" si="2"/>
        <v>2004</v>
      </c>
    </row>
    <row r="185" spans="1:9" x14ac:dyDescent="0.25">
      <c r="A185" s="36" t="s">
        <v>251</v>
      </c>
      <c r="B185" s="36" t="s">
        <v>595</v>
      </c>
      <c r="C185" s="36" t="s">
        <v>1221</v>
      </c>
      <c r="D185" s="38">
        <v>40262</v>
      </c>
      <c r="E185" s="36" t="s">
        <v>857</v>
      </c>
      <c r="F185" s="36" t="s">
        <v>0</v>
      </c>
      <c r="G185" s="41" t="s">
        <v>1777</v>
      </c>
      <c r="H185">
        <f t="shared" si="2"/>
        <v>2010</v>
      </c>
    </row>
    <row r="186" spans="1:9" x14ac:dyDescent="0.25">
      <c r="A186" s="36" t="s">
        <v>1222</v>
      </c>
      <c r="B186" s="36" t="s">
        <v>790</v>
      </c>
      <c r="C186" s="36" t="s">
        <v>1223</v>
      </c>
      <c r="D186" s="38">
        <v>41596</v>
      </c>
      <c r="E186" s="36" t="s">
        <v>857</v>
      </c>
      <c r="F186" s="36" t="s">
        <v>0</v>
      </c>
      <c r="G186" s="41" t="s">
        <v>1777</v>
      </c>
      <c r="H186">
        <f t="shared" si="2"/>
        <v>2013</v>
      </c>
    </row>
    <row r="187" spans="1:9" x14ac:dyDescent="0.25">
      <c r="A187" s="36" t="s">
        <v>889</v>
      </c>
      <c r="B187" s="36" t="s">
        <v>749</v>
      </c>
      <c r="C187" s="36" t="s">
        <v>890</v>
      </c>
      <c r="D187" s="38">
        <v>40942</v>
      </c>
      <c r="E187" s="36" t="s">
        <v>857</v>
      </c>
      <c r="F187" s="36" t="s">
        <v>0</v>
      </c>
      <c r="G187" s="41" t="s">
        <v>1777</v>
      </c>
      <c r="H187">
        <f t="shared" si="2"/>
        <v>2012</v>
      </c>
    </row>
    <row r="188" spans="1:9" x14ac:dyDescent="0.25">
      <c r="A188" s="36" t="s">
        <v>28</v>
      </c>
      <c r="B188" s="36" t="s">
        <v>596</v>
      </c>
      <c r="C188" s="36" t="s">
        <v>1239</v>
      </c>
      <c r="D188" s="38">
        <v>38142</v>
      </c>
      <c r="E188" s="36" t="s">
        <v>857</v>
      </c>
      <c r="F188" s="36" t="s">
        <v>0</v>
      </c>
      <c r="G188" s="41" t="s">
        <v>1777</v>
      </c>
      <c r="H188">
        <f t="shared" si="2"/>
        <v>2004</v>
      </c>
    </row>
    <row r="189" spans="1:9" x14ac:dyDescent="0.25">
      <c r="A189" s="36" t="s">
        <v>28</v>
      </c>
      <c r="B189" s="36" t="s">
        <v>596</v>
      </c>
      <c r="C189" s="36" t="s">
        <v>1240</v>
      </c>
      <c r="D189" s="38">
        <v>38646</v>
      </c>
      <c r="E189" s="36" t="s">
        <v>857</v>
      </c>
      <c r="F189" s="36" t="s">
        <v>858</v>
      </c>
      <c r="G189" s="41" t="s">
        <v>1777</v>
      </c>
      <c r="H189">
        <f t="shared" si="2"/>
        <v>2005</v>
      </c>
    </row>
    <row r="190" spans="1:9" s="52" customFormat="1" x14ac:dyDescent="0.25">
      <c r="A190" s="49" t="s">
        <v>891</v>
      </c>
      <c r="B190" s="49" t="s">
        <v>780</v>
      </c>
      <c r="C190" s="49" t="s">
        <v>892</v>
      </c>
      <c r="D190" s="50">
        <v>41428</v>
      </c>
      <c r="E190" s="49" t="s">
        <v>857</v>
      </c>
      <c r="F190" s="49" t="s">
        <v>0</v>
      </c>
      <c r="G190" s="51" t="s">
        <v>1777</v>
      </c>
      <c r="H190" s="52">
        <f t="shared" si="2"/>
        <v>2013</v>
      </c>
      <c r="I190" s="52" t="s">
        <v>857</v>
      </c>
    </row>
    <row r="191" spans="1:9" s="52" customFormat="1" x14ac:dyDescent="0.25">
      <c r="A191" s="49" t="s">
        <v>891</v>
      </c>
      <c r="B191" s="49" t="s">
        <v>780</v>
      </c>
      <c r="C191" s="49" t="s">
        <v>895</v>
      </c>
      <c r="D191" s="50">
        <v>41443</v>
      </c>
      <c r="E191" s="49" t="s">
        <v>857</v>
      </c>
      <c r="F191" s="49" t="s">
        <v>0</v>
      </c>
      <c r="G191" s="51" t="s">
        <v>1777</v>
      </c>
      <c r="H191" s="52">
        <f t="shared" si="2"/>
        <v>2013</v>
      </c>
    </row>
    <row r="192" spans="1:9" x14ac:dyDescent="0.25">
      <c r="A192" s="36" t="s">
        <v>1730</v>
      </c>
      <c r="B192" s="36" t="s">
        <v>459</v>
      </c>
      <c r="C192" s="36" t="s">
        <v>1731</v>
      </c>
      <c r="D192" s="38">
        <v>35788</v>
      </c>
      <c r="E192" s="36" t="s">
        <v>857</v>
      </c>
      <c r="F192" s="36" t="s">
        <v>858</v>
      </c>
      <c r="G192" s="41" t="s">
        <v>1777</v>
      </c>
      <c r="H192">
        <f t="shared" si="2"/>
        <v>1997</v>
      </c>
    </row>
    <row r="193" spans="1:9" x14ac:dyDescent="0.25">
      <c r="A193" s="36" t="s">
        <v>29</v>
      </c>
      <c r="B193" s="36" t="s">
        <v>572</v>
      </c>
      <c r="C193" s="36" t="s">
        <v>1241</v>
      </c>
      <c r="D193" s="38">
        <v>37628</v>
      </c>
      <c r="E193" s="36" t="s">
        <v>857</v>
      </c>
      <c r="F193" s="36" t="s">
        <v>0</v>
      </c>
      <c r="G193" s="41" t="s">
        <v>1777</v>
      </c>
      <c r="H193">
        <f t="shared" si="2"/>
        <v>2003</v>
      </c>
    </row>
    <row r="194" spans="1:9" x14ac:dyDescent="0.25">
      <c r="A194" s="36" t="s">
        <v>29</v>
      </c>
      <c r="B194" s="36" t="s">
        <v>572</v>
      </c>
      <c r="C194" s="36" t="s">
        <v>1242</v>
      </c>
      <c r="D194" s="38">
        <v>38884</v>
      </c>
      <c r="E194" s="36" t="s">
        <v>857</v>
      </c>
      <c r="F194" s="36" t="s">
        <v>0</v>
      </c>
      <c r="G194" s="41" t="s">
        <v>1777</v>
      </c>
      <c r="H194">
        <f t="shared" ref="H194:H257" si="3">YEAR(D194)</f>
        <v>2006</v>
      </c>
    </row>
    <row r="195" spans="1:9" x14ac:dyDescent="0.25">
      <c r="A195" s="36" t="s">
        <v>29</v>
      </c>
      <c r="B195" s="36" t="s">
        <v>572</v>
      </c>
      <c r="C195" s="36" t="s">
        <v>1243</v>
      </c>
      <c r="D195" s="38">
        <v>39377</v>
      </c>
      <c r="E195" s="36" t="s">
        <v>857</v>
      </c>
      <c r="F195" s="36" t="s">
        <v>0</v>
      </c>
      <c r="G195" s="41" t="s">
        <v>1777</v>
      </c>
      <c r="H195">
        <f t="shared" si="3"/>
        <v>2007</v>
      </c>
    </row>
    <row r="196" spans="1:9" x14ac:dyDescent="0.25">
      <c r="A196" s="36" t="s">
        <v>253</v>
      </c>
      <c r="B196" s="36" t="s">
        <v>456</v>
      </c>
      <c r="C196" s="36" t="s">
        <v>1702</v>
      </c>
      <c r="D196" s="38">
        <v>35758</v>
      </c>
      <c r="E196" s="36" t="s">
        <v>857</v>
      </c>
      <c r="F196" s="36" t="s">
        <v>0</v>
      </c>
      <c r="G196" s="41" t="s">
        <v>1777</v>
      </c>
      <c r="H196">
        <f t="shared" si="3"/>
        <v>1997</v>
      </c>
    </row>
    <row r="197" spans="1:9" x14ac:dyDescent="0.25">
      <c r="A197" s="36" t="s">
        <v>1244</v>
      </c>
      <c r="B197" s="36" t="s">
        <v>563</v>
      </c>
      <c r="C197" s="36" t="s">
        <v>1245</v>
      </c>
      <c r="D197" s="38">
        <v>37406</v>
      </c>
      <c r="E197" s="36" t="s">
        <v>857</v>
      </c>
      <c r="F197" s="36" t="s">
        <v>0</v>
      </c>
      <c r="G197" s="41" t="s">
        <v>1777</v>
      </c>
      <c r="H197">
        <f t="shared" si="3"/>
        <v>2002</v>
      </c>
    </row>
    <row r="198" spans="1:9" x14ac:dyDescent="0.25">
      <c r="A198" s="36" t="s">
        <v>30</v>
      </c>
      <c r="B198" s="36" t="s">
        <v>485</v>
      </c>
      <c r="C198" s="36" t="s">
        <v>1480</v>
      </c>
      <c r="D198" s="38">
        <v>36405</v>
      </c>
      <c r="E198" s="36" t="s">
        <v>857</v>
      </c>
      <c r="F198" s="36" t="s">
        <v>0</v>
      </c>
      <c r="G198" s="41" t="s">
        <v>1777</v>
      </c>
      <c r="H198">
        <f t="shared" si="3"/>
        <v>1999</v>
      </c>
    </row>
    <row r="199" spans="1:9" x14ac:dyDescent="0.25">
      <c r="A199" s="36" t="s">
        <v>1481</v>
      </c>
      <c r="B199" s="36" t="s">
        <v>483</v>
      </c>
      <c r="C199" s="36" t="s">
        <v>1482</v>
      </c>
      <c r="D199" s="38">
        <v>36304</v>
      </c>
      <c r="E199" s="36" t="s">
        <v>857</v>
      </c>
      <c r="F199" s="36" t="s">
        <v>0</v>
      </c>
      <c r="G199" s="41" t="s">
        <v>1777</v>
      </c>
      <c r="H199">
        <f t="shared" si="3"/>
        <v>1999</v>
      </c>
    </row>
    <row r="200" spans="1:9" s="52" customFormat="1" x14ac:dyDescent="0.25">
      <c r="A200" s="49" t="s">
        <v>1483</v>
      </c>
      <c r="B200" s="49" t="s">
        <v>358</v>
      </c>
      <c r="C200" s="49" t="s">
        <v>1484</v>
      </c>
      <c r="D200" s="50">
        <v>40742</v>
      </c>
      <c r="E200" s="49" t="s">
        <v>857</v>
      </c>
      <c r="F200" s="49" t="s">
        <v>858</v>
      </c>
      <c r="G200" s="51" t="s">
        <v>1777</v>
      </c>
      <c r="H200" s="52">
        <f t="shared" si="3"/>
        <v>2011</v>
      </c>
      <c r="I200" s="52" t="s">
        <v>857</v>
      </c>
    </row>
    <row r="201" spans="1:9" s="52" customFormat="1" x14ac:dyDescent="0.25">
      <c r="A201" s="49" t="s">
        <v>1483</v>
      </c>
      <c r="B201" s="49" t="s">
        <v>358</v>
      </c>
      <c r="C201" s="49" t="s">
        <v>1484</v>
      </c>
      <c r="D201" s="50">
        <v>40742</v>
      </c>
      <c r="E201" s="49" t="s">
        <v>857</v>
      </c>
      <c r="F201" s="49" t="s">
        <v>858</v>
      </c>
      <c r="G201" s="51" t="s">
        <v>1777</v>
      </c>
      <c r="H201" s="52">
        <f t="shared" si="3"/>
        <v>2011</v>
      </c>
    </row>
    <row r="202" spans="1:9" x14ac:dyDescent="0.25">
      <c r="A202" s="36" t="s">
        <v>1485</v>
      </c>
      <c r="B202" s="36" t="s">
        <v>557</v>
      </c>
      <c r="C202" s="36" t="s">
        <v>1486</v>
      </c>
      <c r="D202" s="38">
        <v>37361</v>
      </c>
      <c r="E202" s="36" t="s">
        <v>857</v>
      </c>
      <c r="F202" s="36" t="s">
        <v>0</v>
      </c>
      <c r="G202" s="41" t="s">
        <v>1777</v>
      </c>
      <c r="H202">
        <f t="shared" si="3"/>
        <v>2002</v>
      </c>
    </row>
    <row r="203" spans="1:9" x14ac:dyDescent="0.25">
      <c r="A203" s="36" t="s">
        <v>31</v>
      </c>
      <c r="B203" s="36" t="s">
        <v>640</v>
      </c>
      <c r="C203" s="36" t="s">
        <v>1237</v>
      </c>
      <c r="D203" s="38">
        <v>39099</v>
      </c>
      <c r="E203" s="36" t="s">
        <v>857</v>
      </c>
      <c r="F203" s="36" t="s">
        <v>0</v>
      </c>
      <c r="G203" s="41" t="s">
        <v>1777</v>
      </c>
      <c r="H203">
        <f t="shared" si="3"/>
        <v>2007</v>
      </c>
    </row>
    <row r="204" spans="1:9" x14ac:dyDescent="0.25">
      <c r="A204" s="36" t="s">
        <v>32</v>
      </c>
      <c r="B204" s="36" t="s">
        <v>567</v>
      </c>
      <c r="C204" s="36" t="s">
        <v>1238</v>
      </c>
      <c r="D204" s="38">
        <v>37505</v>
      </c>
      <c r="E204" s="36" t="s">
        <v>857</v>
      </c>
      <c r="F204" s="36" t="s">
        <v>0</v>
      </c>
      <c r="G204" s="41" t="s">
        <v>1777</v>
      </c>
      <c r="H204">
        <f t="shared" si="3"/>
        <v>2002</v>
      </c>
    </row>
    <row r="205" spans="1:9" x14ac:dyDescent="0.25">
      <c r="A205" s="36" t="s">
        <v>1246</v>
      </c>
      <c r="B205" s="36" t="s">
        <v>464</v>
      </c>
      <c r="C205" s="36" t="s">
        <v>1247</v>
      </c>
      <c r="D205" s="38">
        <v>36908</v>
      </c>
      <c r="E205" s="36" t="s">
        <v>857</v>
      </c>
      <c r="F205" s="36" t="s">
        <v>858</v>
      </c>
      <c r="G205" s="41" t="s">
        <v>1777</v>
      </c>
      <c r="H205">
        <f t="shared" si="3"/>
        <v>2001</v>
      </c>
    </row>
    <row r="206" spans="1:9" x14ac:dyDescent="0.25">
      <c r="A206" s="36" t="s">
        <v>33</v>
      </c>
      <c r="B206" s="36" t="s">
        <v>624</v>
      </c>
      <c r="C206" s="36" t="s">
        <v>896</v>
      </c>
      <c r="D206" s="38">
        <v>41341</v>
      </c>
      <c r="E206" s="36" t="s">
        <v>857</v>
      </c>
      <c r="F206" s="36" t="s">
        <v>0</v>
      </c>
      <c r="G206" s="41" t="s">
        <v>1777</v>
      </c>
      <c r="H206">
        <f t="shared" si="3"/>
        <v>2013</v>
      </c>
    </row>
    <row r="207" spans="1:9" x14ac:dyDescent="0.25">
      <c r="A207" s="36" t="s">
        <v>1248</v>
      </c>
      <c r="B207" s="36" t="s">
        <v>543</v>
      </c>
      <c r="C207" s="36" t="s">
        <v>1249</v>
      </c>
      <c r="D207" s="38">
        <v>37158</v>
      </c>
      <c r="E207" s="36" t="s">
        <v>857</v>
      </c>
      <c r="F207" s="36" t="s">
        <v>0</v>
      </c>
      <c r="G207" s="41" t="s">
        <v>1777</v>
      </c>
      <c r="H207">
        <f t="shared" si="3"/>
        <v>2001</v>
      </c>
    </row>
    <row r="208" spans="1:9" x14ac:dyDescent="0.25">
      <c r="A208" s="36" t="s">
        <v>34</v>
      </c>
      <c r="B208" s="36" t="s">
        <v>771</v>
      </c>
      <c r="C208" s="36" t="s">
        <v>1161</v>
      </c>
      <c r="D208" s="38">
        <v>41326</v>
      </c>
      <c r="E208" s="36" t="s">
        <v>857</v>
      </c>
      <c r="F208" s="36" t="s">
        <v>0</v>
      </c>
      <c r="G208" s="41" t="s">
        <v>1777</v>
      </c>
      <c r="H208">
        <f t="shared" si="3"/>
        <v>2013</v>
      </c>
    </row>
    <row r="209" spans="1:9" x14ac:dyDescent="0.25">
      <c r="A209" s="36" t="s">
        <v>897</v>
      </c>
      <c r="B209" s="36" t="s">
        <v>750</v>
      </c>
      <c r="C209" s="36" t="s">
        <v>898</v>
      </c>
      <c r="D209" s="38">
        <v>40960</v>
      </c>
      <c r="E209" s="36" t="s">
        <v>857</v>
      </c>
      <c r="F209" s="36" t="s">
        <v>0</v>
      </c>
      <c r="G209" s="41" t="s">
        <v>1777</v>
      </c>
      <c r="H209">
        <f t="shared" si="3"/>
        <v>2012</v>
      </c>
    </row>
    <row r="210" spans="1:9" s="52" customFormat="1" x14ac:dyDescent="0.25">
      <c r="A210" s="49" t="s">
        <v>1683</v>
      </c>
      <c r="B210" s="49" t="s">
        <v>422</v>
      </c>
      <c r="C210" s="49" t="s">
        <v>1684</v>
      </c>
      <c r="D210" s="50">
        <v>35219</v>
      </c>
      <c r="E210" s="49" t="s">
        <v>857</v>
      </c>
      <c r="F210" s="49" t="s">
        <v>858</v>
      </c>
      <c r="G210" s="51" t="s">
        <v>1777</v>
      </c>
      <c r="H210" s="52">
        <f t="shared" si="3"/>
        <v>1996</v>
      </c>
    </row>
    <row r="211" spans="1:9" s="52" customFormat="1" x14ac:dyDescent="0.25">
      <c r="A211" s="49" t="s">
        <v>1683</v>
      </c>
      <c r="B211" s="49" t="s">
        <v>422</v>
      </c>
      <c r="C211" s="49" t="s">
        <v>1685</v>
      </c>
      <c r="D211" s="50">
        <v>35219</v>
      </c>
      <c r="E211" s="49" t="s">
        <v>857</v>
      </c>
      <c r="F211" s="49" t="s">
        <v>0</v>
      </c>
      <c r="G211" s="51" t="s">
        <v>1777</v>
      </c>
      <c r="H211" s="52">
        <f t="shared" si="3"/>
        <v>1996</v>
      </c>
      <c r="I211" s="52" t="s">
        <v>857</v>
      </c>
    </row>
    <row r="212" spans="1:9" x14ac:dyDescent="0.25">
      <c r="A212" s="36" t="s">
        <v>899</v>
      </c>
      <c r="B212" s="36" t="s">
        <v>733</v>
      </c>
      <c r="C212" s="36" t="s">
        <v>900</v>
      </c>
      <c r="D212" s="38">
        <v>40512</v>
      </c>
      <c r="E212" s="36" t="s">
        <v>857</v>
      </c>
      <c r="F212" s="36" t="s">
        <v>858</v>
      </c>
      <c r="G212" s="41" t="s">
        <v>1777</v>
      </c>
      <c r="H212">
        <f t="shared" si="3"/>
        <v>2010</v>
      </c>
    </row>
    <row r="213" spans="1:9" x14ac:dyDescent="0.25">
      <c r="A213" s="36" t="s">
        <v>35</v>
      </c>
      <c r="B213" s="36" t="s">
        <v>488</v>
      </c>
      <c r="C213" s="36" t="s">
        <v>1250</v>
      </c>
      <c r="D213" s="38">
        <v>36427</v>
      </c>
      <c r="E213" s="36" t="s">
        <v>857</v>
      </c>
      <c r="F213" s="36" t="s">
        <v>0</v>
      </c>
      <c r="G213" s="41" t="s">
        <v>1777</v>
      </c>
      <c r="H213">
        <f t="shared" si="3"/>
        <v>1999</v>
      </c>
    </row>
    <row r="214" spans="1:9" x14ac:dyDescent="0.25">
      <c r="A214" s="36" t="s">
        <v>36</v>
      </c>
      <c r="B214" s="36" t="s">
        <v>705</v>
      </c>
      <c r="C214" s="36" t="s">
        <v>901</v>
      </c>
      <c r="D214" s="38">
        <v>40092</v>
      </c>
      <c r="E214" s="36" t="s">
        <v>857</v>
      </c>
      <c r="F214" s="36" t="s">
        <v>0</v>
      </c>
      <c r="G214" s="41" t="s">
        <v>1777</v>
      </c>
      <c r="H214">
        <f t="shared" si="3"/>
        <v>2009</v>
      </c>
    </row>
    <row r="215" spans="1:9" x14ac:dyDescent="0.25">
      <c r="A215" s="36" t="s">
        <v>929</v>
      </c>
      <c r="B215" s="36" t="s">
        <v>516</v>
      </c>
      <c r="C215" s="36" t="s">
        <v>930</v>
      </c>
      <c r="D215" s="38">
        <v>42765</v>
      </c>
      <c r="E215" s="36" t="s">
        <v>857</v>
      </c>
      <c r="F215" s="36" t="s">
        <v>0</v>
      </c>
      <c r="G215" s="41" t="s">
        <v>1777</v>
      </c>
      <c r="H215">
        <f t="shared" si="3"/>
        <v>2017</v>
      </c>
    </row>
    <row r="216" spans="1:9" x14ac:dyDescent="0.25">
      <c r="A216" s="36" t="s">
        <v>37</v>
      </c>
      <c r="B216" s="36" t="s">
        <v>510</v>
      </c>
      <c r="C216" s="36" t="s">
        <v>1251</v>
      </c>
      <c r="D216" s="38">
        <v>36769</v>
      </c>
      <c r="E216" s="36" t="s">
        <v>857</v>
      </c>
      <c r="F216" s="36" t="s">
        <v>0</v>
      </c>
      <c r="G216" s="41" t="s">
        <v>1777</v>
      </c>
      <c r="H216">
        <f t="shared" si="3"/>
        <v>2000</v>
      </c>
    </row>
    <row r="217" spans="1:9" x14ac:dyDescent="0.25">
      <c r="A217" s="36" t="s">
        <v>1487</v>
      </c>
      <c r="B217" s="36" t="s">
        <v>481</v>
      </c>
      <c r="C217" s="36" t="s">
        <v>1488</v>
      </c>
      <c r="D217" s="38">
        <v>36221</v>
      </c>
      <c r="E217" s="36" t="s">
        <v>857</v>
      </c>
      <c r="F217" s="36" t="s">
        <v>0</v>
      </c>
      <c r="G217" s="41" t="s">
        <v>1777</v>
      </c>
      <c r="H217">
        <f t="shared" si="3"/>
        <v>1999</v>
      </c>
    </row>
    <row r="218" spans="1:9" x14ac:dyDescent="0.25">
      <c r="A218" s="36" t="s">
        <v>1252</v>
      </c>
      <c r="B218" s="36" t="s">
        <v>521</v>
      </c>
      <c r="C218" s="36" t="s">
        <v>1253</v>
      </c>
      <c r="D218" s="38">
        <v>36899</v>
      </c>
      <c r="E218" s="36" t="s">
        <v>857</v>
      </c>
      <c r="F218" s="36" t="s">
        <v>0</v>
      </c>
      <c r="G218" s="41" t="s">
        <v>1777</v>
      </c>
      <c r="H218">
        <f t="shared" si="3"/>
        <v>2001</v>
      </c>
    </row>
    <row r="219" spans="1:9" x14ac:dyDescent="0.25">
      <c r="A219" s="36" t="s">
        <v>254</v>
      </c>
      <c r="B219" s="36" t="s">
        <v>427</v>
      </c>
      <c r="C219" s="36" t="s">
        <v>1694</v>
      </c>
      <c r="D219" s="38">
        <v>35318</v>
      </c>
      <c r="E219" s="36" t="s">
        <v>857</v>
      </c>
      <c r="F219" s="36" t="s">
        <v>0</v>
      </c>
      <c r="G219" s="41" t="s">
        <v>1777</v>
      </c>
      <c r="H219">
        <f t="shared" si="3"/>
        <v>1996</v>
      </c>
    </row>
    <row r="220" spans="1:9" x14ac:dyDescent="0.25">
      <c r="A220" s="36" t="s">
        <v>254</v>
      </c>
      <c r="B220" s="36" t="s">
        <v>427</v>
      </c>
      <c r="C220" s="36" t="s">
        <v>1693</v>
      </c>
      <c r="D220" s="38">
        <v>36082</v>
      </c>
      <c r="E220" s="36" t="s">
        <v>857</v>
      </c>
      <c r="F220" s="36" t="s">
        <v>0</v>
      </c>
      <c r="G220" s="41" t="s">
        <v>1777</v>
      </c>
      <c r="H220">
        <f t="shared" si="3"/>
        <v>1998</v>
      </c>
    </row>
    <row r="221" spans="1:9" x14ac:dyDescent="0.25">
      <c r="A221" s="36" t="s">
        <v>255</v>
      </c>
      <c r="B221" s="36" t="s">
        <v>412</v>
      </c>
      <c r="C221" s="36" t="s">
        <v>1721</v>
      </c>
      <c r="D221" s="38">
        <v>35024</v>
      </c>
      <c r="E221" s="36" t="s">
        <v>857</v>
      </c>
      <c r="F221" s="36" t="s">
        <v>0</v>
      </c>
      <c r="G221" s="41" t="s">
        <v>1777</v>
      </c>
      <c r="H221">
        <f t="shared" si="3"/>
        <v>1995</v>
      </c>
    </row>
    <row r="222" spans="1:9" x14ac:dyDescent="0.25">
      <c r="A222" s="36" t="s">
        <v>256</v>
      </c>
      <c r="B222" s="36" t="s">
        <v>431</v>
      </c>
      <c r="C222" s="36" t="s">
        <v>1736</v>
      </c>
      <c r="D222" s="38">
        <v>35391</v>
      </c>
      <c r="E222" s="36" t="s">
        <v>857</v>
      </c>
      <c r="F222" s="36" t="s">
        <v>0</v>
      </c>
      <c r="G222" s="41" t="s">
        <v>1777</v>
      </c>
      <c r="H222">
        <f t="shared" si="3"/>
        <v>1996</v>
      </c>
    </row>
    <row r="223" spans="1:9" x14ac:dyDescent="0.25">
      <c r="A223" s="36" t="s">
        <v>902</v>
      </c>
      <c r="B223" s="36" t="s">
        <v>803</v>
      </c>
      <c r="C223" s="36" t="s">
        <v>903</v>
      </c>
      <c r="D223" s="38">
        <v>41775</v>
      </c>
      <c r="E223" s="36" t="s">
        <v>857</v>
      </c>
      <c r="F223" s="36" t="s">
        <v>0</v>
      </c>
      <c r="G223" s="41" t="s">
        <v>1777</v>
      </c>
      <c r="H223">
        <f t="shared" si="3"/>
        <v>2014</v>
      </c>
    </row>
    <row r="224" spans="1:9" x14ac:dyDescent="0.25">
      <c r="A224" s="36" t="s">
        <v>1254</v>
      </c>
      <c r="B224" s="36" t="s">
        <v>644</v>
      </c>
      <c r="C224" s="36" t="s">
        <v>1255</v>
      </c>
      <c r="D224" s="38">
        <v>39206</v>
      </c>
      <c r="E224" s="36" t="s">
        <v>857</v>
      </c>
      <c r="F224" s="36" t="s">
        <v>0</v>
      </c>
      <c r="G224" s="41" t="s">
        <v>1777</v>
      </c>
      <c r="H224">
        <f t="shared" si="3"/>
        <v>2007</v>
      </c>
    </row>
    <row r="225" spans="1:9" x14ac:dyDescent="0.25">
      <c r="A225" s="36" t="s">
        <v>38</v>
      </c>
      <c r="B225" s="36" t="s">
        <v>623</v>
      </c>
      <c r="C225" s="36" t="s">
        <v>1224</v>
      </c>
      <c r="D225" s="38">
        <v>38722</v>
      </c>
      <c r="E225" s="36" t="s">
        <v>857</v>
      </c>
      <c r="F225" s="36" t="s">
        <v>0</v>
      </c>
      <c r="G225" s="41" t="s">
        <v>1777</v>
      </c>
      <c r="H225">
        <f t="shared" si="3"/>
        <v>2006</v>
      </c>
    </row>
    <row r="226" spans="1:9" x14ac:dyDescent="0.25">
      <c r="A226" s="36" t="s">
        <v>904</v>
      </c>
      <c r="B226" s="36" t="s">
        <v>816</v>
      </c>
      <c r="C226" s="36" t="s">
        <v>905</v>
      </c>
      <c r="D226" s="38">
        <v>42139</v>
      </c>
      <c r="E226" s="36" t="s">
        <v>857</v>
      </c>
      <c r="F226" s="36" t="s">
        <v>0</v>
      </c>
      <c r="G226" s="41" t="s">
        <v>1777</v>
      </c>
      <c r="H226">
        <f t="shared" si="3"/>
        <v>2015</v>
      </c>
    </row>
    <row r="227" spans="1:9" x14ac:dyDescent="0.25">
      <c r="A227" s="36" t="s">
        <v>39</v>
      </c>
      <c r="B227" s="36" t="s">
        <v>507</v>
      </c>
      <c r="C227" s="36" t="s">
        <v>1225</v>
      </c>
      <c r="D227" s="38">
        <v>36682</v>
      </c>
      <c r="E227" s="36" t="s">
        <v>857</v>
      </c>
      <c r="F227" s="36" t="s">
        <v>0</v>
      </c>
      <c r="G227" s="41" t="s">
        <v>1777</v>
      </c>
      <c r="H227">
        <f t="shared" si="3"/>
        <v>2000</v>
      </c>
    </row>
    <row r="228" spans="1:9" x14ac:dyDescent="0.25">
      <c r="A228" s="36" t="s">
        <v>1644</v>
      </c>
      <c r="B228" s="36" t="s">
        <v>525</v>
      </c>
      <c r="C228" s="36" t="s">
        <v>1645</v>
      </c>
      <c r="D228" s="38">
        <v>36935</v>
      </c>
      <c r="E228" s="36" t="s">
        <v>857</v>
      </c>
      <c r="F228" s="36" t="s">
        <v>0</v>
      </c>
      <c r="G228" s="41" t="s">
        <v>1777</v>
      </c>
      <c r="H228">
        <f t="shared" si="3"/>
        <v>2001</v>
      </c>
    </row>
    <row r="229" spans="1:9" x14ac:dyDescent="0.25">
      <c r="A229" s="36" t="s">
        <v>257</v>
      </c>
      <c r="B229" s="36" t="s">
        <v>482</v>
      </c>
      <c r="C229" s="36" t="s">
        <v>1701</v>
      </c>
      <c r="D229" s="38">
        <v>36255</v>
      </c>
      <c r="E229" s="36" t="s">
        <v>857</v>
      </c>
      <c r="F229" s="36" t="s">
        <v>0</v>
      </c>
      <c r="G229" s="41" t="s">
        <v>1777</v>
      </c>
      <c r="H229">
        <f t="shared" si="3"/>
        <v>1999</v>
      </c>
    </row>
    <row r="230" spans="1:9" x14ac:dyDescent="0.25">
      <c r="A230" s="36" t="s">
        <v>1640</v>
      </c>
      <c r="B230" s="36" t="s">
        <v>453</v>
      </c>
      <c r="C230" s="36" t="s">
        <v>1641</v>
      </c>
      <c r="D230" s="38">
        <v>35717</v>
      </c>
      <c r="E230" s="36" t="s">
        <v>857</v>
      </c>
      <c r="F230" s="36" t="s">
        <v>0</v>
      </c>
      <c r="G230" s="41" t="s">
        <v>1777</v>
      </c>
      <c r="H230">
        <f t="shared" si="3"/>
        <v>1997</v>
      </c>
    </row>
    <row r="231" spans="1:9" x14ac:dyDescent="0.25">
      <c r="A231" s="36" t="s">
        <v>40</v>
      </c>
      <c r="B231" s="36" t="s">
        <v>360</v>
      </c>
      <c r="C231" s="36" t="s">
        <v>906</v>
      </c>
      <c r="D231" s="38">
        <v>40632</v>
      </c>
      <c r="E231" s="36" t="s">
        <v>857</v>
      </c>
      <c r="F231" s="36" t="s">
        <v>858</v>
      </c>
      <c r="G231" s="41" t="s">
        <v>1777</v>
      </c>
      <c r="H231">
        <f t="shared" si="3"/>
        <v>2011</v>
      </c>
    </row>
    <row r="232" spans="1:9" x14ac:dyDescent="0.25">
      <c r="A232" s="36" t="s">
        <v>1489</v>
      </c>
      <c r="B232" s="36" t="s">
        <v>442</v>
      </c>
      <c r="C232" s="36" t="s">
        <v>1490</v>
      </c>
      <c r="D232" s="38">
        <v>35528</v>
      </c>
      <c r="E232" s="36" t="s">
        <v>857</v>
      </c>
      <c r="F232" s="36" t="s">
        <v>0</v>
      </c>
      <c r="G232" s="41" t="s">
        <v>1777</v>
      </c>
      <c r="H232">
        <f t="shared" si="3"/>
        <v>1997</v>
      </c>
    </row>
    <row r="233" spans="1:9" x14ac:dyDescent="0.25">
      <c r="A233" s="36" t="s">
        <v>41</v>
      </c>
      <c r="B233" s="36" t="s">
        <v>503</v>
      </c>
      <c r="C233" s="36" t="s">
        <v>1226</v>
      </c>
      <c r="D233" s="38">
        <v>36649</v>
      </c>
      <c r="E233" s="36" t="s">
        <v>857</v>
      </c>
      <c r="F233" s="36" t="s">
        <v>0</v>
      </c>
      <c r="G233" s="41" t="s">
        <v>1777</v>
      </c>
      <c r="H233">
        <f t="shared" si="3"/>
        <v>2000</v>
      </c>
    </row>
    <row r="234" spans="1:9" s="52" customFormat="1" x14ac:dyDescent="0.25">
      <c r="A234" s="49" t="s">
        <v>42</v>
      </c>
      <c r="B234" s="49" t="s">
        <v>522</v>
      </c>
      <c r="C234" s="49" t="s">
        <v>1227</v>
      </c>
      <c r="D234" s="50">
        <v>36900</v>
      </c>
      <c r="E234" s="49" t="s">
        <v>857</v>
      </c>
      <c r="F234" s="49" t="s">
        <v>0</v>
      </c>
      <c r="G234" s="51" t="s">
        <v>1777</v>
      </c>
      <c r="H234" s="52">
        <f t="shared" si="3"/>
        <v>2001</v>
      </c>
      <c r="I234" s="52" t="s">
        <v>857</v>
      </c>
    </row>
    <row r="235" spans="1:9" s="52" customFormat="1" x14ac:dyDescent="0.25">
      <c r="A235" s="49" t="s">
        <v>42</v>
      </c>
      <c r="B235" s="49" t="s">
        <v>522</v>
      </c>
      <c r="C235" s="49" t="s">
        <v>1228</v>
      </c>
      <c r="D235" s="50">
        <v>37126</v>
      </c>
      <c r="E235" s="49" t="s">
        <v>857</v>
      </c>
      <c r="F235" s="49" t="s">
        <v>0</v>
      </c>
      <c r="G235" s="51" t="s">
        <v>1777</v>
      </c>
      <c r="H235" s="52">
        <f t="shared" si="3"/>
        <v>2001</v>
      </c>
    </row>
    <row r="236" spans="1:9" x14ac:dyDescent="0.25">
      <c r="A236" s="36" t="s">
        <v>43</v>
      </c>
      <c r="B236" s="36" t="s">
        <v>834</v>
      </c>
      <c r="C236" s="36" t="s">
        <v>907</v>
      </c>
      <c r="D236" s="38">
        <v>42607</v>
      </c>
      <c r="E236" s="36" t="s">
        <v>857</v>
      </c>
      <c r="F236" s="36" t="s">
        <v>0</v>
      </c>
      <c r="G236" s="41" t="s">
        <v>1777</v>
      </c>
      <c r="H236">
        <f t="shared" si="3"/>
        <v>2016</v>
      </c>
    </row>
    <row r="237" spans="1:9" x14ac:dyDescent="0.25">
      <c r="A237" s="36" t="s">
        <v>1746</v>
      </c>
      <c r="B237" s="36" t="s">
        <v>484</v>
      </c>
      <c r="C237" s="36" t="s">
        <v>1747</v>
      </c>
      <c r="D237" s="38">
        <v>36353</v>
      </c>
      <c r="E237" s="36" t="s">
        <v>857</v>
      </c>
      <c r="F237" s="36" t="s">
        <v>858</v>
      </c>
      <c r="G237" s="41" t="s">
        <v>1777</v>
      </c>
      <c r="H237">
        <f t="shared" si="3"/>
        <v>1999</v>
      </c>
    </row>
    <row r="238" spans="1:9" x14ac:dyDescent="0.25">
      <c r="A238" s="36" t="s">
        <v>908</v>
      </c>
      <c r="B238" s="36" t="s">
        <v>801</v>
      </c>
      <c r="C238" s="36" t="s">
        <v>909</v>
      </c>
      <c r="D238" s="38">
        <v>41753</v>
      </c>
      <c r="E238" s="36" t="s">
        <v>857</v>
      </c>
      <c r="F238" s="36" t="s">
        <v>0</v>
      </c>
      <c r="G238" s="41" t="s">
        <v>1777</v>
      </c>
      <c r="H238">
        <f t="shared" si="3"/>
        <v>2014</v>
      </c>
    </row>
    <row r="239" spans="1:9" x14ac:dyDescent="0.25">
      <c r="A239" s="36" t="s">
        <v>1163</v>
      </c>
      <c r="B239" s="36" t="s">
        <v>783</v>
      </c>
      <c r="C239" s="36" t="s">
        <v>1164</v>
      </c>
      <c r="D239" s="38">
        <v>41456</v>
      </c>
      <c r="E239" s="36" t="s">
        <v>857</v>
      </c>
      <c r="F239" s="36" t="s">
        <v>858</v>
      </c>
      <c r="G239" s="41" t="s">
        <v>1777</v>
      </c>
      <c r="H239">
        <f t="shared" si="3"/>
        <v>2013</v>
      </c>
    </row>
    <row r="240" spans="1:9" x14ac:dyDescent="0.25">
      <c r="A240" s="36" t="s">
        <v>910</v>
      </c>
      <c r="B240" s="36" t="s">
        <v>361</v>
      </c>
      <c r="C240" s="36" t="s">
        <v>911</v>
      </c>
      <c r="D240" s="38">
        <v>40308</v>
      </c>
      <c r="E240" s="36" t="s">
        <v>857</v>
      </c>
      <c r="F240" s="36" t="s">
        <v>858</v>
      </c>
      <c r="G240" s="41" t="s">
        <v>1777</v>
      </c>
      <c r="H240">
        <f t="shared" si="3"/>
        <v>2010</v>
      </c>
    </row>
    <row r="241" spans="1:8" x14ac:dyDescent="0.25">
      <c r="A241" s="36" t="s">
        <v>44</v>
      </c>
      <c r="B241" s="36" t="s">
        <v>387</v>
      </c>
      <c r="C241" s="36" t="s">
        <v>1165</v>
      </c>
      <c r="D241" s="38">
        <v>42305</v>
      </c>
      <c r="E241" s="36" t="s">
        <v>857</v>
      </c>
      <c r="F241" s="36" t="s">
        <v>0</v>
      </c>
      <c r="G241" s="41" t="s">
        <v>1777</v>
      </c>
      <c r="H241">
        <f t="shared" si="3"/>
        <v>2015</v>
      </c>
    </row>
    <row r="242" spans="1:8" x14ac:dyDescent="0.25">
      <c r="A242" s="36" t="s">
        <v>912</v>
      </c>
      <c r="B242" s="36" t="s">
        <v>560</v>
      </c>
      <c r="C242" s="36" t="s">
        <v>913</v>
      </c>
      <c r="D242" s="38">
        <v>42494</v>
      </c>
      <c r="E242" s="36" t="s">
        <v>857</v>
      </c>
      <c r="F242" s="36" t="s">
        <v>0</v>
      </c>
      <c r="G242" s="41" t="s">
        <v>1777</v>
      </c>
      <c r="H242">
        <f t="shared" si="3"/>
        <v>2016</v>
      </c>
    </row>
    <row r="243" spans="1:8" x14ac:dyDescent="0.25">
      <c r="A243" s="36" t="s">
        <v>1229</v>
      </c>
      <c r="B243" s="36" t="s">
        <v>532</v>
      </c>
      <c r="C243" s="36" t="s">
        <v>1230</v>
      </c>
      <c r="D243" s="38">
        <v>37034</v>
      </c>
      <c r="E243" s="36" t="s">
        <v>857</v>
      </c>
      <c r="F243" s="36" t="s">
        <v>0</v>
      </c>
      <c r="G243" s="41" t="s">
        <v>1777</v>
      </c>
      <c r="H243">
        <f t="shared" si="3"/>
        <v>2001</v>
      </c>
    </row>
    <row r="244" spans="1:8" x14ac:dyDescent="0.25">
      <c r="A244" s="36" t="s">
        <v>1750</v>
      </c>
      <c r="B244" s="36" t="s">
        <v>402</v>
      </c>
      <c r="C244" s="36" t="s">
        <v>1751</v>
      </c>
      <c r="D244" s="38">
        <v>34827</v>
      </c>
      <c r="E244" s="36" t="s">
        <v>857</v>
      </c>
      <c r="F244" s="36" t="s">
        <v>858</v>
      </c>
      <c r="G244" s="41" t="s">
        <v>1777</v>
      </c>
      <c r="H244">
        <f t="shared" si="3"/>
        <v>1995</v>
      </c>
    </row>
    <row r="245" spans="1:8" x14ac:dyDescent="0.25">
      <c r="A245" s="36" t="s">
        <v>1166</v>
      </c>
      <c r="B245" s="36" t="s">
        <v>385</v>
      </c>
      <c r="C245" s="36" t="s">
        <v>1167</v>
      </c>
      <c r="D245" s="38">
        <v>40568</v>
      </c>
      <c r="E245" s="36" t="s">
        <v>857</v>
      </c>
      <c r="F245" s="36" t="s">
        <v>0</v>
      </c>
      <c r="G245" s="41" t="s">
        <v>1777</v>
      </c>
      <c r="H245">
        <f t="shared" si="3"/>
        <v>2011</v>
      </c>
    </row>
    <row r="246" spans="1:8" x14ac:dyDescent="0.25">
      <c r="A246" s="36" t="s">
        <v>914</v>
      </c>
      <c r="B246" s="36" t="s">
        <v>718</v>
      </c>
      <c r="C246" s="36" t="s">
        <v>915</v>
      </c>
      <c r="D246" s="38">
        <v>40304</v>
      </c>
      <c r="E246" s="36" t="s">
        <v>857</v>
      </c>
      <c r="F246" s="36" t="s">
        <v>0</v>
      </c>
      <c r="G246" s="41" t="s">
        <v>1777</v>
      </c>
      <c r="H246">
        <f t="shared" si="3"/>
        <v>2010</v>
      </c>
    </row>
    <row r="247" spans="1:8" x14ac:dyDescent="0.25">
      <c r="A247" s="36" t="s">
        <v>45</v>
      </c>
      <c r="B247" s="36" t="s">
        <v>404</v>
      </c>
      <c r="C247" s="36" t="s">
        <v>1231</v>
      </c>
      <c r="D247" s="38">
        <v>34863</v>
      </c>
      <c r="E247" s="36" t="s">
        <v>857</v>
      </c>
      <c r="F247" s="36" t="s">
        <v>0</v>
      </c>
      <c r="G247" s="41" t="s">
        <v>1777</v>
      </c>
      <c r="H247">
        <f t="shared" si="3"/>
        <v>1995</v>
      </c>
    </row>
    <row r="248" spans="1:8" x14ac:dyDescent="0.25">
      <c r="A248" s="36" t="s">
        <v>45</v>
      </c>
      <c r="B248" s="36" t="s">
        <v>404</v>
      </c>
      <c r="C248" s="36" t="s">
        <v>1232</v>
      </c>
      <c r="D248" s="38">
        <v>37281</v>
      </c>
      <c r="E248" s="36" t="s">
        <v>857</v>
      </c>
      <c r="F248" s="36" t="s">
        <v>858</v>
      </c>
      <c r="G248" s="41" t="s">
        <v>1777</v>
      </c>
      <c r="H248">
        <f t="shared" si="3"/>
        <v>2002</v>
      </c>
    </row>
    <row r="249" spans="1:8" x14ac:dyDescent="0.25">
      <c r="A249" s="36" t="s">
        <v>1233</v>
      </c>
      <c r="B249" s="36" t="s">
        <v>585</v>
      </c>
      <c r="C249" s="36" t="s">
        <v>1234</v>
      </c>
      <c r="D249" s="38">
        <v>37910</v>
      </c>
      <c r="E249" s="36" t="s">
        <v>857</v>
      </c>
      <c r="F249" s="36" t="s">
        <v>0</v>
      </c>
      <c r="G249" s="41" t="s">
        <v>1777</v>
      </c>
      <c r="H249">
        <f t="shared" si="3"/>
        <v>2003</v>
      </c>
    </row>
    <row r="250" spans="1:8" x14ac:dyDescent="0.25">
      <c r="A250" s="36" t="s">
        <v>1235</v>
      </c>
      <c r="B250" s="36" t="s">
        <v>611</v>
      </c>
      <c r="C250" s="36" t="s">
        <v>1236</v>
      </c>
      <c r="D250" s="38">
        <v>38476</v>
      </c>
      <c r="E250" s="36" t="s">
        <v>857</v>
      </c>
      <c r="F250" s="36" t="s">
        <v>858</v>
      </c>
      <c r="G250" s="41" t="s">
        <v>1777</v>
      </c>
      <c r="H250">
        <f t="shared" si="3"/>
        <v>2005</v>
      </c>
    </row>
    <row r="251" spans="1:8" x14ac:dyDescent="0.25">
      <c r="A251" s="36" t="s">
        <v>1256</v>
      </c>
      <c r="B251" s="36" t="s">
        <v>515</v>
      </c>
      <c r="C251" s="36" t="s">
        <v>1257</v>
      </c>
      <c r="D251" s="38">
        <v>37482</v>
      </c>
      <c r="E251" s="36" t="s">
        <v>857</v>
      </c>
      <c r="F251" s="36" t="s">
        <v>0</v>
      </c>
      <c r="G251" s="41" t="s">
        <v>1777</v>
      </c>
      <c r="H251">
        <f t="shared" si="3"/>
        <v>2002</v>
      </c>
    </row>
    <row r="252" spans="1:8" x14ac:dyDescent="0.25">
      <c r="A252" s="36" t="s">
        <v>1256</v>
      </c>
      <c r="B252" s="36" t="s">
        <v>352</v>
      </c>
      <c r="C252" s="36" t="s">
        <v>1258</v>
      </c>
      <c r="D252" s="38">
        <v>38762</v>
      </c>
      <c r="E252" s="36" t="s">
        <v>857</v>
      </c>
      <c r="F252" s="36" t="s">
        <v>0</v>
      </c>
      <c r="G252" s="41" t="s">
        <v>1777</v>
      </c>
      <c r="H252">
        <f t="shared" si="3"/>
        <v>2006</v>
      </c>
    </row>
    <row r="253" spans="1:8" x14ac:dyDescent="0.25">
      <c r="A253" s="36" t="s">
        <v>1256</v>
      </c>
      <c r="B253" s="36" t="s">
        <v>515</v>
      </c>
      <c r="C253" s="36" t="s">
        <v>1259</v>
      </c>
      <c r="D253" s="38">
        <v>39129</v>
      </c>
      <c r="E253" s="36" t="s">
        <v>857</v>
      </c>
      <c r="F253" s="36" t="s">
        <v>858</v>
      </c>
      <c r="G253" s="41" t="s">
        <v>1777</v>
      </c>
      <c r="H253">
        <f t="shared" si="3"/>
        <v>2007</v>
      </c>
    </row>
    <row r="254" spans="1:8" x14ac:dyDescent="0.25">
      <c r="A254" s="36" t="s">
        <v>1260</v>
      </c>
      <c r="B254" s="36" t="s">
        <v>638</v>
      </c>
      <c r="C254" s="36" t="s">
        <v>1261</v>
      </c>
      <c r="D254" s="38">
        <v>39059</v>
      </c>
      <c r="E254" s="36" t="s">
        <v>857</v>
      </c>
      <c r="F254" s="36" t="s">
        <v>0</v>
      </c>
      <c r="G254" s="41" t="s">
        <v>1777</v>
      </c>
      <c r="H254">
        <f t="shared" si="3"/>
        <v>2006</v>
      </c>
    </row>
    <row r="255" spans="1:8" x14ac:dyDescent="0.25">
      <c r="A255" s="36" t="s">
        <v>46</v>
      </c>
      <c r="B255" s="36" t="s">
        <v>426</v>
      </c>
      <c r="C255" s="36" t="s">
        <v>1491</v>
      </c>
      <c r="D255" s="38">
        <v>39924</v>
      </c>
      <c r="E255" s="36" t="s">
        <v>857</v>
      </c>
      <c r="F255" s="36" t="s">
        <v>0</v>
      </c>
      <c r="G255" s="41" t="s">
        <v>1777</v>
      </c>
      <c r="H255">
        <f t="shared" si="3"/>
        <v>2009</v>
      </c>
    </row>
    <row r="256" spans="1:8" x14ac:dyDescent="0.25">
      <c r="A256" s="36" t="s">
        <v>1492</v>
      </c>
      <c r="B256" s="36" t="s">
        <v>454</v>
      </c>
      <c r="C256" s="36" t="s">
        <v>1493</v>
      </c>
      <c r="D256" s="38">
        <v>35725</v>
      </c>
      <c r="E256" s="36" t="s">
        <v>857</v>
      </c>
      <c r="F256" s="36" t="s">
        <v>0</v>
      </c>
      <c r="G256" s="41" t="s">
        <v>1777</v>
      </c>
      <c r="H256">
        <f t="shared" si="3"/>
        <v>1997</v>
      </c>
    </row>
    <row r="257" spans="1:8" x14ac:dyDescent="0.25">
      <c r="A257" s="36" t="s">
        <v>258</v>
      </c>
      <c r="B257" s="36" t="s">
        <v>410</v>
      </c>
      <c r="C257" s="36" t="s">
        <v>1738</v>
      </c>
      <c r="D257" s="38">
        <v>35019</v>
      </c>
      <c r="E257" s="36" t="s">
        <v>857</v>
      </c>
      <c r="F257" s="36" t="s">
        <v>0</v>
      </c>
      <c r="G257" s="41" t="s">
        <v>1777</v>
      </c>
      <c r="H257">
        <f t="shared" si="3"/>
        <v>1995</v>
      </c>
    </row>
    <row r="258" spans="1:8" x14ac:dyDescent="0.25">
      <c r="A258" s="36" t="s">
        <v>869</v>
      </c>
      <c r="B258" s="36" t="s">
        <v>330</v>
      </c>
      <c r="C258" s="36" t="s">
        <v>870</v>
      </c>
      <c r="D258" s="38">
        <v>38084</v>
      </c>
      <c r="E258" s="36" t="s">
        <v>857</v>
      </c>
      <c r="F258" s="36" t="s">
        <v>858</v>
      </c>
      <c r="G258" s="41" t="s">
        <v>1777</v>
      </c>
      <c r="H258">
        <f t="shared" ref="H258:H321" si="4">YEAR(D258)</f>
        <v>2004</v>
      </c>
    </row>
    <row r="259" spans="1:8" x14ac:dyDescent="0.25">
      <c r="A259" s="36" t="s">
        <v>1262</v>
      </c>
      <c r="B259" s="36" t="s">
        <v>544</v>
      </c>
      <c r="C259" s="36" t="s">
        <v>1263</v>
      </c>
      <c r="D259" s="38">
        <v>37162</v>
      </c>
      <c r="E259" s="36" t="s">
        <v>857</v>
      </c>
      <c r="F259" s="36" t="s">
        <v>0</v>
      </c>
      <c r="G259" s="41" t="s">
        <v>1777</v>
      </c>
      <c r="H259">
        <f t="shared" si="4"/>
        <v>2001</v>
      </c>
    </row>
    <row r="260" spans="1:8" x14ac:dyDescent="0.25">
      <c r="A260" s="36" t="s">
        <v>1744</v>
      </c>
      <c r="B260" s="36" t="s">
        <v>429</v>
      </c>
      <c r="C260" s="36" t="s">
        <v>1745</v>
      </c>
      <c r="D260" s="38">
        <v>35333</v>
      </c>
      <c r="E260" s="36" t="s">
        <v>857</v>
      </c>
      <c r="F260" s="36" t="s">
        <v>858</v>
      </c>
      <c r="G260" s="41" t="s">
        <v>1777</v>
      </c>
      <c r="H260">
        <f t="shared" si="4"/>
        <v>1996</v>
      </c>
    </row>
    <row r="261" spans="1:8" x14ac:dyDescent="0.25">
      <c r="A261" s="36" t="s">
        <v>1650</v>
      </c>
      <c r="B261" s="36" t="s">
        <v>488</v>
      </c>
      <c r="C261" s="36" t="s">
        <v>1651</v>
      </c>
      <c r="D261" s="38">
        <v>36676</v>
      </c>
      <c r="E261" s="36" t="s">
        <v>857</v>
      </c>
      <c r="F261" s="36" t="s">
        <v>858</v>
      </c>
      <c r="G261" s="41" t="s">
        <v>1777</v>
      </c>
      <c r="H261">
        <f t="shared" si="4"/>
        <v>2000</v>
      </c>
    </row>
    <row r="262" spans="1:8" x14ac:dyDescent="0.25">
      <c r="A262" s="36" t="s">
        <v>1494</v>
      </c>
      <c r="B262" s="36" t="s">
        <v>476</v>
      </c>
      <c r="C262" s="36" t="s">
        <v>1495</v>
      </c>
      <c r="D262" s="38">
        <v>36111</v>
      </c>
      <c r="E262" s="36" t="s">
        <v>857</v>
      </c>
      <c r="F262" s="36" t="s">
        <v>0</v>
      </c>
      <c r="G262" s="41" t="s">
        <v>1777</v>
      </c>
      <c r="H262">
        <f t="shared" si="4"/>
        <v>1998</v>
      </c>
    </row>
    <row r="263" spans="1:8" x14ac:dyDescent="0.25">
      <c r="A263" s="36" t="s">
        <v>1764</v>
      </c>
      <c r="B263" s="36" t="s">
        <v>452</v>
      </c>
      <c r="C263" s="36" t="s">
        <v>1765</v>
      </c>
      <c r="D263" s="38">
        <v>35709</v>
      </c>
      <c r="E263" s="36" t="s">
        <v>857</v>
      </c>
      <c r="F263" s="36" t="s">
        <v>858</v>
      </c>
      <c r="G263" s="41" t="s">
        <v>1777</v>
      </c>
      <c r="H263">
        <f t="shared" si="4"/>
        <v>1997</v>
      </c>
    </row>
    <row r="264" spans="1:8" x14ac:dyDescent="0.25">
      <c r="A264" s="36" t="s">
        <v>48</v>
      </c>
      <c r="B264" s="36" t="s">
        <v>358</v>
      </c>
      <c r="C264" s="36" t="s">
        <v>916</v>
      </c>
      <c r="D264" s="38">
        <v>40812</v>
      </c>
      <c r="E264" s="36" t="s">
        <v>857</v>
      </c>
      <c r="F264" s="36" t="s">
        <v>0</v>
      </c>
      <c r="G264" s="41" t="s">
        <v>1777</v>
      </c>
      <c r="H264">
        <f t="shared" si="4"/>
        <v>2011</v>
      </c>
    </row>
    <row r="265" spans="1:8" ht="30" x14ac:dyDescent="0.25">
      <c r="A265" s="36" t="s">
        <v>1760</v>
      </c>
      <c r="B265" s="36" t="s">
        <v>396</v>
      </c>
      <c r="C265" s="36" t="s">
        <v>1761</v>
      </c>
      <c r="D265" s="38">
        <v>35677</v>
      </c>
      <c r="E265" s="36" t="s">
        <v>857</v>
      </c>
      <c r="F265" s="36" t="s">
        <v>858</v>
      </c>
      <c r="G265" s="41" t="s">
        <v>1776</v>
      </c>
      <c r="H265">
        <f t="shared" si="4"/>
        <v>1997</v>
      </c>
    </row>
    <row r="266" spans="1:8" x14ac:dyDescent="0.25">
      <c r="A266" s="36" t="s">
        <v>921</v>
      </c>
      <c r="B266" s="36" t="s">
        <v>335</v>
      </c>
      <c r="C266" s="36" t="s">
        <v>922</v>
      </c>
      <c r="D266" s="38">
        <v>41466</v>
      </c>
      <c r="E266" s="36" t="s">
        <v>857</v>
      </c>
      <c r="F266" s="36" t="s">
        <v>858</v>
      </c>
      <c r="G266" s="41" t="s">
        <v>1777</v>
      </c>
      <c r="H266">
        <f t="shared" si="4"/>
        <v>2013</v>
      </c>
    </row>
    <row r="267" spans="1:8" x14ac:dyDescent="0.25">
      <c r="A267" s="36" t="s">
        <v>923</v>
      </c>
      <c r="B267" s="36" t="s">
        <v>700</v>
      </c>
      <c r="C267" s="36" t="s">
        <v>924</v>
      </c>
      <c r="D267" s="38">
        <v>39962</v>
      </c>
      <c r="E267" s="36" t="s">
        <v>857</v>
      </c>
      <c r="F267" s="36" t="s">
        <v>0</v>
      </c>
      <c r="G267" s="41" t="s">
        <v>1777</v>
      </c>
      <c r="H267">
        <f t="shared" si="4"/>
        <v>2009</v>
      </c>
    </row>
    <row r="268" spans="1:8" x14ac:dyDescent="0.25">
      <c r="A268" s="36" t="s">
        <v>1265</v>
      </c>
      <c r="B268" s="36" t="s">
        <v>612</v>
      </c>
      <c r="C268" s="36" t="s">
        <v>1266</v>
      </c>
      <c r="D268" s="38">
        <v>38477</v>
      </c>
      <c r="E268" s="36" t="s">
        <v>857</v>
      </c>
      <c r="F268" s="36" t="s">
        <v>0</v>
      </c>
      <c r="G268" s="41" t="s">
        <v>1777</v>
      </c>
      <c r="H268">
        <f t="shared" si="4"/>
        <v>2005</v>
      </c>
    </row>
    <row r="269" spans="1:8" x14ac:dyDescent="0.25">
      <c r="A269" s="36" t="s">
        <v>1699</v>
      </c>
      <c r="B269" s="36" t="s">
        <v>419</v>
      </c>
      <c r="C269" s="36" t="s">
        <v>1700</v>
      </c>
      <c r="D269" s="38">
        <v>35163</v>
      </c>
      <c r="E269" s="36" t="s">
        <v>857</v>
      </c>
      <c r="F269" s="36" t="s">
        <v>858</v>
      </c>
      <c r="G269" s="41" t="s">
        <v>1777</v>
      </c>
      <c r="H269">
        <f t="shared" si="4"/>
        <v>1996</v>
      </c>
    </row>
    <row r="270" spans="1:8" x14ac:dyDescent="0.25">
      <c r="A270" s="36" t="s">
        <v>925</v>
      </c>
      <c r="B270" s="36" t="s">
        <v>337</v>
      </c>
      <c r="C270" s="36" t="s">
        <v>926</v>
      </c>
      <c r="D270" s="38">
        <v>41081</v>
      </c>
      <c r="E270" s="36" t="s">
        <v>857</v>
      </c>
      <c r="F270" s="36" t="s">
        <v>858</v>
      </c>
      <c r="G270" s="41" t="s">
        <v>1777</v>
      </c>
      <c r="H270">
        <f t="shared" si="4"/>
        <v>2012</v>
      </c>
    </row>
    <row r="271" spans="1:8" x14ac:dyDescent="0.25">
      <c r="A271" s="36" t="s">
        <v>855</v>
      </c>
      <c r="B271" s="36" t="s">
        <v>469</v>
      </c>
      <c r="C271" s="36" t="s">
        <v>856</v>
      </c>
      <c r="D271" s="38">
        <v>35996</v>
      </c>
      <c r="E271" s="36" t="s">
        <v>857</v>
      </c>
      <c r="F271" s="36" t="s">
        <v>858</v>
      </c>
      <c r="G271" s="41" t="s">
        <v>1777</v>
      </c>
      <c r="H271">
        <f t="shared" si="4"/>
        <v>1998</v>
      </c>
    </row>
    <row r="272" spans="1:8" x14ac:dyDescent="0.25">
      <c r="A272" s="36" t="s">
        <v>1267</v>
      </c>
      <c r="B272" s="36" t="s">
        <v>639</v>
      </c>
      <c r="C272" s="36" t="s">
        <v>1268</v>
      </c>
      <c r="D272" s="38">
        <v>39079</v>
      </c>
      <c r="E272" s="36" t="s">
        <v>857</v>
      </c>
      <c r="F272" s="36" t="s">
        <v>0</v>
      </c>
      <c r="G272" s="41" t="s">
        <v>1777</v>
      </c>
      <c r="H272">
        <f t="shared" si="4"/>
        <v>2006</v>
      </c>
    </row>
    <row r="273" spans="1:9" x14ac:dyDescent="0.25">
      <c r="A273" s="36" t="s">
        <v>49</v>
      </c>
      <c r="B273" s="36" t="s">
        <v>571</v>
      </c>
      <c r="C273" s="36" t="s">
        <v>1269</v>
      </c>
      <c r="D273" s="38">
        <v>37601</v>
      </c>
      <c r="E273" s="36" t="s">
        <v>857</v>
      </c>
      <c r="F273" s="36" t="s">
        <v>0</v>
      </c>
      <c r="G273" s="41" t="s">
        <v>1777</v>
      </c>
      <c r="H273">
        <f t="shared" si="4"/>
        <v>2002</v>
      </c>
    </row>
    <row r="274" spans="1:9" x14ac:dyDescent="0.25">
      <c r="A274" s="36" t="s">
        <v>49</v>
      </c>
      <c r="B274" s="36" t="s">
        <v>571</v>
      </c>
      <c r="C274" s="36" t="s">
        <v>1270</v>
      </c>
      <c r="D274" s="38">
        <v>37650</v>
      </c>
      <c r="E274" s="36" t="s">
        <v>857</v>
      </c>
      <c r="F274" s="36" t="s">
        <v>0</v>
      </c>
      <c r="G274" s="41" t="s">
        <v>1777</v>
      </c>
      <c r="H274">
        <f t="shared" si="4"/>
        <v>2003</v>
      </c>
    </row>
    <row r="275" spans="1:9" x14ac:dyDescent="0.25">
      <c r="A275" s="36" t="s">
        <v>1168</v>
      </c>
      <c r="B275" s="36" t="s">
        <v>739</v>
      </c>
      <c r="C275" s="36" t="s">
        <v>1169</v>
      </c>
      <c r="D275" s="38">
        <v>40724</v>
      </c>
      <c r="E275" s="36" t="s">
        <v>857</v>
      </c>
      <c r="F275" s="36" t="s">
        <v>0</v>
      </c>
      <c r="G275" s="41" t="s">
        <v>1777</v>
      </c>
      <c r="H275">
        <f t="shared" si="4"/>
        <v>2011</v>
      </c>
    </row>
    <row r="276" spans="1:9" s="52" customFormat="1" x14ac:dyDescent="0.25">
      <c r="A276" s="49" t="s">
        <v>50</v>
      </c>
      <c r="B276" s="49" t="s">
        <v>712</v>
      </c>
      <c r="C276" s="49" t="s">
        <v>927</v>
      </c>
      <c r="D276" s="50">
        <v>40252</v>
      </c>
      <c r="E276" s="49" t="s">
        <v>857</v>
      </c>
      <c r="F276" s="49" t="s">
        <v>0</v>
      </c>
      <c r="G276" s="51" t="s">
        <v>1777</v>
      </c>
      <c r="H276" s="52">
        <f t="shared" si="4"/>
        <v>2010</v>
      </c>
      <c r="I276" s="52" t="s">
        <v>857</v>
      </c>
    </row>
    <row r="277" spans="1:9" s="52" customFormat="1" x14ac:dyDescent="0.25">
      <c r="A277" s="49" t="s">
        <v>50</v>
      </c>
      <c r="B277" s="49" t="s">
        <v>712</v>
      </c>
      <c r="C277" s="49" t="s">
        <v>928</v>
      </c>
      <c r="D277" s="50">
        <v>40457</v>
      </c>
      <c r="E277" s="49" t="s">
        <v>857</v>
      </c>
      <c r="F277" s="49" t="s">
        <v>0</v>
      </c>
      <c r="G277" s="51" t="s">
        <v>1777</v>
      </c>
      <c r="H277" s="52">
        <f t="shared" si="4"/>
        <v>2010</v>
      </c>
    </row>
    <row r="278" spans="1:9" x14ac:dyDescent="0.25">
      <c r="A278" s="36" t="s">
        <v>1271</v>
      </c>
      <c r="B278" s="36" t="s">
        <v>340</v>
      </c>
      <c r="C278" s="36" t="s">
        <v>1272</v>
      </c>
      <c r="D278" s="38">
        <v>39087</v>
      </c>
      <c r="E278" s="36" t="s">
        <v>857</v>
      </c>
      <c r="F278" s="36" t="s">
        <v>858</v>
      </c>
      <c r="G278" s="41" t="s">
        <v>1777</v>
      </c>
      <c r="H278">
        <f t="shared" si="4"/>
        <v>2007</v>
      </c>
    </row>
    <row r="279" spans="1:9" x14ac:dyDescent="0.25">
      <c r="A279" s="36" t="s">
        <v>931</v>
      </c>
      <c r="B279" s="36" t="s">
        <v>840</v>
      </c>
      <c r="C279" s="36" t="s">
        <v>932</v>
      </c>
      <c r="D279" s="38">
        <v>42753</v>
      </c>
      <c r="E279" s="36" t="s">
        <v>857</v>
      </c>
      <c r="F279" s="36" t="s">
        <v>0</v>
      </c>
      <c r="G279" s="41" t="s">
        <v>1777</v>
      </c>
      <c r="H279">
        <f t="shared" si="4"/>
        <v>2017</v>
      </c>
    </row>
    <row r="280" spans="1:9" x14ac:dyDescent="0.25">
      <c r="A280" s="36" t="s">
        <v>1496</v>
      </c>
      <c r="B280" s="36" t="s">
        <v>467</v>
      </c>
      <c r="C280" s="36" t="s">
        <v>1497</v>
      </c>
      <c r="D280" s="38">
        <v>35954</v>
      </c>
      <c r="E280" s="36" t="s">
        <v>857</v>
      </c>
      <c r="F280" s="36" t="s">
        <v>0</v>
      </c>
      <c r="G280" s="41" t="s">
        <v>1777</v>
      </c>
      <c r="H280">
        <f t="shared" si="4"/>
        <v>1998</v>
      </c>
    </row>
    <row r="281" spans="1:9" x14ac:dyDescent="0.25">
      <c r="A281" s="36" t="s">
        <v>933</v>
      </c>
      <c r="B281" s="36" t="s">
        <v>765</v>
      </c>
      <c r="C281" s="36" t="s">
        <v>934</v>
      </c>
      <c r="D281" s="38">
        <v>41246</v>
      </c>
      <c r="E281" s="36" t="s">
        <v>857</v>
      </c>
      <c r="F281" s="36" t="s">
        <v>0</v>
      </c>
      <c r="G281" s="41" t="s">
        <v>1777</v>
      </c>
      <c r="H281">
        <f t="shared" si="4"/>
        <v>2012</v>
      </c>
    </row>
    <row r="282" spans="1:9" x14ac:dyDescent="0.25">
      <c r="A282" s="36" t="s">
        <v>1273</v>
      </c>
      <c r="B282" s="36" t="s">
        <v>590</v>
      </c>
      <c r="C282" s="36" t="s">
        <v>1274</v>
      </c>
      <c r="D282" s="38">
        <v>37973</v>
      </c>
      <c r="E282" s="36" t="s">
        <v>857</v>
      </c>
      <c r="F282" s="36" t="s">
        <v>858</v>
      </c>
      <c r="G282" s="41" t="s">
        <v>1777</v>
      </c>
      <c r="H282">
        <f t="shared" si="4"/>
        <v>2003</v>
      </c>
    </row>
    <row r="283" spans="1:9" x14ac:dyDescent="0.25">
      <c r="A283" s="36" t="s">
        <v>1275</v>
      </c>
      <c r="B283" s="36" t="s">
        <v>559</v>
      </c>
      <c r="C283" s="36" t="s">
        <v>1276</v>
      </c>
      <c r="D283" s="38">
        <v>37370</v>
      </c>
      <c r="E283" s="36" t="s">
        <v>857</v>
      </c>
      <c r="F283" s="36" t="s">
        <v>0</v>
      </c>
      <c r="G283" s="41" t="s">
        <v>1777</v>
      </c>
      <c r="H283">
        <f t="shared" si="4"/>
        <v>2002</v>
      </c>
    </row>
    <row r="284" spans="1:9" x14ac:dyDescent="0.25">
      <c r="A284" s="36" t="s">
        <v>51</v>
      </c>
      <c r="B284" s="36" t="s">
        <v>580</v>
      </c>
      <c r="C284" s="36" t="s">
        <v>1277</v>
      </c>
      <c r="D284" s="38">
        <v>37811</v>
      </c>
      <c r="E284" s="36" t="s">
        <v>857</v>
      </c>
      <c r="F284" s="36" t="s">
        <v>0</v>
      </c>
      <c r="G284" s="41" t="s">
        <v>1777</v>
      </c>
      <c r="H284">
        <f t="shared" si="4"/>
        <v>2003</v>
      </c>
    </row>
    <row r="285" spans="1:9" x14ac:dyDescent="0.25">
      <c r="A285" s="36" t="s">
        <v>1734</v>
      </c>
      <c r="B285" s="36" t="s">
        <v>445</v>
      </c>
      <c r="C285" s="36" t="s">
        <v>1735</v>
      </c>
      <c r="D285" s="38">
        <v>36137</v>
      </c>
      <c r="E285" s="36" t="s">
        <v>857</v>
      </c>
      <c r="F285" s="36" t="s">
        <v>858</v>
      </c>
      <c r="G285" s="41" t="s">
        <v>1777</v>
      </c>
      <c r="H285">
        <f t="shared" si="4"/>
        <v>1998</v>
      </c>
    </row>
    <row r="286" spans="1:9" x14ac:dyDescent="0.25">
      <c r="A286" s="36" t="s">
        <v>935</v>
      </c>
      <c r="B286" s="36" t="s">
        <v>777</v>
      </c>
      <c r="C286" s="36" t="s">
        <v>936</v>
      </c>
      <c r="D286" s="38">
        <v>41386</v>
      </c>
      <c r="E286" s="36" t="s">
        <v>857</v>
      </c>
      <c r="F286" s="36" t="s">
        <v>0</v>
      </c>
      <c r="G286" s="41" t="s">
        <v>1777</v>
      </c>
      <c r="H286">
        <f t="shared" si="4"/>
        <v>2013</v>
      </c>
    </row>
    <row r="287" spans="1:9" x14ac:dyDescent="0.25">
      <c r="A287" s="36" t="s">
        <v>887</v>
      </c>
      <c r="B287" s="36" t="s">
        <v>598</v>
      </c>
      <c r="C287" s="36" t="s">
        <v>888</v>
      </c>
      <c r="D287" s="38">
        <v>38159</v>
      </c>
      <c r="E287" s="36" t="s">
        <v>857</v>
      </c>
      <c r="F287" s="36" t="s">
        <v>858</v>
      </c>
      <c r="G287" s="41" t="s">
        <v>1777</v>
      </c>
      <c r="H287">
        <f t="shared" si="4"/>
        <v>2004</v>
      </c>
    </row>
    <row r="288" spans="1:9" x14ac:dyDescent="0.25">
      <c r="A288" s="36" t="s">
        <v>1278</v>
      </c>
      <c r="B288" s="36" t="s">
        <v>628</v>
      </c>
      <c r="C288" s="36" t="s">
        <v>1279</v>
      </c>
      <c r="D288" s="38">
        <v>38867</v>
      </c>
      <c r="E288" s="36" t="s">
        <v>857</v>
      </c>
      <c r="F288" s="36" t="s">
        <v>0</v>
      </c>
      <c r="G288" s="41" t="s">
        <v>1777</v>
      </c>
      <c r="H288">
        <f t="shared" si="4"/>
        <v>2006</v>
      </c>
    </row>
    <row r="289" spans="1:9" x14ac:dyDescent="0.25">
      <c r="A289" s="36" t="s">
        <v>1280</v>
      </c>
      <c r="B289" s="36" t="s">
        <v>649</v>
      </c>
      <c r="C289" s="36" t="s">
        <v>1281</v>
      </c>
      <c r="D289" s="38">
        <v>39252</v>
      </c>
      <c r="E289" s="36" t="s">
        <v>857</v>
      </c>
      <c r="F289" s="36" t="s">
        <v>0</v>
      </c>
      <c r="G289" s="41" t="s">
        <v>1777</v>
      </c>
      <c r="H289">
        <f t="shared" si="4"/>
        <v>2007</v>
      </c>
    </row>
    <row r="290" spans="1:9" x14ac:dyDescent="0.25">
      <c r="A290" s="36" t="s">
        <v>53</v>
      </c>
      <c r="B290" s="36" t="s">
        <v>675</v>
      </c>
      <c r="C290" s="36" t="s">
        <v>1282</v>
      </c>
      <c r="D290" s="38">
        <v>39666</v>
      </c>
      <c r="E290" s="36" t="s">
        <v>857</v>
      </c>
      <c r="F290" s="36" t="s">
        <v>0</v>
      </c>
      <c r="G290" s="41" t="s">
        <v>1777</v>
      </c>
      <c r="H290">
        <f t="shared" si="4"/>
        <v>2008</v>
      </c>
    </row>
    <row r="291" spans="1:9" x14ac:dyDescent="0.25">
      <c r="A291" s="36" t="s">
        <v>54</v>
      </c>
      <c r="B291" s="36" t="s">
        <v>430</v>
      </c>
      <c r="C291" s="36" t="s">
        <v>1283</v>
      </c>
      <c r="D291" s="38">
        <v>35389</v>
      </c>
      <c r="E291" s="36" t="s">
        <v>857</v>
      </c>
      <c r="F291" s="36" t="s">
        <v>0</v>
      </c>
      <c r="G291" s="41" t="s">
        <v>1777</v>
      </c>
      <c r="H291">
        <f t="shared" si="4"/>
        <v>1996</v>
      </c>
    </row>
    <row r="292" spans="1:9" x14ac:dyDescent="0.25">
      <c r="A292" s="36" t="s">
        <v>54</v>
      </c>
      <c r="B292" s="36" t="s">
        <v>430</v>
      </c>
      <c r="C292" s="36" t="s">
        <v>1284</v>
      </c>
      <c r="D292" s="38">
        <v>38590</v>
      </c>
      <c r="E292" s="36" t="s">
        <v>857</v>
      </c>
      <c r="F292" s="36" t="s">
        <v>0</v>
      </c>
      <c r="G292" s="41" t="s">
        <v>1777</v>
      </c>
      <c r="H292">
        <f t="shared" si="4"/>
        <v>2005</v>
      </c>
    </row>
    <row r="293" spans="1:9" x14ac:dyDescent="0.25">
      <c r="A293" s="36" t="s">
        <v>1170</v>
      </c>
      <c r="B293" s="36" t="s">
        <v>828</v>
      </c>
      <c r="C293" s="36" t="s">
        <v>1171</v>
      </c>
      <c r="D293" s="38">
        <v>42417</v>
      </c>
      <c r="E293" s="36" t="s">
        <v>857</v>
      </c>
      <c r="F293" s="36" t="s">
        <v>0</v>
      </c>
      <c r="G293" s="41" t="s">
        <v>1777</v>
      </c>
      <c r="H293">
        <f t="shared" si="4"/>
        <v>2016</v>
      </c>
    </row>
    <row r="294" spans="1:9" s="52" customFormat="1" x14ac:dyDescent="0.25">
      <c r="A294" s="49" t="s">
        <v>1498</v>
      </c>
      <c r="B294" s="49" t="s">
        <v>479</v>
      </c>
      <c r="C294" s="49" t="s">
        <v>1499</v>
      </c>
      <c r="D294" s="50">
        <v>36129</v>
      </c>
      <c r="E294" s="49" t="s">
        <v>857</v>
      </c>
      <c r="F294" s="49" t="s">
        <v>0</v>
      </c>
      <c r="G294" s="51" t="s">
        <v>1777</v>
      </c>
      <c r="H294" s="52">
        <f t="shared" si="4"/>
        <v>1998</v>
      </c>
      <c r="I294" s="52" t="s">
        <v>857</v>
      </c>
    </row>
    <row r="295" spans="1:9" s="52" customFormat="1" x14ac:dyDescent="0.25">
      <c r="A295" s="49" t="s">
        <v>1498</v>
      </c>
      <c r="B295" s="49" t="s">
        <v>479</v>
      </c>
      <c r="C295" s="49" t="s">
        <v>1500</v>
      </c>
      <c r="D295" s="50">
        <v>36129</v>
      </c>
      <c r="E295" s="49" t="s">
        <v>857</v>
      </c>
      <c r="F295" s="49" t="s">
        <v>0</v>
      </c>
      <c r="G295" s="51" t="s">
        <v>1777</v>
      </c>
      <c r="H295" s="52">
        <f t="shared" si="4"/>
        <v>1998</v>
      </c>
      <c r="I295" s="52" t="s">
        <v>857</v>
      </c>
    </row>
    <row r="296" spans="1:9" s="52" customFormat="1" x14ac:dyDescent="0.25">
      <c r="A296" s="49" t="s">
        <v>1498</v>
      </c>
      <c r="B296" s="49" t="s">
        <v>479</v>
      </c>
      <c r="C296" s="49" t="s">
        <v>1501</v>
      </c>
      <c r="D296" s="50">
        <v>36129</v>
      </c>
      <c r="E296" s="49" t="s">
        <v>857</v>
      </c>
      <c r="F296" s="49" t="s">
        <v>0</v>
      </c>
      <c r="G296" s="51" t="s">
        <v>1777</v>
      </c>
      <c r="H296" s="52">
        <f t="shared" si="4"/>
        <v>1998</v>
      </c>
      <c r="I296" s="52" t="s">
        <v>857</v>
      </c>
    </row>
    <row r="297" spans="1:9" s="52" customFormat="1" x14ac:dyDescent="0.25">
      <c r="A297" s="49" t="s">
        <v>1498</v>
      </c>
      <c r="B297" s="49" t="s">
        <v>479</v>
      </c>
      <c r="C297" s="49" t="s">
        <v>1502</v>
      </c>
      <c r="D297" s="50">
        <v>36129</v>
      </c>
      <c r="E297" s="49" t="s">
        <v>857</v>
      </c>
      <c r="F297" s="49" t="s">
        <v>0</v>
      </c>
      <c r="G297" s="51" t="s">
        <v>1777</v>
      </c>
      <c r="H297" s="52">
        <f t="shared" si="4"/>
        <v>1998</v>
      </c>
      <c r="I297" s="52" t="s">
        <v>857</v>
      </c>
    </row>
    <row r="298" spans="1:9" s="52" customFormat="1" x14ac:dyDescent="0.25">
      <c r="A298" s="49" t="s">
        <v>1498</v>
      </c>
      <c r="B298" s="49" t="s">
        <v>479</v>
      </c>
      <c r="C298" s="49" t="s">
        <v>1656</v>
      </c>
      <c r="D298" s="50">
        <v>36129</v>
      </c>
      <c r="E298" s="49" t="s">
        <v>857</v>
      </c>
      <c r="F298" s="49" t="s">
        <v>858</v>
      </c>
      <c r="G298" s="51" t="s">
        <v>1777</v>
      </c>
      <c r="H298" s="52">
        <f t="shared" si="4"/>
        <v>1998</v>
      </c>
    </row>
    <row r="299" spans="1:9" x14ac:dyDescent="0.25">
      <c r="A299" s="36" t="s">
        <v>938</v>
      </c>
      <c r="B299" s="36" t="s">
        <v>723</v>
      </c>
      <c r="C299" s="36" t="s">
        <v>939</v>
      </c>
      <c r="D299" s="38">
        <v>40351</v>
      </c>
      <c r="E299" s="36" t="s">
        <v>857</v>
      </c>
      <c r="F299" s="36" t="s">
        <v>0</v>
      </c>
      <c r="G299" s="41" t="s">
        <v>1777</v>
      </c>
      <c r="H299">
        <f t="shared" si="4"/>
        <v>2010</v>
      </c>
    </row>
    <row r="300" spans="1:9" x14ac:dyDescent="0.25">
      <c r="A300" s="36" t="s">
        <v>938</v>
      </c>
      <c r="B300" s="36" t="s">
        <v>723</v>
      </c>
      <c r="C300" s="36" t="s">
        <v>940</v>
      </c>
      <c r="D300" s="38">
        <v>41354</v>
      </c>
      <c r="E300" s="36" t="s">
        <v>857</v>
      </c>
      <c r="F300" s="36" t="s">
        <v>0</v>
      </c>
      <c r="G300" s="41" t="s">
        <v>1777</v>
      </c>
      <c r="H300">
        <f t="shared" si="4"/>
        <v>2013</v>
      </c>
    </row>
    <row r="301" spans="1:9" x14ac:dyDescent="0.25">
      <c r="A301" s="36" t="s">
        <v>938</v>
      </c>
      <c r="B301" s="36" t="s">
        <v>723</v>
      </c>
      <c r="C301" s="36" t="s">
        <v>941</v>
      </c>
      <c r="D301" s="38">
        <v>42656</v>
      </c>
      <c r="E301" s="36" t="s">
        <v>857</v>
      </c>
      <c r="F301" s="36" t="s">
        <v>0</v>
      </c>
      <c r="G301" s="41" t="s">
        <v>1777</v>
      </c>
      <c r="H301">
        <f t="shared" si="4"/>
        <v>2016</v>
      </c>
    </row>
    <row r="302" spans="1:9" x14ac:dyDescent="0.25">
      <c r="A302" s="36" t="s">
        <v>1772</v>
      </c>
      <c r="B302" s="36" t="s">
        <v>466</v>
      </c>
      <c r="C302" s="36" t="s">
        <v>1773</v>
      </c>
      <c r="D302" s="38">
        <v>35872</v>
      </c>
      <c r="E302" s="36" t="s">
        <v>857</v>
      </c>
      <c r="F302" s="36" t="s">
        <v>858</v>
      </c>
      <c r="G302" s="41" t="s">
        <v>1777</v>
      </c>
      <c r="H302">
        <f t="shared" si="4"/>
        <v>1998</v>
      </c>
    </row>
    <row r="303" spans="1:9" x14ac:dyDescent="0.25">
      <c r="A303" s="36" t="s">
        <v>1503</v>
      </c>
      <c r="B303" s="36" t="s">
        <v>632</v>
      </c>
      <c r="C303" s="36" t="s">
        <v>1504</v>
      </c>
      <c r="D303" s="38">
        <v>38960</v>
      </c>
      <c r="E303" s="36" t="s">
        <v>857</v>
      </c>
      <c r="F303" s="36" t="s">
        <v>0</v>
      </c>
      <c r="G303" s="41" t="s">
        <v>1777</v>
      </c>
      <c r="H303">
        <f t="shared" si="4"/>
        <v>2006</v>
      </c>
    </row>
    <row r="304" spans="1:9" x14ac:dyDescent="0.25">
      <c r="A304" s="36" t="s">
        <v>55</v>
      </c>
      <c r="B304" s="36" t="s">
        <v>626</v>
      </c>
      <c r="C304" s="36" t="s">
        <v>1285</v>
      </c>
      <c r="D304" s="38">
        <v>38806</v>
      </c>
      <c r="E304" s="36" t="s">
        <v>857</v>
      </c>
      <c r="F304" s="36" t="s">
        <v>0</v>
      </c>
      <c r="G304" s="41" t="s">
        <v>1777</v>
      </c>
      <c r="H304">
        <f t="shared" si="4"/>
        <v>2006</v>
      </c>
    </row>
    <row r="305" spans="1:9" x14ac:dyDescent="0.25">
      <c r="A305" s="36" t="s">
        <v>1286</v>
      </c>
      <c r="B305" s="36" t="s">
        <v>663</v>
      </c>
      <c r="C305" s="36" t="s">
        <v>1287</v>
      </c>
      <c r="D305" s="38">
        <v>39478</v>
      </c>
      <c r="E305" s="36" t="s">
        <v>857</v>
      </c>
      <c r="F305" s="36" t="s">
        <v>0</v>
      </c>
      <c r="G305" s="41" t="s">
        <v>1777</v>
      </c>
      <c r="H305">
        <f t="shared" si="4"/>
        <v>2008</v>
      </c>
    </row>
    <row r="306" spans="1:9" x14ac:dyDescent="0.25">
      <c r="A306" s="36" t="s">
        <v>1505</v>
      </c>
      <c r="B306" s="36" t="s">
        <v>486</v>
      </c>
      <c r="C306" s="36" t="s">
        <v>1506</v>
      </c>
      <c r="D306" s="38">
        <v>36417</v>
      </c>
      <c r="E306" s="36" t="s">
        <v>857</v>
      </c>
      <c r="F306" s="36" t="s">
        <v>0</v>
      </c>
      <c r="G306" s="41" t="s">
        <v>1777</v>
      </c>
      <c r="H306">
        <f t="shared" si="4"/>
        <v>1999</v>
      </c>
    </row>
    <row r="307" spans="1:9" x14ac:dyDescent="0.25">
      <c r="A307" s="36" t="s">
        <v>942</v>
      </c>
      <c r="B307" s="36" t="s">
        <v>729</v>
      </c>
      <c r="C307" s="36" t="s">
        <v>943</v>
      </c>
      <c r="D307" s="38">
        <v>40472</v>
      </c>
      <c r="E307" s="36" t="s">
        <v>857</v>
      </c>
      <c r="F307" s="36" t="s">
        <v>858</v>
      </c>
      <c r="G307" s="41" t="s">
        <v>1777</v>
      </c>
      <c r="H307">
        <f t="shared" si="4"/>
        <v>2010</v>
      </c>
    </row>
    <row r="308" spans="1:9" x14ac:dyDescent="0.25">
      <c r="A308" s="36" t="s">
        <v>1507</v>
      </c>
      <c r="B308" s="36" t="s">
        <v>641</v>
      </c>
      <c r="C308" s="36" t="s">
        <v>1508</v>
      </c>
      <c r="D308" s="38">
        <v>39126</v>
      </c>
      <c r="E308" s="36" t="s">
        <v>857</v>
      </c>
      <c r="F308" s="36" t="s">
        <v>0</v>
      </c>
      <c r="G308" s="41" t="s">
        <v>1777</v>
      </c>
      <c r="H308">
        <f t="shared" si="4"/>
        <v>2007</v>
      </c>
    </row>
    <row r="309" spans="1:9" x14ac:dyDescent="0.25">
      <c r="A309" s="36" t="s">
        <v>944</v>
      </c>
      <c r="B309" s="36" t="s">
        <v>608</v>
      </c>
      <c r="C309" s="36" t="s">
        <v>1288</v>
      </c>
      <c r="D309" s="38">
        <v>38447</v>
      </c>
      <c r="E309" s="36" t="s">
        <v>857</v>
      </c>
      <c r="F309" s="36" t="s">
        <v>0</v>
      </c>
      <c r="G309" s="41" t="s">
        <v>1777</v>
      </c>
      <c r="H309">
        <f t="shared" si="4"/>
        <v>2005</v>
      </c>
    </row>
    <row r="310" spans="1:9" s="52" customFormat="1" x14ac:dyDescent="0.25">
      <c r="A310" s="49" t="s">
        <v>944</v>
      </c>
      <c r="B310" s="49" t="s">
        <v>608</v>
      </c>
      <c r="C310" s="49" t="s">
        <v>945</v>
      </c>
      <c r="D310" s="50">
        <v>40260</v>
      </c>
      <c r="E310" s="49" t="s">
        <v>857</v>
      </c>
      <c r="F310" s="49" t="s">
        <v>858</v>
      </c>
      <c r="G310" s="51" t="s">
        <v>1777</v>
      </c>
      <c r="H310" s="52">
        <f t="shared" si="4"/>
        <v>2010</v>
      </c>
    </row>
    <row r="311" spans="1:9" s="52" customFormat="1" x14ac:dyDescent="0.25">
      <c r="A311" s="49" t="s">
        <v>944</v>
      </c>
      <c r="B311" s="49" t="s">
        <v>608</v>
      </c>
      <c r="C311" s="49" t="s">
        <v>1680</v>
      </c>
      <c r="D311" s="50">
        <v>40260</v>
      </c>
      <c r="E311" s="49" t="s">
        <v>857</v>
      </c>
      <c r="F311" s="49" t="s">
        <v>0</v>
      </c>
      <c r="G311" s="51" t="s">
        <v>1777</v>
      </c>
      <c r="H311" s="52">
        <f t="shared" si="4"/>
        <v>2010</v>
      </c>
      <c r="I311" s="52" t="s">
        <v>857</v>
      </c>
    </row>
    <row r="312" spans="1:9" x14ac:dyDescent="0.25">
      <c r="A312" s="36" t="s">
        <v>56</v>
      </c>
      <c r="B312" s="36" t="s">
        <v>695</v>
      </c>
      <c r="C312" s="36" t="s">
        <v>946</v>
      </c>
      <c r="D312" s="38">
        <v>39932</v>
      </c>
      <c r="E312" s="36" t="s">
        <v>857</v>
      </c>
      <c r="F312" s="36" t="s">
        <v>0</v>
      </c>
      <c r="G312" s="41" t="s">
        <v>1777</v>
      </c>
      <c r="H312">
        <f t="shared" si="4"/>
        <v>2009</v>
      </c>
    </row>
    <row r="313" spans="1:9" x14ac:dyDescent="0.25">
      <c r="A313" s="36" t="s">
        <v>57</v>
      </c>
      <c r="B313" s="36" t="s">
        <v>496</v>
      </c>
      <c r="C313" s="36" t="s">
        <v>1509</v>
      </c>
      <c r="D313" s="38">
        <v>36529</v>
      </c>
      <c r="E313" s="36" t="s">
        <v>857</v>
      </c>
      <c r="F313" s="36" t="s">
        <v>858</v>
      </c>
      <c r="G313" s="41" t="s">
        <v>1777</v>
      </c>
      <c r="H313">
        <f t="shared" si="4"/>
        <v>2000</v>
      </c>
    </row>
    <row r="314" spans="1:9" x14ac:dyDescent="0.25">
      <c r="A314" s="36" t="s">
        <v>1510</v>
      </c>
      <c r="B314" s="36" t="s">
        <v>436</v>
      </c>
      <c r="C314" s="36" t="s">
        <v>1511</v>
      </c>
      <c r="D314" s="38">
        <v>35471</v>
      </c>
      <c r="E314" s="36" t="s">
        <v>857</v>
      </c>
      <c r="F314" s="36" t="s">
        <v>0</v>
      </c>
      <c r="G314" s="41" t="s">
        <v>1777</v>
      </c>
      <c r="H314">
        <f t="shared" si="4"/>
        <v>1997</v>
      </c>
    </row>
    <row r="315" spans="1:9" x14ac:dyDescent="0.25">
      <c r="A315" s="36" t="s">
        <v>58</v>
      </c>
      <c r="B315" s="36" t="s">
        <v>694</v>
      </c>
      <c r="C315" s="36" t="s">
        <v>1638</v>
      </c>
      <c r="D315" s="38">
        <v>39911</v>
      </c>
      <c r="E315" s="36" t="s">
        <v>857</v>
      </c>
      <c r="F315" s="36" t="s">
        <v>0</v>
      </c>
      <c r="G315" s="41" t="s">
        <v>1777</v>
      </c>
      <c r="H315">
        <f t="shared" si="4"/>
        <v>2009</v>
      </c>
    </row>
    <row r="316" spans="1:9" x14ac:dyDescent="0.25">
      <c r="A316" s="36" t="s">
        <v>58</v>
      </c>
      <c r="B316" s="36" t="s">
        <v>694</v>
      </c>
      <c r="C316" s="36" t="s">
        <v>947</v>
      </c>
      <c r="D316" s="38">
        <v>40714</v>
      </c>
      <c r="E316" s="36" t="s">
        <v>857</v>
      </c>
      <c r="F316" s="36" t="s">
        <v>0</v>
      </c>
      <c r="G316" s="41" t="s">
        <v>1777</v>
      </c>
      <c r="H316">
        <f t="shared" si="4"/>
        <v>2011</v>
      </c>
    </row>
    <row r="317" spans="1:9" x14ac:dyDescent="0.25">
      <c r="A317" s="36" t="s">
        <v>1289</v>
      </c>
      <c r="B317" s="36" t="s">
        <v>412</v>
      </c>
      <c r="C317" s="36" t="s">
        <v>1290</v>
      </c>
      <c r="D317" s="38">
        <v>37638</v>
      </c>
      <c r="E317" s="36" t="s">
        <v>857</v>
      </c>
      <c r="F317" s="36" t="s">
        <v>0</v>
      </c>
      <c r="G317" s="41" t="s">
        <v>1777</v>
      </c>
      <c r="H317">
        <f t="shared" si="4"/>
        <v>2003</v>
      </c>
    </row>
    <row r="318" spans="1:9" x14ac:dyDescent="0.25">
      <c r="A318" s="36" t="s">
        <v>948</v>
      </c>
      <c r="B318" s="36" t="s">
        <v>719</v>
      </c>
      <c r="C318" s="36" t="s">
        <v>949</v>
      </c>
      <c r="D318" s="38">
        <v>40316</v>
      </c>
      <c r="E318" s="36" t="s">
        <v>857</v>
      </c>
      <c r="F318" s="36" t="s">
        <v>0</v>
      </c>
      <c r="G318" s="41" t="s">
        <v>1777</v>
      </c>
      <c r="H318">
        <f t="shared" si="4"/>
        <v>2010</v>
      </c>
    </row>
    <row r="319" spans="1:9" x14ac:dyDescent="0.25">
      <c r="A319" s="36" t="s">
        <v>1291</v>
      </c>
      <c r="B319" s="36" t="s">
        <v>666</v>
      </c>
      <c r="C319" s="36" t="s">
        <v>1292</v>
      </c>
      <c r="D319" s="38">
        <v>39552</v>
      </c>
      <c r="E319" s="36" t="s">
        <v>857</v>
      </c>
      <c r="F319" s="36" t="s">
        <v>0</v>
      </c>
      <c r="G319" s="41" t="s">
        <v>1777</v>
      </c>
      <c r="H319">
        <f t="shared" si="4"/>
        <v>2008</v>
      </c>
    </row>
    <row r="320" spans="1:9" x14ac:dyDescent="0.25">
      <c r="A320" s="36" t="s">
        <v>59</v>
      </c>
      <c r="B320" s="36" t="s">
        <v>533</v>
      </c>
      <c r="C320" s="36" t="s">
        <v>1293</v>
      </c>
      <c r="D320" s="38">
        <v>37046</v>
      </c>
      <c r="E320" s="36" t="s">
        <v>857</v>
      </c>
      <c r="F320" s="36" t="s">
        <v>0</v>
      </c>
      <c r="G320" s="41" t="s">
        <v>1777</v>
      </c>
      <c r="H320">
        <f t="shared" si="4"/>
        <v>2001</v>
      </c>
    </row>
    <row r="321" spans="1:8" x14ac:dyDescent="0.25">
      <c r="A321" s="36" t="s">
        <v>1172</v>
      </c>
      <c r="B321" s="36" t="s">
        <v>747</v>
      </c>
      <c r="C321" s="36" t="s">
        <v>1173</v>
      </c>
      <c r="D321" s="38">
        <v>40906</v>
      </c>
      <c r="E321" s="36" t="s">
        <v>857</v>
      </c>
      <c r="F321" s="36" t="s">
        <v>858</v>
      </c>
      <c r="G321" s="41" t="s">
        <v>1777</v>
      </c>
      <c r="H321">
        <f t="shared" si="4"/>
        <v>2011</v>
      </c>
    </row>
    <row r="322" spans="1:8" x14ac:dyDescent="0.25">
      <c r="A322" s="36" t="s">
        <v>60</v>
      </c>
      <c r="B322" s="36" t="s">
        <v>696</v>
      </c>
      <c r="C322" s="36" t="s">
        <v>1512</v>
      </c>
      <c r="D322" s="38">
        <v>39933</v>
      </c>
      <c r="E322" s="36" t="s">
        <v>857</v>
      </c>
      <c r="F322" s="36" t="s">
        <v>0</v>
      </c>
      <c r="G322" s="41" t="s">
        <v>1777</v>
      </c>
      <c r="H322">
        <f t="shared" ref="H322:H385" si="5">YEAR(D322)</f>
        <v>2009</v>
      </c>
    </row>
    <row r="323" spans="1:8" x14ac:dyDescent="0.25">
      <c r="A323" s="36" t="s">
        <v>1695</v>
      </c>
      <c r="B323" s="36" t="s">
        <v>492</v>
      </c>
      <c r="C323" s="36" t="s">
        <v>1696</v>
      </c>
      <c r="D323" s="38">
        <v>36511</v>
      </c>
      <c r="E323" s="36" t="s">
        <v>857</v>
      </c>
      <c r="F323" s="36" t="s">
        <v>858</v>
      </c>
      <c r="G323" s="41" t="s">
        <v>1777</v>
      </c>
      <c r="H323">
        <f t="shared" si="5"/>
        <v>1999</v>
      </c>
    </row>
    <row r="324" spans="1:8" x14ac:dyDescent="0.25">
      <c r="A324" s="36" t="s">
        <v>61</v>
      </c>
      <c r="B324" s="36" t="s">
        <v>528</v>
      </c>
      <c r="C324" s="36" t="s">
        <v>1294</v>
      </c>
      <c r="D324" s="38">
        <v>36958</v>
      </c>
      <c r="E324" s="36" t="s">
        <v>857</v>
      </c>
      <c r="F324" s="36" t="s">
        <v>0</v>
      </c>
      <c r="G324" s="41" t="s">
        <v>1777</v>
      </c>
      <c r="H324">
        <f t="shared" si="5"/>
        <v>2001</v>
      </c>
    </row>
    <row r="325" spans="1:8" x14ac:dyDescent="0.25">
      <c r="A325" s="36" t="s">
        <v>1295</v>
      </c>
      <c r="B325" s="36" t="s">
        <v>501</v>
      </c>
      <c r="C325" s="36" t="s">
        <v>1296</v>
      </c>
      <c r="D325" s="38">
        <v>36609</v>
      </c>
      <c r="E325" s="36" t="s">
        <v>857</v>
      </c>
      <c r="F325" s="36" t="s">
        <v>858</v>
      </c>
      <c r="G325" s="41" t="s">
        <v>1777</v>
      </c>
      <c r="H325">
        <f t="shared" si="5"/>
        <v>2000</v>
      </c>
    </row>
    <row r="326" spans="1:8" x14ac:dyDescent="0.25">
      <c r="A326" s="36" t="s">
        <v>1660</v>
      </c>
      <c r="B326" s="36" t="s">
        <v>497</v>
      </c>
      <c r="C326" s="36" t="s">
        <v>1661</v>
      </c>
      <c r="D326" s="38">
        <v>36546</v>
      </c>
      <c r="E326" s="36" t="s">
        <v>857</v>
      </c>
      <c r="F326" s="36" t="s">
        <v>858</v>
      </c>
      <c r="G326" s="41" t="s">
        <v>1777</v>
      </c>
      <c r="H326">
        <f t="shared" si="5"/>
        <v>2000</v>
      </c>
    </row>
    <row r="327" spans="1:8" x14ac:dyDescent="0.25">
      <c r="A327" s="36" t="s">
        <v>62</v>
      </c>
      <c r="B327" s="36" t="s">
        <v>683</v>
      </c>
      <c r="C327" s="36" t="s">
        <v>1297</v>
      </c>
      <c r="D327" s="38">
        <v>39727</v>
      </c>
      <c r="E327" s="36" t="s">
        <v>857</v>
      </c>
      <c r="F327" s="36" t="s">
        <v>0</v>
      </c>
      <c r="G327" s="41" t="s">
        <v>1777</v>
      </c>
      <c r="H327">
        <f t="shared" si="5"/>
        <v>2008</v>
      </c>
    </row>
    <row r="328" spans="1:8" x14ac:dyDescent="0.25">
      <c r="A328" s="36" t="s">
        <v>1298</v>
      </c>
      <c r="B328" s="36" t="s">
        <v>662</v>
      </c>
      <c r="C328" s="36" t="s">
        <v>1299</v>
      </c>
      <c r="D328" s="38">
        <v>39476</v>
      </c>
      <c r="E328" s="36" t="s">
        <v>857</v>
      </c>
      <c r="F328" s="36" t="s">
        <v>0</v>
      </c>
      <c r="G328" s="41" t="s">
        <v>1777</v>
      </c>
      <c r="H328">
        <f t="shared" si="5"/>
        <v>2008</v>
      </c>
    </row>
    <row r="329" spans="1:8" x14ac:dyDescent="0.25">
      <c r="A329" s="36" t="s">
        <v>1174</v>
      </c>
      <c r="B329" s="36" t="s">
        <v>826</v>
      </c>
      <c r="C329" s="36" t="s">
        <v>1175</v>
      </c>
      <c r="D329" s="38">
        <v>42375</v>
      </c>
      <c r="E329" s="36" t="s">
        <v>857</v>
      </c>
      <c r="F329" s="36" t="s">
        <v>0</v>
      </c>
      <c r="G329" s="41" t="s">
        <v>1777</v>
      </c>
      <c r="H329">
        <f t="shared" si="5"/>
        <v>2016</v>
      </c>
    </row>
    <row r="330" spans="1:8" x14ac:dyDescent="0.25">
      <c r="A330" s="36" t="s">
        <v>63</v>
      </c>
      <c r="B330" s="36" t="s">
        <v>547</v>
      </c>
      <c r="C330" s="36" t="s">
        <v>1300</v>
      </c>
      <c r="D330" s="38">
        <v>37166</v>
      </c>
      <c r="E330" s="36" t="s">
        <v>857</v>
      </c>
      <c r="F330" s="36" t="s">
        <v>0</v>
      </c>
      <c r="G330" s="41" t="s">
        <v>1777</v>
      </c>
      <c r="H330">
        <f t="shared" si="5"/>
        <v>2001</v>
      </c>
    </row>
    <row r="331" spans="1:8" x14ac:dyDescent="0.25">
      <c r="A331" s="36" t="s">
        <v>64</v>
      </c>
      <c r="B331" s="36" t="s">
        <v>630</v>
      </c>
      <c r="C331" s="36" t="s">
        <v>1301</v>
      </c>
      <c r="D331" s="38">
        <v>38922</v>
      </c>
      <c r="E331" s="36" t="s">
        <v>857</v>
      </c>
      <c r="F331" s="36" t="s">
        <v>0</v>
      </c>
      <c r="G331" s="41" t="s">
        <v>1777</v>
      </c>
      <c r="H331">
        <f t="shared" si="5"/>
        <v>2006</v>
      </c>
    </row>
    <row r="332" spans="1:8" x14ac:dyDescent="0.25">
      <c r="A332" s="36" t="s">
        <v>1657</v>
      </c>
      <c r="B332" s="36" t="s">
        <v>498</v>
      </c>
      <c r="C332" s="36" t="s">
        <v>1658</v>
      </c>
      <c r="D332" s="38">
        <v>36546</v>
      </c>
      <c r="E332" s="36" t="s">
        <v>857</v>
      </c>
      <c r="F332" s="36" t="s">
        <v>858</v>
      </c>
      <c r="G332" s="41" t="s">
        <v>1777</v>
      </c>
      <c r="H332">
        <f t="shared" si="5"/>
        <v>2000</v>
      </c>
    </row>
    <row r="333" spans="1:8" x14ac:dyDescent="0.25">
      <c r="A333" s="36" t="s">
        <v>1514</v>
      </c>
      <c r="B333" s="36" t="s">
        <v>470</v>
      </c>
      <c r="C333" s="36" t="s">
        <v>1515</v>
      </c>
      <c r="D333" s="38">
        <v>36027</v>
      </c>
      <c r="E333" s="36" t="s">
        <v>857</v>
      </c>
      <c r="F333" s="36" t="s">
        <v>0</v>
      </c>
      <c r="G333" s="41" t="s">
        <v>1777</v>
      </c>
      <c r="H333">
        <f t="shared" si="5"/>
        <v>1998</v>
      </c>
    </row>
    <row r="334" spans="1:8" x14ac:dyDescent="0.25">
      <c r="A334" s="36" t="s">
        <v>65</v>
      </c>
      <c r="B334" s="36" t="s">
        <v>768</v>
      </c>
      <c r="C334" s="36" t="s">
        <v>1176</v>
      </c>
      <c r="D334" s="38">
        <v>41288</v>
      </c>
      <c r="E334" s="36" t="s">
        <v>857</v>
      </c>
      <c r="F334" s="36" t="s">
        <v>0</v>
      </c>
      <c r="G334" s="41" t="s">
        <v>1777</v>
      </c>
      <c r="H334">
        <f t="shared" si="5"/>
        <v>2013</v>
      </c>
    </row>
    <row r="335" spans="1:8" x14ac:dyDescent="0.25">
      <c r="A335" s="36" t="s">
        <v>1302</v>
      </c>
      <c r="B335" s="36" t="s">
        <v>577</v>
      </c>
      <c r="C335" s="36" t="s">
        <v>1303</v>
      </c>
      <c r="D335" s="38">
        <v>37762</v>
      </c>
      <c r="E335" s="36" t="s">
        <v>857</v>
      </c>
      <c r="F335" s="36" t="s">
        <v>0</v>
      </c>
      <c r="G335" s="41" t="s">
        <v>1777</v>
      </c>
      <c r="H335">
        <f t="shared" si="5"/>
        <v>2003</v>
      </c>
    </row>
    <row r="336" spans="1:8" x14ac:dyDescent="0.25">
      <c r="A336" s="36" t="s">
        <v>950</v>
      </c>
      <c r="B336" s="36" t="s">
        <v>745</v>
      </c>
      <c r="C336" s="36" t="s">
        <v>951</v>
      </c>
      <c r="D336" s="38">
        <v>40885</v>
      </c>
      <c r="E336" s="36" t="s">
        <v>857</v>
      </c>
      <c r="F336" s="36" t="s">
        <v>0</v>
      </c>
      <c r="G336" s="41" t="s">
        <v>1777</v>
      </c>
      <c r="H336">
        <f t="shared" si="5"/>
        <v>2011</v>
      </c>
    </row>
    <row r="337" spans="1:8" x14ac:dyDescent="0.25">
      <c r="A337" s="36" t="s">
        <v>952</v>
      </c>
      <c r="B337" s="36" t="s">
        <v>620</v>
      </c>
      <c r="C337" s="36" t="s">
        <v>1304</v>
      </c>
      <c r="D337" s="38">
        <v>38588</v>
      </c>
      <c r="E337" s="36" t="s">
        <v>857</v>
      </c>
      <c r="F337" s="36" t="s">
        <v>0</v>
      </c>
      <c r="G337" s="41" t="s">
        <v>1777</v>
      </c>
      <c r="H337">
        <f t="shared" si="5"/>
        <v>2005</v>
      </c>
    </row>
    <row r="338" spans="1:8" x14ac:dyDescent="0.25">
      <c r="A338" s="36" t="s">
        <v>952</v>
      </c>
      <c r="B338" s="36" t="s">
        <v>620</v>
      </c>
      <c r="C338" s="36" t="s">
        <v>953</v>
      </c>
      <c r="D338" s="38">
        <v>42548</v>
      </c>
      <c r="E338" s="36" t="s">
        <v>857</v>
      </c>
      <c r="F338" s="36" t="s">
        <v>0</v>
      </c>
      <c r="G338" s="41" t="s">
        <v>1777</v>
      </c>
      <c r="H338">
        <f t="shared" si="5"/>
        <v>2016</v>
      </c>
    </row>
    <row r="339" spans="1:8" x14ac:dyDescent="0.25">
      <c r="A339" s="36" t="s">
        <v>954</v>
      </c>
      <c r="B339" s="36" t="s">
        <v>680</v>
      </c>
      <c r="C339" s="36" t="s">
        <v>955</v>
      </c>
      <c r="D339" s="38">
        <v>42060</v>
      </c>
      <c r="E339" s="36" t="s">
        <v>857</v>
      </c>
      <c r="F339" s="36" t="s">
        <v>0</v>
      </c>
      <c r="G339" s="41" t="s">
        <v>1777</v>
      </c>
      <c r="H339">
        <f t="shared" si="5"/>
        <v>2015</v>
      </c>
    </row>
    <row r="340" spans="1:8" x14ac:dyDescent="0.25">
      <c r="A340" s="36" t="s">
        <v>66</v>
      </c>
      <c r="B340" s="36" t="s">
        <v>797</v>
      </c>
      <c r="C340" s="36" t="s">
        <v>1177</v>
      </c>
      <c r="D340" s="38">
        <v>41705</v>
      </c>
      <c r="E340" s="36" t="s">
        <v>857</v>
      </c>
      <c r="F340" s="36" t="s">
        <v>0</v>
      </c>
      <c r="G340" s="41" t="s">
        <v>1777</v>
      </c>
      <c r="H340">
        <f t="shared" si="5"/>
        <v>2014</v>
      </c>
    </row>
    <row r="341" spans="1:8" x14ac:dyDescent="0.25">
      <c r="A341" s="36" t="s">
        <v>67</v>
      </c>
      <c r="B341" s="36" t="s">
        <v>555</v>
      </c>
      <c r="C341" s="36" t="s">
        <v>1305</v>
      </c>
      <c r="D341" s="38">
        <v>37321</v>
      </c>
      <c r="E341" s="36" t="s">
        <v>857</v>
      </c>
      <c r="F341" s="36" t="s">
        <v>0</v>
      </c>
      <c r="G341" s="41" t="s">
        <v>1777</v>
      </c>
      <c r="H341">
        <f t="shared" si="5"/>
        <v>2002</v>
      </c>
    </row>
    <row r="342" spans="1:8" x14ac:dyDescent="0.25">
      <c r="A342" s="36" t="s">
        <v>1517</v>
      </c>
      <c r="B342" s="36" t="s">
        <v>505</v>
      </c>
      <c r="C342" s="36" t="s">
        <v>1518</v>
      </c>
      <c r="D342" s="38">
        <v>36657</v>
      </c>
      <c r="E342" s="36" t="s">
        <v>857</v>
      </c>
      <c r="F342" s="36" t="s">
        <v>858</v>
      </c>
      <c r="G342" s="41" t="s">
        <v>1777</v>
      </c>
      <c r="H342">
        <f t="shared" si="5"/>
        <v>2000</v>
      </c>
    </row>
    <row r="343" spans="1:8" x14ac:dyDescent="0.25">
      <c r="A343" s="36" t="s">
        <v>68</v>
      </c>
      <c r="B343" s="36" t="s">
        <v>464</v>
      </c>
      <c r="C343" s="36" t="s">
        <v>1306</v>
      </c>
      <c r="D343" s="38">
        <v>37433</v>
      </c>
      <c r="E343" s="36" t="s">
        <v>857</v>
      </c>
      <c r="F343" s="36" t="s">
        <v>0</v>
      </c>
      <c r="G343" s="41" t="s">
        <v>1777</v>
      </c>
      <c r="H343">
        <f t="shared" si="5"/>
        <v>2002</v>
      </c>
    </row>
    <row r="344" spans="1:8" x14ac:dyDescent="0.25">
      <c r="A344" s="36" t="s">
        <v>68</v>
      </c>
      <c r="B344" s="36" t="s">
        <v>359</v>
      </c>
      <c r="C344" s="36" t="s">
        <v>956</v>
      </c>
      <c r="D344" s="38">
        <v>40462</v>
      </c>
      <c r="E344" s="36" t="s">
        <v>857</v>
      </c>
      <c r="F344" s="36" t="s">
        <v>858</v>
      </c>
      <c r="G344" s="41" t="s">
        <v>1777</v>
      </c>
      <c r="H344">
        <f t="shared" si="5"/>
        <v>2010</v>
      </c>
    </row>
    <row r="345" spans="1:8" x14ac:dyDescent="0.25">
      <c r="A345" s="36" t="s">
        <v>1307</v>
      </c>
      <c r="B345" s="36" t="s">
        <v>667</v>
      </c>
      <c r="C345" s="36" t="s">
        <v>1308</v>
      </c>
      <c r="D345" s="38">
        <v>39565</v>
      </c>
      <c r="E345" s="36" t="s">
        <v>857</v>
      </c>
      <c r="F345" s="36" t="s">
        <v>0</v>
      </c>
      <c r="G345" s="41" t="s">
        <v>1777</v>
      </c>
      <c r="H345">
        <f t="shared" si="5"/>
        <v>2008</v>
      </c>
    </row>
    <row r="346" spans="1:8" x14ac:dyDescent="0.25">
      <c r="A346" s="36" t="s">
        <v>917</v>
      </c>
      <c r="B346" s="36" t="s">
        <v>812</v>
      </c>
      <c r="C346" s="36" t="s">
        <v>918</v>
      </c>
      <c r="D346" s="38">
        <v>42041</v>
      </c>
      <c r="E346" s="36" t="s">
        <v>857</v>
      </c>
      <c r="F346" s="36" t="s">
        <v>858</v>
      </c>
      <c r="G346" s="41" t="s">
        <v>1777</v>
      </c>
      <c r="H346">
        <f t="shared" si="5"/>
        <v>2015</v>
      </c>
    </row>
    <row r="347" spans="1:8" x14ac:dyDescent="0.25">
      <c r="A347" s="36" t="s">
        <v>69</v>
      </c>
      <c r="B347" s="36" t="s">
        <v>625</v>
      </c>
      <c r="C347" s="36" t="s">
        <v>1309</v>
      </c>
      <c r="D347" s="38">
        <v>38792</v>
      </c>
      <c r="E347" s="36" t="s">
        <v>857</v>
      </c>
      <c r="F347" s="36" t="s">
        <v>0</v>
      </c>
      <c r="G347" s="41" t="s">
        <v>1777</v>
      </c>
      <c r="H347">
        <f t="shared" si="5"/>
        <v>2006</v>
      </c>
    </row>
    <row r="348" spans="1:8" x14ac:dyDescent="0.25">
      <c r="A348" s="36" t="s">
        <v>70</v>
      </c>
      <c r="B348" s="36" t="s">
        <v>794</v>
      </c>
      <c r="C348" s="36" t="s">
        <v>957</v>
      </c>
      <c r="D348" s="38">
        <v>41649</v>
      </c>
      <c r="E348" s="36" t="s">
        <v>857</v>
      </c>
      <c r="F348" s="36" t="s">
        <v>0</v>
      </c>
      <c r="G348" s="41" t="s">
        <v>1777</v>
      </c>
      <c r="H348">
        <f t="shared" si="5"/>
        <v>2014</v>
      </c>
    </row>
    <row r="349" spans="1:8" x14ac:dyDescent="0.25">
      <c r="A349" s="36" t="s">
        <v>71</v>
      </c>
      <c r="B349" s="36" t="s">
        <v>518</v>
      </c>
      <c r="C349" s="36" t="s">
        <v>1519</v>
      </c>
      <c r="D349" s="38">
        <v>36888</v>
      </c>
      <c r="E349" s="36" t="s">
        <v>857</v>
      </c>
      <c r="F349" s="36" t="s">
        <v>0</v>
      </c>
      <c r="G349" s="41" t="s">
        <v>1777</v>
      </c>
      <c r="H349">
        <f t="shared" si="5"/>
        <v>2000</v>
      </c>
    </row>
    <row r="350" spans="1:8" x14ac:dyDescent="0.25">
      <c r="A350" s="36" t="s">
        <v>958</v>
      </c>
      <c r="B350" s="36" t="s">
        <v>807</v>
      </c>
      <c r="C350" s="36" t="s">
        <v>959</v>
      </c>
      <c r="D350" s="38">
        <v>41872</v>
      </c>
      <c r="E350" s="36" t="s">
        <v>857</v>
      </c>
      <c r="F350" s="36" t="s">
        <v>0</v>
      </c>
      <c r="G350" s="41" t="s">
        <v>1777</v>
      </c>
      <c r="H350">
        <f t="shared" si="5"/>
        <v>2014</v>
      </c>
    </row>
    <row r="351" spans="1:8" x14ac:dyDescent="0.25">
      <c r="A351" s="36" t="s">
        <v>960</v>
      </c>
      <c r="B351" s="36" t="s">
        <v>792</v>
      </c>
      <c r="C351" s="36" t="s">
        <v>961</v>
      </c>
      <c r="D351" s="38">
        <v>41631</v>
      </c>
      <c r="E351" s="36" t="s">
        <v>857</v>
      </c>
      <c r="F351" s="36" t="s">
        <v>0</v>
      </c>
      <c r="G351" s="41" t="s">
        <v>1777</v>
      </c>
      <c r="H351">
        <f t="shared" si="5"/>
        <v>2013</v>
      </c>
    </row>
    <row r="352" spans="1:8" x14ac:dyDescent="0.25">
      <c r="A352" s="36" t="s">
        <v>72</v>
      </c>
      <c r="B352" s="36" t="s">
        <v>553</v>
      </c>
      <c r="C352" s="36" t="s">
        <v>1310</v>
      </c>
      <c r="D352" s="38">
        <v>37316</v>
      </c>
      <c r="E352" s="36" t="s">
        <v>857</v>
      </c>
      <c r="F352" s="36" t="s">
        <v>0</v>
      </c>
      <c r="G352" s="41" t="s">
        <v>1777</v>
      </c>
      <c r="H352">
        <f t="shared" si="5"/>
        <v>2002</v>
      </c>
    </row>
    <row r="353" spans="1:9" x14ac:dyDescent="0.25">
      <c r="A353" s="36" t="s">
        <v>1311</v>
      </c>
      <c r="B353" s="36" t="s">
        <v>692</v>
      </c>
      <c r="C353" s="36" t="s">
        <v>1312</v>
      </c>
      <c r="D353" s="38">
        <v>39883</v>
      </c>
      <c r="E353" s="36" t="s">
        <v>857</v>
      </c>
      <c r="F353" s="36" t="s">
        <v>0</v>
      </c>
      <c r="G353" s="41" t="s">
        <v>1777</v>
      </c>
      <c r="H353">
        <f t="shared" si="5"/>
        <v>2009</v>
      </c>
    </row>
    <row r="354" spans="1:9" x14ac:dyDescent="0.25">
      <c r="A354" s="36" t="s">
        <v>1521</v>
      </c>
      <c r="B354" s="36" t="s">
        <v>515</v>
      </c>
      <c r="C354" s="36" t="s">
        <v>1522</v>
      </c>
      <c r="D354" s="38">
        <v>36829</v>
      </c>
      <c r="E354" s="36" t="s">
        <v>857</v>
      </c>
      <c r="F354" s="36" t="s">
        <v>858</v>
      </c>
      <c r="G354" s="41" t="s">
        <v>1777</v>
      </c>
      <c r="H354">
        <f t="shared" si="5"/>
        <v>2000</v>
      </c>
    </row>
    <row r="355" spans="1:9" x14ac:dyDescent="0.25">
      <c r="A355" s="36" t="s">
        <v>73</v>
      </c>
      <c r="B355" s="36" t="s">
        <v>635</v>
      </c>
      <c r="C355" s="36" t="s">
        <v>1313</v>
      </c>
      <c r="D355" s="38">
        <v>39001</v>
      </c>
      <c r="E355" s="36" t="s">
        <v>857</v>
      </c>
      <c r="F355" s="36" t="s">
        <v>0</v>
      </c>
      <c r="G355" s="41" t="s">
        <v>1777</v>
      </c>
      <c r="H355">
        <f t="shared" si="5"/>
        <v>2006</v>
      </c>
    </row>
    <row r="356" spans="1:9" x14ac:dyDescent="0.25">
      <c r="A356" s="36" t="s">
        <v>871</v>
      </c>
      <c r="B356" s="36" t="s">
        <v>359</v>
      </c>
      <c r="C356" s="36" t="s">
        <v>872</v>
      </c>
      <c r="D356" s="39">
        <v>40339</v>
      </c>
      <c r="E356" s="36" t="s">
        <v>857</v>
      </c>
      <c r="F356" s="36" t="s">
        <v>858</v>
      </c>
      <c r="G356" s="41" t="s">
        <v>1776</v>
      </c>
      <c r="H356">
        <f t="shared" si="5"/>
        <v>2010</v>
      </c>
    </row>
    <row r="357" spans="1:9" x14ac:dyDescent="0.25">
      <c r="A357" s="36" t="s">
        <v>1314</v>
      </c>
      <c r="B357" s="36" t="s">
        <v>591</v>
      </c>
      <c r="C357" s="36" t="s">
        <v>1315</v>
      </c>
      <c r="D357" s="38">
        <v>37998</v>
      </c>
      <c r="E357" s="36" t="s">
        <v>857</v>
      </c>
      <c r="F357" s="36" t="s">
        <v>858</v>
      </c>
      <c r="G357" s="41" t="s">
        <v>1777</v>
      </c>
      <c r="H357">
        <f t="shared" si="5"/>
        <v>2004</v>
      </c>
    </row>
    <row r="358" spans="1:9" x14ac:dyDescent="0.25">
      <c r="A358" s="36" t="s">
        <v>1316</v>
      </c>
      <c r="B358" s="36" t="s">
        <v>560</v>
      </c>
      <c r="C358" s="36" t="s">
        <v>1317</v>
      </c>
      <c r="D358" s="38">
        <v>37384</v>
      </c>
      <c r="E358" s="36" t="s">
        <v>857</v>
      </c>
      <c r="F358" s="36" t="s">
        <v>0</v>
      </c>
      <c r="G358" s="41" t="s">
        <v>1777</v>
      </c>
      <c r="H358">
        <f t="shared" si="5"/>
        <v>2002</v>
      </c>
    </row>
    <row r="359" spans="1:9" x14ac:dyDescent="0.25">
      <c r="A359" s="36" t="s">
        <v>1318</v>
      </c>
      <c r="B359" s="36" t="s">
        <v>689</v>
      </c>
      <c r="C359" s="36" t="s">
        <v>1319</v>
      </c>
      <c r="D359" s="38">
        <v>39842</v>
      </c>
      <c r="E359" s="36" t="s">
        <v>857</v>
      </c>
      <c r="F359" s="36" t="s">
        <v>858</v>
      </c>
      <c r="G359" s="41" t="s">
        <v>1777</v>
      </c>
      <c r="H359">
        <f t="shared" si="5"/>
        <v>2009</v>
      </c>
    </row>
    <row r="360" spans="1:9" s="52" customFormat="1" x14ac:dyDescent="0.25">
      <c r="A360" s="49" t="s">
        <v>1320</v>
      </c>
      <c r="B360" s="49" t="s">
        <v>472</v>
      </c>
      <c r="C360" s="49" t="s">
        <v>1322</v>
      </c>
      <c r="D360" s="50">
        <v>36066</v>
      </c>
      <c r="E360" s="49" t="s">
        <v>857</v>
      </c>
      <c r="F360" s="49" t="s">
        <v>0</v>
      </c>
      <c r="G360" s="51" t="s">
        <v>1777</v>
      </c>
      <c r="H360" s="52">
        <f t="shared" si="5"/>
        <v>1998</v>
      </c>
      <c r="I360" s="52" t="s">
        <v>857</v>
      </c>
    </row>
    <row r="361" spans="1:9" s="52" customFormat="1" x14ac:dyDescent="0.25">
      <c r="A361" s="49" t="s">
        <v>1320</v>
      </c>
      <c r="B361" s="49" t="s">
        <v>472</v>
      </c>
      <c r="C361" s="49" t="s">
        <v>1321</v>
      </c>
      <c r="D361" s="50">
        <v>36137</v>
      </c>
      <c r="E361" s="49" t="s">
        <v>857</v>
      </c>
      <c r="F361" s="49" t="s">
        <v>858</v>
      </c>
      <c r="G361" s="51" t="s">
        <v>1777</v>
      </c>
      <c r="H361" s="52">
        <f t="shared" si="5"/>
        <v>1998</v>
      </c>
    </row>
    <row r="362" spans="1:9" x14ac:dyDescent="0.25">
      <c r="A362" s="36" t="s">
        <v>1320</v>
      </c>
      <c r="B362" s="36" t="s">
        <v>472</v>
      </c>
      <c r="C362" s="36" t="s">
        <v>1668</v>
      </c>
      <c r="D362" s="38">
        <v>36647</v>
      </c>
      <c r="E362" s="36" t="s">
        <v>857</v>
      </c>
      <c r="F362" s="36" t="s">
        <v>0</v>
      </c>
      <c r="G362" s="41" t="s">
        <v>1777</v>
      </c>
      <c r="H362">
        <f t="shared" si="5"/>
        <v>2000</v>
      </c>
    </row>
    <row r="363" spans="1:9" x14ac:dyDescent="0.25">
      <c r="A363" s="36" t="s">
        <v>1320</v>
      </c>
      <c r="B363" s="36" t="s">
        <v>386</v>
      </c>
      <c r="C363" s="36" t="s">
        <v>1664</v>
      </c>
      <c r="D363" s="38">
        <v>42382</v>
      </c>
      <c r="E363" s="36" t="s">
        <v>857</v>
      </c>
      <c r="F363" s="36" t="s">
        <v>0</v>
      </c>
      <c r="G363" s="41" t="s">
        <v>1777</v>
      </c>
      <c r="H363">
        <f t="shared" si="5"/>
        <v>2016</v>
      </c>
    </row>
    <row r="364" spans="1:9" x14ac:dyDescent="0.25">
      <c r="A364" s="36" t="s">
        <v>1323</v>
      </c>
      <c r="B364" s="36" t="s">
        <v>540</v>
      </c>
      <c r="C364" s="36" t="s">
        <v>1324</v>
      </c>
      <c r="D364" s="38">
        <v>37109</v>
      </c>
      <c r="E364" s="36" t="s">
        <v>857</v>
      </c>
      <c r="F364" s="36" t="s">
        <v>0</v>
      </c>
      <c r="G364" s="41" t="s">
        <v>1777</v>
      </c>
      <c r="H364">
        <f t="shared" si="5"/>
        <v>2001</v>
      </c>
    </row>
    <row r="365" spans="1:9" x14ac:dyDescent="0.25">
      <c r="A365" s="36" t="s">
        <v>1325</v>
      </c>
      <c r="B365" s="36" t="s">
        <v>570</v>
      </c>
      <c r="C365" s="36" t="s">
        <v>1326</v>
      </c>
      <c r="D365" s="38">
        <v>37566</v>
      </c>
      <c r="E365" s="36" t="s">
        <v>857</v>
      </c>
      <c r="F365" s="36" t="s">
        <v>0</v>
      </c>
      <c r="G365" s="41" t="s">
        <v>1777</v>
      </c>
      <c r="H365">
        <f t="shared" si="5"/>
        <v>2002</v>
      </c>
    </row>
    <row r="366" spans="1:9" x14ac:dyDescent="0.25">
      <c r="A366" s="36" t="s">
        <v>962</v>
      </c>
      <c r="B366" s="36" t="s">
        <v>706</v>
      </c>
      <c r="C366" s="36" t="s">
        <v>963</v>
      </c>
      <c r="D366" s="38">
        <v>40100</v>
      </c>
      <c r="E366" s="36" t="s">
        <v>857</v>
      </c>
      <c r="F366" s="36" t="s">
        <v>0</v>
      </c>
      <c r="G366" s="41" t="s">
        <v>1777</v>
      </c>
      <c r="H366">
        <f t="shared" si="5"/>
        <v>2009</v>
      </c>
    </row>
    <row r="367" spans="1:9" x14ac:dyDescent="0.25">
      <c r="A367" s="36" t="s">
        <v>74</v>
      </c>
      <c r="B367" s="36" t="s">
        <v>677</v>
      </c>
      <c r="C367" s="36" t="s">
        <v>1327</v>
      </c>
      <c r="D367" s="38">
        <v>39678</v>
      </c>
      <c r="E367" s="36" t="s">
        <v>857</v>
      </c>
      <c r="F367" s="36" t="s">
        <v>0</v>
      </c>
      <c r="G367" s="41" t="s">
        <v>1777</v>
      </c>
      <c r="H367">
        <f t="shared" si="5"/>
        <v>2008</v>
      </c>
    </row>
    <row r="368" spans="1:9" x14ac:dyDescent="0.25">
      <c r="A368" s="36" t="s">
        <v>75</v>
      </c>
      <c r="B368" s="36" t="s">
        <v>473</v>
      </c>
      <c r="C368" s="36" t="s">
        <v>1525</v>
      </c>
      <c r="D368" s="38">
        <v>36080</v>
      </c>
      <c r="E368" s="36" t="s">
        <v>857</v>
      </c>
      <c r="F368" s="36" t="s">
        <v>0</v>
      </c>
      <c r="G368" s="41" t="s">
        <v>1777</v>
      </c>
      <c r="H368">
        <f t="shared" si="5"/>
        <v>1998</v>
      </c>
    </row>
    <row r="369" spans="1:9" s="52" customFormat="1" x14ac:dyDescent="0.25">
      <c r="A369" s="49" t="s">
        <v>1328</v>
      </c>
      <c r="B369" s="49" t="s">
        <v>364</v>
      </c>
      <c r="C369" s="49" t="s">
        <v>1329</v>
      </c>
      <c r="D369" s="50">
        <v>39681</v>
      </c>
      <c r="E369" s="49" t="s">
        <v>857</v>
      </c>
      <c r="F369" s="49" t="s">
        <v>858</v>
      </c>
      <c r="G369" s="51" t="s">
        <v>1777</v>
      </c>
      <c r="H369" s="52">
        <f t="shared" si="5"/>
        <v>2008</v>
      </c>
    </row>
    <row r="370" spans="1:9" s="52" customFormat="1" x14ac:dyDescent="0.25">
      <c r="A370" s="49" t="s">
        <v>1328</v>
      </c>
      <c r="B370" s="49" t="s">
        <v>364</v>
      </c>
      <c r="C370" s="49" t="s">
        <v>1330</v>
      </c>
      <c r="D370" s="50">
        <v>39681</v>
      </c>
      <c r="E370" s="49" t="s">
        <v>857</v>
      </c>
      <c r="F370" s="49" t="s">
        <v>0</v>
      </c>
      <c r="G370" s="51" t="s">
        <v>1777</v>
      </c>
      <c r="H370" s="52">
        <f t="shared" si="5"/>
        <v>2008</v>
      </c>
      <c r="I370" s="52" t="s">
        <v>857</v>
      </c>
    </row>
    <row r="371" spans="1:9" x14ac:dyDescent="0.25">
      <c r="A371" s="36" t="s">
        <v>76</v>
      </c>
      <c r="B371" s="36" t="s">
        <v>791</v>
      </c>
      <c r="C371" s="36" t="s">
        <v>964</v>
      </c>
      <c r="D371" s="38">
        <v>41603</v>
      </c>
      <c r="E371" s="36" t="s">
        <v>857</v>
      </c>
      <c r="F371" s="36" t="s">
        <v>0</v>
      </c>
      <c r="G371" s="41" t="s">
        <v>1777</v>
      </c>
      <c r="H371">
        <f t="shared" si="5"/>
        <v>2013</v>
      </c>
    </row>
    <row r="372" spans="1:9" s="52" customFormat="1" x14ac:dyDescent="0.25">
      <c r="A372" s="49" t="s">
        <v>965</v>
      </c>
      <c r="B372" s="49" t="s">
        <v>366</v>
      </c>
      <c r="C372" s="49" t="s">
        <v>967</v>
      </c>
      <c r="D372" s="50">
        <v>42264</v>
      </c>
      <c r="E372" s="49" t="s">
        <v>857</v>
      </c>
      <c r="F372" s="49" t="s">
        <v>858</v>
      </c>
      <c r="G372" s="51" t="s">
        <v>1777</v>
      </c>
      <c r="H372" s="52">
        <f t="shared" si="5"/>
        <v>2015</v>
      </c>
    </row>
    <row r="373" spans="1:9" s="52" customFormat="1" x14ac:dyDescent="0.25">
      <c r="A373" s="49" t="s">
        <v>965</v>
      </c>
      <c r="B373" s="49" t="s">
        <v>366</v>
      </c>
      <c r="C373" s="49" t="s">
        <v>966</v>
      </c>
      <c r="D373" s="50">
        <v>42326</v>
      </c>
      <c r="E373" s="49" t="s">
        <v>857</v>
      </c>
      <c r="F373" s="49" t="s">
        <v>0</v>
      </c>
      <c r="G373" s="51" t="s">
        <v>1777</v>
      </c>
      <c r="H373" s="52">
        <f t="shared" si="5"/>
        <v>2015</v>
      </c>
      <c r="I373" s="52" t="s">
        <v>857</v>
      </c>
    </row>
    <row r="374" spans="1:9" x14ac:dyDescent="0.25">
      <c r="A374" s="36" t="s">
        <v>968</v>
      </c>
      <c r="B374" s="36" t="s">
        <v>760</v>
      </c>
      <c r="C374" s="36" t="s">
        <v>969</v>
      </c>
      <c r="D374" s="38">
        <v>41108</v>
      </c>
      <c r="E374" s="36" t="s">
        <v>857</v>
      </c>
      <c r="F374" s="36" t="s">
        <v>0</v>
      </c>
      <c r="G374" s="41" t="s">
        <v>1777</v>
      </c>
      <c r="H374">
        <f t="shared" si="5"/>
        <v>2012</v>
      </c>
    </row>
    <row r="375" spans="1:9" x14ac:dyDescent="0.25">
      <c r="A375" s="36" t="s">
        <v>970</v>
      </c>
      <c r="B375" s="36" t="s">
        <v>730</v>
      </c>
      <c r="C375" s="36" t="s">
        <v>971</v>
      </c>
      <c r="D375" s="38">
        <v>40479</v>
      </c>
      <c r="E375" s="36" t="s">
        <v>857</v>
      </c>
      <c r="F375" s="36" t="s">
        <v>858</v>
      </c>
      <c r="G375" s="41" t="s">
        <v>1777</v>
      </c>
      <c r="H375">
        <f t="shared" si="5"/>
        <v>2010</v>
      </c>
    </row>
    <row r="376" spans="1:9" x14ac:dyDescent="0.25">
      <c r="A376" s="36" t="s">
        <v>1526</v>
      </c>
      <c r="B376" s="36" t="s">
        <v>582</v>
      </c>
      <c r="C376" s="36" t="s">
        <v>1527</v>
      </c>
      <c r="D376" s="38">
        <v>37874</v>
      </c>
      <c r="E376" s="36" t="s">
        <v>857</v>
      </c>
      <c r="F376" s="36" t="s">
        <v>0</v>
      </c>
      <c r="G376" s="41" t="s">
        <v>1777</v>
      </c>
      <c r="H376">
        <f t="shared" si="5"/>
        <v>2003</v>
      </c>
    </row>
    <row r="377" spans="1:9" x14ac:dyDescent="0.25">
      <c r="A377" s="36" t="s">
        <v>972</v>
      </c>
      <c r="B377" s="36" t="s">
        <v>738</v>
      </c>
      <c r="C377" s="36" t="s">
        <v>973</v>
      </c>
      <c r="D377" s="38">
        <v>40718</v>
      </c>
      <c r="E377" s="36" t="s">
        <v>857</v>
      </c>
      <c r="F377" s="36" t="s">
        <v>0</v>
      </c>
      <c r="G377" s="41" t="s">
        <v>1777</v>
      </c>
      <c r="H377">
        <f t="shared" si="5"/>
        <v>2011</v>
      </c>
    </row>
    <row r="378" spans="1:9" x14ac:dyDescent="0.25">
      <c r="A378" s="36" t="s">
        <v>1331</v>
      </c>
      <c r="B378" s="36" t="s">
        <v>594</v>
      </c>
      <c r="C378" s="36" t="s">
        <v>1332</v>
      </c>
      <c r="D378" s="38">
        <v>38057</v>
      </c>
      <c r="E378" s="36" t="s">
        <v>857</v>
      </c>
      <c r="F378" s="36" t="s">
        <v>0</v>
      </c>
      <c r="G378" s="41" t="s">
        <v>1777</v>
      </c>
      <c r="H378">
        <f t="shared" si="5"/>
        <v>2004</v>
      </c>
    </row>
    <row r="379" spans="1:9" x14ac:dyDescent="0.25">
      <c r="A379" s="36" t="s">
        <v>884</v>
      </c>
      <c r="B379" s="36" t="s">
        <v>676</v>
      </c>
      <c r="C379" s="36" t="s">
        <v>885</v>
      </c>
      <c r="D379" s="38">
        <v>39666</v>
      </c>
      <c r="E379" s="36" t="s">
        <v>857</v>
      </c>
      <c r="F379" s="36" t="s">
        <v>0</v>
      </c>
      <c r="G379" s="41" t="s">
        <v>1777</v>
      </c>
      <c r="H379">
        <f t="shared" si="5"/>
        <v>2008</v>
      </c>
    </row>
    <row r="380" spans="1:9" x14ac:dyDescent="0.25">
      <c r="A380" s="36" t="s">
        <v>1529</v>
      </c>
      <c r="B380" s="36" t="s">
        <v>566</v>
      </c>
      <c r="C380" s="36" t="s">
        <v>1530</v>
      </c>
      <c r="D380" s="38">
        <v>37805</v>
      </c>
      <c r="E380" s="36" t="s">
        <v>857</v>
      </c>
      <c r="F380" s="36" t="s">
        <v>0</v>
      </c>
      <c r="G380" s="41" t="s">
        <v>1777</v>
      </c>
      <c r="H380">
        <f t="shared" si="5"/>
        <v>2003</v>
      </c>
    </row>
    <row r="381" spans="1:9" x14ac:dyDescent="0.25">
      <c r="A381" s="36" t="s">
        <v>974</v>
      </c>
      <c r="B381" s="36" t="s">
        <v>755</v>
      </c>
      <c r="C381" s="36" t="s">
        <v>975</v>
      </c>
      <c r="D381" s="38">
        <v>41030</v>
      </c>
      <c r="E381" s="36" t="s">
        <v>857</v>
      </c>
      <c r="F381" s="36" t="s">
        <v>0</v>
      </c>
      <c r="G381" s="41" t="s">
        <v>1777</v>
      </c>
      <c r="H381">
        <f t="shared" si="5"/>
        <v>2012</v>
      </c>
    </row>
    <row r="382" spans="1:9" x14ac:dyDescent="0.25">
      <c r="A382" s="36" t="s">
        <v>1333</v>
      </c>
      <c r="B382" s="36" t="s">
        <v>440</v>
      </c>
      <c r="C382" s="36" t="s">
        <v>1334</v>
      </c>
      <c r="D382" s="38">
        <v>38743</v>
      </c>
      <c r="E382" s="36" t="s">
        <v>857</v>
      </c>
      <c r="F382" s="36" t="s">
        <v>0</v>
      </c>
      <c r="G382" s="41" t="s">
        <v>1777</v>
      </c>
      <c r="H382">
        <f t="shared" si="5"/>
        <v>2006</v>
      </c>
    </row>
    <row r="383" spans="1:9" x14ac:dyDescent="0.25">
      <c r="A383" s="36" t="s">
        <v>77</v>
      </c>
      <c r="B383" s="36" t="s">
        <v>494</v>
      </c>
      <c r="C383" s="36" t="s">
        <v>1335</v>
      </c>
      <c r="D383" s="38">
        <v>36516</v>
      </c>
      <c r="E383" s="36" t="s">
        <v>857</v>
      </c>
      <c r="F383" s="36" t="s">
        <v>0</v>
      </c>
      <c r="G383" s="41" t="s">
        <v>1777</v>
      </c>
      <c r="H383">
        <f t="shared" si="5"/>
        <v>1999</v>
      </c>
    </row>
    <row r="384" spans="1:9" x14ac:dyDescent="0.25">
      <c r="A384" s="36" t="s">
        <v>976</v>
      </c>
      <c r="B384" s="36" t="s">
        <v>721</v>
      </c>
      <c r="C384" s="36" t="s">
        <v>977</v>
      </c>
      <c r="D384" s="38">
        <v>40317</v>
      </c>
      <c r="E384" s="36" t="s">
        <v>857</v>
      </c>
      <c r="F384" s="36" t="s">
        <v>0</v>
      </c>
      <c r="G384" s="41" t="s">
        <v>1777</v>
      </c>
      <c r="H384">
        <f t="shared" si="5"/>
        <v>2010</v>
      </c>
    </row>
    <row r="385" spans="1:9" x14ac:dyDescent="0.25">
      <c r="A385" s="36" t="s">
        <v>78</v>
      </c>
      <c r="B385" s="36" t="s">
        <v>573</v>
      </c>
      <c r="C385" s="36" t="s">
        <v>1336</v>
      </c>
      <c r="D385" s="38">
        <v>37648</v>
      </c>
      <c r="E385" s="36" t="s">
        <v>857</v>
      </c>
      <c r="F385" s="36" t="s">
        <v>858</v>
      </c>
      <c r="G385" s="41" t="s">
        <v>1777</v>
      </c>
      <c r="H385">
        <f t="shared" si="5"/>
        <v>2003</v>
      </c>
    </row>
    <row r="386" spans="1:9" s="52" customFormat="1" x14ac:dyDescent="0.25">
      <c r="A386" s="49" t="s">
        <v>78</v>
      </c>
      <c r="B386" s="49" t="s">
        <v>573</v>
      </c>
      <c r="C386" s="49" t="s">
        <v>1665</v>
      </c>
      <c r="D386" s="50">
        <v>41834</v>
      </c>
      <c r="E386" s="49" t="s">
        <v>857</v>
      </c>
      <c r="F386" s="49" t="s">
        <v>0</v>
      </c>
      <c r="G386" s="51" t="s">
        <v>1777</v>
      </c>
      <c r="H386" s="52">
        <f t="shared" ref="H386:H449" si="6">YEAR(D386)</f>
        <v>2014</v>
      </c>
      <c r="I386" s="52" t="s">
        <v>857</v>
      </c>
    </row>
    <row r="387" spans="1:9" s="52" customFormat="1" x14ac:dyDescent="0.25">
      <c r="A387" s="49" t="s">
        <v>78</v>
      </c>
      <c r="B387" s="49" t="s">
        <v>573</v>
      </c>
      <c r="C387" s="49" t="s">
        <v>1666</v>
      </c>
      <c r="D387" s="50">
        <v>41906</v>
      </c>
      <c r="E387" s="49" t="s">
        <v>857</v>
      </c>
      <c r="F387" s="49" t="s">
        <v>0</v>
      </c>
      <c r="G387" s="51" t="s">
        <v>1777</v>
      </c>
      <c r="H387" s="52">
        <f t="shared" si="6"/>
        <v>2014</v>
      </c>
    </row>
    <row r="388" spans="1:9" x14ac:dyDescent="0.25">
      <c r="A388" s="36" t="s">
        <v>78</v>
      </c>
      <c r="B388" s="36" t="s">
        <v>573</v>
      </c>
      <c r="C388" s="36" t="s">
        <v>1667</v>
      </c>
      <c r="D388" s="38">
        <v>42255</v>
      </c>
      <c r="E388" s="36" t="s">
        <v>857</v>
      </c>
      <c r="F388" s="36" t="s">
        <v>0</v>
      </c>
      <c r="G388" s="41" t="s">
        <v>1777</v>
      </c>
      <c r="H388">
        <f t="shared" si="6"/>
        <v>2015</v>
      </c>
    </row>
    <row r="389" spans="1:9" x14ac:dyDescent="0.25">
      <c r="A389" s="36" t="s">
        <v>1337</v>
      </c>
      <c r="B389" s="36" t="s">
        <v>552</v>
      </c>
      <c r="C389" s="36" t="s">
        <v>1338</v>
      </c>
      <c r="D389" s="38">
        <v>37303</v>
      </c>
      <c r="E389" s="36" t="s">
        <v>857</v>
      </c>
      <c r="F389" s="36" t="s">
        <v>858</v>
      </c>
      <c r="G389" s="41" t="s">
        <v>1777</v>
      </c>
      <c r="H389">
        <f t="shared" si="6"/>
        <v>2002</v>
      </c>
    </row>
    <row r="390" spans="1:9" x14ac:dyDescent="0.25">
      <c r="A390" s="36" t="s">
        <v>1339</v>
      </c>
      <c r="B390" s="36" t="s">
        <v>653</v>
      </c>
      <c r="C390" s="36" t="s">
        <v>1340</v>
      </c>
      <c r="D390" s="38">
        <v>39363</v>
      </c>
      <c r="E390" s="36" t="s">
        <v>857</v>
      </c>
      <c r="F390" s="36" t="s">
        <v>0</v>
      </c>
      <c r="G390" s="41" t="s">
        <v>1777</v>
      </c>
      <c r="H390">
        <f t="shared" si="6"/>
        <v>2007</v>
      </c>
    </row>
    <row r="391" spans="1:9" x14ac:dyDescent="0.25">
      <c r="A391" s="36" t="s">
        <v>79</v>
      </c>
      <c r="B391" s="36" t="s">
        <v>368</v>
      </c>
      <c r="C391" s="36" t="s">
        <v>978</v>
      </c>
      <c r="D391" s="38">
        <v>40574</v>
      </c>
      <c r="E391" s="36" t="s">
        <v>857</v>
      </c>
      <c r="F391" s="36" t="s">
        <v>858</v>
      </c>
      <c r="G391" s="41" t="s">
        <v>1777</v>
      </c>
      <c r="H391">
        <f t="shared" si="6"/>
        <v>2011</v>
      </c>
    </row>
    <row r="392" spans="1:9" x14ac:dyDescent="0.25">
      <c r="A392" s="36" t="s">
        <v>979</v>
      </c>
      <c r="B392" s="36" t="s">
        <v>788</v>
      </c>
      <c r="C392" s="36" t="s">
        <v>980</v>
      </c>
      <c r="D392" s="38">
        <v>41579</v>
      </c>
      <c r="E392" s="36" t="s">
        <v>857</v>
      </c>
      <c r="F392" s="36" t="s">
        <v>0</v>
      </c>
      <c r="G392" s="41" t="s">
        <v>1777</v>
      </c>
      <c r="H392">
        <f t="shared" si="6"/>
        <v>2013</v>
      </c>
    </row>
    <row r="393" spans="1:9" x14ac:dyDescent="0.25">
      <c r="A393" s="36" t="s">
        <v>1341</v>
      </c>
      <c r="B393" s="36" t="s">
        <v>678</v>
      </c>
      <c r="C393" s="36" t="s">
        <v>1342</v>
      </c>
      <c r="D393" s="38">
        <v>39681</v>
      </c>
      <c r="E393" s="36" t="s">
        <v>857</v>
      </c>
      <c r="F393" s="36" t="s">
        <v>0</v>
      </c>
      <c r="G393" s="41" t="s">
        <v>1777</v>
      </c>
      <c r="H393">
        <f t="shared" si="6"/>
        <v>2008</v>
      </c>
    </row>
    <row r="394" spans="1:9" x14ac:dyDescent="0.25">
      <c r="A394" s="36" t="s">
        <v>27</v>
      </c>
      <c r="B394" s="36" t="s">
        <v>548</v>
      </c>
      <c r="C394" s="36" t="s">
        <v>886</v>
      </c>
      <c r="D394" s="38">
        <v>37203</v>
      </c>
      <c r="E394" s="36" t="s">
        <v>857</v>
      </c>
      <c r="F394" s="36" t="s">
        <v>0</v>
      </c>
      <c r="G394" s="41" t="s">
        <v>1777</v>
      </c>
      <c r="H394">
        <f t="shared" si="6"/>
        <v>2001</v>
      </c>
    </row>
    <row r="395" spans="1:9" x14ac:dyDescent="0.25">
      <c r="A395" s="36" t="s">
        <v>1343</v>
      </c>
      <c r="B395" s="36" t="s">
        <v>613</v>
      </c>
      <c r="C395" s="36" t="s">
        <v>1344</v>
      </c>
      <c r="D395" s="38">
        <v>38495</v>
      </c>
      <c r="E395" s="36" t="s">
        <v>857</v>
      </c>
      <c r="F395" s="36" t="s">
        <v>858</v>
      </c>
      <c r="G395" s="41" t="s">
        <v>1777</v>
      </c>
      <c r="H395">
        <f t="shared" si="6"/>
        <v>2005</v>
      </c>
    </row>
    <row r="396" spans="1:9" x14ac:dyDescent="0.25">
      <c r="A396" s="36" t="s">
        <v>1531</v>
      </c>
      <c r="B396" s="36" t="s">
        <v>495</v>
      </c>
      <c r="C396" s="36" t="s">
        <v>1532</v>
      </c>
      <c r="D396" s="38">
        <v>36522</v>
      </c>
      <c r="E396" s="36" t="s">
        <v>857</v>
      </c>
      <c r="F396" s="36" t="s">
        <v>0</v>
      </c>
      <c r="G396" s="41" t="s">
        <v>1777</v>
      </c>
      <c r="H396">
        <f t="shared" si="6"/>
        <v>1999</v>
      </c>
    </row>
    <row r="397" spans="1:9" x14ac:dyDescent="0.25">
      <c r="A397" s="36" t="s">
        <v>80</v>
      </c>
      <c r="B397" s="36" t="s">
        <v>535</v>
      </c>
      <c r="C397" s="36" t="s">
        <v>1345</v>
      </c>
      <c r="D397" s="38">
        <v>37055</v>
      </c>
      <c r="E397" s="36" t="s">
        <v>857</v>
      </c>
      <c r="F397" s="36" t="s">
        <v>0</v>
      </c>
      <c r="G397" s="41" t="s">
        <v>1777</v>
      </c>
      <c r="H397">
        <f t="shared" si="6"/>
        <v>2001</v>
      </c>
    </row>
    <row r="398" spans="1:9" x14ac:dyDescent="0.25">
      <c r="A398" s="36" t="s">
        <v>1536</v>
      </c>
      <c r="B398" s="36" t="s">
        <v>526</v>
      </c>
      <c r="C398" s="36" t="s">
        <v>1537</v>
      </c>
      <c r="D398" s="38">
        <v>36952</v>
      </c>
      <c r="E398" s="36" t="s">
        <v>857</v>
      </c>
      <c r="F398" s="36" t="s">
        <v>0</v>
      </c>
      <c r="G398" s="41" t="s">
        <v>1777</v>
      </c>
      <c r="H398">
        <f t="shared" si="6"/>
        <v>2001</v>
      </c>
    </row>
    <row r="399" spans="1:9" x14ac:dyDescent="0.25">
      <c r="A399" s="36" t="s">
        <v>981</v>
      </c>
      <c r="B399" s="36" t="s">
        <v>813</v>
      </c>
      <c r="C399" s="36" t="s">
        <v>982</v>
      </c>
      <c r="D399" s="38">
        <v>42082</v>
      </c>
      <c r="E399" s="36" t="s">
        <v>857</v>
      </c>
      <c r="F399" s="36" t="s">
        <v>0</v>
      </c>
      <c r="G399" s="41" t="s">
        <v>1777</v>
      </c>
      <c r="H399">
        <f t="shared" si="6"/>
        <v>2015</v>
      </c>
    </row>
    <row r="400" spans="1:9" x14ac:dyDescent="0.25">
      <c r="A400" s="36" t="s">
        <v>81</v>
      </c>
      <c r="B400" s="36" t="s">
        <v>691</v>
      </c>
      <c r="C400" s="36" t="s">
        <v>1346</v>
      </c>
      <c r="D400" s="38">
        <v>39863</v>
      </c>
      <c r="E400" s="36" t="s">
        <v>857</v>
      </c>
      <c r="F400" s="36" t="s">
        <v>0</v>
      </c>
      <c r="G400" s="41" t="s">
        <v>1777</v>
      </c>
      <c r="H400">
        <f t="shared" si="6"/>
        <v>2009</v>
      </c>
    </row>
    <row r="401" spans="1:9" x14ac:dyDescent="0.25">
      <c r="A401" s="36" t="s">
        <v>81</v>
      </c>
      <c r="B401" s="36" t="s">
        <v>691</v>
      </c>
      <c r="C401" s="36" t="s">
        <v>983</v>
      </c>
      <c r="D401" s="38">
        <v>40737</v>
      </c>
      <c r="E401" s="36" t="s">
        <v>857</v>
      </c>
      <c r="F401" s="36" t="s">
        <v>0</v>
      </c>
      <c r="G401" s="41" t="s">
        <v>1777</v>
      </c>
      <c r="H401">
        <f t="shared" si="6"/>
        <v>2011</v>
      </c>
    </row>
    <row r="402" spans="1:9" x14ac:dyDescent="0.25">
      <c r="A402" s="36" t="s">
        <v>82</v>
      </c>
      <c r="B402" s="36" t="s">
        <v>491</v>
      </c>
      <c r="C402" s="36" t="s">
        <v>1544</v>
      </c>
      <c r="D402" s="38">
        <v>36501</v>
      </c>
      <c r="E402" s="36" t="s">
        <v>857</v>
      </c>
      <c r="F402" s="36" t="s">
        <v>0</v>
      </c>
      <c r="G402" s="41" t="s">
        <v>1777</v>
      </c>
      <c r="H402">
        <f t="shared" si="6"/>
        <v>1999</v>
      </c>
    </row>
    <row r="403" spans="1:9" x14ac:dyDescent="0.25">
      <c r="A403" s="36" t="s">
        <v>1347</v>
      </c>
      <c r="B403" s="36" t="s">
        <v>584</v>
      </c>
      <c r="C403" s="36" t="s">
        <v>1348</v>
      </c>
      <c r="D403" s="38">
        <v>37908</v>
      </c>
      <c r="E403" s="36" t="s">
        <v>857</v>
      </c>
      <c r="F403" s="36" t="s">
        <v>858</v>
      </c>
      <c r="G403" s="41" t="s">
        <v>1777</v>
      </c>
      <c r="H403">
        <f t="shared" si="6"/>
        <v>2003</v>
      </c>
    </row>
    <row r="404" spans="1:9" x14ac:dyDescent="0.25">
      <c r="A404" s="36" t="s">
        <v>84</v>
      </c>
      <c r="B404" s="36" t="s">
        <v>437</v>
      </c>
      <c r="C404" s="36" t="s">
        <v>1350</v>
      </c>
      <c r="D404" s="38">
        <v>37725</v>
      </c>
      <c r="E404" s="36" t="s">
        <v>857</v>
      </c>
      <c r="F404" s="36" t="s">
        <v>0</v>
      </c>
      <c r="G404" s="41" t="s">
        <v>1777</v>
      </c>
      <c r="H404">
        <f t="shared" si="6"/>
        <v>2003</v>
      </c>
    </row>
    <row r="405" spans="1:9" x14ac:dyDescent="0.25">
      <c r="A405" s="36" t="s">
        <v>984</v>
      </c>
      <c r="B405" s="36" t="s">
        <v>713</v>
      </c>
      <c r="C405" s="36" t="s">
        <v>985</v>
      </c>
      <c r="D405" s="38">
        <v>40269</v>
      </c>
      <c r="E405" s="36" t="s">
        <v>857</v>
      </c>
      <c r="F405" s="36" t="s">
        <v>0</v>
      </c>
      <c r="G405" s="41" t="s">
        <v>1777</v>
      </c>
      <c r="H405">
        <f t="shared" si="6"/>
        <v>2010</v>
      </c>
    </row>
    <row r="406" spans="1:9" x14ac:dyDescent="0.25">
      <c r="A406" s="36" t="s">
        <v>85</v>
      </c>
      <c r="B406" s="36" t="s">
        <v>536</v>
      </c>
      <c r="C406" s="36" t="s">
        <v>1351</v>
      </c>
      <c r="D406" s="38">
        <v>37064</v>
      </c>
      <c r="E406" s="36" t="s">
        <v>857</v>
      </c>
      <c r="F406" s="36" t="s">
        <v>0</v>
      </c>
      <c r="G406" s="41" t="s">
        <v>1777</v>
      </c>
      <c r="H406">
        <f t="shared" si="6"/>
        <v>2001</v>
      </c>
    </row>
    <row r="407" spans="1:9" x14ac:dyDescent="0.25">
      <c r="A407" s="36" t="s">
        <v>1352</v>
      </c>
      <c r="B407" s="36" t="s">
        <v>579</v>
      </c>
      <c r="C407" s="36" t="s">
        <v>1353</v>
      </c>
      <c r="D407" s="38">
        <v>37804</v>
      </c>
      <c r="E407" s="36" t="s">
        <v>857</v>
      </c>
      <c r="F407" s="36" t="s">
        <v>0</v>
      </c>
      <c r="G407" s="41" t="s">
        <v>1777</v>
      </c>
      <c r="H407">
        <f t="shared" si="6"/>
        <v>2003</v>
      </c>
    </row>
    <row r="408" spans="1:9" x14ac:dyDescent="0.25">
      <c r="A408" s="36" t="s">
        <v>86</v>
      </c>
      <c r="B408" s="36" t="s">
        <v>614</v>
      </c>
      <c r="C408" s="36" t="s">
        <v>1354</v>
      </c>
      <c r="D408" s="38">
        <v>38509</v>
      </c>
      <c r="E408" s="36" t="s">
        <v>857</v>
      </c>
      <c r="F408" s="36" t="s">
        <v>0</v>
      </c>
      <c r="G408" s="41" t="s">
        <v>1777</v>
      </c>
      <c r="H408">
        <f t="shared" si="6"/>
        <v>2005</v>
      </c>
    </row>
    <row r="409" spans="1:9" x14ac:dyDescent="0.25">
      <c r="A409" s="36" t="s">
        <v>986</v>
      </c>
      <c r="B409" s="36" t="s">
        <v>707</v>
      </c>
      <c r="C409" s="36" t="s">
        <v>987</v>
      </c>
      <c r="D409" s="38">
        <v>40175</v>
      </c>
      <c r="E409" s="36" t="s">
        <v>857</v>
      </c>
      <c r="F409" s="36" t="s">
        <v>0</v>
      </c>
      <c r="G409" s="41" t="s">
        <v>1777</v>
      </c>
      <c r="H409">
        <f t="shared" si="6"/>
        <v>2009</v>
      </c>
    </row>
    <row r="410" spans="1:9" s="52" customFormat="1" x14ac:dyDescent="0.25">
      <c r="A410" s="49" t="s">
        <v>87</v>
      </c>
      <c r="B410" s="49" t="s">
        <v>720</v>
      </c>
      <c r="C410" s="49" t="s">
        <v>988</v>
      </c>
      <c r="D410" s="50">
        <v>40316</v>
      </c>
      <c r="E410" s="49" t="s">
        <v>857</v>
      </c>
      <c r="F410" s="49" t="s">
        <v>0</v>
      </c>
      <c r="G410" s="51" t="s">
        <v>1777</v>
      </c>
      <c r="H410" s="52">
        <f t="shared" si="6"/>
        <v>2010</v>
      </c>
      <c r="I410" s="52" t="s">
        <v>857</v>
      </c>
    </row>
    <row r="411" spans="1:9" s="52" customFormat="1" x14ac:dyDescent="0.25">
      <c r="A411" s="49" t="s">
        <v>87</v>
      </c>
      <c r="B411" s="49" t="s">
        <v>720</v>
      </c>
      <c r="C411" s="49" t="s">
        <v>989</v>
      </c>
      <c r="D411" s="50">
        <v>40316</v>
      </c>
      <c r="E411" s="49" t="s">
        <v>857</v>
      </c>
      <c r="F411" s="49" t="s">
        <v>0</v>
      </c>
      <c r="G411" s="51" t="s">
        <v>1777</v>
      </c>
      <c r="H411" s="52">
        <f t="shared" si="6"/>
        <v>2010</v>
      </c>
    </row>
    <row r="412" spans="1:9" x14ac:dyDescent="0.25">
      <c r="A412" s="36" t="s">
        <v>990</v>
      </c>
      <c r="B412" s="36" t="s">
        <v>756</v>
      </c>
      <c r="C412" s="36" t="s">
        <v>991</v>
      </c>
      <c r="D412" s="38">
        <v>41038</v>
      </c>
      <c r="E412" s="36" t="s">
        <v>857</v>
      </c>
      <c r="F412" s="36" t="s">
        <v>0</v>
      </c>
      <c r="G412" s="41" t="s">
        <v>1777</v>
      </c>
      <c r="H412">
        <f t="shared" si="6"/>
        <v>2012</v>
      </c>
    </row>
    <row r="413" spans="1:9" x14ac:dyDescent="0.25">
      <c r="A413" s="36" t="s">
        <v>992</v>
      </c>
      <c r="B413" s="36" t="s">
        <v>806</v>
      </c>
      <c r="C413" s="36" t="s">
        <v>993</v>
      </c>
      <c r="D413" s="38">
        <v>41822</v>
      </c>
      <c r="E413" s="36" t="s">
        <v>857</v>
      </c>
      <c r="F413" s="36" t="s">
        <v>0</v>
      </c>
      <c r="G413" s="41" t="s">
        <v>1777</v>
      </c>
      <c r="H413">
        <f t="shared" si="6"/>
        <v>2014</v>
      </c>
    </row>
    <row r="414" spans="1:9" x14ac:dyDescent="0.25">
      <c r="A414" s="36" t="s">
        <v>88</v>
      </c>
      <c r="B414" s="36" t="s">
        <v>699</v>
      </c>
      <c r="C414" s="36" t="s">
        <v>994</v>
      </c>
      <c r="D414" s="38">
        <v>39951</v>
      </c>
      <c r="E414" s="36" t="s">
        <v>857</v>
      </c>
      <c r="F414" s="36" t="s">
        <v>0</v>
      </c>
      <c r="G414" s="41" t="s">
        <v>1777</v>
      </c>
      <c r="H414">
        <f t="shared" si="6"/>
        <v>2009</v>
      </c>
    </row>
    <row r="415" spans="1:9" x14ac:dyDescent="0.25">
      <c r="A415" s="36" t="s">
        <v>89</v>
      </c>
      <c r="B415" s="36" t="s">
        <v>439</v>
      </c>
      <c r="C415" s="36" t="s">
        <v>995</v>
      </c>
      <c r="D415" s="38">
        <v>40318</v>
      </c>
      <c r="E415" s="36" t="s">
        <v>857</v>
      </c>
      <c r="F415" s="36" t="s">
        <v>0</v>
      </c>
      <c r="G415" s="41" t="s">
        <v>1777</v>
      </c>
      <c r="H415">
        <f t="shared" si="6"/>
        <v>2010</v>
      </c>
    </row>
    <row r="416" spans="1:9" x14ac:dyDescent="0.25">
      <c r="A416" s="36" t="s">
        <v>996</v>
      </c>
      <c r="B416" s="36" t="s">
        <v>769</v>
      </c>
      <c r="C416" s="36" t="s">
        <v>997</v>
      </c>
      <c r="D416" s="38">
        <v>41302</v>
      </c>
      <c r="E416" s="36" t="s">
        <v>857</v>
      </c>
      <c r="F416" s="36" t="s">
        <v>0</v>
      </c>
      <c r="G416" s="41" t="s">
        <v>1777</v>
      </c>
      <c r="H416">
        <f t="shared" si="6"/>
        <v>2013</v>
      </c>
    </row>
    <row r="417" spans="1:9" s="52" customFormat="1" x14ac:dyDescent="0.25">
      <c r="A417" s="49" t="s">
        <v>1355</v>
      </c>
      <c r="B417" s="49" t="s">
        <v>515</v>
      </c>
      <c r="C417" s="49" t="s">
        <v>1356</v>
      </c>
      <c r="D417" s="50">
        <v>39881</v>
      </c>
      <c r="E417" s="49" t="s">
        <v>857</v>
      </c>
      <c r="F417" s="49" t="s">
        <v>0</v>
      </c>
      <c r="G417" s="51" t="s">
        <v>1777</v>
      </c>
      <c r="H417" s="52">
        <f t="shared" si="6"/>
        <v>2009</v>
      </c>
      <c r="I417" s="52" t="s">
        <v>857</v>
      </c>
    </row>
    <row r="418" spans="1:9" s="52" customFormat="1" x14ac:dyDescent="0.25">
      <c r="A418" s="49" t="s">
        <v>1355</v>
      </c>
      <c r="B418" s="49" t="s">
        <v>515</v>
      </c>
      <c r="C418" s="49" t="s">
        <v>1357</v>
      </c>
      <c r="D418" s="50">
        <v>39888</v>
      </c>
      <c r="E418" s="49" t="s">
        <v>857</v>
      </c>
      <c r="F418" s="49" t="s">
        <v>858</v>
      </c>
      <c r="G418" s="51" t="s">
        <v>1777</v>
      </c>
      <c r="H418" s="52">
        <f t="shared" si="6"/>
        <v>2009</v>
      </c>
    </row>
    <row r="419" spans="1:9" x14ac:dyDescent="0.25">
      <c r="A419" s="36" t="s">
        <v>90</v>
      </c>
      <c r="B419" s="36" t="s">
        <v>599</v>
      </c>
      <c r="C419" s="36" t="s">
        <v>1358</v>
      </c>
      <c r="D419" s="38">
        <v>38198</v>
      </c>
      <c r="E419" s="36" t="s">
        <v>857</v>
      </c>
      <c r="F419" s="36" t="s">
        <v>0</v>
      </c>
      <c r="G419" s="41" t="s">
        <v>1777</v>
      </c>
      <c r="H419">
        <f t="shared" si="6"/>
        <v>2004</v>
      </c>
    </row>
    <row r="420" spans="1:9" x14ac:dyDescent="0.25">
      <c r="A420" s="36" t="s">
        <v>91</v>
      </c>
      <c r="B420" s="36" t="s">
        <v>424</v>
      </c>
      <c r="C420" s="36" t="s">
        <v>1359</v>
      </c>
      <c r="D420" s="38">
        <v>38726</v>
      </c>
      <c r="E420" s="36" t="s">
        <v>857</v>
      </c>
      <c r="F420" s="36" t="s">
        <v>0</v>
      </c>
      <c r="G420" s="41" t="s">
        <v>1777</v>
      </c>
      <c r="H420">
        <f t="shared" si="6"/>
        <v>2006</v>
      </c>
    </row>
    <row r="421" spans="1:9" x14ac:dyDescent="0.25">
      <c r="A421" s="36" t="s">
        <v>998</v>
      </c>
      <c r="B421" s="36" t="s">
        <v>584</v>
      </c>
      <c r="C421" s="36" t="s">
        <v>999</v>
      </c>
      <c r="D421" s="38">
        <v>39994</v>
      </c>
      <c r="E421" s="36" t="s">
        <v>857</v>
      </c>
      <c r="F421" s="36" t="s">
        <v>0</v>
      </c>
      <c r="G421" s="41" t="s">
        <v>1777</v>
      </c>
      <c r="H421">
        <f t="shared" si="6"/>
        <v>2009</v>
      </c>
    </row>
    <row r="422" spans="1:9" x14ac:dyDescent="0.25">
      <c r="A422" s="36" t="s">
        <v>1360</v>
      </c>
      <c r="B422" s="36" t="s">
        <v>546</v>
      </c>
      <c r="C422" s="36" t="s">
        <v>1361</v>
      </c>
      <c r="D422" s="38">
        <v>37166</v>
      </c>
      <c r="E422" s="36" t="s">
        <v>857</v>
      </c>
      <c r="F422" s="36" t="s">
        <v>858</v>
      </c>
      <c r="G422" s="41" t="s">
        <v>1777</v>
      </c>
      <c r="H422">
        <f t="shared" si="6"/>
        <v>2001</v>
      </c>
    </row>
    <row r="423" spans="1:9" x14ac:dyDescent="0.25">
      <c r="A423" s="36" t="s">
        <v>1000</v>
      </c>
      <c r="B423" s="36" t="s">
        <v>763</v>
      </c>
      <c r="C423" s="36" t="s">
        <v>1001</v>
      </c>
      <c r="D423" s="38">
        <v>41232</v>
      </c>
      <c r="E423" s="36" t="s">
        <v>857</v>
      </c>
      <c r="F423" s="36" t="s">
        <v>0</v>
      </c>
      <c r="G423" s="41" t="s">
        <v>1777</v>
      </c>
      <c r="H423">
        <f t="shared" si="6"/>
        <v>2012</v>
      </c>
    </row>
    <row r="424" spans="1:9" x14ac:dyDescent="0.25">
      <c r="A424" s="36" t="s">
        <v>93</v>
      </c>
      <c r="B424" s="36" t="s">
        <v>631</v>
      </c>
      <c r="C424" s="36" t="s">
        <v>1363</v>
      </c>
      <c r="D424" s="38">
        <v>38946</v>
      </c>
      <c r="E424" s="36" t="s">
        <v>857</v>
      </c>
      <c r="F424" s="36" t="s">
        <v>0</v>
      </c>
      <c r="G424" s="41" t="s">
        <v>1777</v>
      </c>
      <c r="H424">
        <f t="shared" si="6"/>
        <v>2006</v>
      </c>
    </row>
    <row r="425" spans="1:9" x14ac:dyDescent="0.25">
      <c r="A425" s="36" t="s">
        <v>893</v>
      </c>
      <c r="B425" s="36" t="s">
        <v>369</v>
      </c>
      <c r="C425" s="36" t="s">
        <v>894</v>
      </c>
      <c r="D425" s="38">
        <v>40542</v>
      </c>
      <c r="E425" s="36" t="s">
        <v>857</v>
      </c>
      <c r="F425" s="36" t="s">
        <v>858</v>
      </c>
      <c r="G425" s="41" t="s">
        <v>1777</v>
      </c>
      <c r="H425">
        <f t="shared" si="6"/>
        <v>2010</v>
      </c>
    </row>
    <row r="426" spans="1:9" x14ac:dyDescent="0.25">
      <c r="A426" s="36" t="s">
        <v>1002</v>
      </c>
      <c r="B426" s="36" t="s">
        <v>424</v>
      </c>
      <c r="C426" s="36" t="s">
        <v>1003</v>
      </c>
      <c r="D426" s="38">
        <v>41428</v>
      </c>
      <c r="E426" s="36" t="s">
        <v>857</v>
      </c>
      <c r="F426" s="36" t="s">
        <v>0</v>
      </c>
      <c r="G426" s="41" t="s">
        <v>1777</v>
      </c>
      <c r="H426">
        <f t="shared" si="6"/>
        <v>2013</v>
      </c>
    </row>
    <row r="427" spans="1:9" x14ac:dyDescent="0.25">
      <c r="A427" s="36" t="s">
        <v>1646</v>
      </c>
      <c r="B427" s="36" t="s">
        <v>600</v>
      </c>
      <c r="C427" s="36" t="s">
        <v>1647</v>
      </c>
      <c r="D427" s="38">
        <v>38238</v>
      </c>
      <c r="E427" s="36" t="s">
        <v>857</v>
      </c>
      <c r="F427" s="36" t="s">
        <v>858</v>
      </c>
      <c r="G427" s="41" t="s">
        <v>1777</v>
      </c>
      <c r="H427">
        <f t="shared" si="6"/>
        <v>2004</v>
      </c>
    </row>
    <row r="428" spans="1:9" x14ac:dyDescent="0.25">
      <c r="A428" s="36" t="s">
        <v>1004</v>
      </c>
      <c r="B428" s="36" t="s">
        <v>587</v>
      </c>
      <c r="C428" s="36" t="s">
        <v>1364</v>
      </c>
      <c r="D428" s="38">
        <v>37943</v>
      </c>
      <c r="E428" s="36" t="s">
        <v>857</v>
      </c>
      <c r="F428" s="36" t="s">
        <v>0</v>
      </c>
      <c r="G428" s="41" t="s">
        <v>1777</v>
      </c>
      <c r="H428">
        <f t="shared" si="6"/>
        <v>2003</v>
      </c>
    </row>
    <row r="429" spans="1:9" x14ac:dyDescent="0.25">
      <c r="A429" s="36" t="s">
        <v>1004</v>
      </c>
      <c r="B429" s="36" t="s">
        <v>587</v>
      </c>
      <c r="C429" s="36" t="s">
        <v>1365</v>
      </c>
      <c r="D429" s="38">
        <v>38233</v>
      </c>
      <c r="E429" s="36" t="s">
        <v>857</v>
      </c>
      <c r="F429" s="36" t="s">
        <v>0</v>
      </c>
      <c r="G429" s="41" t="s">
        <v>1777</v>
      </c>
      <c r="H429">
        <f t="shared" si="6"/>
        <v>2004</v>
      </c>
    </row>
    <row r="430" spans="1:9" x14ac:dyDescent="0.25">
      <c r="A430" s="36" t="s">
        <v>1004</v>
      </c>
      <c r="B430" s="36" t="s">
        <v>587</v>
      </c>
      <c r="C430" s="36" t="s">
        <v>1005</v>
      </c>
      <c r="D430" s="38">
        <v>40535</v>
      </c>
      <c r="E430" s="36" t="s">
        <v>857</v>
      </c>
      <c r="F430" s="36" t="s">
        <v>0</v>
      </c>
      <c r="G430" s="41" t="s">
        <v>1777</v>
      </c>
      <c r="H430">
        <f t="shared" si="6"/>
        <v>2010</v>
      </c>
    </row>
    <row r="431" spans="1:9" s="52" customFormat="1" x14ac:dyDescent="0.25">
      <c r="A431" s="49" t="s">
        <v>1006</v>
      </c>
      <c r="B431" s="49" t="s">
        <v>716</v>
      </c>
      <c r="C431" s="49" t="s">
        <v>1007</v>
      </c>
      <c r="D431" s="50">
        <v>40303</v>
      </c>
      <c r="E431" s="49" t="s">
        <v>857</v>
      </c>
      <c r="F431" s="49" t="s">
        <v>0</v>
      </c>
      <c r="G431" s="51" t="s">
        <v>1777</v>
      </c>
      <c r="H431" s="52">
        <f t="shared" si="6"/>
        <v>2010</v>
      </c>
      <c r="I431" s="52" t="s">
        <v>857</v>
      </c>
    </row>
    <row r="432" spans="1:9" s="52" customFormat="1" x14ac:dyDescent="0.25">
      <c r="A432" s="49" t="s">
        <v>1006</v>
      </c>
      <c r="B432" s="49" t="s">
        <v>716</v>
      </c>
      <c r="C432" s="49" t="s">
        <v>1008</v>
      </c>
      <c r="D432" s="50">
        <v>40542</v>
      </c>
      <c r="E432" s="49" t="s">
        <v>857</v>
      </c>
      <c r="F432" s="49" t="s">
        <v>0</v>
      </c>
      <c r="G432" s="51" t="s">
        <v>1777</v>
      </c>
      <c r="H432" s="52">
        <f t="shared" si="6"/>
        <v>2010</v>
      </c>
    </row>
    <row r="433" spans="1:8" x14ac:dyDescent="0.25">
      <c r="A433" s="36" t="s">
        <v>1006</v>
      </c>
      <c r="B433" s="36" t="s">
        <v>716</v>
      </c>
      <c r="C433" s="36" t="s">
        <v>1009</v>
      </c>
      <c r="D433" s="38">
        <v>41402</v>
      </c>
      <c r="E433" s="36" t="s">
        <v>857</v>
      </c>
      <c r="F433" s="36" t="s">
        <v>0</v>
      </c>
      <c r="G433" s="41" t="s">
        <v>1777</v>
      </c>
      <c r="H433">
        <f t="shared" si="6"/>
        <v>2013</v>
      </c>
    </row>
    <row r="434" spans="1:8" x14ac:dyDescent="0.25">
      <c r="A434" s="36" t="s">
        <v>1545</v>
      </c>
      <c r="B434" s="36" t="s">
        <v>654</v>
      </c>
      <c r="C434" s="36" t="s">
        <v>1546</v>
      </c>
      <c r="D434" s="38">
        <v>39387</v>
      </c>
      <c r="E434" s="36" t="s">
        <v>857</v>
      </c>
      <c r="F434" s="36" t="s">
        <v>0</v>
      </c>
      <c r="G434" s="41" t="s">
        <v>1777</v>
      </c>
      <c r="H434">
        <f t="shared" si="6"/>
        <v>2007</v>
      </c>
    </row>
    <row r="435" spans="1:8" x14ac:dyDescent="0.25">
      <c r="A435" s="36" t="s">
        <v>1178</v>
      </c>
      <c r="B435" s="36" t="s">
        <v>772</v>
      </c>
      <c r="C435" s="36" t="s">
        <v>1179</v>
      </c>
      <c r="D435" s="38">
        <v>41337</v>
      </c>
      <c r="E435" s="36" t="s">
        <v>857</v>
      </c>
      <c r="F435" s="36" t="s">
        <v>0</v>
      </c>
      <c r="G435" s="41" t="s">
        <v>1777</v>
      </c>
      <c r="H435">
        <f t="shared" si="6"/>
        <v>2013</v>
      </c>
    </row>
    <row r="436" spans="1:8" x14ac:dyDescent="0.25">
      <c r="A436" s="36" t="s">
        <v>94</v>
      </c>
      <c r="B436" s="36" t="s">
        <v>748</v>
      </c>
      <c r="C436" s="36" t="s">
        <v>1010</v>
      </c>
      <c r="D436" s="38">
        <v>40914</v>
      </c>
      <c r="E436" s="36" t="s">
        <v>857</v>
      </c>
      <c r="F436" s="36" t="s">
        <v>0</v>
      </c>
      <c r="G436" s="41" t="s">
        <v>1777</v>
      </c>
      <c r="H436">
        <f t="shared" si="6"/>
        <v>2012</v>
      </c>
    </row>
    <row r="437" spans="1:8" x14ac:dyDescent="0.25">
      <c r="A437" s="36" t="s">
        <v>95</v>
      </c>
      <c r="B437" s="36" t="s">
        <v>592</v>
      </c>
      <c r="C437" s="36" t="s">
        <v>1366</v>
      </c>
      <c r="D437" s="38">
        <v>38022</v>
      </c>
      <c r="E437" s="36" t="s">
        <v>857</v>
      </c>
      <c r="F437" s="36" t="s">
        <v>0</v>
      </c>
      <c r="G437" s="41" t="s">
        <v>1777</v>
      </c>
      <c r="H437">
        <f t="shared" si="6"/>
        <v>2004</v>
      </c>
    </row>
    <row r="438" spans="1:8" x14ac:dyDescent="0.25">
      <c r="A438" s="36" t="s">
        <v>95</v>
      </c>
      <c r="B438" s="36" t="s">
        <v>592</v>
      </c>
      <c r="C438" s="36" t="s">
        <v>1011</v>
      </c>
      <c r="D438" s="38">
        <v>41479</v>
      </c>
      <c r="E438" s="36" t="s">
        <v>857</v>
      </c>
      <c r="F438" s="36" t="s">
        <v>858</v>
      </c>
      <c r="G438" s="41" t="s">
        <v>1777</v>
      </c>
      <c r="H438">
        <f t="shared" si="6"/>
        <v>2013</v>
      </c>
    </row>
    <row r="439" spans="1:8" x14ac:dyDescent="0.25">
      <c r="A439" s="36" t="s">
        <v>1012</v>
      </c>
      <c r="B439" s="36" t="s">
        <v>758</v>
      </c>
      <c r="C439" s="36" t="s">
        <v>1013</v>
      </c>
      <c r="D439" s="38">
        <v>41100</v>
      </c>
      <c r="E439" s="36" t="s">
        <v>857</v>
      </c>
      <c r="F439" s="36" t="s">
        <v>0</v>
      </c>
      <c r="G439" s="41" t="s">
        <v>1777</v>
      </c>
      <c r="H439">
        <f t="shared" si="6"/>
        <v>2012</v>
      </c>
    </row>
    <row r="440" spans="1:8" x14ac:dyDescent="0.25">
      <c r="A440" s="36" t="s">
        <v>1367</v>
      </c>
      <c r="B440" s="36" t="s">
        <v>647</v>
      </c>
      <c r="C440" s="36" t="s">
        <v>1368</v>
      </c>
      <c r="D440" s="38">
        <v>39234</v>
      </c>
      <c r="E440" s="36" t="s">
        <v>857</v>
      </c>
      <c r="F440" s="36" t="s">
        <v>858</v>
      </c>
      <c r="G440" s="41" t="s">
        <v>1777</v>
      </c>
      <c r="H440">
        <f t="shared" si="6"/>
        <v>2007</v>
      </c>
    </row>
    <row r="441" spans="1:8" x14ac:dyDescent="0.25">
      <c r="A441" s="36" t="s">
        <v>1014</v>
      </c>
      <c r="B441" s="36" t="s">
        <v>726</v>
      </c>
      <c r="C441" s="36" t="s">
        <v>1015</v>
      </c>
      <c r="D441" s="38">
        <v>40388</v>
      </c>
      <c r="E441" s="36" t="s">
        <v>857</v>
      </c>
      <c r="F441" s="36" t="s">
        <v>0</v>
      </c>
      <c r="G441" s="41" t="s">
        <v>1777</v>
      </c>
      <c r="H441">
        <f t="shared" si="6"/>
        <v>2010</v>
      </c>
    </row>
    <row r="442" spans="1:8" x14ac:dyDescent="0.25">
      <c r="A442" s="36" t="s">
        <v>96</v>
      </c>
      <c r="B442" s="36" t="s">
        <v>565</v>
      </c>
      <c r="C442" s="36" t="s">
        <v>1369</v>
      </c>
      <c r="D442" s="38">
        <v>37470</v>
      </c>
      <c r="E442" s="36" t="s">
        <v>857</v>
      </c>
      <c r="F442" s="36" t="s">
        <v>0</v>
      </c>
      <c r="G442" s="41" t="s">
        <v>1777</v>
      </c>
      <c r="H442">
        <f t="shared" si="6"/>
        <v>2002</v>
      </c>
    </row>
    <row r="443" spans="1:8" x14ac:dyDescent="0.25">
      <c r="A443" s="36" t="s">
        <v>1180</v>
      </c>
      <c r="B443" s="36" t="s">
        <v>810</v>
      </c>
      <c r="C443" s="36" t="s">
        <v>1181</v>
      </c>
      <c r="D443" s="38">
        <v>42037</v>
      </c>
      <c r="E443" s="36" t="s">
        <v>857</v>
      </c>
      <c r="F443" s="36" t="s">
        <v>858</v>
      </c>
      <c r="G443" s="41" t="s">
        <v>1777</v>
      </c>
      <c r="H443">
        <f t="shared" si="6"/>
        <v>2015</v>
      </c>
    </row>
    <row r="444" spans="1:8" x14ac:dyDescent="0.25">
      <c r="A444" s="36" t="s">
        <v>1016</v>
      </c>
      <c r="B444" s="36" t="s">
        <v>384</v>
      </c>
      <c r="C444" s="36" t="s">
        <v>1017</v>
      </c>
      <c r="D444" s="38">
        <v>42410</v>
      </c>
      <c r="E444" s="36" t="s">
        <v>857</v>
      </c>
      <c r="F444" s="36" t="s">
        <v>0</v>
      </c>
      <c r="G444" s="41" t="s">
        <v>1777</v>
      </c>
      <c r="H444">
        <f t="shared" si="6"/>
        <v>2016</v>
      </c>
    </row>
    <row r="445" spans="1:8" x14ac:dyDescent="0.25">
      <c r="A445" s="36" t="s">
        <v>97</v>
      </c>
      <c r="B445" s="36" t="s">
        <v>636</v>
      </c>
      <c r="C445" s="36" t="s">
        <v>1370</v>
      </c>
      <c r="D445" s="38">
        <v>39023</v>
      </c>
      <c r="E445" s="36" t="s">
        <v>857</v>
      </c>
      <c r="F445" s="36" t="s">
        <v>0</v>
      </c>
      <c r="G445" s="41" t="s">
        <v>1777</v>
      </c>
      <c r="H445">
        <f t="shared" si="6"/>
        <v>2006</v>
      </c>
    </row>
    <row r="446" spans="1:8" x14ac:dyDescent="0.25">
      <c r="A446" s="36" t="s">
        <v>1371</v>
      </c>
      <c r="B446" s="36" t="s">
        <v>601</v>
      </c>
      <c r="C446" s="36" t="s">
        <v>1372</v>
      </c>
      <c r="D446" s="38">
        <v>38258</v>
      </c>
      <c r="E446" s="36" t="s">
        <v>857</v>
      </c>
      <c r="F446" s="36" t="s">
        <v>0</v>
      </c>
      <c r="G446" s="41" t="s">
        <v>1777</v>
      </c>
      <c r="H446">
        <f t="shared" si="6"/>
        <v>2004</v>
      </c>
    </row>
    <row r="447" spans="1:8" x14ac:dyDescent="0.25">
      <c r="A447" s="36" t="s">
        <v>99</v>
      </c>
      <c r="B447" s="36" t="s">
        <v>586</v>
      </c>
      <c r="C447" s="36" t="s">
        <v>1373</v>
      </c>
      <c r="D447" s="38">
        <v>37923</v>
      </c>
      <c r="E447" s="36" t="s">
        <v>857</v>
      </c>
      <c r="F447" s="36" t="s">
        <v>0</v>
      </c>
      <c r="G447" s="41" t="s">
        <v>1777</v>
      </c>
      <c r="H447">
        <f t="shared" si="6"/>
        <v>2003</v>
      </c>
    </row>
    <row r="448" spans="1:8" x14ac:dyDescent="0.25">
      <c r="A448" s="36" t="s">
        <v>99</v>
      </c>
      <c r="B448" s="36" t="s">
        <v>586</v>
      </c>
      <c r="C448" s="36" t="s">
        <v>1018</v>
      </c>
      <c r="D448" s="38">
        <v>42107</v>
      </c>
      <c r="E448" s="36" t="s">
        <v>857</v>
      </c>
      <c r="F448" s="36" t="s">
        <v>0</v>
      </c>
      <c r="G448" s="41" t="s">
        <v>1777</v>
      </c>
      <c r="H448">
        <f t="shared" si="6"/>
        <v>2015</v>
      </c>
    </row>
    <row r="449" spans="1:9" x14ac:dyDescent="0.25">
      <c r="A449" s="36" t="s">
        <v>1374</v>
      </c>
      <c r="B449" s="36" t="s">
        <v>588</v>
      </c>
      <c r="C449" s="36" t="s">
        <v>1375</v>
      </c>
      <c r="D449" s="38">
        <v>37943</v>
      </c>
      <c r="E449" s="36" t="s">
        <v>857</v>
      </c>
      <c r="F449" s="36" t="s">
        <v>0</v>
      </c>
      <c r="G449" s="41" t="s">
        <v>1777</v>
      </c>
      <c r="H449">
        <f t="shared" si="6"/>
        <v>2003</v>
      </c>
    </row>
    <row r="450" spans="1:9" x14ac:dyDescent="0.25">
      <c r="A450" s="36" t="s">
        <v>100</v>
      </c>
      <c r="B450" s="36" t="s">
        <v>439</v>
      </c>
      <c r="C450" s="36" t="s">
        <v>1376</v>
      </c>
      <c r="D450" s="38">
        <v>39013</v>
      </c>
      <c r="E450" s="36" t="s">
        <v>857</v>
      </c>
      <c r="F450" s="36" t="s">
        <v>0</v>
      </c>
      <c r="G450" s="41" t="s">
        <v>1777</v>
      </c>
      <c r="H450">
        <f t="shared" ref="H450:H513" si="7">YEAR(D450)</f>
        <v>2006</v>
      </c>
    </row>
    <row r="451" spans="1:9" x14ac:dyDescent="0.25">
      <c r="A451" s="36" t="s">
        <v>101</v>
      </c>
      <c r="B451" s="36" t="s">
        <v>606</v>
      </c>
      <c r="C451" s="36" t="s">
        <v>1377</v>
      </c>
      <c r="D451" s="38">
        <v>38342</v>
      </c>
      <c r="E451" s="36" t="s">
        <v>857</v>
      </c>
      <c r="F451" s="36" t="s">
        <v>0</v>
      </c>
      <c r="G451" s="41" t="s">
        <v>1777</v>
      </c>
      <c r="H451">
        <f t="shared" si="7"/>
        <v>2004</v>
      </c>
    </row>
    <row r="452" spans="1:9" x14ac:dyDescent="0.25">
      <c r="A452" s="36" t="s">
        <v>102</v>
      </c>
      <c r="B452" s="36" t="s">
        <v>551</v>
      </c>
      <c r="C452" s="36" t="s">
        <v>1378</v>
      </c>
      <c r="D452" s="38">
        <v>37279</v>
      </c>
      <c r="E452" s="36" t="s">
        <v>857</v>
      </c>
      <c r="F452" s="36" t="s">
        <v>0</v>
      </c>
      <c r="G452" s="41" t="s">
        <v>1777</v>
      </c>
      <c r="H452">
        <f t="shared" si="7"/>
        <v>2002</v>
      </c>
    </row>
    <row r="453" spans="1:9" x14ac:dyDescent="0.25">
      <c r="A453" s="36" t="s">
        <v>1379</v>
      </c>
      <c r="B453" s="36" t="s">
        <v>652</v>
      </c>
      <c r="C453" s="36" t="s">
        <v>1380</v>
      </c>
      <c r="D453" s="38">
        <v>39356</v>
      </c>
      <c r="E453" s="36" t="s">
        <v>857</v>
      </c>
      <c r="F453" s="36" t="s">
        <v>858</v>
      </c>
      <c r="G453" s="41" t="s">
        <v>1777</v>
      </c>
      <c r="H453">
        <f t="shared" si="7"/>
        <v>2007</v>
      </c>
    </row>
    <row r="454" spans="1:9" x14ac:dyDescent="0.25">
      <c r="A454" s="36" t="s">
        <v>873</v>
      </c>
      <c r="B454" s="36" t="s">
        <v>842</v>
      </c>
      <c r="C454" s="36" t="s">
        <v>874</v>
      </c>
      <c r="D454" s="38">
        <v>42766</v>
      </c>
      <c r="E454" s="36" t="s">
        <v>857</v>
      </c>
      <c r="F454" s="36" t="s">
        <v>0</v>
      </c>
      <c r="G454" s="41" t="s">
        <v>1777</v>
      </c>
      <c r="H454">
        <f t="shared" si="7"/>
        <v>2017</v>
      </c>
    </row>
    <row r="455" spans="1:9" x14ac:dyDescent="0.25">
      <c r="A455" s="36" t="s">
        <v>103</v>
      </c>
      <c r="B455" s="36" t="s">
        <v>597</v>
      </c>
      <c r="C455" s="36" t="s">
        <v>1381</v>
      </c>
      <c r="D455" s="38">
        <v>38147</v>
      </c>
      <c r="E455" s="36" t="s">
        <v>857</v>
      </c>
      <c r="F455" s="36" t="s">
        <v>0</v>
      </c>
      <c r="G455" s="41" t="s">
        <v>1777</v>
      </c>
      <c r="H455">
        <f t="shared" si="7"/>
        <v>2004</v>
      </c>
    </row>
    <row r="456" spans="1:9" x14ac:dyDescent="0.25">
      <c r="A456" s="36" t="s">
        <v>1019</v>
      </c>
      <c r="B456" s="36" t="s">
        <v>822</v>
      </c>
      <c r="C456" s="36" t="s">
        <v>1020</v>
      </c>
      <c r="D456" s="38">
        <v>42263</v>
      </c>
      <c r="E456" s="36" t="s">
        <v>857</v>
      </c>
      <c r="F456" s="36" t="s">
        <v>0</v>
      </c>
      <c r="G456" s="41" t="s">
        <v>1777</v>
      </c>
      <c r="H456">
        <f t="shared" si="7"/>
        <v>2015</v>
      </c>
    </row>
    <row r="457" spans="1:9" s="52" customFormat="1" x14ac:dyDescent="0.25">
      <c r="A457" s="49" t="s">
        <v>1021</v>
      </c>
      <c r="B457" s="49" t="s">
        <v>371</v>
      </c>
      <c r="C457" s="49" t="s">
        <v>1022</v>
      </c>
      <c r="D457" s="50">
        <v>40479</v>
      </c>
      <c r="E457" s="49" t="s">
        <v>857</v>
      </c>
      <c r="F457" s="49" t="s">
        <v>858</v>
      </c>
      <c r="G457" s="51" t="s">
        <v>1777</v>
      </c>
      <c r="H457" s="52">
        <f t="shared" si="7"/>
        <v>2010</v>
      </c>
      <c r="I457" s="52" t="s">
        <v>857</v>
      </c>
    </row>
    <row r="458" spans="1:9" s="52" customFormat="1" x14ac:dyDescent="0.25">
      <c r="A458" s="49" t="s">
        <v>1021</v>
      </c>
      <c r="B458" s="49" t="s">
        <v>371</v>
      </c>
      <c r="C458" s="49" t="s">
        <v>1023</v>
      </c>
      <c r="D458" s="50">
        <v>40479</v>
      </c>
      <c r="E458" s="49" t="s">
        <v>857</v>
      </c>
      <c r="F458" s="49" t="s">
        <v>0</v>
      </c>
      <c r="G458" s="51" t="s">
        <v>1777</v>
      </c>
      <c r="H458" s="52">
        <f t="shared" si="7"/>
        <v>2010</v>
      </c>
      <c r="I458" s="52" t="s">
        <v>857</v>
      </c>
    </row>
    <row r="459" spans="1:9" s="52" customFormat="1" x14ac:dyDescent="0.25">
      <c r="A459" s="49" t="s">
        <v>1021</v>
      </c>
      <c r="B459" s="49" t="s">
        <v>371</v>
      </c>
      <c r="C459" s="49" t="s">
        <v>1024</v>
      </c>
      <c r="D459" s="50">
        <v>40479</v>
      </c>
      <c r="E459" s="49" t="s">
        <v>857</v>
      </c>
      <c r="F459" s="49" t="s">
        <v>0</v>
      </c>
      <c r="G459" s="51" t="s">
        <v>1777</v>
      </c>
      <c r="H459" s="52">
        <f t="shared" si="7"/>
        <v>2010</v>
      </c>
      <c r="I459" s="52" t="s">
        <v>857</v>
      </c>
    </row>
    <row r="460" spans="1:9" s="52" customFormat="1" x14ac:dyDescent="0.25">
      <c r="A460" s="49" t="s">
        <v>1021</v>
      </c>
      <c r="B460" s="49" t="s">
        <v>371</v>
      </c>
      <c r="C460" s="49" t="s">
        <v>1025</v>
      </c>
      <c r="D460" s="50">
        <v>40479</v>
      </c>
      <c r="E460" s="49" t="s">
        <v>857</v>
      </c>
      <c r="F460" s="49" t="s">
        <v>0</v>
      </c>
      <c r="G460" s="51" t="s">
        <v>1777</v>
      </c>
      <c r="H460" s="52">
        <f t="shared" si="7"/>
        <v>2010</v>
      </c>
    </row>
    <row r="461" spans="1:9" x14ac:dyDescent="0.25">
      <c r="A461" s="36" t="s">
        <v>879</v>
      </c>
      <c r="B461" s="36" t="s">
        <v>844</v>
      </c>
      <c r="C461" s="36" t="s">
        <v>880</v>
      </c>
      <c r="D461" s="38">
        <v>42814</v>
      </c>
      <c r="E461" s="36" t="s">
        <v>857</v>
      </c>
      <c r="F461" s="36" t="s">
        <v>0</v>
      </c>
      <c r="G461" s="41" t="s">
        <v>1777</v>
      </c>
      <c r="H461">
        <f t="shared" si="7"/>
        <v>2017</v>
      </c>
    </row>
    <row r="462" spans="1:9" x14ac:dyDescent="0.25">
      <c r="A462" s="36" t="s">
        <v>1382</v>
      </c>
      <c r="B462" s="36" t="s">
        <v>618</v>
      </c>
      <c r="C462" s="36" t="s">
        <v>1383</v>
      </c>
      <c r="D462" s="38">
        <v>38539</v>
      </c>
      <c r="E462" s="36" t="s">
        <v>857</v>
      </c>
      <c r="F462" s="36" t="s">
        <v>0</v>
      </c>
      <c r="G462" s="41" t="s">
        <v>1777</v>
      </c>
      <c r="H462">
        <f t="shared" si="7"/>
        <v>2005</v>
      </c>
    </row>
    <row r="463" spans="1:9" x14ac:dyDescent="0.25">
      <c r="A463" s="36" t="s">
        <v>1549</v>
      </c>
      <c r="B463" s="36" t="s">
        <v>621</v>
      </c>
      <c r="C463" s="36" t="s">
        <v>1550</v>
      </c>
      <c r="D463" s="38">
        <v>38651</v>
      </c>
      <c r="E463" s="36" t="s">
        <v>857</v>
      </c>
      <c r="F463" s="36" t="s">
        <v>0</v>
      </c>
      <c r="G463" s="41" t="s">
        <v>1777</v>
      </c>
      <c r="H463">
        <f t="shared" si="7"/>
        <v>2005</v>
      </c>
    </row>
    <row r="464" spans="1:9" x14ac:dyDescent="0.25">
      <c r="A464" s="36" t="s">
        <v>1184</v>
      </c>
      <c r="B464" s="36" t="s">
        <v>779</v>
      </c>
      <c r="C464" s="36" t="s">
        <v>1185</v>
      </c>
      <c r="D464" s="38">
        <v>41415</v>
      </c>
      <c r="E464" s="36" t="s">
        <v>857</v>
      </c>
      <c r="F464" s="36" t="s">
        <v>0</v>
      </c>
      <c r="G464" s="41" t="s">
        <v>1777</v>
      </c>
      <c r="H464">
        <f t="shared" si="7"/>
        <v>2013</v>
      </c>
    </row>
    <row r="465" spans="1:8" x14ac:dyDescent="0.25">
      <c r="A465" s="36" t="s">
        <v>104</v>
      </c>
      <c r="B465" s="36" t="s">
        <v>568</v>
      </c>
      <c r="C465" s="36" t="s">
        <v>1384</v>
      </c>
      <c r="D465" s="38">
        <v>37559</v>
      </c>
      <c r="E465" s="36" t="s">
        <v>857</v>
      </c>
      <c r="F465" s="36" t="s">
        <v>0</v>
      </c>
      <c r="G465" s="41" t="s">
        <v>1777</v>
      </c>
      <c r="H465">
        <f t="shared" si="7"/>
        <v>2002</v>
      </c>
    </row>
    <row r="466" spans="1:8" x14ac:dyDescent="0.25">
      <c r="A466" s="36" t="s">
        <v>104</v>
      </c>
      <c r="B466" s="36" t="s">
        <v>568</v>
      </c>
      <c r="C466" s="36" t="s">
        <v>1385</v>
      </c>
      <c r="D466" s="38">
        <v>37788</v>
      </c>
      <c r="E466" s="36" t="s">
        <v>857</v>
      </c>
      <c r="F466" s="36" t="s">
        <v>0</v>
      </c>
      <c r="G466" s="41" t="s">
        <v>1777</v>
      </c>
      <c r="H466">
        <f t="shared" si="7"/>
        <v>2003</v>
      </c>
    </row>
    <row r="467" spans="1:8" x14ac:dyDescent="0.25">
      <c r="A467" s="36" t="s">
        <v>1386</v>
      </c>
      <c r="B467" s="36" t="s">
        <v>655</v>
      </c>
      <c r="C467" s="36" t="s">
        <v>1387</v>
      </c>
      <c r="D467" s="38">
        <v>39407</v>
      </c>
      <c r="E467" s="36" t="s">
        <v>857</v>
      </c>
      <c r="F467" s="36" t="s">
        <v>0</v>
      </c>
      <c r="G467" s="41" t="s">
        <v>1777</v>
      </c>
      <c r="H467">
        <f t="shared" si="7"/>
        <v>2007</v>
      </c>
    </row>
    <row r="468" spans="1:8" x14ac:dyDescent="0.25">
      <c r="A468" s="36" t="s">
        <v>105</v>
      </c>
      <c r="B468" s="36" t="s">
        <v>426</v>
      </c>
      <c r="C468" s="36" t="s">
        <v>1055</v>
      </c>
      <c r="D468" s="38">
        <v>38401</v>
      </c>
      <c r="E468" s="36" t="s">
        <v>857</v>
      </c>
      <c r="F468" s="36" t="s">
        <v>0</v>
      </c>
      <c r="G468" s="41" t="s">
        <v>1777</v>
      </c>
      <c r="H468">
        <f t="shared" si="7"/>
        <v>2005</v>
      </c>
    </row>
    <row r="469" spans="1:8" x14ac:dyDescent="0.25">
      <c r="A469" s="36" t="s">
        <v>106</v>
      </c>
      <c r="B469" s="36" t="s">
        <v>702</v>
      </c>
      <c r="C469" s="36" t="s">
        <v>1388</v>
      </c>
      <c r="D469" s="38">
        <v>40036</v>
      </c>
      <c r="E469" s="36" t="s">
        <v>857</v>
      </c>
      <c r="F469" s="36" t="s">
        <v>0</v>
      </c>
      <c r="G469" s="41" t="s">
        <v>1777</v>
      </c>
      <c r="H469">
        <f t="shared" si="7"/>
        <v>2009</v>
      </c>
    </row>
    <row r="470" spans="1:8" x14ac:dyDescent="0.25">
      <c r="A470" s="36" t="s">
        <v>107</v>
      </c>
      <c r="B470" s="36" t="s">
        <v>656</v>
      </c>
      <c r="C470" s="36" t="s">
        <v>1389</v>
      </c>
      <c r="D470" s="38">
        <v>39419</v>
      </c>
      <c r="E470" s="36" t="s">
        <v>857</v>
      </c>
      <c r="F470" s="36" t="s">
        <v>0</v>
      </c>
      <c r="G470" s="41" t="s">
        <v>1777</v>
      </c>
      <c r="H470">
        <f t="shared" si="7"/>
        <v>2007</v>
      </c>
    </row>
    <row r="471" spans="1:8" x14ac:dyDescent="0.25">
      <c r="A471" s="36" t="s">
        <v>1026</v>
      </c>
      <c r="B471" s="36" t="s">
        <v>711</v>
      </c>
      <c r="C471" s="36" t="s">
        <v>1027</v>
      </c>
      <c r="D471" s="38">
        <v>40239</v>
      </c>
      <c r="E471" s="36" t="s">
        <v>857</v>
      </c>
      <c r="F471" s="36" t="s">
        <v>0</v>
      </c>
      <c r="G471" s="41" t="s">
        <v>1777</v>
      </c>
      <c r="H471">
        <f t="shared" si="7"/>
        <v>2010</v>
      </c>
    </row>
    <row r="472" spans="1:8" x14ac:dyDescent="0.25">
      <c r="A472" s="36" t="s">
        <v>1390</v>
      </c>
      <c r="B472" s="36" t="s">
        <v>464</v>
      </c>
      <c r="C472" s="36" t="s">
        <v>1391</v>
      </c>
      <c r="D472" s="38">
        <v>39006</v>
      </c>
      <c r="E472" s="36" t="s">
        <v>857</v>
      </c>
      <c r="F472" s="36" t="s">
        <v>0</v>
      </c>
      <c r="G472" s="41" t="s">
        <v>1777</v>
      </c>
      <c r="H472">
        <f t="shared" si="7"/>
        <v>2006</v>
      </c>
    </row>
    <row r="473" spans="1:8" x14ac:dyDescent="0.25">
      <c r="A473" s="36" t="s">
        <v>1028</v>
      </c>
      <c r="B473" s="36" t="s">
        <v>736</v>
      </c>
      <c r="C473" s="36" t="s">
        <v>1029</v>
      </c>
      <c r="D473" s="38">
        <v>40683</v>
      </c>
      <c r="E473" s="36" t="s">
        <v>857</v>
      </c>
      <c r="F473" s="36" t="s">
        <v>0</v>
      </c>
      <c r="G473" s="41" t="s">
        <v>1777</v>
      </c>
      <c r="H473">
        <f t="shared" si="7"/>
        <v>2011</v>
      </c>
    </row>
    <row r="474" spans="1:8" x14ac:dyDescent="0.25">
      <c r="A474" s="36" t="s">
        <v>108</v>
      </c>
      <c r="B474" s="36" t="s">
        <v>622</v>
      </c>
      <c r="C474" s="36" t="s">
        <v>1392</v>
      </c>
      <c r="D474" s="38">
        <v>38658</v>
      </c>
      <c r="E474" s="36" t="s">
        <v>857</v>
      </c>
      <c r="F474" s="36" t="s">
        <v>0</v>
      </c>
      <c r="G474" s="41" t="s">
        <v>1777</v>
      </c>
      <c r="H474">
        <f t="shared" si="7"/>
        <v>2005</v>
      </c>
    </row>
    <row r="475" spans="1:8" x14ac:dyDescent="0.25">
      <c r="A475" s="36" t="s">
        <v>1030</v>
      </c>
      <c r="B475" s="36" t="s">
        <v>821</v>
      </c>
      <c r="C475" s="36" t="s">
        <v>1031</v>
      </c>
      <c r="D475" s="38">
        <v>42249</v>
      </c>
      <c r="E475" s="36" t="s">
        <v>857</v>
      </c>
      <c r="F475" s="36" t="s">
        <v>0</v>
      </c>
      <c r="G475" s="41" t="s">
        <v>1777</v>
      </c>
      <c r="H475">
        <f t="shared" si="7"/>
        <v>2015</v>
      </c>
    </row>
    <row r="476" spans="1:8" x14ac:dyDescent="0.25">
      <c r="A476" s="36" t="s">
        <v>1393</v>
      </c>
      <c r="B476" s="36" t="s">
        <v>679</v>
      </c>
      <c r="C476" s="36" t="s">
        <v>1394</v>
      </c>
      <c r="D476" s="38">
        <v>39681</v>
      </c>
      <c r="E476" s="36" t="s">
        <v>857</v>
      </c>
      <c r="F476" s="36" t="s">
        <v>0</v>
      </c>
      <c r="G476" s="41" t="s">
        <v>1777</v>
      </c>
      <c r="H476">
        <f t="shared" si="7"/>
        <v>2008</v>
      </c>
    </row>
    <row r="477" spans="1:8" x14ac:dyDescent="0.25">
      <c r="A477" s="36" t="s">
        <v>109</v>
      </c>
      <c r="B477" s="36" t="s">
        <v>426</v>
      </c>
      <c r="C477" s="36" t="s">
        <v>1395</v>
      </c>
      <c r="D477" s="38">
        <v>38348</v>
      </c>
      <c r="E477" s="36" t="s">
        <v>857</v>
      </c>
      <c r="F477" s="36" t="s">
        <v>0</v>
      </c>
      <c r="G477" s="41" t="s">
        <v>1777</v>
      </c>
      <c r="H477">
        <f t="shared" si="7"/>
        <v>2004</v>
      </c>
    </row>
    <row r="478" spans="1:8" x14ac:dyDescent="0.25">
      <c r="A478" s="36" t="s">
        <v>109</v>
      </c>
      <c r="B478" s="36" t="s">
        <v>426</v>
      </c>
      <c r="C478" s="36" t="s">
        <v>1396</v>
      </c>
      <c r="D478" s="38">
        <v>38912</v>
      </c>
      <c r="E478" s="36" t="s">
        <v>857</v>
      </c>
      <c r="F478" s="36" t="s">
        <v>0</v>
      </c>
      <c r="G478" s="41" t="s">
        <v>1777</v>
      </c>
      <c r="H478">
        <f t="shared" si="7"/>
        <v>2006</v>
      </c>
    </row>
    <row r="479" spans="1:8" x14ac:dyDescent="0.25">
      <c r="A479" s="36" t="s">
        <v>109</v>
      </c>
      <c r="B479" s="36" t="s">
        <v>426</v>
      </c>
      <c r="C479" s="36" t="s">
        <v>1397</v>
      </c>
      <c r="D479" s="38">
        <v>39155</v>
      </c>
      <c r="E479" s="36" t="s">
        <v>857</v>
      </c>
      <c r="F479" s="36" t="s">
        <v>0</v>
      </c>
      <c r="G479" s="41" t="s">
        <v>1777</v>
      </c>
      <c r="H479">
        <f t="shared" si="7"/>
        <v>2007</v>
      </c>
    </row>
    <row r="480" spans="1:8" x14ac:dyDescent="0.25">
      <c r="A480" s="36" t="s">
        <v>109</v>
      </c>
      <c r="B480" s="36" t="s">
        <v>426</v>
      </c>
      <c r="C480" s="36" t="s">
        <v>1398</v>
      </c>
      <c r="D480" s="38">
        <v>39461</v>
      </c>
      <c r="E480" s="36" t="s">
        <v>857</v>
      </c>
      <c r="F480" s="36" t="s">
        <v>0</v>
      </c>
      <c r="G480" s="41" t="s">
        <v>1777</v>
      </c>
      <c r="H480">
        <f t="shared" si="7"/>
        <v>2008</v>
      </c>
    </row>
    <row r="481" spans="1:9" x14ac:dyDescent="0.25">
      <c r="A481" s="36" t="s">
        <v>1399</v>
      </c>
      <c r="B481" s="36" t="s">
        <v>387</v>
      </c>
      <c r="C481" s="36" t="s">
        <v>1400</v>
      </c>
      <c r="D481" s="38">
        <v>39597</v>
      </c>
      <c r="E481" s="36" t="s">
        <v>857</v>
      </c>
      <c r="F481" s="36" t="s">
        <v>0</v>
      </c>
      <c r="G481" s="41" t="s">
        <v>1777</v>
      </c>
      <c r="H481">
        <f t="shared" si="7"/>
        <v>2008</v>
      </c>
    </row>
    <row r="482" spans="1:9" x14ac:dyDescent="0.25">
      <c r="A482" s="36" t="s">
        <v>1032</v>
      </c>
      <c r="B482" s="36" t="s">
        <v>831</v>
      </c>
      <c r="C482" s="36" t="s">
        <v>1033</v>
      </c>
      <c r="D482" s="38">
        <v>42548</v>
      </c>
      <c r="E482" s="36" t="s">
        <v>857</v>
      </c>
      <c r="F482" s="36" t="s">
        <v>0</v>
      </c>
      <c r="G482" s="41" t="s">
        <v>1777</v>
      </c>
      <c r="H482">
        <f t="shared" si="7"/>
        <v>2016</v>
      </c>
    </row>
    <row r="483" spans="1:9" ht="30" x14ac:dyDescent="0.25">
      <c r="A483" s="36" t="s">
        <v>1034</v>
      </c>
      <c r="B483" s="36" t="s">
        <v>833</v>
      </c>
      <c r="C483" s="36" t="s">
        <v>1035</v>
      </c>
      <c r="D483" s="38">
        <v>42586</v>
      </c>
      <c r="E483" s="36" t="s">
        <v>857</v>
      </c>
      <c r="F483" s="36" t="s">
        <v>0</v>
      </c>
      <c r="G483" s="41" t="s">
        <v>1777</v>
      </c>
      <c r="H483">
        <f t="shared" si="7"/>
        <v>2016</v>
      </c>
    </row>
    <row r="484" spans="1:9" x14ac:dyDescent="0.25">
      <c r="A484" s="36" t="s">
        <v>1556</v>
      </c>
      <c r="B484" s="36" t="s">
        <v>603</v>
      </c>
      <c r="C484" s="36" t="s">
        <v>1557</v>
      </c>
      <c r="D484" s="38">
        <v>38309</v>
      </c>
      <c r="E484" s="36" t="s">
        <v>857</v>
      </c>
      <c r="F484" s="36" t="s">
        <v>0</v>
      </c>
      <c r="G484" s="41" t="s">
        <v>1777</v>
      </c>
      <c r="H484">
        <f t="shared" si="7"/>
        <v>2004</v>
      </c>
    </row>
    <row r="485" spans="1:9" x14ac:dyDescent="0.25">
      <c r="A485" s="36" t="s">
        <v>1401</v>
      </c>
      <c r="B485" s="36" t="s">
        <v>602</v>
      </c>
      <c r="C485" s="36" t="s">
        <v>1402</v>
      </c>
      <c r="D485" s="38">
        <v>38264</v>
      </c>
      <c r="E485" s="36" t="s">
        <v>857</v>
      </c>
      <c r="F485" s="36" t="s">
        <v>0</v>
      </c>
      <c r="G485" s="41" t="s">
        <v>1777</v>
      </c>
      <c r="H485">
        <f t="shared" si="7"/>
        <v>2004</v>
      </c>
    </row>
    <row r="486" spans="1:9" x14ac:dyDescent="0.25">
      <c r="A486" s="36" t="s">
        <v>1036</v>
      </c>
      <c r="B486" s="36" t="s">
        <v>746</v>
      </c>
      <c r="C486" s="36" t="s">
        <v>1037</v>
      </c>
      <c r="D486" s="38">
        <v>40897</v>
      </c>
      <c r="E486" s="36" t="s">
        <v>857</v>
      </c>
      <c r="F486" s="36" t="s">
        <v>0</v>
      </c>
      <c r="G486" s="41" t="s">
        <v>1777</v>
      </c>
      <c r="H486">
        <f t="shared" si="7"/>
        <v>2011</v>
      </c>
    </row>
    <row r="487" spans="1:9" x14ac:dyDescent="0.25">
      <c r="A487" s="36" t="s">
        <v>1038</v>
      </c>
      <c r="B487" s="36" t="s">
        <v>832</v>
      </c>
      <c r="C487" s="36" t="s">
        <v>1039</v>
      </c>
      <c r="D487" s="38">
        <v>42565</v>
      </c>
      <c r="E487" s="36" t="s">
        <v>857</v>
      </c>
      <c r="F487" s="36" t="s">
        <v>0</v>
      </c>
      <c r="G487" s="41" t="s">
        <v>1777</v>
      </c>
      <c r="H487">
        <f t="shared" si="7"/>
        <v>2016</v>
      </c>
    </row>
    <row r="488" spans="1:9" x14ac:dyDescent="0.25">
      <c r="A488" s="36" t="s">
        <v>1040</v>
      </c>
      <c r="B488" s="36" t="s">
        <v>825</v>
      </c>
      <c r="C488" s="36" t="s">
        <v>1041</v>
      </c>
      <c r="D488" s="38">
        <v>42374</v>
      </c>
      <c r="E488" s="36" t="s">
        <v>857</v>
      </c>
      <c r="F488" s="36" t="s">
        <v>0</v>
      </c>
      <c r="G488" s="41" t="s">
        <v>1777</v>
      </c>
      <c r="H488">
        <f t="shared" si="7"/>
        <v>2016</v>
      </c>
    </row>
    <row r="489" spans="1:9" x14ac:dyDescent="0.25">
      <c r="A489" s="36" t="s">
        <v>110</v>
      </c>
      <c r="B489" s="36" t="s">
        <v>479</v>
      </c>
      <c r="C489" s="36" t="s">
        <v>1403</v>
      </c>
      <c r="D489" s="38">
        <v>39581</v>
      </c>
      <c r="E489" s="36" t="s">
        <v>857</v>
      </c>
      <c r="F489" s="36" t="s">
        <v>0</v>
      </c>
      <c r="G489" s="41" t="s">
        <v>1777</v>
      </c>
      <c r="H489">
        <f t="shared" si="7"/>
        <v>2008</v>
      </c>
    </row>
    <row r="490" spans="1:9" x14ac:dyDescent="0.25">
      <c r="A490" s="36" t="s">
        <v>110</v>
      </c>
      <c r="B490" s="36" t="s">
        <v>479</v>
      </c>
      <c r="C490" s="36" t="s">
        <v>1042</v>
      </c>
      <c r="D490" s="38">
        <v>40218</v>
      </c>
      <c r="E490" s="36" t="s">
        <v>857</v>
      </c>
      <c r="F490" s="36" t="s">
        <v>0</v>
      </c>
      <c r="G490" s="41" t="s">
        <v>1777</v>
      </c>
      <c r="H490">
        <f t="shared" si="7"/>
        <v>2010</v>
      </c>
    </row>
    <row r="491" spans="1:9" x14ac:dyDescent="0.25">
      <c r="A491" s="36" t="s">
        <v>111</v>
      </c>
      <c r="B491" s="36" t="s">
        <v>566</v>
      </c>
      <c r="C491" s="36" t="s">
        <v>1043</v>
      </c>
      <c r="D491" s="38">
        <v>40217</v>
      </c>
      <c r="E491" s="36" t="s">
        <v>857</v>
      </c>
      <c r="F491" s="36" t="s">
        <v>0</v>
      </c>
      <c r="G491" s="41" t="s">
        <v>1777</v>
      </c>
      <c r="H491">
        <f t="shared" si="7"/>
        <v>2010</v>
      </c>
    </row>
    <row r="492" spans="1:9" x14ac:dyDescent="0.25">
      <c r="A492" s="36" t="s">
        <v>111</v>
      </c>
      <c r="B492" s="36" t="s">
        <v>566</v>
      </c>
      <c r="C492" s="36" t="s">
        <v>1044</v>
      </c>
      <c r="D492" s="38">
        <v>40744</v>
      </c>
      <c r="E492" s="36" t="s">
        <v>857</v>
      </c>
      <c r="F492" s="36" t="s">
        <v>0</v>
      </c>
      <c r="G492" s="41" t="s">
        <v>1777</v>
      </c>
      <c r="H492">
        <f t="shared" si="7"/>
        <v>2011</v>
      </c>
    </row>
    <row r="493" spans="1:9" x14ac:dyDescent="0.25">
      <c r="A493" s="36" t="s">
        <v>1045</v>
      </c>
      <c r="B493" s="36" t="s">
        <v>800</v>
      </c>
      <c r="C493" s="36" t="s">
        <v>1046</v>
      </c>
      <c r="D493" s="38">
        <v>41743</v>
      </c>
      <c r="E493" s="36" t="s">
        <v>857</v>
      </c>
      <c r="F493" s="36" t="s">
        <v>0</v>
      </c>
      <c r="G493" s="41" t="s">
        <v>1777</v>
      </c>
      <c r="H493">
        <f t="shared" si="7"/>
        <v>2014</v>
      </c>
    </row>
    <row r="494" spans="1:9" s="52" customFormat="1" x14ac:dyDescent="0.25">
      <c r="A494" s="49" t="s">
        <v>1047</v>
      </c>
      <c r="B494" s="49" t="s">
        <v>830</v>
      </c>
      <c r="C494" s="49" t="s">
        <v>1049</v>
      </c>
      <c r="D494" s="50">
        <v>42460</v>
      </c>
      <c r="E494" s="49" t="s">
        <v>857</v>
      </c>
      <c r="F494" s="49" t="s">
        <v>0</v>
      </c>
      <c r="G494" s="51" t="s">
        <v>1777</v>
      </c>
      <c r="H494" s="52">
        <f t="shared" si="7"/>
        <v>2016</v>
      </c>
      <c r="I494" s="52" t="s">
        <v>857</v>
      </c>
    </row>
    <row r="495" spans="1:9" s="52" customFormat="1" x14ac:dyDescent="0.25">
      <c r="A495" s="49" t="s">
        <v>1047</v>
      </c>
      <c r="B495" s="49" t="s">
        <v>830</v>
      </c>
      <c r="C495" s="49" t="s">
        <v>1048</v>
      </c>
      <c r="D495" s="50">
        <v>42674</v>
      </c>
      <c r="E495" s="49" t="s">
        <v>857</v>
      </c>
      <c r="F495" s="49" t="s">
        <v>0</v>
      </c>
      <c r="G495" s="51" t="s">
        <v>1777</v>
      </c>
      <c r="H495" s="52">
        <f t="shared" si="7"/>
        <v>2016</v>
      </c>
    </row>
    <row r="496" spans="1:9" x14ac:dyDescent="0.25">
      <c r="A496" s="36" t="s">
        <v>112</v>
      </c>
      <c r="B496" s="36" t="s">
        <v>703</v>
      </c>
      <c r="C496" s="36" t="s">
        <v>1050</v>
      </c>
      <c r="D496" s="38">
        <v>40067</v>
      </c>
      <c r="E496" s="36" t="s">
        <v>857</v>
      </c>
      <c r="F496" s="36" t="s">
        <v>0</v>
      </c>
      <c r="G496" s="41" t="s">
        <v>1777</v>
      </c>
      <c r="H496">
        <f t="shared" si="7"/>
        <v>2009</v>
      </c>
    </row>
    <row r="497" spans="1:8" x14ac:dyDescent="0.25">
      <c r="A497" s="36" t="s">
        <v>1404</v>
      </c>
      <c r="B497" s="36" t="s">
        <v>682</v>
      </c>
      <c r="C497" s="36" t="s">
        <v>1405</v>
      </c>
      <c r="D497" s="38">
        <v>39710</v>
      </c>
      <c r="E497" s="36" t="s">
        <v>857</v>
      </c>
      <c r="F497" s="36" t="s">
        <v>0</v>
      </c>
      <c r="G497" s="41" t="s">
        <v>1777</v>
      </c>
      <c r="H497">
        <f t="shared" si="7"/>
        <v>2008</v>
      </c>
    </row>
    <row r="498" spans="1:8" x14ac:dyDescent="0.25">
      <c r="A498" s="36" t="s">
        <v>1406</v>
      </c>
      <c r="B498" s="36" t="s">
        <v>428</v>
      </c>
      <c r="C498" s="36" t="s">
        <v>1407</v>
      </c>
      <c r="D498" s="38">
        <v>38819</v>
      </c>
      <c r="E498" s="36" t="s">
        <v>857</v>
      </c>
      <c r="F498" s="36" t="s">
        <v>0</v>
      </c>
      <c r="G498" s="41" t="s">
        <v>1777</v>
      </c>
      <c r="H498">
        <f t="shared" si="7"/>
        <v>2006</v>
      </c>
    </row>
    <row r="499" spans="1:8" x14ac:dyDescent="0.25">
      <c r="A499" s="36" t="s">
        <v>1562</v>
      </c>
      <c r="B499" s="36" t="s">
        <v>372</v>
      </c>
      <c r="C499" s="36" t="s">
        <v>1563</v>
      </c>
      <c r="D499" s="38">
        <v>38103</v>
      </c>
      <c r="E499" s="36" t="s">
        <v>857</v>
      </c>
      <c r="F499" s="36" t="s">
        <v>858</v>
      </c>
      <c r="G499" s="41" t="s">
        <v>1777</v>
      </c>
      <c r="H499">
        <f t="shared" si="7"/>
        <v>2004</v>
      </c>
    </row>
    <row r="500" spans="1:8" x14ac:dyDescent="0.25">
      <c r="A500" s="36" t="s">
        <v>113</v>
      </c>
      <c r="B500" s="36" t="s">
        <v>659</v>
      </c>
      <c r="C500" s="36" t="s">
        <v>1428</v>
      </c>
      <c r="D500" s="38">
        <v>39451</v>
      </c>
      <c r="E500" s="36" t="s">
        <v>857</v>
      </c>
      <c r="F500" s="36" t="s">
        <v>0</v>
      </c>
      <c r="G500" s="41" t="s">
        <v>1777</v>
      </c>
      <c r="H500">
        <f t="shared" si="7"/>
        <v>2008</v>
      </c>
    </row>
    <row r="501" spans="1:8" x14ac:dyDescent="0.25">
      <c r="A501" s="36" t="s">
        <v>882</v>
      </c>
      <c r="B501" s="36" t="s">
        <v>543</v>
      </c>
      <c r="C501" s="36" t="s">
        <v>883</v>
      </c>
      <c r="D501" s="38">
        <v>42793</v>
      </c>
      <c r="E501" s="36" t="s">
        <v>857</v>
      </c>
      <c r="F501" s="36" t="s">
        <v>0</v>
      </c>
      <c r="G501" s="41" t="s">
        <v>1777</v>
      </c>
      <c r="H501">
        <f t="shared" si="7"/>
        <v>2017</v>
      </c>
    </row>
    <row r="502" spans="1:8" x14ac:dyDescent="0.25">
      <c r="A502" s="36" t="s">
        <v>1669</v>
      </c>
      <c r="B502" s="36" t="s">
        <v>684</v>
      </c>
      <c r="C502" s="36" t="s">
        <v>1670</v>
      </c>
      <c r="D502" s="38">
        <v>39728</v>
      </c>
      <c r="E502" s="36" t="s">
        <v>857</v>
      </c>
      <c r="F502" s="36" t="s">
        <v>858</v>
      </c>
      <c r="G502" s="41" t="s">
        <v>1777</v>
      </c>
      <c r="H502">
        <f t="shared" si="7"/>
        <v>2008</v>
      </c>
    </row>
    <row r="503" spans="1:8" x14ac:dyDescent="0.25">
      <c r="A503" s="36" t="s">
        <v>1408</v>
      </c>
      <c r="B503" s="36" t="s">
        <v>594</v>
      </c>
      <c r="C503" s="36" t="s">
        <v>1409</v>
      </c>
      <c r="D503" s="38">
        <v>39685</v>
      </c>
      <c r="E503" s="36" t="s">
        <v>857</v>
      </c>
      <c r="F503" s="36" t="s">
        <v>0</v>
      </c>
      <c r="G503" s="41" t="s">
        <v>1777</v>
      </c>
      <c r="H503">
        <f t="shared" si="7"/>
        <v>2008</v>
      </c>
    </row>
    <row r="504" spans="1:8" x14ac:dyDescent="0.25">
      <c r="A504" s="36" t="s">
        <v>114</v>
      </c>
      <c r="B504" s="36" t="s">
        <v>634</v>
      </c>
      <c r="C504" s="36" t="s">
        <v>1410</v>
      </c>
      <c r="D504" s="38">
        <v>38999</v>
      </c>
      <c r="E504" s="36" t="s">
        <v>857</v>
      </c>
      <c r="F504" s="36" t="s">
        <v>0</v>
      </c>
      <c r="G504" s="41" t="s">
        <v>1777</v>
      </c>
      <c r="H504">
        <f t="shared" si="7"/>
        <v>2006</v>
      </c>
    </row>
    <row r="505" spans="1:8" x14ac:dyDescent="0.25">
      <c r="A505" s="36" t="s">
        <v>1411</v>
      </c>
      <c r="B505" s="36" t="s">
        <v>609</v>
      </c>
      <c r="C505" s="36" t="s">
        <v>1412</v>
      </c>
      <c r="D505" s="38">
        <v>38455</v>
      </c>
      <c r="E505" s="36" t="s">
        <v>857</v>
      </c>
      <c r="F505" s="36" t="s">
        <v>0</v>
      </c>
      <c r="G505" s="41" t="s">
        <v>1777</v>
      </c>
      <c r="H505">
        <f t="shared" si="7"/>
        <v>2005</v>
      </c>
    </row>
    <row r="506" spans="1:8" x14ac:dyDescent="0.25">
      <c r="A506" s="36" t="s">
        <v>115</v>
      </c>
      <c r="B506" s="36" t="s">
        <v>373</v>
      </c>
      <c r="C506" s="36" t="s">
        <v>881</v>
      </c>
      <c r="D506" s="38">
        <v>40721</v>
      </c>
      <c r="E506" s="36" t="s">
        <v>857</v>
      </c>
      <c r="F506" s="36" t="s">
        <v>0</v>
      </c>
      <c r="G506" s="41" t="s">
        <v>1777</v>
      </c>
      <c r="H506">
        <f t="shared" si="7"/>
        <v>2011</v>
      </c>
    </row>
    <row r="507" spans="1:8" x14ac:dyDescent="0.25">
      <c r="A507" s="36" t="s">
        <v>115</v>
      </c>
      <c r="B507" s="36" t="s">
        <v>373</v>
      </c>
      <c r="C507" s="36" t="s">
        <v>1051</v>
      </c>
      <c r="D507" s="38">
        <v>42426</v>
      </c>
      <c r="E507" s="36" t="s">
        <v>857</v>
      </c>
      <c r="F507" s="36" t="s">
        <v>858</v>
      </c>
      <c r="G507" s="41" t="s">
        <v>1777</v>
      </c>
      <c r="H507">
        <f t="shared" si="7"/>
        <v>2016</v>
      </c>
    </row>
    <row r="508" spans="1:8" x14ac:dyDescent="0.25">
      <c r="A508" s="36" t="s">
        <v>875</v>
      </c>
      <c r="B508" s="36" t="s">
        <v>845</v>
      </c>
      <c r="C508" s="36" t="s">
        <v>876</v>
      </c>
      <c r="D508" s="38">
        <v>42814</v>
      </c>
      <c r="E508" s="36" t="s">
        <v>857</v>
      </c>
      <c r="F508" s="36" t="s">
        <v>0</v>
      </c>
      <c r="G508" s="41" t="s">
        <v>1777</v>
      </c>
      <c r="H508">
        <f t="shared" si="7"/>
        <v>2017</v>
      </c>
    </row>
    <row r="509" spans="1:8" x14ac:dyDescent="0.25">
      <c r="A509" s="36" t="s">
        <v>1413</v>
      </c>
      <c r="B509" s="36" t="s">
        <v>382</v>
      </c>
      <c r="C509" s="36" t="s">
        <v>1414</v>
      </c>
      <c r="D509" s="38">
        <v>39352</v>
      </c>
      <c r="E509" s="36" t="s">
        <v>857</v>
      </c>
      <c r="F509" s="36" t="s">
        <v>0</v>
      </c>
      <c r="G509" s="41" t="s">
        <v>1777</v>
      </c>
      <c r="H509">
        <f t="shared" si="7"/>
        <v>2007</v>
      </c>
    </row>
    <row r="510" spans="1:8" x14ac:dyDescent="0.25">
      <c r="A510" s="36" t="s">
        <v>1052</v>
      </c>
      <c r="B510" s="36" t="s">
        <v>374</v>
      </c>
      <c r="C510" s="36" t="s">
        <v>1054</v>
      </c>
      <c r="D510" s="38">
        <v>41572</v>
      </c>
      <c r="E510" s="36" t="s">
        <v>857</v>
      </c>
      <c r="F510" s="36" t="s">
        <v>858</v>
      </c>
      <c r="G510" s="41" t="s">
        <v>1777</v>
      </c>
      <c r="H510">
        <f t="shared" si="7"/>
        <v>2013</v>
      </c>
    </row>
    <row r="511" spans="1:8" x14ac:dyDescent="0.25">
      <c r="A511" s="36" t="s">
        <v>1052</v>
      </c>
      <c r="B511" s="36" t="s">
        <v>374</v>
      </c>
      <c r="C511" s="36" t="s">
        <v>1053</v>
      </c>
      <c r="D511" s="38">
        <v>41771</v>
      </c>
      <c r="E511" s="36" t="s">
        <v>857</v>
      </c>
      <c r="F511" s="36" t="s">
        <v>0</v>
      </c>
      <c r="G511" s="41" t="s">
        <v>1777</v>
      </c>
      <c r="H511">
        <f t="shared" si="7"/>
        <v>2014</v>
      </c>
    </row>
    <row r="512" spans="1:8" x14ac:dyDescent="0.25">
      <c r="A512" s="36" t="s">
        <v>1416</v>
      </c>
      <c r="B512" s="36" t="s">
        <v>690</v>
      </c>
      <c r="C512" s="36" t="s">
        <v>1417</v>
      </c>
      <c r="D512" s="38">
        <v>39842</v>
      </c>
      <c r="E512" s="36" t="s">
        <v>857</v>
      </c>
      <c r="F512" s="36" t="s">
        <v>858</v>
      </c>
      <c r="G512" s="41" t="s">
        <v>1777</v>
      </c>
      <c r="H512">
        <f t="shared" si="7"/>
        <v>2009</v>
      </c>
    </row>
    <row r="513" spans="1:9" x14ac:dyDescent="0.25">
      <c r="A513" s="36" t="s">
        <v>117</v>
      </c>
      <c r="B513" s="36" t="s">
        <v>735</v>
      </c>
      <c r="C513" s="36" t="s">
        <v>1056</v>
      </c>
      <c r="D513" s="38">
        <v>40547</v>
      </c>
      <c r="E513" s="36" t="s">
        <v>857</v>
      </c>
      <c r="F513" s="36" t="s">
        <v>0</v>
      </c>
      <c r="G513" s="41" t="s">
        <v>1777</v>
      </c>
      <c r="H513">
        <f t="shared" si="7"/>
        <v>2011</v>
      </c>
    </row>
    <row r="514" spans="1:9" x14ac:dyDescent="0.25">
      <c r="A514" s="36" t="s">
        <v>118</v>
      </c>
      <c r="B514" s="36" t="s">
        <v>698</v>
      </c>
      <c r="C514" s="36" t="s">
        <v>1057</v>
      </c>
      <c r="D514" s="38">
        <v>39944</v>
      </c>
      <c r="E514" s="36" t="s">
        <v>857</v>
      </c>
      <c r="F514" s="36" t="s">
        <v>0</v>
      </c>
      <c r="G514" s="41" t="s">
        <v>1777</v>
      </c>
      <c r="H514">
        <f t="shared" ref="H514:H577" si="8">YEAR(D514)</f>
        <v>2009</v>
      </c>
    </row>
    <row r="515" spans="1:9" x14ac:dyDescent="0.25">
      <c r="A515" s="36" t="s">
        <v>1058</v>
      </c>
      <c r="B515" s="36" t="s">
        <v>818</v>
      </c>
      <c r="C515" s="36" t="s">
        <v>1059</v>
      </c>
      <c r="D515" s="38">
        <v>42158</v>
      </c>
      <c r="E515" s="36" t="s">
        <v>857</v>
      </c>
      <c r="F515" s="36" t="s">
        <v>0</v>
      </c>
      <c r="G515" s="41" t="s">
        <v>1777</v>
      </c>
      <c r="H515">
        <f t="shared" si="8"/>
        <v>2015</v>
      </c>
    </row>
    <row r="516" spans="1:9" x14ac:dyDescent="0.25">
      <c r="A516" s="36" t="s">
        <v>119</v>
      </c>
      <c r="B516" s="36" t="s">
        <v>658</v>
      </c>
      <c r="C516" s="36" t="s">
        <v>1418</v>
      </c>
      <c r="D516" s="38">
        <v>39442</v>
      </c>
      <c r="E516" s="36" t="s">
        <v>857</v>
      </c>
      <c r="F516" s="36" t="s">
        <v>0</v>
      </c>
      <c r="G516" s="41" t="s">
        <v>1777</v>
      </c>
      <c r="H516">
        <f t="shared" si="8"/>
        <v>2007</v>
      </c>
    </row>
    <row r="517" spans="1:9" x14ac:dyDescent="0.25">
      <c r="A517" s="36" t="s">
        <v>121</v>
      </c>
      <c r="B517" s="36" t="s">
        <v>796</v>
      </c>
      <c r="C517" s="36" t="s">
        <v>1060</v>
      </c>
      <c r="D517" s="38">
        <v>41683</v>
      </c>
      <c r="E517" s="36" t="s">
        <v>857</v>
      </c>
      <c r="F517" s="36" t="s">
        <v>0</v>
      </c>
      <c r="G517" s="41" t="s">
        <v>1777</v>
      </c>
      <c r="H517">
        <f t="shared" si="8"/>
        <v>2014</v>
      </c>
    </row>
    <row r="518" spans="1:9" x14ac:dyDescent="0.25">
      <c r="A518" s="36" t="s">
        <v>122</v>
      </c>
      <c r="B518" s="36" t="s">
        <v>725</v>
      </c>
      <c r="C518" s="36" t="s">
        <v>1061</v>
      </c>
      <c r="D518" s="38">
        <v>40374</v>
      </c>
      <c r="E518" s="36" t="s">
        <v>857</v>
      </c>
      <c r="F518" s="36" t="s">
        <v>0</v>
      </c>
      <c r="G518" s="41" t="s">
        <v>1777</v>
      </c>
      <c r="H518">
        <f t="shared" si="8"/>
        <v>2010</v>
      </c>
    </row>
    <row r="519" spans="1:9" x14ac:dyDescent="0.25">
      <c r="A519" s="36" t="s">
        <v>1062</v>
      </c>
      <c r="B519" s="36" t="s">
        <v>697</v>
      </c>
      <c r="C519" s="36" t="s">
        <v>1063</v>
      </c>
      <c r="D519" s="38">
        <v>39944</v>
      </c>
      <c r="E519" s="36" t="s">
        <v>857</v>
      </c>
      <c r="F519" s="36" t="s">
        <v>0</v>
      </c>
      <c r="G519" s="41" t="s">
        <v>1777</v>
      </c>
      <c r="H519">
        <f t="shared" si="8"/>
        <v>2009</v>
      </c>
    </row>
    <row r="520" spans="1:9" x14ac:dyDescent="0.25">
      <c r="A520" s="36" t="s">
        <v>1064</v>
      </c>
      <c r="B520" s="36" t="s">
        <v>757</v>
      </c>
      <c r="C520" s="36" t="s">
        <v>1065</v>
      </c>
      <c r="D520" s="38">
        <v>41099</v>
      </c>
      <c r="E520" s="36" t="s">
        <v>857</v>
      </c>
      <c r="F520" s="36" t="s">
        <v>0</v>
      </c>
      <c r="G520" s="41" t="s">
        <v>1777</v>
      </c>
      <c r="H520">
        <f t="shared" si="8"/>
        <v>2012</v>
      </c>
    </row>
    <row r="521" spans="1:9" x14ac:dyDescent="0.25">
      <c r="A521" s="36" t="s">
        <v>123</v>
      </c>
      <c r="B521" s="36" t="s">
        <v>645</v>
      </c>
      <c r="C521" s="36" t="s">
        <v>1420</v>
      </c>
      <c r="D521" s="38">
        <v>39209</v>
      </c>
      <c r="E521" s="36" t="s">
        <v>857</v>
      </c>
      <c r="F521" s="36" t="s">
        <v>0</v>
      </c>
      <c r="G521" s="41" t="s">
        <v>1777</v>
      </c>
      <c r="H521">
        <f t="shared" si="8"/>
        <v>2007</v>
      </c>
    </row>
    <row r="522" spans="1:9" x14ac:dyDescent="0.25">
      <c r="A522" s="36" t="s">
        <v>124</v>
      </c>
      <c r="B522" s="36" t="s">
        <v>670</v>
      </c>
      <c r="C522" s="36" t="s">
        <v>1421</v>
      </c>
      <c r="D522" s="38">
        <v>39596</v>
      </c>
      <c r="E522" s="36" t="s">
        <v>857</v>
      </c>
      <c r="F522" s="36" t="s">
        <v>0</v>
      </c>
      <c r="G522" s="41" t="s">
        <v>1777</v>
      </c>
      <c r="H522">
        <f t="shared" si="8"/>
        <v>2008</v>
      </c>
    </row>
    <row r="523" spans="1:9" x14ac:dyDescent="0.25">
      <c r="A523" s="36" t="s">
        <v>1066</v>
      </c>
      <c r="B523" s="36" t="s">
        <v>811</v>
      </c>
      <c r="C523" s="36" t="s">
        <v>1067</v>
      </c>
      <c r="D523" s="38">
        <v>42039</v>
      </c>
      <c r="E523" s="36" t="s">
        <v>857</v>
      </c>
      <c r="F523" s="36" t="s">
        <v>0</v>
      </c>
      <c r="G523" s="41" t="s">
        <v>1777</v>
      </c>
      <c r="H523">
        <f t="shared" si="8"/>
        <v>2015</v>
      </c>
    </row>
    <row r="524" spans="1:9" x14ac:dyDescent="0.25">
      <c r="A524" s="36" t="s">
        <v>1068</v>
      </c>
      <c r="B524" s="36" t="s">
        <v>715</v>
      </c>
      <c r="C524" s="36" t="s">
        <v>1069</v>
      </c>
      <c r="D524" s="38">
        <v>40296</v>
      </c>
      <c r="E524" s="36" t="s">
        <v>857</v>
      </c>
      <c r="F524" s="36" t="s">
        <v>0</v>
      </c>
      <c r="G524" s="41" t="s">
        <v>1777</v>
      </c>
      <c r="H524">
        <f t="shared" si="8"/>
        <v>2010</v>
      </c>
    </row>
    <row r="525" spans="1:9" s="52" customFormat="1" x14ac:dyDescent="0.25">
      <c r="A525" s="49" t="s">
        <v>125</v>
      </c>
      <c r="B525" s="49" t="s">
        <v>651</v>
      </c>
      <c r="C525" s="49" t="s">
        <v>1422</v>
      </c>
      <c r="D525" s="50">
        <v>39272</v>
      </c>
      <c r="E525" s="49" t="s">
        <v>857</v>
      </c>
      <c r="F525" s="49" t="s">
        <v>0</v>
      </c>
      <c r="G525" s="51" t="s">
        <v>1777</v>
      </c>
      <c r="H525" s="52">
        <f t="shared" si="8"/>
        <v>2007</v>
      </c>
      <c r="I525" s="52" t="s">
        <v>857</v>
      </c>
    </row>
    <row r="526" spans="1:9" s="52" customFormat="1" x14ac:dyDescent="0.25">
      <c r="A526" s="49" t="s">
        <v>125</v>
      </c>
      <c r="B526" s="49" t="s">
        <v>651</v>
      </c>
      <c r="C526" s="49" t="s">
        <v>1423</v>
      </c>
      <c r="D526" s="50">
        <v>39367</v>
      </c>
      <c r="E526" s="49" t="s">
        <v>857</v>
      </c>
      <c r="F526" s="49" t="s">
        <v>0</v>
      </c>
      <c r="G526" s="51" t="s">
        <v>1777</v>
      </c>
      <c r="H526" s="52">
        <f t="shared" si="8"/>
        <v>2007</v>
      </c>
    </row>
    <row r="527" spans="1:9" x14ac:dyDescent="0.25">
      <c r="A527" s="36" t="s">
        <v>1424</v>
      </c>
      <c r="B527" s="36" t="s">
        <v>637</v>
      </c>
      <c r="C527" s="36" t="s">
        <v>1425</v>
      </c>
      <c r="D527" s="38">
        <v>39030</v>
      </c>
      <c r="E527" s="36" t="s">
        <v>857</v>
      </c>
      <c r="F527" s="36" t="s">
        <v>0</v>
      </c>
      <c r="G527" s="41" t="s">
        <v>1777</v>
      </c>
      <c r="H527">
        <f t="shared" si="8"/>
        <v>2006</v>
      </c>
    </row>
    <row r="528" spans="1:9" x14ac:dyDescent="0.25">
      <c r="A528" s="36" t="s">
        <v>126</v>
      </c>
      <c r="B528" s="36" t="s">
        <v>754</v>
      </c>
      <c r="C528" s="36" t="s">
        <v>1070</v>
      </c>
      <c r="D528" s="38">
        <v>41022</v>
      </c>
      <c r="E528" s="36" t="s">
        <v>857</v>
      </c>
      <c r="F528" s="36" t="s">
        <v>0</v>
      </c>
      <c r="G528" s="41" t="s">
        <v>1777</v>
      </c>
      <c r="H528">
        <f t="shared" si="8"/>
        <v>2012</v>
      </c>
    </row>
    <row r="529" spans="1:8" x14ac:dyDescent="0.25">
      <c r="A529" s="36" t="s">
        <v>126</v>
      </c>
      <c r="B529" s="36" t="s">
        <v>754</v>
      </c>
      <c r="C529" s="36" t="s">
        <v>1071</v>
      </c>
      <c r="D529" s="38">
        <v>41655</v>
      </c>
      <c r="E529" s="36" t="s">
        <v>857</v>
      </c>
      <c r="F529" s="36" t="s">
        <v>0</v>
      </c>
      <c r="G529" s="41" t="s">
        <v>1777</v>
      </c>
      <c r="H529">
        <f t="shared" si="8"/>
        <v>2014</v>
      </c>
    </row>
    <row r="530" spans="1:8" x14ac:dyDescent="0.25">
      <c r="A530" s="36" t="s">
        <v>1072</v>
      </c>
      <c r="B530" s="36" t="s">
        <v>766</v>
      </c>
      <c r="C530" s="36" t="s">
        <v>1073</v>
      </c>
      <c r="D530" s="38">
        <v>41262</v>
      </c>
      <c r="E530" s="36" t="s">
        <v>857</v>
      </c>
      <c r="F530" s="36" t="s">
        <v>0</v>
      </c>
      <c r="G530" s="41" t="s">
        <v>1777</v>
      </c>
      <c r="H530">
        <f t="shared" si="8"/>
        <v>2012</v>
      </c>
    </row>
    <row r="531" spans="1:8" x14ac:dyDescent="0.25">
      <c r="A531" s="36" t="s">
        <v>1426</v>
      </c>
      <c r="B531" s="36" t="s">
        <v>664</v>
      </c>
      <c r="C531" s="36" t="s">
        <v>1427</v>
      </c>
      <c r="D531" s="38">
        <v>39532</v>
      </c>
      <c r="E531" s="36" t="s">
        <v>857</v>
      </c>
      <c r="F531" s="36" t="s">
        <v>0</v>
      </c>
      <c r="G531" s="41" t="s">
        <v>1777</v>
      </c>
      <c r="H531">
        <f t="shared" si="8"/>
        <v>2008</v>
      </c>
    </row>
    <row r="532" spans="1:8" x14ac:dyDescent="0.25">
      <c r="A532" s="36" t="s">
        <v>1074</v>
      </c>
      <c r="B532" s="36" t="s">
        <v>775</v>
      </c>
      <c r="C532" s="36" t="s">
        <v>1075</v>
      </c>
      <c r="D532" s="38">
        <v>41374</v>
      </c>
      <c r="E532" s="36" t="s">
        <v>857</v>
      </c>
      <c r="F532" s="36" t="s">
        <v>0</v>
      </c>
      <c r="G532" s="41" t="s">
        <v>1777</v>
      </c>
      <c r="H532">
        <f t="shared" si="8"/>
        <v>2013</v>
      </c>
    </row>
    <row r="533" spans="1:8" x14ac:dyDescent="0.25">
      <c r="A533" s="36" t="s">
        <v>252</v>
      </c>
      <c r="B533" s="36" t="s">
        <v>727</v>
      </c>
      <c r="C533" s="36" t="s">
        <v>1681</v>
      </c>
      <c r="D533" s="38">
        <v>40434</v>
      </c>
      <c r="E533" s="36" t="s">
        <v>857</v>
      </c>
      <c r="F533" s="36" t="s">
        <v>0</v>
      </c>
      <c r="G533" s="41" t="s">
        <v>1777</v>
      </c>
      <c r="H533">
        <f t="shared" si="8"/>
        <v>2010</v>
      </c>
    </row>
    <row r="534" spans="1:8" x14ac:dyDescent="0.25">
      <c r="A534" s="36" t="s">
        <v>1076</v>
      </c>
      <c r="B534" s="36" t="s">
        <v>819</v>
      </c>
      <c r="C534" s="36" t="s">
        <v>1077</v>
      </c>
      <c r="D534" s="38">
        <v>42205</v>
      </c>
      <c r="E534" s="36" t="s">
        <v>857</v>
      </c>
      <c r="F534" s="36" t="s">
        <v>0</v>
      </c>
      <c r="G534" s="41" t="s">
        <v>1777</v>
      </c>
      <c r="H534">
        <f t="shared" si="8"/>
        <v>2015</v>
      </c>
    </row>
    <row r="535" spans="1:8" x14ac:dyDescent="0.25">
      <c r="A535" s="36" t="s">
        <v>127</v>
      </c>
      <c r="B535" s="36" t="s">
        <v>734</v>
      </c>
      <c r="C535" s="36" t="s">
        <v>1078</v>
      </c>
      <c r="D535" s="38">
        <v>40532</v>
      </c>
      <c r="E535" s="36" t="s">
        <v>857</v>
      </c>
      <c r="F535" s="36" t="s">
        <v>0</v>
      </c>
      <c r="G535" s="41" t="s">
        <v>1777</v>
      </c>
      <c r="H535">
        <f t="shared" si="8"/>
        <v>2010</v>
      </c>
    </row>
    <row r="536" spans="1:8" x14ac:dyDescent="0.25">
      <c r="A536" s="36" t="s">
        <v>1079</v>
      </c>
      <c r="B536" s="36" t="s">
        <v>737</v>
      </c>
      <c r="C536" s="36" t="s">
        <v>1080</v>
      </c>
      <c r="D536" s="38">
        <v>40710</v>
      </c>
      <c r="E536" s="36" t="s">
        <v>857</v>
      </c>
      <c r="F536" s="36" t="s">
        <v>0</v>
      </c>
      <c r="G536" s="41" t="s">
        <v>1777</v>
      </c>
      <c r="H536">
        <f t="shared" si="8"/>
        <v>2011</v>
      </c>
    </row>
    <row r="537" spans="1:8" x14ac:dyDescent="0.25">
      <c r="A537" s="36" t="s">
        <v>1081</v>
      </c>
      <c r="B537" s="36" t="s">
        <v>724</v>
      </c>
      <c r="C537" s="36" t="s">
        <v>1082</v>
      </c>
      <c r="D537" s="38">
        <v>40366</v>
      </c>
      <c r="E537" s="36" t="s">
        <v>857</v>
      </c>
      <c r="F537" s="36" t="s">
        <v>0</v>
      </c>
      <c r="G537" s="41" t="s">
        <v>1777</v>
      </c>
      <c r="H537">
        <f t="shared" si="8"/>
        <v>2010</v>
      </c>
    </row>
    <row r="538" spans="1:8" x14ac:dyDescent="0.25">
      <c r="A538" s="36" t="s">
        <v>1083</v>
      </c>
      <c r="B538" s="36" t="s">
        <v>776</v>
      </c>
      <c r="C538" s="36" t="s">
        <v>1084</v>
      </c>
      <c r="D538" s="38">
        <v>41380</v>
      </c>
      <c r="E538" s="36" t="s">
        <v>857</v>
      </c>
      <c r="F538" s="36" t="s">
        <v>0</v>
      </c>
      <c r="G538" s="41" t="s">
        <v>1777</v>
      </c>
      <c r="H538">
        <f t="shared" si="8"/>
        <v>2013</v>
      </c>
    </row>
    <row r="539" spans="1:8" x14ac:dyDescent="0.25">
      <c r="A539" s="36" t="s">
        <v>1085</v>
      </c>
      <c r="B539" s="36" t="s">
        <v>743</v>
      </c>
      <c r="C539" s="36" t="s">
        <v>1086</v>
      </c>
      <c r="D539" s="38">
        <v>40829</v>
      </c>
      <c r="E539" s="36" t="s">
        <v>857</v>
      </c>
      <c r="F539" s="36" t="s">
        <v>0</v>
      </c>
      <c r="G539" s="41" t="s">
        <v>1777</v>
      </c>
      <c r="H539">
        <f t="shared" si="8"/>
        <v>2011</v>
      </c>
    </row>
    <row r="540" spans="1:8" x14ac:dyDescent="0.25">
      <c r="A540" s="36" t="s">
        <v>1087</v>
      </c>
      <c r="B540" s="36" t="s">
        <v>798</v>
      </c>
      <c r="C540" s="36" t="s">
        <v>1088</v>
      </c>
      <c r="D540" s="38">
        <v>41708</v>
      </c>
      <c r="E540" s="36" t="s">
        <v>857</v>
      </c>
      <c r="F540" s="36" t="s">
        <v>0</v>
      </c>
      <c r="G540" s="41" t="s">
        <v>1777</v>
      </c>
      <c r="H540">
        <f t="shared" si="8"/>
        <v>2014</v>
      </c>
    </row>
    <row r="541" spans="1:8" x14ac:dyDescent="0.25">
      <c r="A541" s="36" t="s">
        <v>128</v>
      </c>
      <c r="B541" s="36" t="s">
        <v>660</v>
      </c>
      <c r="C541" s="36" t="s">
        <v>1432</v>
      </c>
      <c r="D541" s="38">
        <v>39461</v>
      </c>
      <c r="E541" s="36" t="s">
        <v>857</v>
      </c>
      <c r="F541" s="36" t="s">
        <v>0</v>
      </c>
      <c r="G541" s="41" t="s">
        <v>1777</v>
      </c>
      <c r="H541">
        <f t="shared" si="8"/>
        <v>2008</v>
      </c>
    </row>
    <row r="542" spans="1:8" x14ac:dyDescent="0.25">
      <c r="A542" s="36" t="s">
        <v>1089</v>
      </c>
      <c r="B542" s="36" t="s">
        <v>477</v>
      </c>
      <c r="C542" s="36" t="s">
        <v>1090</v>
      </c>
      <c r="D542" s="38">
        <v>40296</v>
      </c>
      <c r="E542" s="36" t="s">
        <v>857</v>
      </c>
      <c r="F542" s="36" t="s">
        <v>0</v>
      </c>
      <c r="G542" s="41" t="s">
        <v>1777</v>
      </c>
      <c r="H542">
        <f t="shared" si="8"/>
        <v>2010</v>
      </c>
    </row>
    <row r="543" spans="1:8" x14ac:dyDescent="0.25">
      <c r="A543" s="36" t="s">
        <v>129</v>
      </c>
      <c r="B543" s="36" t="s">
        <v>358</v>
      </c>
      <c r="C543" s="36" t="s">
        <v>1091</v>
      </c>
      <c r="D543" s="38">
        <v>40483</v>
      </c>
      <c r="E543" s="36" t="s">
        <v>857</v>
      </c>
      <c r="F543" s="36" t="s">
        <v>0</v>
      </c>
      <c r="G543" s="41" t="s">
        <v>1777</v>
      </c>
      <c r="H543">
        <f t="shared" si="8"/>
        <v>2010</v>
      </c>
    </row>
    <row r="544" spans="1:8" x14ac:dyDescent="0.25">
      <c r="A544" s="36" t="s">
        <v>1434</v>
      </c>
      <c r="B544" s="36" t="s">
        <v>688</v>
      </c>
      <c r="C544" s="36" t="s">
        <v>1435</v>
      </c>
      <c r="D544" s="38">
        <v>39836</v>
      </c>
      <c r="E544" s="36" t="s">
        <v>857</v>
      </c>
      <c r="F544" s="36" t="s">
        <v>858</v>
      </c>
      <c r="G544" s="41" t="s">
        <v>1777</v>
      </c>
      <c r="H544">
        <f t="shared" si="8"/>
        <v>2009</v>
      </c>
    </row>
    <row r="545" spans="1:9" x14ac:dyDescent="0.25">
      <c r="A545" s="36" t="s">
        <v>1092</v>
      </c>
      <c r="B545" s="36" t="s">
        <v>375</v>
      </c>
      <c r="C545" s="36" t="s">
        <v>1093</v>
      </c>
      <c r="D545" s="38">
        <v>40756</v>
      </c>
      <c r="E545" s="36" t="s">
        <v>857</v>
      </c>
      <c r="F545" s="36" t="s">
        <v>858</v>
      </c>
      <c r="G545" s="41" t="s">
        <v>1777</v>
      </c>
      <c r="H545">
        <f t="shared" si="8"/>
        <v>2011</v>
      </c>
    </row>
    <row r="546" spans="1:9" x14ac:dyDescent="0.25">
      <c r="A546" s="36" t="s">
        <v>1094</v>
      </c>
      <c r="B546" s="36" t="s">
        <v>376</v>
      </c>
      <c r="C546" s="36" t="s">
        <v>1095</v>
      </c>
      <c r="D546" s="38">
        <v>40457</v>
      </c>
      <c r="E546" s="36" t="s">
        <v>857</v>
      </c>
      <c r="F546" s="36" t="s">
        <v>858</v>
      </c>
      <c r="G546" s="41" t="s">
        <v>1777</v>
      </c>
      <c r="H546">
        <f t="shared" si="8"/>
        <v>2010</v>
      </c>
    </row>
    <row r="547" spans="1:9" x14ac:dyDescent="0.25">
      <c r="A547" s="36" t="s">
        <v>1094</v>
      </c>
      <c r="B547" s="36" t="s">
        <v>376</v>
      </c>
      <c r="C547" s="36" t="s">
        <v>1096</v>
      </c>
      <c r="D547" s="38">
        <v>40556</v>
      </c>
      <c r="E547" s="36" t="s">
        <v>857</v>
      </c>
      <c r="F547" s="36" t="s">
        <v>0</v>
      </c>
      <c r="G547" s="41" t="s">
        <v>1777</v>
      </c>
      <c r="H547">
        <f t="shared" si="8"/>
        <v>2011</v>
      </c>
    </row>
    <row r="548" spans="1:9" x14ac:dyDescent="0.25">
      <c r="A548" s="36" t="s">
        <v>130</v>
      </c>
      <c r="B548" s="36" t="s">
        <v>693</v>
      </c>
      <c r="C548" s="36" t="s">
        <v>1097</v>
      </c>
      <c r="D548" s="38">
        <v>39888</v>
      </c>
      <c r="E548" s="36" t="s">
        <v>857</v>
      </c>
      <c r="F548" s="36" t="s">
        <v>0</v>
      </c>
      <c r="G548" s="41" t="s">
        <v>1777</v>
      </c>
      <c r="H548">
        <f t="shared" si="8"/>
        <v>2009</v>
      </c>
    </row>
    <row r="549" spans="1:9" x14ac:dyDescent="0.25">
      <c r="A549" s="36" t="s">
        <v>131</v>
      </c>
      <c r="B549" s="36" t="s">
        <v>786</v>
      </c>
      <c r="C549" s="36" t="s">
        <v>1098</v>
      </c>
      <c r="D549" s="38">
        <v>41571</v>
      </c>
      <c r="E549" s="36" t="s">
        <v>857</v>
      </c>
      <c r="F549" s="36" t="s">
        <v>0</v>
      </c>
      <c r="G549" s="41" t="s">
        <v>1777</v>
      </c>
      <c r="H549">
        <f t="shared" si="8"/>
        <v>2013</v>
      </c>
    </row>
    <row r="550" spans="1:9" x14ac:dyDescent="0.25">
      <c r="A550" s="36" t="s">
        <v>131</v>
      </c>
      <c r="B550" s="36" t="s">
        <v>786</v>
      </c>
      <c r="C550" s="36" t="s">
        <v>1099</v>
      </c>
      <c r="D550" s="38">
        <v>41884</v>
      </c>
      <c r="E550" s="36" t="s">
        <v>857</v>
      </c>
      <c r="F550" s="36" t="s">
        <v>0</v>
      </c>
      <c r="G550" s="41" t="s">
        <v>1777</v>
      </c>
      <c r="H550">
        <f t="shared" si="8"/>
        <v>2014</v>
      </c>
    </row>
    <row r="551" spans="1:9" x14ac:dyDescent="0.25">
      <c r="A551" s="36" t="s">
        <v>1100</v>
      </c>
      <c r="B551" s="36" t="s">
        <v>841</v>
      </c>
      <c r="C551" s="36" t="s">
        <v>1101</v>
      </c>
      <c r="D551" s="38">
        <v>42758</v>
      </c>
      <c r="E551" s="36" t="s">
        <v>857</v>
      </c>
      <c r="F551" s="36" t="s">
        <v>0</v>
      </c>
      <c r="G551" s="41" t="s">
        <v>1777</v>
      </c>
      <c r="H551">
        <f t="shared" si="8"/>
        <v>2017</v>
      </c>
    </row>
    <row r="552" spans="1:9" x14ac:dyDescent="0.25">
      <c r="A552" s="36" t="s">
        <v>132</v>
      </c>
      <c r="B552" s="36" t="s">
        <v>685</v>
      </c>
      <c r="C552" s="36" t="s">
        <v>1438</v>
      </c>
      <c r="D552" s="38">
        <v>39769</v>
      </c>
      <c r="E552" s="36" t="s">
        <v>857</v>
      </c>
      <c r="F552" s="36" t="s">
        <v>0</v>
      </c>
      <c r="G552" s="41" t="s">
        <v>1777</v>
      </c>
      <c r="H552">
        <f t="shared" si="8"/>
        <v>2008</v>
      </c>
    </row>
    <row r="553" spans="1:9" s="52" customFormat="1" x14ac:dyDescent="0.25">
      <c r="A553" s="49" t="s">
        <v>133</v>
      </c>
      <c r="B553" s="49" t="s">
        <v>804</v>
      </c>
      <c r="C553" s="49" t="s">
        <v>1102</v>
      </c>
      <c r="D553" s="50">
        <v>41781</v>
      </c>
      <c r="E553" s="49" t="s">
        <v>857</v>
      </c>
      <c r="F553" s="49" t="s">
        <v>0</v>
      </c>
      <c r="G553" s="51" t="s">
        <v>1777</v>
      </c>
      <c r="H553" s="52">
        <f t="shared" si="8"/>
        <v>2014</v>
      </c>
      <c r="I553" s="52" t="s">
        <v>857</v>
      </c>
    </row>
    <row r="554" spans="1:9" s="52" customFormat="1" x14ac:dyDescent="0.25">
      <c r="A554" s="49" t="s">
        <v>133</v>
      </c>
      <c r="B554" s="49" t="s">
        <v>804</v>
      </c>
      <c r="C554" s="49" t="s">
        <v>1103</v>
      </c>
      <c r="D554" s="50">
        <v>41781</v>
      </c>
      <c r="E554" s="49" t="s">
        <v>857</v>
      </c>
      <c r="F554" s="49" t="s">
        <v>0</v>
      </c>
      <c r="G554" s="51" t="s">
        <v>1777</v>
      </c>
      <c r="H554" s="52">
        <f t="shared" si="8"/>
        <v>2014</v>
      </c>
    </row>
    <row r="555" spans="1:9" x14ac:dyDescent="0.25">
      <c r="A555" s="36" t="s">
        <v>1104</v>
      </c>
      <c r="B555" s="36" t="s">
        <v>799</v>
      </c>
      <c r="C555" s="36" t="s">
        <v>1105</v>
      </c>
      <c r="D555" s="38">
        <v>41730</v>
      </c>
      <c r="E555" s="36" t="s">
        <v>857</v>
      </c>
      <c r="F555" s="36" t="s">
        <v>0</v>
      </c>
      <c r="G555" s="41" t="s">
        <v>1777</v>
      </c>
      <c r="H555">
        <f t="shared" si="8"/>
        <v>2014</v>
      </c>
    </row>
    <row r="556" spans="1:9" s="52" customFormat="1" x14ac:dyDescent="0.25">
      <c r="A556" s="49" t="s">
        <v>1106</v>
      </c>
      <c r="B556" s="49" t="s">
        <v>802</v>
      </c>
      <c r="C556" s="49" t="s">
        <v>1107</v>
      </c>
      <c r="D556" s="50">
        <v>41767</v>
      </c>
      <c r="E556" s="49" t="s">
        <v>857</v>
      </c>
      <c r="F556" s="49" t="s">
        <v>858</v>
      </c>
      <c r="G556" s="51" t="s">
        <v>1777</v>
      </c>
      <c r="H556" s="52">
        <f t="shared" si="8"/>
        <v>2014</v>
      </c>
    </row>
    <row r="557" spans="1:9" s="52" customFormat="1" x14ac:dyDescent="0.25">
      <c r="A557" s="49" t="s">
        <v>1106</v>
      </c>
      <c r="B557" s="49" t="s">
        <v>802</v>
      </c>
      <c r="C557" s="49" t="s">
        <v>1108</v>
      </c>
      <c r="D557" s="50">
        <v>41767</v>
      </c>
      <c r="E557" s="49" t="s">
        <v>857</v>
      </c>
      <c r="F557" s="49" t="s">
        <v>0</v>
      </c>
      <c r="G557" s="51" t="s">
        <v>1777</v>
      </c>
      <c r="H557" s="52">
        <f t="shared" si="8"/>
        <v>2014</v>
      </c>
      <c r="I557" s="52" t="s">
        <v>857</v>
      </c>
    </row>
    <row r="558" spans="1:9" s="52" customFormat="1" x14ac:dyDescent="0.25">
      <c r="A558" s="49" t="s">
        <v>1106</v>
      </c>
      <c r="B558" s="49" t="s">
        <v>802</v>
      </c>
      <c r="C558" s="49" t="s">
        <v>1109</v>
      </c>
      <c r="D558" s="50">
        <v>41767</v>
      </c>
      <c r="E558" s="49" t="s">
        <v>857</v>
      </c>
      <c r="F558" s="49" t="s">
        <v>0</v>
      </c>
      <c r="G558" s="51" t="s">
        <v>1777</v>
      </c>
      <c r="H558" s="52">
        <f t="shared" si="8"/>
        <v>2014</v>
      </c>
      <c r="I558" s="52" t="s">
        <v>857</v>
      </c>
    </row>
    <row r="559" spans="1:9" x14ac:dyDescent="0.25">
      <c r="A559" s="36" t="s">
        <v>134</v>
      </c>
      <c r="B559" s="36" t="s">
        <v>665</v>
      </c>
      <c r="C559" s="36" t="s">
        <v>1439</v>
      </c>
      <c r="D559" s="38">
        <v>39548</v>
      </c>
      <c r="E559" s="36" t="s">
        <v>857</v>
      </c>
      <c r="F559" s="36" t="s">
        <v>0</v>
      </c>
      <c r="G559" s="41" t="s">
        <v>1777</v>
      </c>
      <c r="H559">
        <f t="shared" si="8"/>
        <v>2008</v>
      </c>
    </row>
    <row r="560" spans="1:9" x14ac:dyDescent="0.25">
      <c r="A560" s="36" t="s">
        <v>134</v>
      </c>
      <c r="B560" s="36" t="s">
        <v>665</v>
      </c>
      <c r="C560" s="36" t="s">
        <v>1110</v>
      </c>
      <c r="D560" s="38">
        <v>40786</v>
      </c>
      <c r="E560" s="36" t="s">
        <v>857</v>
      </c>
      <c r="F560" s="36" t="s">
        <v>0</v>
      </c>
      <c r="G560" s="41" t="s">
        <v>1777</v>
      </c>
      <c r="H560">
        <f t="shared" si="8"/>
        <v>2011</v>
      </c>
    </row>
    <row r="561" spans="1:8" x14ac:dyDescent="0.25">
      <c r="A561" s="36" t="s">
        <v>1111</v>
      </c>
      <c r="B561" s="36" t="s">
        <v>732</v>
      </c>
      <c r="C561" s="36" t="s">
        <v>1112</v>
      </c>
      <c r="D561" s="38">
        <v>40504</v>
      </c>
      <c r="E561" s="36" t="s">
        <v>857</v>
      </c>
      <c r="F561" s="36" t="s">
        <v>0</v>
      </c>
      <c r="G561" s="41" t="s">
        <v>1777</v>
      </c>
      <c r="H561">
        <f t="shared" si="8"/>
        <v>2010</v>
      </c>
    </row>
    <row r="562" spans="1:8" x14ac:dyDescent="0.25">
      <c r="A562" s="36" t="s">
        <v>135</v>
      </c>
      <c r="B562" s="36" t="s">
        <v>686</v>
      </c>
      <c r="C562" s="36" t="s">
        <v>1440</v>
      </c>
      <c r="D562" s="38">
        <v>39801</v>
      </c>
      <c r="E562" s="36" t="s">
        <v>857</v>
      </c>
      <c r="F562" s="36" t="s">
        <v>0</v>
      </c>
      <c r="G562" s="41" t="s">
        <v>1777</v>
      </c>
      <c r="H562">
        <f t="shared" si="8"/>
        <v>2008</v>
      </c>
    </row>
    <row r="563" spans="1:8" x14ac:dyDescent="0.25">
      <c r="A563" s="36" t="s">
        <v>136</v>
      </c>
      <c r="B563" s="36" t="s">
        <v>728</v>
      </c>
      <c r="C563" s="36" t="s">
        <v>1113</v>
      </c>
      <c r="D563" s="38">
        <v>40434</v>
      </c>
      <c r="E563" s="36" t="s">
        <v>857</v>
      </c>
      <c r="F563" s="36" t="s">
        <v>0</v>
      </c>
      <c r="G563" s="41" t="s">
        <v>1777</v>
      </c>
      <c r="H563">
        <f t="shared" si="8"/>
        <v>2010</v>
      </c>
    </row>
    <row r="564" spans="1:8" x14ac:dyDescent="0.25">
      <c r="A564" s="36" t="s">
        <v>1114</v>
      </c>
      <c r="B564" s="36" t="s">
        <v>785</v>
      </c>
      <c r="C564" s="36" t="s">
        <v>1115</v>
      </c>
      <c r="D564" s="38">
        <v>41520</v>
      </c>
      <c r="E564" s="36" t="s">
        <v>857</v>
      </c>
      <c r="F564" s="36" t="s">
        <v>0</v>
      </c>
      <c r="G564" s="41" t="s">
        <v>1777</v>
      </c>
      <c r="H564">
        <f t="shared" si="8"/>
        <v>2013</v>
      </c>
    </row>
    <row r="565" spans="1:8" x14ac:dyDescent="0.25">
      <c r="A565" s="36" t="s">
        <v>1118</v>
      </c>
      <c r="B565" s="36" t="s">
        <v>759</v>
      </c>
      <c r="C565" s="36" t="s">
        <v>1119</v>
      </c>
      <c r="D565" s="38">
        <v>41102</v>
      </c>
      <c r="E565" s="36" t="s">
        <v>857</v>
      </c>
      <c r="F565" s="36" t="s">
        <v>0</v>
      </c>
      <c r="G565" s="41" t="s">
        <v>1777</v>
      </c>
      <c r="H565">
        <f t="shared" si="8"/>
        <v>2012</v>
      </c>
    </row>
    <row r="566" spans="1:8" x14ac:dyDescent="0.25">
      <c r="A566" s="36" t="s">
        <v>137</v>
      </c>
      <c r="B566" s="36" t="s">
        <v>820</v>
      </c>
      <c r="C566" s="36" t="s">
        <v>1116</v>
      </c>
      <c r="D566" s="38">
        <v>42207</v>
      </c>
      <c r="E566" s="36" t="s">
        <v>857</v>
      </c>
      <c r="F566" s="36" t="s">
        <v>0</v>
      </c>
      <c r="G566" s="41" t="s">
        <v>1777</v>
      </c>
      <c r="H566">
        <f t="shared" si="8"/>
        <v>2015</v>
      </c>
    </row>
    <row r="567" spans="1:8" x14ac:dyDescent="0.25">
      <c r="A567" s="36" t="s">
        <v>137</v>
      </c>
      <c r="B567" s="36" t="s">
        <v>820</v>
      </c>
      <c r="C567" s="36" t="s">
        <v>1117</v>
      </c>
      <c r="D567" s="38">
        <v>42639</v>
      </c>
      <c r="E567" s="36" t="s">
        <v>857</v>
      </c>
      <c r="F567" s="36" t="s">
        <v>0</v>
      </c>
      <c r="G567" s="41" t="s">
        <v>1777</v>
      </c>
      <c r="H567">
        <f t="shared" si="8"/>
        <v>2016</v>
      </c>
    </row>
    <row r="568" spans="1:8" x14ac:dyDescent="0.25">
      <c r="A568" s="36" t="s">
        <v>138</v>
      </c>
      <c r="B568" s="36" t="s">
        <v>669</v>
      </c>
      <c r="C568" s="36" t="s">
        <v>1441</v>
      </c>
      <c r="D568" s="38">
        <v>39580</v>
      </c>
      <c r="E568" s="36" t="s">
        <v>857</v>
      </c>
      <c r="F568" s="36" t="s">
        <v>0</v>
      </c>
      <c r="G568" s="41" t="s">
        <v>1777</v>
      </c>
      <c r="H568">
        <f t="shared" si="8"/>
        <v>2008</v>
      </c>
    </row>
    <row r="569" spans="1:8" x14ac:dyDescent="0.25">
      <c r="A569" s="36" t="s">
        <v>1120</v>
      </c>
      <c r="B569" s="36" t="s">
        <v>740</v>
      </c>
      <c r="C569" s="36" t="s">
        <v>1121</v>
      </c>
      <c r="D569" s="38">
        <v>40800</v>
      </c>
      <c r="E569" s="36" t="s">
        <v>857</v>
      </c>
      <c r="F569" s="36" t="s">
        <v>0</v>
      </c>
      <c r="G569" s="41" t="s">
        <v>1777</v>
      </c>
      <c r="H569">
        <f t="shared" si="8"/>
        <v>2011</v>
      </c>
    </row>
    <row r="570" spans="1:8" x14ac:dyDescent="0.25">
      <c r="A570" s="36" t="s">
        <v>1122</v>
      </c>
      <c r="B570" s="36" t="s">
        <v>488</v>
      </c>
      <c r="C570" s="36" t="s">
        <v>1123</v>
      </c>
      <c r="D570" s="38">
        <v>42383</v>
      </c>
      <c r="E570" s="36" t="s">
        <v>857</v>
      </c>
      <c r="F570" s="36" t="s">
        <v>0</v>
      </c>
      <c r="G570" s="41" t="s">
        <v>1777</v>
      </c>
      <c r="H570">
        <f t="shared" si="8"/>
        <v>2016</v>
      </c>
    </row>
    <row r="571" spans="1:8" x14ac:dyDescent="0.25">
      <c r="A571" s="36" t="s">
        <v>139</v>
      </c>
      <c r="B571" s="36" t="s">
        <v>710</v>
      </c>
      <c r="C571" s="36" t="s">
        <v>1124</v>
      </c>
      <c r="D571" s="38">
        <v>40225</v>
      </c>
      <c r="E571" s="36" t="s">
        <v>857</v>
      </c>
      <c r="F571" s="36" t="s">
        <v>0</v>
      </c>
      <c r="G571" s="41" t="s">
        <v>1777</v>
      </c>
      <c r="H571">
        <f t="shared" si="8"/>
        <v>2010</v>
      </c>
    </row>
    <row r="572" spans="1:8" x14ac:dyDescent="0.25">
      <c r="A572" s="36" t="s">
        <v>140</v>
      </c>
      <c r="B572" s="36" t="s">
        <v>774</v>
      </c>
      <c r="C572" s="36" t="s">
        <v>1125</v>
      </c>
      <c r="D572" s="38">
        <v>41359</v>
      </c>
      <c r="E572" s="36" t="s">
        <v>857</v>
      </c>
      <c r="F572" s="36" t="s">
        <v>0</v>
      </c>
      <c r="G572" s="41" t="s">
        <v>1777</v>
      </c>
      <c r="H572">
        <f t="shared" si="8"/>
        <v>2013</v>
      </c>
    </row>
    <row r="573" spans="1:8" x14ac:dyDescent="0.25">
      <c r="A573" s="36" t="s">
        <v>1126</v>
      </c>
      <c r="B573" s="36" t="s">
        <v>753</v>
      </c>
      <c r="C573" s="36" t="s">
        <v>1127</v>
      </c>
      <c r="D573" s="38">
        <v>41018</v>
      </c>
      <c r="E573" s="36" t="s">
        <v>857</v>
      </c>
      <c r="F573" s="36" t="s">
        <v>858</v>
      </c>
      <c r="G573" s="41" t="s">
        <v>1777</v>
      </c>
      <c r="H573">
        <f t="shared" si="8"/>
        <v>2012</v>
      </c>
    </row>
    <row r="574" spans="1:8" x14ac:dyDescent="0.25">
      <c r="A574" s="36" t="s">
        <v>1129</v>
      </c>
      <c r="B574" s="36" t="s">
        <v>829</v>
      </c>
      <c r="C574" s="36" t="s">
        <v>1130</v>
      </c>
      <c r="D574" s="38">
        <v>42431</v>
      </c>
      <c r="E574" s="36" t="s">
        <v>857</v>
      </c>
      <c r="F574" s="36" t="s">
        <v>0</v>
      </c>
      <c r="G574" s="41" t="s">
        <v>1777</v>
      </c>
      <c r="H574">
        <f t="shared" si="8"/>
        <v>2016</v>
      </c>
    </row>
    <row r="575" spans="1:8" x14ac:dyDescent="0.25">
      <c r="A575" s="36" t="s">
        <v>1134</v>
      </c>
      <c r="B575" s="36" t="s">
        <v>781</v>
      </c>
      <c r="C575" s="36" t="s">
        <v>1135</v>
      </c>
      <c r="D575" s="38">
        <v>41438</v>
      </c>
      <c r="E575" s="36" t="s">
        <v>857</v>
      </c>
      <c r="F575" s="36" t="s">
        <v>0</v>
      </c>
      <c r="G575" s="41" t="s">
        <v>1777</v>
      </c>
      <c r="H575">
        <f t="shared" si="8"/>
        <v>2013</v>
      </c>
    </row>
    <row r="576" spans="1:8" x14ac:dyDescent="0.25">
      <c r="A576" s="36" t="s">
        <v>141</v>
      </c>
      <c r="B576" s="36" t="s">
        <v>717</v>
      </c>
      <c r="C576" s="36" t="s">
        <v>1138</v>
      </c>
      <c r="D576" s="38">
        <v>40304</v>
      </c>
      <c r="E576" s="36" t="s">
        <v>857</v>
      </c>
      <c r="F576" s="36" t="s">
        <v>0</v>
      </c>
      <c r="G576" s="41" t="s">
        <v>1777</v>
      </c>
      <c r="H576">
        <f t="shared" si="8"/>
        <v>2010</v>
      </c>
    </row>
    <row r="577" spans="1:9" x14ac:dyDescent="0.25">
      <c r="A577" s="36" t="s">
        <v>142</v>
      </c>
      <c r="B577" s="36" t="s">
        <v>742</v>
      </c>
      <c r="C577" s="36" t="s">
        <v>1139</v>
      </c>
      <c r="D577" s="38">
        <v>40823</v>
      </c>
      <c r="E577" s="36" t="s">
        <v>857</v>
      </c>
      <c r="F577" s="36" t="s">
        <v>0</v>
      </c>
      <c r="G577" s="41" t="s">
        <v>1777</v>
      </c>
      <c r="H577">
        <f t="shared" si="8"/>
        <v>2011</v>
      </c>
    </row>
    <row r="578" spans="1:9" x14ac:dyDescent="0.25">
      <c r="A578" s="36" t="s">
        <v>1140</v>
      </c>
      <c r="B578" s="36" t="s">
        <v>838</v>
      </c>
      <c r="C578" s="36" t="s">
        <v>1141</v>
      </c>
      <c r="D578" s="38">
        <v>42718</v>
      </c>
      <c r="E578" s="36" t="s">
        <v>857</v>
      </c>
      <c r="F578" s="36" t="s">
        <v>0</v>
      </c>
      <c r="G578" s="41" t="s">
        <v>1777</v>
      </c>
      <c r="H578">
        <f t="shared" ref="H578:H632" si="9">YEAR(D578)</f>
        <v>2016</v>
      </c>
    </row>
    <row r="579" spans="1:9" x14ac:dyDescent="0.25">
      <c r="A579" s="36" t="s">
        <v>143</v>
      </c>
      <c r="B579" s="36" t="s">
        <v>762</v>
      </c>
      <c r="C579" s="36" t="s">
        <v>1142</v>
      </c>
      <c r="D579" s="38">
        <v>41219</v>
      </c>
      <c r="E579" s="36" t="s">
        <v>857</v>
      </c>
      <c r="F579" s="36" t="s">
        <v>0</v>
      </c>
      <c r="G579" s="41" t="s">
        <v>1777</v>
      </c>
      <c r="H579">
        <f t="shared" si="9"/>
        <v>2012</v>
      </c>
    </row>
    <row r="580" spans="1:9" x14ac:dyDescent="0.25">
      <c r="A580" s="36" t="s">
        <v>144</v>
      </c>
      <c r="B580" s="36" t="s">
        <v>808</v>
      </c>
      <c r="C580" s="36" t="s">
        <v>1143</v>
      </c>
      <c r="D580" s="38">
        <v>41974</v>
      </c>
      <c r="E580" s="36" t="s">
        <v>857</v>
      </c>
      <c r="F580" s="36" t="s">
        <v>0</v>
      </c>
      <c r="G580" s="41" t="s">
        <v>1777</v>
      </c>
      <c r="H580">
        <f t="shared" si="9"/>
        <v>2014</v>
      </c>
    </row>
    <row r="581" spans="1:9" x14ac:dyDescent="0.25">
      <c r="A581" s="36" t="s">
        <v>144</v>
      </c>
      <c r="B581" s="36" t="s">
        <v>808</v>
      </c>
      <c r="C581" s="36" t="s">
        <v>1144</v>
      </c>
      <c r="D581" s="38">
        <v>42744</v>
      </c>
      <c r="E581" s="36" t="s">
        <v>857</v>
      </c>
      <c r="F581" s="36" t="s">
        <v>0</v>
      </c>
      <c r="G581" s="41" t="s">
        <v>1777</v>
      </c>
      <c r="H581">
        <f t="shared" si="9"/>
        <v>2017</v>
      </c>
    </row>
    <row r="582" spans="1:9" x14ac:dyDescent="0.25">
      <c r="A582" s="36" t="s">
        <v>1145</v>
      </c>
      <c r="B582" s="36" t="s">
        <v>809</v>
      </c>
      <c r="C582" s="36" t="s">
        <v>1146</v>
      </c>
      <c r="D582" s="38">
        <v>42004</v>
      </c>
      <c r="E582" s="36" t="s">
        <v>857</v>
      </c>
      <c r="F582" s="36" t="s">
        <v>0</v>
      </c>
      <c r="G582" s="41" t="s">
        <v>1777</v>
      </c>
      <c r="H582">
        <f t="shared" si="9"/>
        <v>2014</v>
      </c>
    </row>
    <row r="583" spans="1:9" x14ac:dyDescent="0.25">
      <c r="A583" s="36" t="s">
        <v>145</v>
      </c>
      <c r="B583" s="36" t="s">
        <v>827</v>
      </c>
      <c r="C583" s="36" t="s">
        <v>1128</v>
      </c>
      <c r="D583" s="38">
        <v>42382</v>
      </c>
      <c r="E583" s="36" t="s">
        <v>857</v>
      </c>
      <c r="F583" s="36" t="s">
        <v>0</v>
      </c>
      <c r="G583" s="41" t="s">
        <v>1777</v>
      </c>
      <c r="H583">
        <f t="shared" si="9"/>
        <v>2016</v>
      </c>
    </row>
    <row r="584" spans="1:9" x14ac:dyDescent="0.25">
      <c r="A584" s="36" t="s">
        <v>146</v>
      </c>
      <c r="B584" s="36" t="s">
        <v>795</v>
      </c>
      <c r="C584" s="36" t="s">
        <v>1147</v>
      </c>
      <c r="D584" s="38">
        <v>41662</v>
      </c>
      <c r="E584" s="36" t="s">
        <v>857</v>
      </c>
      <c r="F584" s="36" t="s">
        <v>1148</v>
      </c>
      <c r="G584" s="41" t="s">
        <v>1777</v>
      </c>
      <c r="H584">
        <f t="shared" si="9"/>
        <v>2014</v>
      </c>
    </row>
    <row r="585" spans="1:9" x14ac:dyDescent="0.25">
      <c r="A585" s="36" t="s">
        <v>877</v>
      </c>
      <c r="B585" s="36" t="s">
        <v>843</v>
      </c>
      <c r="C585" s="36" t="s">
        <v>878</v>
      </c>
      <c r="D585" s="38">
        <v>42804</v>
      </c>
      <c r="E585" s="36" t="s">
        <v>857</v>
      </c>
      <c r="F585" s="36" t="s">
        <v>0</v>
      </c>
      <c r="G585" s="41" t="s">
        <v>1777</v>
      </c>
      <c r="H585">
        <f t="shared" si="9"/>
        <v>2017</v>
      </c>
    </row>
    <row r="586" spans="1:9" x14ac:dyDescent="0.25">
      <c r="A586" s="36" t="s">
        <v>147</v>
      </c>
      <c r="B586" s="36" t="s">
        <v>767</v>
      </c>
      <c r="C586" s="36" t="s">
        <v>1149</v>
      </c>
      <c r="D586" s="38">
        <v>41264</v>
      </c>
      <c r="E586" s="36" t="s">
        <v>857</v>
      </c>
      <c r="F586" s="36" t="s">
        <v>0</v>
      </c>
      <c r="G586" s="41" t="s">
        <v>1777</v>
      </c>
      <c r="H586">
        <f t="shared" si="9"/>
        <v>2012</v>
      </c>
    </row>
    <row r="587" spans="1:9" x14ac:dyDescent="0.25">
      <c r="A587" s="36" t="s">
        <v>147</v>
      </c>
      <c r="B587" s="36" t="s">
        <v>767</v>
      </c>
      <c r="C587" s="36" t="s">
        <v>1150</v>
      </c>
      <c r="D587" s="38">
        <v>41407</v>
      </c>
      <c r="E587" s="36" t="s">
        <v>857</v>
      </c>
      <c r="F587" s="36" t="s">
        <v>0</v>
      </c>
      <c r="G587" s="41" t="s">
        <v>1777</v>
      </c>
      <c r="H587">
        <f t="shared" si="9"/>
        <v>2013</v>
      </c>
    </row>
    <row r="588" spans="1:9" x14ac:dyDescent="0.25">
      <c r="A588" s="36" t="s">
        <v>148</v>
      </c>
      <c r="B588" s="36" t="s">
        <v>805</v>
      </c>
      <c r="C588" s="36" t="s">
        <v>1151</v>
      </c>
      <c r="D588" s="38">
        <v>41793</v>
      </c>
      <c r="E588" s="36" t="s">
        <v>857</v>
      </c>
      <c r="F588" s="36" t="s">
        <v>0</v>
      </c>
      <c r="G588" s="41" t="s">
        <v>1777</v>
      </c>
      <c r="H588">
        <f t="shared" si="9"/>
        <v>2014</v>
      </c>
    </row>
    <row r="589" spans="1:9" x14ac:dyDescent="0.25">
      <c r="A589" s="36" t="s">
        <v>1152</v>
      </c>
      <c r="B589" s="36" t="s">
        <v>778</v>
      </c>
      <c r="C589" s="36" t="s">
        <v>1153</v>
      </c>
      <c r="D589" s="38">
        <v>41400</v>
      </c>
      <c r="E589" s="36" t="s">
        <v>857</v>
      </c>
      <c r="F589" s="36" t="s">
        <v>0</v>
      </c>
      <c r="G589" s="41" t="s">
        <v>1777</v>
      </c>
      <c r="H589">
        <f t="shared" si="9"/>
        <v>2013</v>
      </c>
    </row>
    <row r="590" spans="1:9" s="52" customFormat="1" x14ac:dyDescent="0.25">
      <c r="A590" s="49" t="s">
        <v>1154</v>
      </c>
      <c r="B590" s="49" t="s">
        <v>344</v>
      </c>
      <c r="C590" s="49" t="s">
        <v>1155</v>
      </c>
      <c r="D590" s="50">
        <v>42530</v>
      </c>
      <c r="E590" s="49" t="s">
        <v>857</v>
      </c>
      <c r="F590" s="49" t="s">
        <v>0</v>
      </c>
      <c r="G590" s="51" t="s">
        <v>1777</v>
      </c>
      <c r="H590" s="52">
        <f t="shared" si="9"/>
        <v>2016</v>
      </c>
      <c r="I590" s="52" t="s">
        <v>857</v>
      </c>
    </row>
    <row r="591" spans="1:9" s="52" customFormat="1" x14ac:dyDescent="0.25">
      <c r="A591" s="49" t="s">
        <v>1154</v>
      </c>
      <c r="B591" s="49" t="s">
        <v>344</v>
      </c>
      <c r="C591" s="49" t="s">
        <v>1156</v>
      </c>
      <c r="D591" s="50">
        <v>42723</v>
      </c>
      <c r="E591" s="49" t="s">
        <v>857</v>
      </c>
      <c r="F591" s="49" t="s">
        <v>0</v>
      </c>
      <c r="G591" s="51" t="s">
        <v>1777</v>
      </c>
      <c r="H591" s="52">
        <f t="shared" si="9"/>
        <v>2016</v>
      </c>
    </row>
    <row r="592" spans="1:9" x14ac:dyDescent="0.25">
      <c r="A592" s="36" t="s">
        <v>149</v>
      </c>
      <c r="B592" s="36" t="s">
        <v>789</v>
      </c>
      <c r="C592" s="36" t="s">
        <v>1157</v>
      </c>
      <c r="D592" s="38">
        <v>41585</v>
      </c>
      <c r="E592" s="36" t="s">
        <v>857</v>
      </c>
      <c r="F592" s="36" t="s">
        <v>0</v>
      </c>
      <c r="G592" s="41" t="s">
        <v>1777</v>
      </c>
      <c r="H592">
        <f t="shared" si="9"/>
        <v>2013</v>
      </c>
    </row>
    <row r="593" spans="1:8" x14ac:dyDescent="0.25">
      <c r="A593" s="36" t="s">
        <v>150</v>
      </c>
      <c r="B593" s="36" t="s">
        <v>514</v>
      </c>
      <c r="C593" s="36" t="s">
        <v>1158</v>
      </c>
      <c r="D593" s="38">
        <v>41526</v>
      </c>
      <c r="E593" s="36" t="s">
        <v>857</v>
      </c>
      <c r="F593" s="36" t="s">
        <v>0</v>
      </c>
      <c r="G593" s="41" t="s">
        <v>1777</v>
      </c>
      <c r="H593">
        <f t="shared" si="9"/>
        <v>2013</v>
      </c>
    </row>
    <row r="594" spans="1:8" x14ac:dyDescent="0.25">
      <c r="A594" s="36" t="s">
        <v>151</v>
      </c>
      <c r="B594" s="36" t="s">
        <v>815</v>
      </c>
      <c r="C594" s="36" t="s">
        <v>1159</v>
      </c>
      <c r="D594" s="38">
        <v>42128</v>
      </c>
      <c r="E594" s="36" t="s">
        <v>857</v>
      </c>
      <c r="F594" s="36" t="s">
        <v>0</v>
      </c>
      <c r="G594" s="41" t="s">
        <v>1777</v>
      </c>
      <c r="H594">
        <f t="shared" si="9"/>
        <v>2015</v>
      </c>
    </row>
    <row r="595" spans="1:8" x14ac:dyDescent="0.25">
      <c r="A595" s="36" t="s">
        <v>1131</v>
      </c>
      <c r="B595" s="36" t="s">
        <v>835</v>
      </c>
      <c r="C595" s="36" t="s">
        <v>1132</v>
      </c>
      <c r="D595" s="38">
        <v>42628</v>
      </c>
      <c r="E595" s="36" t="s">
        <v>857</v>
      </c>
      <c r="F595" s="36" t="s">
        <v>858</v>
      </c>
      <c r="G595" s="41" t="s">
        <v>1777</v>
      </c>
      <c r="H595">
        <f t="shared" si="9"/>
        <v>2016</v>
      </c>
    </row>
    <row r="596" spans="1:8" x14ac:dyDescent="0.25">
      <c r="A596" s="36" t="s">
        <v>152</v>
      </c>
      <c r="B596" s="36" t="s">
        <v>793</v>
      </c>
      <c r="C596" s="36" t="s">
        <v>1160</v>
      </c>
      <c r="D596" s="38">
        <v>41638</v>
      </c>
      <c r="E596" s="36" t="s">
        <v>857</v>
      </c>
      <c r="F596" s="36" t="s">
        <v>0</v>
      </c>
      <c r="G596" s="41" t="s">
        <v>1777</v>
      </c>
      <c r="H596">
        <f t="shared" si="9"/>
        <v>2013</v>
      </c>
    </row>
    <row r="597" spans="1:8" x14ac:dyDescent="0.25">
      <c r="A597" s="36" t="s">
        <v>153</v>
      </c>
      <c r="B597" s="36" t="s">
        <v>814</v>
      </c>
      <c r="C597" s="36" t="s">
        <v>1133</v>
      </c>
      <c r="D597" s="38">
        <v>42097</v>
      </c>
      <c r="E597" s="36" t="s">
        <v>857</v>
      </c>
      <c r="F597" s="36" t="s">
        <v>0</v>
      </c>
      <c r="G597" s="41" t="s">
        <v>1777</v>
      </c>
      <c r="H597">
        <f t="shared" si="9"/>
        <v>2015</v>
      </c>
    </row>
    <row r="598" spans="1:8" x14ac:dyDescent="0.25">
      <c r="A598" s="36" t="s">
        <v>154</v>
      </c>
      <c r="B598" s="36" t="s">
        <v>836</v>
      </c>
      <c r="C598" s="36" t="s">
        <v>1162</v>
      </c>
      <c r="D598" s="38">
        <v>42634</v>
      </c>
      <c r="E598" s="36" t="s">
        <v>857</v>
      </c>
      <c r="F598" s="36" t="s">
        <v>0</v>
      </c>
      <c r="G598" s="41" t="s">
        <v>1777</v>
      </c>
      <c r="H598">
        <f t="shared" si="9"/>
        <v>2016</v>
      </c>
    </row>
    <row r="599" spans="1:8" x14ac:dyDescent="0.25">
      <c r="A599" s="36" t="s">
        <v>1635</v>
      </c>
      <c r="B599" s="36" t="s">
        <v>817</v>
      </c>
      <c r="C599" s="36" t="s">
        <v>1636</v>
      </c>
      <c r="D599" s="38">
        <v>42150</v>
      </c>
      <c r="E599" s="36" t="s">
        <v>857</v>
      </c>
      <c r="F599" s="36" t="s">
        <v>0</v>
      </c>
      <c r="G599" s="41" t="s">
        <v>1777</v>
      </c>
      <c r="H599">
        <f t="shared" si="9"/>
        <v>2015</v>
      </c>
    </row>
    <row r="600" spans="1:8" x14ac:dyDescent="0.25">
      <c r="A600" s="36" t="s">
        <v>1690</v>
      </c>
      <c r="B600" s="36" t="s">
        <v>437</v>
      </c>
      <c r="C600" s="36" t="s">
        <v>1691</v>
      </c>
      <c r="D600" s="38">
        <v>35479</v>
      </c>
      <c r="E600" s="36" t="s">
        <v>857</v>
      </c>
      <c r="F600" s="36" t="s">
        <v>0</v>
      </c>
      <c r="G600" s="41" t="s">
        <v>1777</v>
      </c>
      <c r="H600">
        <f t="shared" si="9"/>
        <v>1997</v>
      </c>
    </row>
    <row r="601" spans="1:8" x14ac:dyDescent="0.25">
      <c r="A601" s="36" t="s">
        <v>1648</v>
      </c>
      <c r="B601" s="36" t="s">
        <v>512</v>
      </c>
      <c r="C601" s="36" t="s">
        <v>1649</v>
      </c>
      <c r="D601" s="38">
        <v>36815</v>
      </c>
      <c r="E601" s="36" t="s">
        <v>857</v>
      </c>
      <c r="F601" s="36" t="s">
        <v>858</v>
      </c>
      <c r="G601" s="41" t="s">
        <v>1777</v>
      </c>
      <c r="H601">
        <f t="shared" si="9"/>
        <v>2000</v>
      </c>
    </row>
    <row r="602" spans="1:8" x14ac:dyDescent="0.25">
      <c r="A602" s="36" t="s">
        <v>270</v>
      </c>
      <c r="B602" s="36" t="s">
        <v>464</v>
      </c>
      <c r="C602" s="36" t="s">
        <v>1714</v>
      </c>
      <c r="D602" s="38">
        <v>35858</v>
      </c>
      <c r="E602" s="36" t="s">
        <v>857</v>
      </c>
      <c r="F602" s="36" t="s">
        <v>0</v>
      </c>
      <c r="G602" s="41" t="s">
        <v>1777</v>
      </c>
      <c r="H602">
        <f t="shared" si="9"/>
        <v>1998</v>
      </c>
    </row>
    <row r="603" spans="1:8" x14ac:dyDescent="0.25">
      <c r="A603" s="36" t="s">
        <v>1770</v>
      </c>
      <c r="B603" s="36" t="s">
        <v>502</v>
      </c>
      <c r="C603" s="36" t="s">
        <v>1771</v>
      </c>
      <c r="D603" s="38">
        <v>36620</v>
      </c>
      <c r="E603" s="36" t="s">
        <v>857</v>
      </c>
      <c r="F603" s="36" t="s">
        <v>858</v>
      </c>
      <c r="G603" s="41" t="s">
        <v>1777</v>
      </c>
      <c r="H603">
        <f t="shared" si="9"/>
        <v>2000</v>
      </c>
    </row>
    <row r="604" spans="1:8" x14ac:dyDescent="0.25">
      <c r="A604" s="36" t="s">
        <v>1442</v>
      </c>
      <c r="B604" s="36" t="s">
        <v>415</v>
      </c>
      <c r="C604" s="36" t="s">
        <v>1443</v>
      </c>
      <c r="D604" s="38">
        <v>35096</v>
      </c>
      <c r="E604" s="36" t="s">
        <v>857</v>
      </c>
      <c r="F604" s="36" t="s">
        <v>0</v>
      </c>
      <c r="G604" s="41" t="s">
        <v>1777</v>
      </c>
      <c r="H604">
        <f t="shared" si="9"/>
        <v>1996</v>
      </c>
    </row>
    <row r="605" spans="1:8" x14ac:dyDescent="0.25">
      <c r="A605" s="36" t="s">
        <v>199</v>
      </c>
      <c r="B605" s="36" t="s">
        <v>575</v>
      </c>
      <c r="C605" s="36" t="s">
        <v>1582</v>
      </c>
      <c r="D605" s="38">
        <v>37749</v>
      </c>
      <c r="E605" s="36" t="s">
        <v>857</v>
      </c>
      <c r="F605" s="36" t="s">
        <v>0</v>
      </c>
      <c r="G605" s="41" t="s">
        <v>1777</v>
      </c>
      <c r="H605">
        <f t="shared" si="9"/>
        <v>2003</v>
      </c>
    </row>
    <row r="606" spans="1:8" x14ac:dyDescent="0.25">
      <c r="A606" s="36" t="s">
        <v>200</v>
      </c>
      <c r="B606" s="36" t="s">
        <v>432</v>
      </c>
      <c r="C606" s="36" t="s">
        <v>1429</v>
      </c>
      <c r="D606" s="38">
        <v>35409</v>
      </c>
      <c r="E606" s="36" t="s">
        <v>857</v>
      </c>
      <c r="F606" s="36" t="s">
        <v>0</v>
      </c>
      <c r="G606" s="41" t="s">
        <v>1777</v>
      </c>
      <c r="H606">
        <f t="shared" si="9"/>
        <v>1996</v>
      </c>
    </row>
    <row r="607" spans="1:8" x14ac:dyDescent="0.25">
      <c r="A607" s="36" t="s">
        <v>271</v>
      </c>
      <c r="B607" s="36" t="s">
        <v>447</v>
      </c>
      <c r="C607" s="36" t="s">
        <v>1679</v>
      </c>
      <c r="D607" s="38">
        <v>35628</v>
      </c>
      <c r="E607" s="36" t="s">
        <v>857</v>
      </c>
      <c r="F607" s="36" t="s">
        <v>0</v>
      </c>
      <c r="G607" s="41" t="s">
        <v>1777</v>
      </c>
      <c r="H607">
        <f t="shared" si="9"/>
        <v>1997</v>
      </c>
    </row>
    <row r="608" spans="1:8" x14ac:dyDescent="0.25">
      <c r="A608" s="36" t="s">
        <v>1686</v>
      </c>
      <c r="B608" s="36" t="s">
        <v>443</v>
      </c>
      <c r="C608" s="36" t="s">
        <v>1687</v>
      </c>
      <c r="D608" s="38">
        <v>35531</v>
      </c>
      <c r="E608" s="36" t="s">
        <v>857</v>
      </c>
      <c r="F608" s="36" t="s">
        <v>858</v>
      </c>
      <c r="G608" s="41" t="s">
        <v>1777</v>
      </c>
      <c r="H608">
        <f t="shared" si="9"/>
        <v>1997</v>
      </c>
    </row>
    <row r="609" spans="1:8" x14ac:dyDescent="0.25">
      <c r="A609" s="36" t="s">
        <v>201</v>
      </c>
      <c r="B609" s="36" t="s">
        <v>445</v>
      </c>
      <c r="C609" s="36" t="s">
        <v>1583</v>
      </c>
      <c r="D609" s="38">
        <v>36928</v>
      </c>
      <c r="E609" s="36" t="s">
        <v>857</v>
      </c>
      <c r="F609" s="36" t="s">
        <v>0</v>
      </c>
      <c r="G609" s="41" t="s">
        <v>1777</v>
      </c>
      <c r="H609">
        <f t="shared" si="9"/>
        <v>2001</v>
      </c>
    </row>
    <row r="610" spans="1:8" x14ac:dyDescent="0.25">
      <c r="A610" s="36" t="s">
        <v>203</v>
      </c>
      <c r="B610" s="36" t="s">
        <v>517</v>
      </c>
      <c r="C610" s="36" t="s">
        <v>1585</v>
      </c>
      <c r="D610" s="38">
        <v>36836</v>
      </c>
      <c r="E610" s="36" t="s">
        <v>857</v>
      </c>
      <c r="F610" s="36" t="s">
        <v>0</v>
      </c>
      <c r="G610" s="41" t="s">
        <v>1777</v>
      </c>
      <c r="H610">
        <f t="shared" si="9"/>
        <v>2000</v>
      </c>
    </row>
    <row r="611" spans="1:8" x14ac:dyDescent="0.25">
      <c r="A611" s="36" t="s">
        <v>272</v>
      </c>
      <c r="B611" s="36" t="s">
        <v>444</v>
      </c>
      <c r="C611" s="36" t="s">
        <v>1737</v>
      </c>
      <c r="D611" s="38">
        <v>35550</v>
      </c>
      <c r="E611" s="36" t="s">
        <v>857</v>
      </c>
      <c r="F611" s="36" t="s">
        <v>0</v>
      </c>
      <c r="G611" s="41" t="s">
        <v>1777</v>
      </c>
      <c r="H611">
        <f t="shared" si="9"/>
        <v>1997</v>
      </c>
    </row>
    <row r="612" spans="1:8" x14ac:dyDescent="0.25">
      <c r="A612" s="36" t="s">
        <v>1708</v>
      </c>
      <c r="B612" s="36" t="s">
        <v>406</v>
      </c>
      <c r="C612" s="36" t="s">
        <v>1709</v>
      </c>
      <c r="D612" s="38">
        <v>34962</v>
      </c>
      <c r="E612" s="36" t="s">
        <v>857</v>
      </c>
      <c r="F612" s="36" t="s">
        <v>858</v>
      </c>
      <c r="G612" s="41" t="s">
        <v>1777</v>
      </c>
      <c r="H612">
        <f t="shared" si="9"/>
        <v>1995</v>
      </c>
    </row>
    <row r="613" spans="1:8" x14ac:dyDescent="0.25">
      <c r="A613" s="36" t="s">
        <v>1430</v>
      </c>
      <c r="B613" s="36" t="s">
        <v>480</v>
      </c>
      <c r="C613" s="36" t="s">
        <v>1431</v>
      </c>
      <c r="D613" s="38">
        <v>36152</v>
      </c>
      <c r="E613" s="36" t="s">
        <v>857</v>
      </c>
      <c r="F613" s="36" t="s">
        <v>0</v>
      </c>
      <c r="G613" s="41" t="s">
        <v>1777</v>
      </c>
      <c r="H613">
        <f t="shared" si="9"/>
        <v>1998</v>
      </c>
    </row>
    <row r="614" spans="1:8" x14ac:dyDescent="0.25">
      <c r="A614" s="36" t="s">
        <v>206</v>
      </c>
      <c r="B614" s="36" t="s">
        <v>605</v>
      </c>
      <c r="C614" s="36" t="s">
        <v>1433</v>
      </c>
      <c r="D614" s="38">
        <v>38329</v>
      </c>
      <c r="E614" s="36" t="s">
        <v>857</v>
      </c>
      <c r="F614" s="36" t="s">
        <v>0</v>
      </c>
      <c r="G614" s="41" t="s">
        <v>1777</v>
      </c>
      <c r="H614">
        <f t="shared" si="9"/>
        <v>2004</v>
      </c>
    </row>
    <row r="615" spans="1:8" x14ac:dyDescent="0.25">
      <c r="A615" s="36" t="s">
        <v>207</v>
      </c>
      <c r="B615" s="36" t="s">
        <v>468</v>
      </c>
      <c r="C615" s="36" t="s">
        <v>1436</v>
      </c>
      <c r="D615" s="38">
        <v>35971</v>
      </c>
      <c r="E615" s="36" t="s">
        <v>857</v>
      </c>
      <c r="F615" s="36" t="s">
        <v>0</v>
      </c>
      <c r="G615" s="41" t="s">
        <v>1777</v>
      </c>
      <c r="H615">
        <f t="shared" si="9"/>
        <v>1998</v>
      </c>
    </row>
    <row r="616" spans="1:8" x14ac:dyDescent="0.25">
      <c r="A616" s="36" t="s">
        <v>208</v>
      </c>
      <c r="B616" s="36" t="s">
        <v>642</v>
      </c>
      <c r="C616" s="36" t="s">
        <v>1437</v>
      </c>
      <c r="D616" s="38">
        <v>39134</v>
      </c>
      <c r="E616" s="36" t="s">
        <v>857</v>
      </c>
      <c r="F616" s="36" t="s">
        <v>0</v>
      </c>
      <c r="G616" s="41" t="s">
        <v>1777</v>
      </c>
      <c r="H616">
        <f t="shared" si="9"/>
        <v>2007</v>
      </c>
    </row>
    <row r="617" spans="1:8" x14ac:dyDescent="0.25">
      <c r="A617" s="36" t="s">
        <v>209</v>
      </c>
      <c r="B617" s="36" t="s">
        <v>764</v>
      </c>
      <c r="C617" s="36" t="s">
        <v>1195</v>
      </c>
      <c r="D617" s="38">
        <v>41234</v>
      </c>
      <c r="E617" s="36" t="s">
        <v>857</v>
      </c>
      <c r="F617" s="36" t="s">
        <v>0</v>
      </c>
      <c r="G617" s="41" t="s">
        <v>1777</v>
      </c>
      <c r="H617">
        <f t="shared" si="9"/>
        <v>2012</v>
      </c>
    </row>
    <row r="618" spans="1:8" x14ac:dyDescent="0.25">
      <c r="A618" s="36" t="s">
        <v>1724</v>
      </c>
      <c r="B618" s="36" t="s">
        <v>446</v>
      </c>
      <c r="C618" s="36" t="s">
        <v>1725</v>
      </c>
      <c r="D618" s="38">
        <v>35600</v>
      </c>
      <c r="E618" s="36" t="s">
        <v>857</v>
      </c>
      <c r="F618" s="36" t="s">
        <v>858</v>
      </c>
      <c r="G618" s="41" t="s">
        <v>1777</v>
      </c>
      <c r="H618">
        <f t="shared" si="9"/>
        <v>1997</v>
      </c>
    </row>
    <row r="619" spans="1:8" x14ac:dyDescent="0.25">
      <c r="A619" s="36" t="s">
        <v>210</v>
      </c>
      <c r="B619" s="36" t="s">
        <v>524</v>
      </c>
      <c r="C619" s="36" t="s">
        <v>1592</v>
      </c>
      <c r="D619" s="38">
        <v>36930</v>
      </c>
      <c r="E619" s="36" t="s">
        <v>857</v>
      </c>
      <c r="F619" s="36" t="s">
        <v>0</v>
      </c>
      <c r="G619" s="41" t="s">
        <v>1777</v>
      </c>
      <c r="H619">
        <f t="shared" si="9"/>
        <v>2001</v>
      </c>
    </row>
    <row r="620" spans="1:8" x14ac:dyDescent="0.25">
      <c r="A620" s="36" t="s">
        <v>211</v>
      </c>
      <c r="B620" s="36" t="s">
        <v>607</v>
      </c>
      <c r="C620" s="36" t="s">
        <v>1593</v>
      </c>
      <c r="D620" s="38">
        <v>38371</v>
      </c>
      <c r="E620" s="36" t="s">
        <v>857</v>
      </c>
      <c r="F620" s="36" t="s">
        <v>0</v>
      </c>
      <c r="G620" s="41" t="s">
        <v>1777</v>
      </c>
      <c r="H620">
        <f t="shared" si="9"/>
        <v>2005</v>
      </c>
    </row>
    <row r="621" spans="1:8" x14ac:dyDescent="0.25">
      <c r="A621" s="36" t="s">
        <v>1768</v>
      </c>
      <c r="B621" s="36" t="s">
        <v>395</v>
      </c>
      <c r="C621" s="36" t="s">
        <v>1769</v>
      </c>
      <c r="D621" s="38">
        <v>35801</v>
      </c>
      <c r="E621" s="36" t="s">
        <v>857</v>
      </c>
      <c r="F621" s="36" t="s">
        <v>858</v>
      </c>
      <c r="G621" s="41" t="s">
        <v>1776</v>
      </c>
      <c r="H621">
        <f t="shared" si="9"/>
        <v>1998</v>
      </c>
    </row>
    <row r="622" spans="1:8" x14ac:dyDescent="0.25">
      <c r="A622" s="36" t="s">
        <v>1758</v>
      </c>
      <c r="B622" s="36" t="s">
        <v>392</v>
      </c>
      <c r="C622" s="36" t="s">
        <v>1759</v>
      </c>
      <c r="D622" s="38">
        <v>35943</v>
      </c>
      <c r="E622" s="36" t="s">
        <v>857</v>
      </c>
      <c r="F622" s="36" t="s">
        <v>858</v>
      </c>
      <c r="G622" s="41" t="s">
        <v>1776</v>
      </c>
      <c r="H622">
        <f t="shared" si="9"/>
        <v>1998</v>
      </c>
    </row>
    <row r="623" spans="1:8" x14ac:dyDescent="0.25">
      <c r="A623" s="36" t="s">
        <v>1752</v>
      </c>
      <c r="B623" s="36" t="s">
        <v>440</v>
      </c>
      <c r="C623" s="36" t="s">
        <v>1753</v>
      </c>
      <c r="D623" s="38">
        <v>35510</v>
      </c>
      <c r="E623" s="36" t="s">
        <v>857</v>
      </c>
      <c r="F623" s="36" t="s">
        <v>858</v>
      </c>
      <c r="G623" s="41" t="s">
        <v>1777</v>
      </c>
      <c r="H623">
        <f t="shared" si="9"/>
        <v>1997</v>
      </c>
    </row>
    <row r="624" spans="1:8" x14ac:dyDescent="0.25">
      <c r="A624" s="36" t="s">
        <v>212</v>
      </c>
      <c r="B624" s="36" t="s">
        <v>513</v>
      </c>
      <c r="C624" s="36" t="s">
        <v>1594</v>
      </c>
      <c r="D624" s="38">
        <v>36822</v>
      </c>
      <c r="E624" s="36" t="s">
        <v>857</v>
      </c>
      <c r="F624" s="36" t="s">
        <v>858</v>
      </c>
      <c r="G624" s="41" t="s">
        <v>1777</v>
      </c>
      <c r="H624">
        <f t="shared" si="9"/>
        <v>2000</v>
      </c>
    </row>
    <row r="625" spans="1:8" x14ac:dyDescent="0.25">
      <c r="A625" s="36" t="s">
        <v>213</v>
      </c>
      <c r="B625" s="36" t="s">
        <v>426</v>
      </c>
      <c r="C625" s="36" t="s">
        <v>1196</v>
      </c>
      <c r="D625" s="38">
        <v>41424</v>
      </c>
      <c r="E625" s="36" t="s">
        <v>857</v>
      </c>
      <c r="F625" s="36" t="s">
        <v>0</v>
      </c>
      <c r="G625" s="41" t="s">
        <v>1777</v>
      </c>
      <c r="H625">
        <f t="shared" si="9"/>
        <v>2013</v>
      </c>
    </row>
    <row r="626" spans="1:8" x14ac:dyDescent="0.25">
      <c r="A626" s="36" t="s">
        <v>214</v>
      </c>
      <c r="B626" s="36" t="s">
        <v>558</v>
      </c>
      <c r="C626" s="36" t="s">
        <v>1595</v>
      </c>
      <c r="D626" s="38">
        <v>37369</v>
      </c>
      <c r="E626" s="36" t="s">
        <v>857</v>
      </c>
      <c r="F626" s="36" t="s">
        <v>0</v>
      </c>
      <c r="G626" s="41" t="s">
        <v>1777</v>
      </c>
      <c r="H626">
        <f t="shared" si="9"/>
        <v>2002</v>
      </c>
    </row>
    <row r="627" spans="1:8" x14ac:dyDescent="0.25">
      <c r="A627" s="36" t="s">
        <v>215</v>
      </c>
      <c r="B627" s="36" t="s">
        <v>549</v>
      </c>
      <c r="C627" s="36" t="s">
        <v>1596</v>
      </c>
      <c r="D627" s="38">
        <v>37222</v>
      </c>
      <c r="E627" s="36" t="s">
        <v>857</v>
      </c>
      <c r="F627" s="36" t="s">
        <v>0</v>
      </c>
      <c r="G627" s="41" t="s">
        <v>1777</v>
      </c>
      <c r="H627">
        <f t="shared" si="9"/>
        <v>2001</v>
      </c>
    </row>
    <row r="628" spans="1:8" x14ac:dyDescent="0.25">
      <c r="A628" s="36" t="s">
        <v>216</v>
      </c>
      <c r="B628" s="36" t="s">
        <v>399</v>
      </c>
      <c r="C628" s="36" t="s">
        <v>1597</v>
      </c>
      <c r="D628" s="38">
        <v>37480</v>
      </c>
      <c r="E628" s="36" t="s">
        <v>857</v>
      </c>
      <c r="F628" s="36" t="s">
        <v>0</v>
      </c>
      <c r="G628" s="41" t="s">
        <v>1777</v>
      </c>
      <c r="H628">
        <f t="shared" si="9"/>
        <v>2002</v>
      </c>
    </row>
    <row r="629" spans="1:8" x14ac:dyDescent="0.25">
      <c r="A629" s="36" t="s">
        <v>217</v>
      </c>
      <c r="B629" s="36" t="s">
        <v>701</v>
      </c>
      <c r="C629" s="36" t="s">
        <v>1598</v>
      </c>
      <c r="D629" s="38">
        <v>39981</v>
      </c>
      <c r="E629" s="36" t="s">
        <v>857</v>
      </c>
      <c r="F629" s="36" t="s">
        <v>0</v>
      </c>
      <c r="G629" s="41" t="s">
        <v>1777</v>
      </c>
      <c r="H629">
        <f t="shared" si="9"/>
        <v>2009</v>
      </c>
    </row>
    <row r="630" spans="1:8" x14ac:dyDescent="0.25">
      <c r="A630" s="36" t="s">
        <v>1197</v>
      </c>
      <c r="B630" s="36" t="s">
        <v>837</v>
      </c>
      <c r="C630" s="36" t="s">
        <v>1198</v>
      </c>
      <c r="D630" s="38">
        <v>42674</v>
      </c>
      <c r="E630" s="36" t="s">
        <v>857</v>
      </c>
      <c r="F630" s="36" t="s">
        <v>0</v>
      </c>
      <c r="G630" s="41" t="s">
        <v>1777</v>
      </c>
      <c r="H630">
        <f t="shared" si="9"/>
        <v>2016</v>
      </c>
    </row>
    <row r="631" spans="1:8" x14ac:dyDescent="0.25">
      <c r="A631" s="36" t="s">
        <v>218</v>
      </c>
      <c r="B631" s="36" t="s">
        <v>773</v>
      </c>
      <c r="C631" s="36" t="s">
        <v>1199</v>
      </c>
      <c r="D631" s="38">
        <v>41348</v>
      </c>
      <c r="E631" s="36" t="s">
        <v>857</v>
      </c>
      <c r="F631" s="36" t="s">
        <v>0</v>
      </c>
      <c r="G631" s="41" t="s">
        <v>1777</v>
      </c>
      <c r="H631">
        <f t="shared" si="9"/>
        <v>2013</v>
      </c>
    </row>
    <row r="632" spans="1:8" x14ac:dyDescent="0.25">
      <c r="A632" s="36" t="s">
        <v>219</v>
      </c>
      <c r="B632" s="36" t="s">
        <v>722</v>
      </c>
      <c r="C632" s="36" t="s">
        <v>1200</v>
      </c>
      <c r="D632" s="38">
        <v>40325</v>
      </c>
      <c r="E632" s="36" t="s">
        <v>857</v>
      </c>
      <c r="F632" s="36" t="s">
        <v>0</v>
      </c>
      <c r="G632" s="41" t="s">
        <v>1777</v>
      </c>
      <c r="H632">
        <f t="shared" si="9"/>
        <v>2010</v>
      </c>
    </row>
  </sheetData>
  <autoFilter ref="A1:I632"/>
  <sortState ref="A2:H632">
    <sortCondition ref="A2:A632"/>
  </sortState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0"/>
  <sheetViews>
    <sheetView topLeftCell="A19" workbookViewId="0">
      <selection activeCell="I29" sqref="I29:J34"/>
    </sheetView>
  </sheetViews>
  <sheetFormatPr defaultRowHeight="15" x14ac:dyDescent="0.25"/>
  <cols>
    <col min="1" max="1" width="32.5703125" customWidth="1"/>
    <col min="2" max="2" width="37" customWidth="1"/>
    <col min="3" max="3" width="20.5703125" bestFit="1" customWidth="1"/>
    <col min="8" max="8" width="34.85546875" bestFit="1" customWidth="1"/>
    <col min="9" max="9" width="33.140625" bestFit="1" customWidth="1"/>
  </cols>
  <sheetData>
    <row r="3" spans="1:5" x14ac:dyDescent="0.25">
      <c r="C3" t="s">
        <v>19</v>
      </c>
      <c r="D3">
        <v>534</v>
      </c>
    </row>
    <row r="5" spans="1:5" x14ac:dyDescent="0.25">
      <c r="C5" t="s">
        <v>23</v>
      </c>
      <c r="D5">
        <v>246</v>
      </c>
      <c r="E5" s="1">
        <f>D5/$D$3</f>
        <v>0.4606741573033708</v>
      </c>
    </row>
    <row r="6" spans="1:5" x14ac:dyDescent="0.25">
      <c r="E6" s="1">
        <f>C18/$D$3</f>
        <v>0.26779026217228463</v>
      </c>
    </row>
    <row r="7" spans="1:5" x14ac:dyDescent="0.25">
      <c r="E7" s="1">
        <f>C12/$D$3</f>
        <v>0.18726591760299627</v>
      </c>
    </row>
    <row r="8" spans="1:5" x14ac:dyDescent="0.25">
      <c r="E8" s="1">
        <f>C15/$D$3</f>
        <v>8.4269662921348312E-2</v>
      </c>
    </row>
    <row r="10" spans="1:5" x14ac:dyDescent="0.25">
      <c r="C10">
        <f>(182+45)/534</f>
        <v>0.42509363295880148</v>
      </c>
    </row>
    <row r="12" spans="1:5" x14ac:dyDescent="0.25">
      <c r="A12" t="s">
        <v>1805</v>
      </c>
      <c r="B12" t="s">
        <v>21</v>
      </c>
      <c r="C12">
        <v>100</v>
      </c>
    </row>
    <row r="13" spans="1:5" x14ac:dyDescent="0.25">
      <c r="A13" t="s">
        <v>1805</v>
      </c>
      <c r="B13" t="s">
        <v>274</v>
      </c>
      <c r="C13">
        <v>30</v>
      </c>
    </row>
    <row r="14" spans="1:5" x14ac:dyDescent="0.25">
      <c r="A14" t="s">
        <v>1805</v>
      </c>
      <c r="B14" t="s">
        <v>24</v>
      </c>
      <c r="C14">
        <v>52</v>
      </c>
      <c r="D14" s="1">
        <f>SUM(C12:C14)/C22</f>
        <v>0.34082397003745318</v>
      </c>
    </row>
    <row r="15" spans="1:5" x14ac:dyDescent="0.25">
      <c r="A15" t="s">
        <v>1806</v>
      </c>
      <c r="B15" t="s">
        <v>22</v>
      </c>
      <c r="C15">
        <v>45</v>
      </c>
    </row>
    <row r="16" spans="1:5" x14ac:dyDescent="0.25">
      <c r="A16" t="s">
        <v>1806</v>
      </c>
      <c r="B16" t="s">
        <v>276</v>
      </c>
      <c r="C16">
        <v>85</v>
      </c>
    </row>
    <row r="17" spans="1:10" x14ac:dyDescent="0.25">
      <c r="A17" t="s">
        <v>1806</v>
      </c>
      <c r="B17" t="s">
        <v>275</v>
      </c>
      <c r="C17">
        <v>79</v>
      </c>
    </row>
    <row r="18" spans="1:10" x14ac:dyDescent="0.25">
      <c r="A18" t="s">
        <v>1806</v>
      </c>
      <c r="B18" t="s">
        <v>20</v>
      </c>
      <c r="C18">
        <v>143</v>
      </c>
      <c r="D18" s="1">
        <f>SUM(C15:C18)/C22</f>
        <v>0.65917602996254676</v>
      </c>
    </row>
    <row r="20" spans="1:10" x14ac:dyDescent="0.25">
      <c r="B20" t="s">
        <v>1803</v>
      </c>
      <c r="C20">
        <v>246</v>
      </c>
    </row>
    <row r="22" spans="1:10" x14ac:dyDescent="0.25">
      <c r="B22" t="s">
        <v>1804</v>
      </c>
      <c r="C22">
        <f>SUM(C12:C18)</f>
        <v>534</v>
      </c>
    </row>
    <row r="24" spans="1:10" x14ac:dyDescent="0.25">
      <c r="B24" s="6" t="s">
        <v>13</v>
      </c>
      <c r="C24" s="6" t="s">
        <v>25</v>
      </c>
      <c r="D24" s="6" t="s">
        <v>26</v>
      </c>
    </row>
    <row r="25" spans="1:10" x14ac:dyDescent="0.25">
      <c r="B25" s="7" t="s">
        <v>172</v>
      </c>
      <c r="C25" s="8">
        <v>38510</v>
      </c>
      <c r="D25" s="8">
        <v>38533</v>
      </c>
      <c r="E25">
        <f t="shared" ref="E25:E88" si="0">DATEDIF(C25,D25,"d")</f>
        <v>23</v>
      </c>
    </row>
    <row r="26" spans="1:10" x14ac:dyDescent="0.25">
      <c r="B26" s="7" t="s">
        <v>86</v>
      </c>
      <c r="C26" s="8">
        <v>38509</v>
      </c>
      <c r="D26" s="8">
        <v>38533</v>
      </c>
      <c r="E26">
        <f t="shared" si="0"/>
        <v>24</v>
      </c>
    </row>
    <row r="27" spans="1:10" x14ac:dyDescent="0.25">
      <c r="B27" s="7" t="s">
        <v>233</v>
      </c>
      <c r="C27" s="8">
        <v>39239</v>
      </c>
      <c r="D27" s="8">
        <v>39263</v>
      </c>
      <c r="E27">
        <f t="shared" si="0"/>
        <v>24</v>
      </c>
    </row>
    <row r="28" spans="1:10" x14ac:dyDescent="0.25">
      <c r="B28" s="7" t="s">
        <v>148</v>
      </c>
      <c r="C28" s="8">
        <v>41793</v>
      </c>
      <c r="D28" s="8">
        <v>41820</v>
      </c>
      <c r="E28">
        <f t="shared" si="0"/>
        <v>27</v>
      </c>
    </row>
    <row r="29" spans="1:10" x14ac:dyDescent="0.25">
      <c r="B29" s="7" t="s">
        <v>133</v>
      </c>
      <c r="C29" s="8">
        <v>41781</v>
      </c>
      <c r="D29" s="8">
        <v>41820</v>
      </c>
      <c r="E29">
        <f t="shared" si="0"/>
        <v>39</v>
      </c>
      <c r="H29" t="s">
        <v>1805</v>
      </c>
      <c r="I29" t="s">
        <v>21</v>
      </c>
      <c r="J29">
        <v>100</v>
      </c>
    </row>
    <row r="30" spans="1:10" x14ac:dyDescent="0.25">
      <c r="B30" s="7" t="s">
        <v>89</v>
      </c>
      <c r="C30" s="8">
        <v>40318</v>
      </c>
      <c r="D30" s="8">
        <v>40359</v>
      </c>
      <c r="E30">
        <f t="shared" si="0"/>
        <v>41</v>
      </c>
      <c r="H30" t="s">
        <v>1805</v>
      </c>
      <c r="I30" t="s">
        <v>24</v>
      </c>
      <c r="J30">
        <v>82</v>
      </c>
    </row>
    <row r="31" spans="1:10" x14ac:dyDescent="0.25">
      <c r="B31" s="7" t="s">
        <v>88</v>
      </c>
      <c r="C31" s="8">
        <v>39951</v>
      </c>
      <c r="D31" s="8">
        <v>39994</v>
      </c>
      <c r="E31">
        <f t="shared" si="0"/>
        <v>43</v>
      </c>
      <c r="H31" t="s">
        <v>1806</v>
      </c>
      <c r="I31" t="s">
        <v>22</v>
      </c>
      <c r="J31">
        <v>45</v>
      </c>
    </row>
    <row r="32" spans="1:10" x14ac:dyDescent="0.25">
      <c r="B32" s="7" t="s">
        <v>183</v>
      </c>
      <c r="C32" s="8">
        <v>37391</v>
      </c>
      <c r="D32" s="8">
        <v>37437</v>
      </c>
      <c r="E32">
        <f t="shared" si="0"/>
        <v>46</v>
      </c>
      <c r="H32" t="s">
        <v>1806</v>
      </c>
      <c r="I32" t="s">
        <v>1807</v>
      </c>
      <c r="J32">
        <v>85</v>
      </c>
    </row>
    <row r="33" spans="2:17" x14ac:dyDescent="0.25">
      <c r="B33" s="7" t="s">
        <v>118</v>
      </c>
      <c r="C33" s="8">
        <v>39944</v>
      </c>
      <c r="D33" s="8">
        <v>39994</v>
      </c>
      <c r="E33">
        <f t="shared" si="0"/>
        <v>50</v>
      </c>
      <c r="H33" t="s">
        <v>1806</v>
      </c>
      <c r="I33" t="s">
        <v>275</v>
      </c>
      <c r="J33">
        <v>79</v>
      </c>
    </row>
    <row r="34" spans="2:17" x14ac:dyDescent="0.25">
      <c r="B34" s="7" t="s">
        <v>158</v>
      </c>
      <c r="C34" s="8">
        <v>39213</v>
      </c>
      <c r="D34" s="8">
        <v>39263</v>
      </c>
      <c r="E34">
        <f t="shared" si="0"/>
        <v>50</v>
      </c>
      <c r="H34" t="s">
        <v>1806</v>
      </c>
      <c r="I34" t="s">
        <v>20</v>
      </c>
      <c r="J34">
        <v>143</v>
      </c>
    </row>
    <row r="35" spans="2:17" x14ac:dyDescent="0.25">
      <c r="B35" s="7" t="s">
        <v>151</v>
      </c>
      <c r="C35" s="8">
        <v>42128</v>
      </c>
      <c r="D35" s="8">
        <v>42185</v>
      </c>
      <c r="E35">
        <f t="shared" si="0"/>
        <v>57</v>
      </c>
    </row>
    <row r="36" spans="2:17" x14ac:dyDescent="0.25">
      <c r="B36" s="7" t="s">
        <v>272</v>
      </c>
      <c r="C36" s="8">
        <v>35550</v>
      </c>
      <c r="D36" s="8">
        <v>35611</v>
      </c>
      <c r="E36">
        <f t="shared" si="0"/>
        <v>61</v>
      </c>
    </row>
    <row r="37" spans="2:17" x14ac:dyDescent="0.25">
      <c r="B37" s="7" t="s">
        <v>56</v>
      </c>
      <c r="C37" s="8">
        <v>39932</v>
      </c>
      <c r="D37" s="8">
        <v>39994</v>
      </c>
      <c r="E37">
        <f t="shared" si="0"/>
        <v>62</v>
      </c>
    </row>
    <row r="38" spans="2:17" x14ac:dyDescent="0.25">
      <c r="B38" s="7" t="s">
        <v>257</v>
      </c>
      <c r="C38" s="8">
        <v>36255</v>
      </c>
      <c r="D38" s="8">
        <v>36341</v>
      </c>
      <c r="E38">
        <f t="shared" si="0"/>
        <v>86</v>
      </c>
    </row>
    <row r="39" spans="2:17" x14ac:dyDescent="0.25">
      <c r="B39" s="7" t="s">
        <v>167</v>
      </c>
      <c r="C39" s="8">
        <v>37323</v>
      </c>
      <c r="D39" s="8">
        <v>37437</v>
      </c>
      <c r="E39">
        <f t="shared" si="0"/>
        <v>114</v>
      </c>
      <c r="Q39">
        <f>365*3</f>
        <v>1095</v>
      </c>
    </row>
    <row r="40" spans="2:17" x14ac:dyDescent="0.25">
      <c r="B40" s="7" t="s">
        <v>259</v>
      </c>
      <c r="C40" s="8">
        <v>35859</v>
      </c>
      <c r="D40" s="8">
        <v>35976</v>
      </c>
      <c r="E40">
        <f t="shared" si="0"/>
        <v>117</v>
      </c>
    </row>
    <row r="41" spans="2:17" x14ac:dyDescent="0.25">
      <c r="B41" s="7" t="s">
        <v>45</v>
      </c>
      <c r="C41" s="8">
        <v>37281</v>
      </c>
      <c r="D41" s="8">
        <v>37399</v>
      </c>
      <c r="E41">
        <f t="shared" si="0"/>
        <v>118</v>
      </c>
    </row>
    <row r="42" spans="2:17" x14ac:dyDescent="0.25">
      <c r="B42" s="7" t="s">
        <v>240</v>
      </c>
      <c r="C42" s="8">
        <v>40241</v>
      </c>
      <c r="D42" s="8">
        <v>40359</v>
      </c>
      <c r="E42">
        <f t="shared" si="0"/>
        <v>118</v>
      </c>
    </row>
    <row r="43" spans="2:17" x14ac:dyDescent="0.25">
      <c r="B43" s="7" t="s">
        <v>105</v>
      </c>
      <c r="C43" s="8">
        <v>38401</v>
      </c>
      <c r="D43" s="8">
        <v>38533</v>
      </c>
      <c r="E43">
        <f t="shared" si="0"/>
        <v>132</v>
      </c>
    </row>
    <row r="44" spans="2:17" x14ac:dyDescent="0.25">
      <c r="B44" s="7" t="s">
        <v>121</v>
      </c>
      <c r="C44" s="8">
        <v>41683</v>
      </c>
      <c r="D44" s="8">
        <v>41820</v>
      </c>
      <c r="E44">
        <f t="shared" si="0"/>
        <v>137</v>
      </c>
    </row>
    <row r="45" spans="2:17" x14ac:dyDescent="0.25">
      <c r="B45" s="7" t="s">
        <v>243</v>
      </c>
      <c r="C45" s="8">
        <v>40211</v>
      </c>
      <c r="D45" s="8">
        <v>40359</v>
      </c>
      <c r="E45">
        <f t="shared" si="0"/>
        <v>148</v>
      </c>
    </row>
    <row r="46" spans="2:17" x14ac:dyDescent="0.25">
      <c r="B46" s="7" t="s">
        <v>246</v>
      </c>
      <c r="C46" s="8">
        <v>36924</v>
      </c>
      <c r="D46" s="8">
        <v>37072</v>
      </c>
      <c r="E46">
        <f t="shared" si="0"/>
        <v>148</v>
      </c>
    </row>
    <row r="47" spans="2:17" x14ac:dyDescent="0.25">
      <c r="B47" s="7" t="s">
        <v>146</v>
      </c>
      <c r="C47" s="8">
        <v>41662</v>
      </c>
      <c r="D47" s="8">
        <v>41820</v>
      </c>
      <c r="E47">
        <f t="shared" si="0"/>
        <v>158</v>
      </c>
    </row>
    <row r="48" spans="2:17" x14ac:dyDescent="0.25">
      <c r="B48" s="7" t="s">
        <v>126</v>
      </c>
      <c r="C48" s="8">
        <v>41655</v>
      </c>
      <c r="D48" s="8">
        <v>41820</v>
      </c>
      <c r="E48">
        <f t="shared" si="0"/>
        <v>165</v>
      </c>
    </row>
    <row r="49" spans="2:5" x14ac:dyDescent="0.25">
      <c r="B49" s="7" t="s">
        <v>109</v>
      </c>
      <c r="C49" s="8">
        <v>39461</v>
      </c>
      <c r="D49" s="8">
        <v>39629</v>
      </c>
      <c r="E49">
        <f t="shared" si="0"/>
        <v>168</v>
      </c>
    </row>
    <row r="50" spans="2:5" x14ac:dyDescent="0.25">
      <c r="B50" s="7" t="s">
        <v>145</v>
      </c>
      <c r="C50" s="8">
        <v>42382</v>
      </c>
      <c r="D50" s="8">
        <v>42551</v>
      </c>
      <c r="E50">
        <f t="shared" si="0"/>
        <v>169</v>
      </c>
    </row>
    <row r="51" spans="2:5" x14ac:dyDescent="0.25">
      <c r="B51" s="7" t="s">
        <v>169</v>
      </c>
      <c r="C51" s="8">
        <v>36899</v>
      </c>
      <c r="D51" s="8">
        <v>37072</v>
      </c>
      <c r="E51">
        <f t="shared" si="0"/>
        <v>173</v>
      </c>
    </row>
    <row r="52" spans="2:5" x14ac:dyDescent="0.25">
      <c r="B52" s="7" t="s">
        <v>38</v>
      </c>
      <c r="C52" s="8">
        <v>38722</v>
      </c>
      <c r="D52" s="8">
        <v>38898</v>
      </c>
      <c r="E52">
        <f t="shared" si="0"/>
        <v>176</v>
      </c>
    </row>
    <row r="53" spans="2:5" x14ac:dyDescent="0.25">
      <c r="B53" s="7" t="s">
        <v>231</v>
      </c>
      <c r="C53" s="8">
        <v>42366</v>
      </c>
      <c r="D53" s="8">
        <v>42551</v>
      </c>
      <c r="E53">
        <f t="shared" si="0"/>
        <v>185</v>
      </c>
    </row>
    <row r="54" spans="2:5" x14ac:dyDescent="0.25">
      <c r="B54" s="7" t="s">
        <v>98</v>
      </c>
      <c r="C54" s="8">
        <v>36504</v>
      </c>
      <c r="D54" s="8">
        <v>36707</v>
      </c>
      <c r="E54">
        <f t="shared" si="0"/>
        <v>203</v>
      </c>
    </row>
    <row r="55" spans="2:5" x14ac:dyDescent="0.25">
      <c r="B55" s="7" t="s">
        <v>206</v>
      </c>
      <c r="C55" s="8">
        <v>38329</v>
      </c>
      <c r="D55" s="8">
        <v>38533</v>
      </c>
      <c r="E55">
        <f t="shared" si="0"/>
        <v>204</v>
      </c>
    </row>
    <row r="56" spans="2:5" x14ac:dyDescent="0.25">
      <c r="B56" s="7" t="s">
        <v>190</v>
      </c>
      <c r="C56" s="8">
        <v>37950</v>
      </c>
      <c r="D56" s="8">
        <v>38168</v>
      </c>
      <c r="E56">
        <f t="shared" si="0"/>
        <v>218</v>
      </c>
    </row>
    <row r="57" spans="2:5" x14ac:dyDescent="0.25">
      <c r="B57" s="7" t="s">
        <v>205</v>
      </c>
      <c r="C57" s="8">
        <v>40140</v>
      </c>
      <c r="D57" s="8">
        <v>40359</v>
      </c>
      <c r="E57">
        <f t="shared" si="0"/>
        <v>219</v>
      </c>
    </row>
    <row r="58" spans="2:5" x14ac:dyDescent="0.25">
      <c r="B58" s="7" t="s">
        <v>256</v>
      </c>
      <c r="C58" s="8">
        <v>35391</v>
      </c>
      <c r="D58" s="8">
        <v>35611</v>
      </c>
      <c r="E58">
        <f t="shared" si="0"/>
        <v>220</v>
      </c>
    </row>
    <row r="59" spans="2:5" x14ac:dyDescent="0.25">
      <c r="B59" s="7" t="s">
        <v>260</v>
      </c>
      <c r="C59" s="8">
        <v>35753</v>
      </c>
      <c r="D59" s="8">
        <v>35976</v>
      </c>
      <c r="E59">
        <f t="shared" si="0"/>
        <v>223</v>
      </c>
    </row>
    <row r="60" spans="2:5" x14ac:dyDescent="0.25">
      <c r="B60" s="7" t="s">
        <v>115</v>
      </c>
      <c r="C60" s="8">
        <v>42426</v>
      </c>
      <c r="D60" s="8">
        <v>42669</v>
      </c>
      <c r="E60">
        <f t="shared" si="0"/>
        <v>243</v>
      </c>
    </row>
    <row r="61" spans="2:5" x14ac:dyDescent="0.25">
      <c r="B61" s="7" t="s">
        <v>29</v>
      </c>
      <c r="C61" s="8">
        <v>39377</v>
      </c>
      <c r="D61" s="8">
        <v>39629</v>
      </c>
      <c r="E61">
        <f t="shared" si="0"/>
        <v>252</v>
      </c>
    </row>
    <row r="62" spans="2:5" x14ac:dyDescent="0.25">
      <c r="B62" s="7" t="s">
        <v>230</v>
      </c>
      <c r="C62" s="8">
        <v>42298</v>
      </c>
      <c r="D62" s="8">
        <v>42551</v>
      </c>
      <c r="E62">
        <f t="shared" si="0"/>
        <v>253</v>
      </c>
    </row>
    <row r="63" spans="2:5" x14ac:dyDescent="0.25">
      <c r="B63" s="7" t="s">
        <v>262</v>
      </c>
      <c r="C63" s="8">
        <v>35352</v>
      </c>
      <c r="D63" s="8">
        <v>35611</v>
      </c>
      <c r="E63">
        <f t="shared" si="0"/>
        <v>259</v>
      </c>
    </row>
    <row r="64" spans="2:5" x14ac:dyDescent="0.25">
      <c r="B64" s="7" t="s">
        <v>68</v>
      </c>
      <c r="C64" s="8">
        <v>40462</v>
      </c>
      <c r="D64" s="8">
        <v>40724</v>
      </c>
      <c r="E64">
        <f t="shared" si="0"/>
        <v>262</v>
      </c>
    </row>
    <row r="65" spans="2:5" x14ac:dyDescent="0.25">
      <c r="B65" s="7" t="s">
        <v>36</v>
      </c>
      <c r="C65" s="8">
        <v>40092</v>
      </c>
      <c r="D65" s="8">
        <v>40359</v>
      </c>
      <c r="E65">
        <f t="shared" si="0"/>
        <v>267</v>
      </c>
    </row>
    <row r="66" spans="2:5" x14ac:dyDescent="0.25">
      <c r="B66" s="7" t="s">
        <v>142</v>
      </c>
      <c r="C66" s="8">
        <v>40823</v>
      </c>
      <c r="D66" s="8">
        <v>41090</v>
      </c>
      <c r="E66">
        <f t="shared" si="0"/>
        <v>267</v>
      </c>
    </row>
    <row r="67" spans="2:5" x14ac:dyDescent="0.25">
      <c r="B67" s="7" t="s">
        <v>136</v>
      </c>
      <c r="C67" s="8">
        <v>40434</v>
      </c>
      <c r="D67" s="8">
        <v>40724</v>
      </c>
      <c r="E67">
        <f t="shared" si="0"/>
        <v>290</v>
      </c>
    </row>
    <row r="68" spans="2:5" x14ac:dyDescent="0.25">
      <c r="B68" s="7" t="s">
        <v>78</v>
      </c>
      <c r="C68" s="8">
        <v>42255</v>
      </c>
      <c r="D68" s="8">
        <v>42551</v>
      </c>
      <c r="E68">
        <f t="shared" si="0"/>
        <v>296</v>
      </c>
    </row>
    <row r="69" spans="2:5" x14ac:dyDescent="0.25">
      <c r="B69" s="7" t="s">
        <v>37</v>
      </c>
      <c r="C69" s="8">
        <v>36769</v>
      </c>
      <c r="D69" s="8">
        <v>37072</v>
      </c>
      <c r="E69">
        <f t="shared" si="0"/>
        <v>303</v>
      </c>
    </row>
    <row r="70" spans="2:5" x14ac:dyDescent="0.25">
      <c r="B70" s="7" t="s">
        <v>93</v>
      </c>
      <c r="C70" s="8">
        <v>38946</v>
      </c>
      <c r="D70" s="8">
        <v>39263</v>
      </c>
      <c r="E70">
        <f t="shared" si="0"/>
        <v>317</v>
      </c>
    </row>
    <row r="71" spans="2:5" x14ac:dyDescent="0.25">
      <c r="B71" s="7" t="s">
        <v>53</v>
      </c>
      <c r="C71" s="8">
        <v>39666</v>
      </c>
      <c r="D71" s="8">
        <v>39994</v>
      </c>
      <c r="E71">
        <f t="shared" si="0"/>
        <v>328</v>
      </c>
    </row>
    <row r="72" spans="2:5" x14ac:dyDescent="0.25">
      <c r="B72" s="7" t="s">
        <v>228</v>
      </c>
      <c r="C72" s="8">
        <v>41852</v>
      </c>
      <c r="D72" s="8">
        <v>42185</v>
      </c>
      <c r="E72">
        <f t="shared" si="0"/>
        <v>333</v>
      </c>
    </row>
    <row r="73" spans="2:5" x14ac:dyDescent="0.25">
      <c r="B73" s="7" t="s">
        <v>90</v>
      </c>
      <c r="C73" s="8">
        <v>38198</v>
      </c>
      <c r="D73" s="8">
        <v>38533</v>
      </c>
      <c r="E73">
        <f t="shared" si="0"/>
        <v>335</v>
      </c>
    </row>
    <row r="74" spans="2:5" x14ac:dyDescent="0.25">
      <c r="B74" s="7" t="s">
        <v>111</v>
      </c>
      <c r="C74" s="8">
        <v>40744</v>
      </c>
      <c r="D74" s="8">
        <v>41090</v>
      </c>
      <c r="E74">
        <f t="shared" si="0"/>
        <v>346</v>
      </c>
    </row>
    <row r="75" spans="2:5" x14ac:dyDescent="0.25">
      <c r="B75" s="7" t="s">
        <v>271</v>
      </c>
      <c r="C75" s="8">
        <v>35628</v>
      </c>
      <c r="D75" s="8">
        <v>35976</v>
      </c>
      <c r="E75">
        <f t="shared" si="0"/>
        <v>348</v>
      </c>
    </row>
    <row r="76" spans="2:5" x14ac:dyDescent="0.25">
      <c r="B76" s="7" t="s">
        <v>234</v>
      </c>
      <c r="C76" s="8">
        <v>38540</v>
      </c>
      <c r="D76" s="8">
        <v>38898</v>
      </c>
      <c r="E76">
        <f t="shared" si="0"/>
        <v>358</v>
      </c>
    </row>
    <row r="77" spans="2:5" x14ac:dyDescent="0.25">
      <c r="B77" s="7" t="s">
        <v>58</v>
      </c>
      <c r="C77" s="8">
        <v>40714</v>
      </c>
      <c r="D77" s="8">
        <v>41090</v>
      </c>
      <c r="E77">
        <f t="shared" si="0"/>
        <v>376</v>
      </c>
    </row>
    <row r="78" spans="2:5" x14ac:dyDescent="0.25">
      <c r="B78" s="7" t="s">
        <v>104</v>
      </c>
      <c r="C78" s="8">
        <v>37788</v>
      </c>
      <c r="D78" s="8">
        <v>38168</v>
      </c>
      <c r="E78">
        <f t="shared" si="0"/>
        <v>380</v>
      </c>
    </row>
    <row r="79" spans="2:5" x14ac:dyDescent="0.25">
      <c r="B79" s="7" t="s">
        <v>80</v>
      </c>
      <c r="C79" s="8">
        <v>37055</v>
      </c>
      <c r="D79" s="8">
        <v>37437</v>
      </c>
      <c r="E79">
        <f t="shared" si="0"/>
        <v>382</v>
      </c>
    </row>
    <row r="80" spans="2:5" x14ac:dyDescent="0.25">
      <c r="B80" s="7" t="s">
        <v>59</v>
      </c>
      <c r="C80" s="8">
        <v>37046</v>
      </c>
      <c r="D80" s="8">
        <v>37437</v>
      </c>
      <c r="E80">
        <f t="shared" si="0"/>
        <v>391</v>
      </c>
    </row>
    <row r="81" spans="2:5" x14ac:dyDescent="0.25">
      <c r="B81" s="7" t="s">
        <v>188</v>
      </c>
      <c r="C81" s="8">
        <v>38871</v>
      </c>
      <c r="D81" s="8">
        <v>39263</v>
      </c>
      <c r="E81">
        <f t="shared" si="0"/>
        <v>392</v>
      </c>
    </row>
    <row r="82" spans="2:5" x14ac:dyDescent="0.25">
      <c r="B82" s="7" t="s">
        <v>213</v>
      </c>
      <c r="C82" s="8">
        <v>41424</v>
      </c>
      <c r="D82" s="8">
        <v>41820</v>
      </c>
      <c r="E82">
        <f t="shared" si="0"/>
        <v>396</v>
      </c>
    </row>
    <row r="83" spans="2:5" x14ac:dyDescent="0.25">
      <c r="B83" s="7" t="s">
        <v>124</v>
      </c>
      <c r="C83" s="8">
        <v>39596</v>
      </c>
      <c r="D83" s="8">
        <v>39994</v>
      </c>
      <c r="E83">
        <f t="shared" si="0"/>
        <v>398</v>
      </c>
    </row>
    <row r="84" spans="2:5" x14ac:dyDescent="0.25">
      <c r="B84" s="7" t="s">
        <v>147</v>
      </c>
      <c r="C84" s="8">
        <v>41407</v>
      </c>
      <c r="D84" s="8">
        <v>41820</v>
      </c>
      <c r="E84">
        <f t="shared" si="0"/>
        <v>413</v>
      </c>
    </row>
    <row r="85" spans="2:5" x14ac:dyDescent="0.25">
      <c r="B85" s="7" t="s">
        <v>60</v>
      </c>
      <c r="C85" s="8">
        <v>39933</v>
      </c>
      <c r="D85" s="8">
        <v>40359</v>
      </c>
      <c r="E85">
        <f t="shared" si="0"/>
        <v>426</v>
      </c>
    </row>
    <row r="86" spans="2:5" x14ac:dyDescent="0.25">
      <c r="B86" s="7" t="s">
        <v>214</v>
      </c>
      <c r="C86" s="8">
        <v>37369</v>
      </c>
      <c r="D86" s="8">
        <v>37802</v>
      </c>
      <c r="E86">
        <f t="shared" si="0"/>
        <v>433</v>
      </c>
    </row>
    <row r="87" spans="2:5" x14ac:dyDescent="0.25">
      <c r="B87" s="7" t="s">
        <v>99</v>
      </c>
      <c r="C87" s="8">
        <v>42107</v>
      </c>
      <c r="D87" s="8">
        <v>42551</v>
      </c>
      <c r="E87">
        <f t="shared" si="0"/>
        <v>444</v>
      </c>
    </row>
    <row r="88" spans="2:5" x14ac:dyDescent="0.25">
      <c r="B88" s="7" t="s">
        <v>153</v>
      </c>
      <c r="C88" s="8">
        <v>42097</v>
      </c>
      <c r="D88" s="8">
        <v>42551</v>
      </c>
      <c r="E88">
        <f t="shared" si="0"/>
        <v>454</v>
      </c>
    </row>
    <row r="89" spans="2:5" x14ac:dyDescent="0.25">
      <c r="B89" s="7" t="s">
        <v>251</v>
      </c>
      <c r="C89" s="8">
        <v>40262</v>
      </c>
      <c r="D89" s="8">
        <v>40724</v>
      </c>
      <c r="E89">
        <f t="shared" ref="E89:E152" si="1">DATEDIF(C89,D89,"d")</f>
        <v>462</v>
      </c>
    </row>
    <row r="90" spans="2:5" x14ac:dyDescent="0.25">
      <c r="B90" s="7" t="s">
        <v>218</v>
      </c>
      <c r="C90" s="8">
        <v>41348</v>
      </c>
      <c r="D90" s="8">
        <v>41820</v>
      </c>
      <c r="E90">
        <f t="shared" si="1"/>
        <v>472</v>
      </c>
    </row>
    <row r="91" spans="2:5" x14ac:dyDescent="0.25">
      <c r="B91" s="7" t="s">
        <v>177</v>
      </c>
      <c r="C91" s="8">
        <v>36599</v>
      </c>
      <c r="D91" s="8">
        <v>37072</v>
      </c>
      <c r="E91">
        <f t="shared" si="1"/>
        <v>473</v>
      </c>
    </row>
    <row r="92" spans="2:5" x14ac:dyDescent="0.25">
      <c r="B92" s="7" t="s">
        <v>270</v>
      </c>
      <c r="C92" s="8">
        <v>35858</v>
      </c>
      <c r="D92" s="8">
        <v>36341</v>
      </c>
      <c r="E92">
        <f t="shared" si="1"/>
        <v>483</v>
      </c>
    </row>
    <row r="93" spans="2:5" x14ac:dyDescent="0.25">
      <c r="B93" s="7" t="s">
        <v>168</v>
      </c>
      <c r="C93" s="8">
        <v>36572</v>
      </c>
      <c r="D93" s="8">
        <v>37072</v>
      </c>
      <c r="E93">
        <f t="shared" si="1"/>
        <v>500</v>
      </c>
    </row>
    <row r="94" spans="2:5" x14ac:dyDescent="0.25">
      <c r="B94" s="7" t="s">
        <v>263</v>
      </c>
      <c r="C94" s="8">
        <v>35475</v>
      </c>
      <c r="D94" s="8">
        <v>35976</v>
      </c>
      <c r="E94">
        <f t="shared" si="1"/>
        <v>501</v>
      </c>
    </row>
    <row r="95" spans="2:5" x14ac:dyDescent="0.25">
      <c r="B95" s="7" t="s">
        <v>210</v>
      </c>
      <c r="C95" s="8">
        <v>36930</v>
      </c>
      <c r="D95" s="8">
        <v>37437</v>
      </c>
      <c r="E95">
        <f t="shared" si="1"/>
        <v>507</v>
      </c>
    </row>
    <row r="96" spans="2:5" x14ac:dyDescent="0.25">
      <c r="B96" s="7" t="s">
        <v>49</v>
      </c>
      <c r="C96" s="8">
        <v>37650</v>
      </c>
      <c r="D96" s="8">
        <v>38168</v>
      </c>
      <c r="E96">
        <f t="shared" si="1"/>
        <v>518</v>
      </c>
    </row>
    <row r="97" spans="2:5" x14ac:dyDescent="0.25">
      <c r="B97" s="7" t="s">
        <v>102</v>
      </c>
      <c r="C97" s="8">
        <v>37279</v>
      </c>
      <c r="D97" s="8">
        <v>37802</v>
      </c>
      <c r="E97">
        <f t="shared" si="1"/>
        <v>523</v>
      </c>
    </row>
    <row r="98" spans="2:5" x14ac:dyDescent="0.25">
      <c r="B98" s="7" t="s">
        <v>65</v>
      </c>
      <c r="C98" s="8">
        <v>41288</v>
      </c>
      <c r="D98" s="8">
        <v>41820</v>
      </c>
      <c r="E98">
        <f t="shared" si="1"/>
        <v>532</v>
      </c>
    </row>
    <row r="99" spans="2:5" x14ac:dyDescent="0.25">
      <c r="B99" s="7" t="s">
        <v>258</v>
      </c>
      <c r="C99" s="8">
        <v>35019</v>
      </c>
      <c r="D99" s="8">
        <v>35551</v>
      </c>
      <c r="E99">
        <f t="shared" si="1"/>
        <v>532</v>
      </c>
    </row>
    <row r="100" spans="2:5" x14ac:dyDescent="0.25">
      <c r="B100" s="7" t="s">
        <v>162</v>
      </c>
      <c r="C100" s="8">
        <v>36535</v>
      </c>
      <c r="D100" s="8">
        <v>37072</v>
      </c>
      <c r="E100">
        <f t="shared" si="1"/>
        <v>537</v>
      </c>
    </row>
    <row r="101" spans="2:5" x14ac:dyDescent="0.25">
      <c r="B101" s="7" t="s">
        <v>94</v>
      </c>
      <c r="C101" s="8">
        <v>40914</v>
      </c>
      <c r="D101" s="8">
        <v>41455</v>
      </c>
      <c r="E101">
        <f t="shared" si="1"/>
        <v>541</v>
      </c>
    </row>
    <row r="102" spans="2:5" x14ac:dyDescent="0.25">
      <c r="B102" s="7" t="s">
        <v>113</v>
      </c>
      <c r="C102" s="8">
        <v>39451</v>
      </c>
      <c r="D102" s="8">
        <v>39994</v>
      </c>
      <c r="E102">
        <f t="shared" si="1"/>
        <v>543</v>
      </c>
    </row>
    <row r="103" spans="2:5" x14ac:dyDescent="0.25">
      <c r="B103" s="7" t="s">
        <v>119</v>
      </c>
      <c r="C103" s="8">
        <v>39442</v>
      </c>
      <c r="D103" s="8">
        <v>39994</v>
      </c>
      <c r="E103">
        <f t="shared" si="1"/>
        <v>552</v>
      </c>
    </row>
    <row r="104" spans="2:5" x14ac:dyDescent="0.25">
      <c r="B104" s="7" t="s">
        <v>77</v>
      </c>
      <c r="C104" s="8">
        <v>36516</v>
      </c>
      <c r="D104" s="8">
        <v>37072</v>
      </c>
      <c r="E104">
        <f t="shared" si="1"/>
        <v>556</v>
      </c>
    </row>
    <row r="105" spans="2:5" x14ac:dyDescent="0.25">
      <c r="B105" s="7" t="s">
        <v>268</v>
      </c>
      <c r="C105" s="8">
        <v>35054</v>
      </c>
      <c r="D105" s="8">
        <v>35611</v>
      </c>
      <c r="E105">
        <f t="shared" si="1"/>
        <v>557</v>
      </c>
    </row>
    <row r="106" spans="2:5" x14ac:dyDescent="0.25">
      <c r="B106" s="7" t="s">
        <v>79</v>
      </c>
      <c r="C106" s="8">
        <v>40574</v>
      </c>
      <c r="D106" s="8">
        <v>41137</v>
      </c>
      <c r="E106">
        <f t="shared" si="1"/>
        <v>563</v>
      </c>
    </row>
    <row r="107" spans="2:5" x14ac:dyDescent="0.25">
      <c r="B107" s="7" t="s">
        <v>267</v>
      </c>
      <c r="C107" s="8">
        <v>35037</v>
      </c>
      <c r="D107" s="8">
        <v>35611</v>
      </c>
      <c r="E107">
        <f t="shared" si="1"/>
        <v>574</v>
      </c>
    </row>
    <row r="108" spans="2:5" x14ac:dyDescent="0.25">
      <c r="B108" s="7" t="s">
        <v>215</v>
      </c>
      <c r="C108" s="8">
        <v>37222</v>
      </c>
      <c r="D108" s="8">
        <v>37802</v>
      </c>
      <c r="E108">
        <f t="shared" si="1"/>
        <v>580</v>
      </c>
    </row>
    <row r="109" spans="2:5" x14ac:dyDescent="0.25">
      <c r="B109" s="7" t="s">
        <v>76</v>
      </c>
      <c r="C109" s="8">
        <v>41603</v>
      </c>
      <c r="D109" s="8">
        <v>42185</v>
      </c>
      <c r="E109">
        <f t="shared" si="1"/>
        <v>582</v>
      </c>
    </row>
    <row r="110" spans="2:5" x14ac:dyDescent="0.25">
      <c r="B110" s="7" t="s">
        <v>253</v>
      </c>
      <c r="C110" s="8">
        <v>35758</v>
      </c>
      <c r="D110" s="8">
        <v>36341</v>
      </c>
      <c r="E110">
        <f t="shared" si="1"/>
        <v>583</v>
      </c>
    </row>
    <row r="111" spans="2:5" x14ac:dyDescent="0.25">
      <c r="B111" s="7" t="s">
        <v>209</v>
      </c>
      <c r="C111" s="8">
        <v>41234</v>
      </c>
      <c r="D111" s="8">
        <v>41820</v>
      </c>
      <c r="E111">
        <f t="shared" si="1"/>
        <v>586</v>
      </c>
    </row>
    <row r="112" spans="2:5" x14ac:dyDescent="0.25">
      <c r="B112" s="7" t="s">
        <v>255</v>
      </c>
      <c r="C112" s="8">
        <v>35024</v>
      </c>
      <c r="D112" s="8">
        <v>35611</v>
      </c>
      <c r="E112">
        <f t="shared" si="1"/>
        <v>587</v>
      </c>
    </row>
    <row r="113" spans="2:5" x14ac:dyDescent="0.25">
      <c r="B113" s="7" t="s">
        <v>132</v>
      </c>
      <c r="C113" s="8">
        <v>39769</v>
      </c>
      <c r="D113" s="8">
        <v>40359</v>
      </c>
      <c r="E113">
        <f t="shared" si="1"/>
        <v>590</v>
      </c>
    </row>
    <row r="114" spans="2:5" x14ac:dyDescent="0.25">
      <c r="B114" s="7" t="s">
        <v>232</v>
      </c>
      <c r="C114" s="8">
        <v>36474</v>
      </c>
      <c r="D114" s="8">
        <v>37072</v>
      </c>
      <c r="E114">
        <f t="shared" si="1"/>
        <v>598</v>
      </c>
    </row>
    <row r="115" spans="2:5" x14ac:dyDescent="0.25">
      <c r="B115" s="7" t="s">
        <v>149</v>
      </c>
      <c r="C115" s="8">
        <v>41585</v>
      </c>
      <c r="D115" s="8">
        <v>42185</v>
      </c>
      <c r="E115">
        <f t="shared" si="1"/>
        <v>600</v>
      </c>
    </row>
    <row r="116" spans="2:5" x14ac:dyDescent="0.25">
      <c r="B116" s="7" t="s">
        <v>108</v>
      </c>
      <c r="C116" s="8">
        <v>38658</v>
      </c>
      <c r="D116" s="8">
        <v>39263</v>
      </c>
      <c r="E116">
        <f t="shared" si="1"/>
        <v>605</v>
      </c>
    </row>
    <row r="117" spans="2:5" x14ac:dyDescent="0.25">
      <c r="B117" s="7" t="s">
        <v>125</v>
      </c>
      <c r="C117" s="8">
        <v>39367</v>
      </c>
      <c r="D117" s="8">
        <v>39994</v>
      </c>
      <c r="E117">
        <f t="shared" si="1"/>
        <v>627</v>
      </c>
    </row>
    <row r="118" spans="2:5" x14ac:dyDescent="0.25">
      <c r="B118" s="7" t="s">
        <v>50</v>
      </c>
      <c r="C118" s="8">
        <v>40457</v>
      </c>
      <c r="D118" s="8">
        <v>41090</v>
      </c>
      <c r="E118">
        <f t="shared" si="1"/>
        <v>633</v>
      </c>
    </row>
    <row r="119" spans="2:5" x14ac:dyDescent="0.25">
      <c r="B119" s="7" t="s">
        <v>48</v>
      </c>
      <c r="C119" s="8">
        <v>40812</v>
      </c>
      <c r="D119" s="8">
        <v>41455</v>
      </c>
      <c r="E119">
        <f t="shared" si="1"/>
        <v>643</v>
      </c>
    </row>
    <row r="120" spans="2:5" x14ac:dyDescent="0.25">
      <c r="B120" s="7" t="s">
        <v>195</v>
      </c>
      <c r="C120" s="8">
        <v>40078</v>
      </c>
      <c r="D120" s="8">
        <v>40724</v>
      </c>
      <c r="E120">
        <f t="shared" si="1"/>
        <v>646</v>
      </c>
    </row>
    <row r="121" spans="2:5" x14ac:dyDescent="0.25">
      <c r="B121" s="7" t="s">
        <v>150</v>
      </c>
      <c r="C121" s="8">
        <v>41526</v>
      </c>
      <c r="D121" s="8">
        <v>42185</v>
      </c>
      <c r="E121">
        <f t="shared" si="1"/>
        <v>659</v>
      </c>
    </row>
    <row r="122" spans="2:5" x14ac:dyDescent="0.25">
      <c r="B122" s="7" t="s">
        <v>134</v>
      </c>
      <c r="C122" s="8">
        <v>40786</v>
      </c>
      <c r="D122" s="8">
        <v>41455</v>
      </c>
      <c r="E122">
        <f t="shared" si="1"/>
        <v>669</v>
      </c>
    </row>
    <row r="123" spans="2:5" x14ac:dyDescent="0.25">
      <c r="B123" s="7" t="s">
        <v>197</v>
      </c>
      <c r="C123" s="8">
        <v>40051</v>
      </c>
      <c r="D123" s="8">
        <v>40724</v>
      </c>
      <c r="E123">
        <f t="shared" si="1"/>
        <v>673</v>
      </c>
    </row>
    <row r="124" spans="2:5" x14ac:dyDescent="0.25">
      <c r="B124" s="7" t="s">
        <v>160</v>
      </c>
      <c r="C124" s="8">
        <v>35177</v>
      </c>
      <c r="D124" s="8">
        <v>35866</v>
      </c>
      <c r="E124">
        <f t="shared" si="1"/>
        <v>689</v>
      </c>
    </row>
    <row r="125" spans="2:5" x14ac:dyDescent="0.25">
      <c r="B125" s="7" t="s">
        <v>191</v>
      </c>
      <c r="C125" s="8">
        <v>40401</v>
      </c>
      <c r="D125" s="8">
        <v>41090</v>
      </c>
      <c r="E125">
        <f t="shared" si="1"/>
        <v>689</v>
      </c>
    </row>
    <row r="126" spans="2:5" x14ac:dyDescent="0.25">
      <c r="B126" s="7" t="s">
        <v>248</v>
      </c>
      <c r="C126" s="8">
        <v>38566</v>
      </c>
      <c r="D126" s="8">
        <v>39263</v>
      </c>
      <c r="E126">
        <f t="shared" si="1"/>
        <v>697</v>
      </c>
    </row>
    <row r="127" spans="2:5" x14ac:dyDescent="0.25">
      <c r="B127" s="7" t="s">
        <v>52</v>
      </c>
      <c r="C127" s="8">
        <v>41486</v>
      </c>
      <c r="D127" s="8">
        <v>42185</v>
      </c>
      <c r="E127">
        <f t="shared" si="1"/>
        <v>699</v>
      </c>
    </row>
    <row r="128" spans="2:5" x14ac:dyDescent="0.25">
      <c r="B128" s="7" t="s">
        <v>95</v>
      </c>
      <c r="C128" s="8">
        <v>41479</v>
      </c>
      <c r="D128" s="8">
        <v>42185</v>
      </c>
      <c r="E128">
        <f t="shared" si="1"/>
        <v>706</v>
      </c>
    </row>
    <row r="129" spans="2:5" x14ac:dyDescent="0.25">
      <c r="B129" s="7" t="s">
        <v>122</v>
      </c>
      <c r="C129" s="8">
        <v>40374</v>
      </c>
      <c r="D129" s="8">
        <v>41090</v>
      </c>
      <c r="E129">
        <f t="shared" si="1"/>
        <v>716</v>
      </c>
    </row>
    <row r="130" spans="2:5" x14ac:dyDescent="0.25">
      <c r="B130" s="7" t="s">
        <v>202</v>
      </c>
      <c r="C130" s="8">
        <v>36719</v>
      </c>
      <c r="D130" s="8">
        <v>37437</v>
      </c>
      <c r="E130">
        <f t="shared" si="1"/>
        <v>718</v>
      </c>
    </row>
    <row r="131" spans="2:5" x14ac:dyDescent="0.25">
      <c r="B131" s="7" t="s">
        <v>83</v>
      </c>
      <c r="C131" s="8">
        <v>37068</v>
      </c>
      <c r="D131" s="8">
        <v>37802</v>
      </c>
      <c r="E131">
        <f t="shared" si="1"/>
        <v>734</v>
      </c>
    </row>
    <row r="132" spans="2:5" x14ac:dyDescent="0.25">
      <c r="B132" s="7" t="s">
        <v>219</v>
      </c>
      <c r="C132" s="8">
        <v>40325</v>
      </c>
      <c r="D132" s="8">
        <v>41090</v>
      </c>
      <c r="E132">
        <f t="shared" si="1"/>
        <v>765</v>
      </c>
    </row>
    <row r="133" spans="2:5" x14ac:dyDescent="0.25">
      <c r="B133" s="7" t="s">
        <v>87</v>
      </c>
      <c r="C133" s="8">
        <v>40316</v>
      </c>
      <c r="D133" s="8">
        <v>41090</v>
      </c>
      <c r="E133">
        <f t="shared" si="1"/>
        <v>774</v>
      </c>
    </row>
    <row r="134" spans="2:5" x14ac:dyDescent="0.25">
      <c r="B134" s="7" t="s">
        <v>163</v>
      </c>
      <c r="C134" s="8">
        <v>37393</v>
      </c>
      <c r="D134" s="8">
        <v>38168</v>
      </c>
      <c r="E134">
        <f t="shared" si="1"/>
        <v>775</v>
      </c>
    </row>
    <row r="135" spans="2:5" x14ac:dyDescent="0.25">
      <c r="B135" s="7" t="s">
        <v>199</v>
      </c>
      <c r="C135" s="8">
        <v>37749</v>
      </c>
      <c r="D135" s="8">
        <v>38533</v>
      </c>
      <c r="E135">
        <f t="shared" si="1"/>
        <v>784</v>
      </c>
    </row>
    <row r="136" spans="2:5" x14ac:dyDescent="0.25">
      <c r="B136" s="7" t="s">
        <v>141</v>
      </c>
      <c r="C136" s="8">
        <v>40304</v>
      </c>
      <c r="D136" s="8">
        <v>41090</v>
      </c>
      <c r="E136">
        <f t="shared" si="1"/>
        <v>786</v>
      </c>
    </row>
    <row r="137" spans="2:5" x14ac:dyDescent="0.25">
      <c r="B137" s="7" t="s">
        <v>192</v>
      </c>
      <c r="C137" s="8">
        <v>38471</v>
      </c>
      <c r="D137" s="8">
        <v>39263</v>
      </c>
      <c r="E137">
        <f t="shared" si="1"/>
        <v>792</v>
      </c>
    </row>
    <row r="138" spans="2:5" x14ac:dyDescent="0.25">
      <c r="B138" s="7" t="s">
        <v>265</v>
      </c>
      <c r="C138" s="8">
        <v>34793</v>
      </c>
      <c r="D138" s="8">
        <v>35611</v>
      </c>
      <c r="E138">
        <f t="shared" si="1"/>
        <v>818</v>
      </c>
    </row>
    <row r="139" spans="2:5" x14ac:dyDescent="0.25">
      <c r="B139" s="7" t="s">
        <v>55</v>
      </c>
      <c r="C139" s="8">
        <v>38806</v>
      </c>
      <c r="D139" s="8">
        <v>39629</v>
      </c>
      <c r="E139">
        <f t="shared" si="1"/>
        <v>823</v>
      </c>
    </row>
    <row r="140" spans="2:5" x14ac:dyDescent="0.25">
      <c r="B140" s="7" t="s">
        <v>140</v>
      </c>
      <c r="C140" s="8">
        <v>41359</v>
      </c>
      <c r="D140" s="8">
        <v>42185</v>
      </c>
      <c r="E140">
        <f t="shared" si="1"/>
        <v>826</v>
      </c>
    </row>
    <row r="141" spans="2:5" x14ac:dyDescent="0.25">
      <c r="B141" s="7" t="s">
        <v>269</v>
      </c>
      <c r="C141" s="8">
        <v>35515</v>
      </c>
      <c r="D141" s="8">
        <v>36341</v>
      </c>
      <c r="E141">
        <f t="shared" si="1"/>
        <v>826</v>
      </c>
    </row>
    <row r="142" spans="2:5" x14ac:dyDescent="0.25">
      <c r="B142" s="7" t="s">
        <v>130</v>
      </c>
      <c r="C142" s="8">
        <v>39888</v>
      </c>
      <c r="D142" s="8">
        <v>40724</v>
      </c>
      <c r="E142">
        <f t="shared" si="1"/>
        <v>836</v>
      </c>
    </row>
    <row r="143" spans="2:5" x14ac:dyDescent="0.25">
      <c r="B143" s="7" t="s">
        <v>66</v>
      </c>
      <c r="C143" s="8">
        <v>41705</v>
      </c>
      <c r="D143" s="8">
        <v>42551</v>
      </c>
      <c r="E143">
        <f t="shared" si="1"/>
        <v>846</v>
      </c>
    </row>
    <row r="144" spans="2:5" x14ac:dyDescent="0.25">
      <c r="B144" s="7" t="s">
        <v>67</v>
      </c>
      <c r="C144" s="8">
        <v>37321</v>
      </c>
      <c r="D144" s="8">
        <v>38168</v>
      </c>
      <c r="E144">
        <f t="shared" si="1"/>
        <v>847</v>
      </c>
    </row>
    <row r="145" spans="2:5" x14ac:dyDescent="0.25">
      <c r="B145" s="7" t="s">
        <v>34</v>
      </c>
      <c r="C145" s="8">
        <v>41326</v>
      </c>
      <c r="D145" s="8">
        <v>42185</v>
      </c>
      <c r="E145">
        <f t="shared" si="1"/>
        <v>859</v>
      </c>
    </row>
    <row r="146" spans="2:5" x14ac:dyDescent="0.25">
      <c r="B146" s="7" t="s">
        <v>208</v>
      </c>
      <c r="C146" s="8">
        <v>39134</v>
      </c>
      <c r="D146" s="8">
        <v>39994</v>
      </c>
      <c r="E146">
        <f t="shared" si="1"/>
        <v>860</v>
      </c>
    </row>
    <row r="147" spans="2:5" x14ac:dyDescent="0.25">
      <c r="B147" s="7" t="s">
        <v>201</v>
      </c>
      <c r="C147" s="8">
        <v>36928</v>
      </c>
      <c r="D147" s="8">
        <v>37802</v>
      </c>
      <c r="E147">
        <f t="shared" si="1"/>
        <v>874</v>
      </c>
    </row>
    <row r="148" spans="2:5" x14ac:dyDescent="0.25">
      <c r="B148" s="7" t="s">
        <v>128</v>
      </c>
      <c r="C148" s="8">
        <v>39461</v>
      </c>
      <c r="D148" s="8">
        <v>40359</v>
      </c>
      <c r="E148">
        <f t="shared" si="1"/>
        <v>898</v>
      </c>
    </row>
    <row r="149" spans="2:5" x14ac:dyDescent="0.25">
      <c r="B149" s="7" t="s">
        <v>47</v>
      </c>
      <c r="C149" s="8">
        <v>35802</v>
      </c>
      <c r="D149" s="8">
        <v>36707</v>
      </c>
      <c r="E149">
        <f t="shared" si="1"/>
        <v>905</v>
      </c>
    </row>
    <row r="150" spans="2:5" x14ac:dyDescent="0.25">
      <c r="B150" s="7" t="s">
        <v>152</v>
      </c>
      <c r="C150" s="8">
        <v>41638</v>
      </c>
      <c r="D150" s="8">
        <v>42551</v>
      </c>
      <c r="E150">
        <f t="shared" si="1"/>
        <v>913</v>
      </c>
    </row>
    <row r="151" spans="2:5" x14ac:dyDescent="0.25">
      <c r="B151" s="7" t="s">
        <v>176</v>
      </c>
      <c r="C151" s="8">
        <v>36889</v>
      </c>
      <c r="D151" s="8">
        <v>37802</v>
      </c>
      <c r="E151">
        <f t="shared" si="1"/>
        <v>913</v>
      </c>
    </row>
    <row r="152" spans="2:5" x14ac:dyDescent="0.25">
      <c r="B152" s="7" t="s">
        <v>127</v>
      </c>
      <c r="C152" s="8">
        <v>40532</v>
      </c>
      <c r="D152" s="8">
        <v>41455</v>
      </c>
      <c r="E152">
        <f t="shared" si="1"/>
        <v>923</v>
      </c>
    </row>
    <row r="153" spans="2:5" x14ac:dyDescent="0.25">
      <c r="B153" s="7" t="s">
        <v>129</v>
      </c>
      <c r="C153" s="8">
        <v>40483</v>
      </c>
      <c r="D153" s="8">
        <v>41455</v>
      </c>
      <c r="E153">
        <f t="shared" ref="E153:E216" si="2">DATEDIF(C153,D153,"d")</f>
        <v>972</v>
      </c>
    </row>
    <row r="154" spans="2:5" x14ac:dyDescent="0.25">
      <c r="B154" s="7" t="s">
        <v>221</v>
      </c>
      <c r="C154" s="8">
        <v>40483</v>
      </c>
      <c r="D154" s="8">
        <v>41455</v>
      </c>
      <c r="E154">
        <f t="shared" si="2"/>
        <v>972</v>
      </c>
    </row>
    <row r="155" spans="2:5" x14ac:dyDescent="0.25">
      <c r="B155" s="7" t="s">
        <v>212</v>
      </c>
      <c r="C155" s="8">
        <v>36822</v>
      </c>
      <c r="D155" s="8">
        <v>37802</v>
      </c>
      <c r="E155">
        <f t="shared" si="2"/>
        <v>980</v>
      </c>
    </row>
    <row r="156" spans="2:5" x14ac:dyDescent="0.25">
      <c r="B156" s="7" t="s">
        <v>238</v>
      </c>
      <c r="C156" s="8">
        <v>41571</v>
      </c>
      <c r="D156" s="8">
        <v>42551</v>
      </c>
      <c r="E156">
        <f t="shared" si="2"/>
        <v>980</v>
      </c>
    </row>
    <row r="157" spans="2:5" x14ac:dyDescent="0.25">
      <c r="B157" s="7" t="s">
        <v>114</v>
      </c>
      <c r="C157" s="8">
        <v>38999</v>
      </c>
      <c r="D157" s="8">
        <v>39994</v>
      </c>
      <c r="E157">
        <f t="shared" si="2"/>
        <v>995</v>
      </c>
    </row>
    <row r="158" spans="2:5" x14ac:dyDescent="0.25">
      <c r="B158" s="7" t="s">
        <v>159</v>
      </c>
      <c r="C158" s="8">
        <v>37162</v>
      </c>
      <c r="D158" s="8">
        <v>38168</v>
      </c>
      <c r="E158">
        <f t="shared" si="2"/>
        <v>1006</v>
      </c>
    </row>
    <row r="159" spans="2:5" x14ac:dyDescent="0.25">
      <c r="B159" s="7" t="s">
        <v>252</v>
      </c>
      <c r="C159" s="8">
        <v>40434</v>
      </c>
      <c r="D159" s="8">
        <v>41455</v>
      </c>
      <c r="E159">
        <f t="shared" si="2"/>
        <v>1021</v>
      </c>
    </row>
    <row r="160" spans="2:5" x14ac:dyDescent="0.25">
      <c r="B160" s="7" t="s">
        <v>112</v>
      </c>
      <c r="C160" s="8">
        <v>40067</v>
      </c>
      <c r="D160" s="8">
        <v>41090</v>
      </c>
      <c r="E160">
        <f t="shared" si="2"/>
        <v>1023</v>
      </c>
    </row>
    <row r="161" spans="2:5" x14ac:dyDescent="0.25">
      <c r="B161" s="7" t="s">
        <v>30</v>
      </c>
      <c r="C161" s="8">
        <v>36405</v>
      </c>
      <c r="D161" s="8">
        <v>37437</v>
      </c>
      <c r="E161">
        <f t="shared" si="2"/>
        <v>1032</v>
      </c>
    </row>
    <row r="162" spans="2:5" x14ac:dyDescent="0.25">
      <c r="B162" s="7" t="s">
        <v>186</v>
      </c>
      <c r="C162" s="8">
        <v>38530</v>
      </c>
      <c r="D162" s="8">
        <v>39629</v>
      </c>
      <c r="E162">
        <f t="shared" si="2"/>
        <v>1099</v>
      </c>
    </row>
    <row r="163" spans="2:5" x14ac:dyDescent="0.25">
      <c r="B163" s="7" t="s">
        <v>123</v>
      </c>
      <c r="C163" s="8">
        <v>39209</v>
      </c>
      <c r="D163" s="8">
        <v>40359</v>
      </c>
      <c r="E163">
        <f t="shared" si="2"/>
        <v>1150</v>
      </c>
    </row>
    <row r="164" spans="2:5" x14ac:dyDescent="0.25">
      <c r="B164" s="7" t="s">
        <v>139</v>
      </c>
      <c r="C164" s="8">
        <v>40225</v>
      </c>
      <c r="D164" s="8">
        <v>41455</v>
      </c>
      <c r="E164">
        <f t="shared" si="2"/>
        <v>1230</v>
      </c>
    </row>
    <row r="165" spans="2:5" x14ac:dyDescent="0.25">
      <c r="B165" s="7" t="s">
        <v>184</v>
      </c>
      <c r="C165" s="8">
        <v>39805</v>
      </c>
      <c r="D165" s="8">
        <v>41090</v>
      </c>
      <c r="E165">
        <f t="shared" si="2"/>
        <v>1285</v>
      </c>
    </row>
    <row r="166" spans="2:5" x14ac:dyDescent="0.25">
      <c r="B166" s="7" t="s">
        <v>135</v>
      </c>
      <c r="C166" s="8">
        <v>39801</v>
      </c>
      <c r="D166" s="8">
        <v>41090</v>
      </c>
      <c r="E166">
        <f t="shared" si="2"/>
        <v>1289</v>
      </c>
    </row>
    <row r="167" spans="2:5" x14ac:dyDescent="0.25">
      <c r="B167" s="7" t="s">
        <v>82</v>
      </c>
      <c r="C167" s="8">
        <v>36501</v>
      </c>
      <c r="D167" s="8">
        <v>37802</v>
      </c>
      <c r="E167">
        <f t="shared" si="2"/>
        <v>1301</v>
      </c>
    </row>
    <row r="168" spans="2:5" x14ac:dyDescent="0.25">
      <c r="B168" s="7" t="s">
        <v>198</v>
      </c>
      <c r="C168" s="8">
        <v>36117</v>
      </c>
      <c r="D168" s="8">
        <v>37437</v>
      </c>
      <c r="E168">
        <f t="shared" si="2"/>
        <v>1320</v>
      </c>
    </row>
    <row r="169" spans="2:5" x14ac:dyDescent="0.25">
      <c r="B169" s="7" t="s">
        <v>27</v>
      </c>
      <c r="C169" s="8">
        <v>37203</v>
      </c>
      <c r="D169" s="8">
        <v>38533</v>
      </c>
      <c r="E169">
        <f t="shared" si="2"/>
        <v>1330</v>
      </c>
    </row>
    <row r="170" spans="2:5" x14ac:dyDescent="0.25">
      <c r="B170" s="7" t="s">
        <v>203</v>
      </c>
      <c r="C170" s="8">
        <v>36836</v>
      </c>
      <c r="D170" s="8">
        <v>38168</v>
      </c>
      <c r="E170">
        <f t="shared" si="2"/>
        <v>1332</v>
      </c>
    </row>
    <row r="171" spans="2:5" x14ac:dyDescent="0.25">
      <c r="B171" s="7" t="s">
        <v>266</v>
      </c>
      <c r="C171" s="8">
        <v>34970</v>
      </c>
      <c r="D171" s="8">
        <v>36341</v>
      </c>
      <c r="E171">
        <f t="shared" si="2"/>
        <v>1371</v>
      </c>
    </row>
    <row r="172" spans="2:5" x14ac:dyDescent="0.25">
      <c r="B172" s="7" t="s">
        <v>226</v>
      </c>
      <c r="C172" s="8">
        <v>38936</v>
      </c>
      <c r="D172" s="8">
        <v>40359</v>
      </c>
      <c r="E172">
        <f t="shared" si="2"/>
        <v>1423</v>
      </c>
    </row>
    <row r="173" spans="2:5" x14ac:dyDescent="0.25">
      <c r="B173" s="7" t="s">
        <v>96</v>
      </c>
      <c r="C173" s="8">
        <v>37470</v>
      </c>
      <c r="D173" s="8">
        <v>38898</v>
      </c>
      <c r="E173">
        <f t="shared" si="2"/>
        <v>1428</v>
      </c>
    </row>
    <row r="174" spans="2:5" x14ac:dyDescent="0.25">
      <c r="B174" s="7" t="s">
        <v>229</v>
      </c>
      <c r="C174" s="8">
        <v>39643</v>
      </c>
      <c r="D174" s="8">
        <v>41090</v>
      </c>
      <c r="E174">
        <f t="shared" si="2"/>
        <v>1447</v>
      </c>
    </row>
    <row r="175" spans="2:5" x14ac:dyDescent="0.25">
      <c r="B175" s="7" t="s">
        <v>207</v>
      </c>
      <c r="C175" s="8">
        <v>35971</v>
      </c>
      <c r="D175" s="8">
        <v>37437</v>
      </c>
      <c r="E175">
        <f t="shared" si="2"/>
        <v>1466</v>
      </c>
    </row>
    <row r="176" spans="2:5" x14ac:dyDescent="0.25">
      <c r="B176" s="7" t="s">
        <v>181</v>
      </c>
      <c r="C176" s="8">
        <v>37760</v>
      </c>
      <c r="D176" s="8">
        <v>39263</v>
      </c>
      <c r="E176">
        <f t="shared" si="2"/>
        <v>1503</v>
      </c>
    </row>
    <row r="177" spans="2:5" x14ac:dyDescent="0.25">
      <c r="B177" s="7" t="s">
        <v>75</v>
      </c>
      <c r="C177" s="8">
        <v>36080</v>
      </c>
      <c r="D177" s="8">
        <v>37587</v>
      </c>
      <c r="E177">
        <f t="shared" si="2"/>
        <v>1507</v>
      </c>
    </row>
    <row r="178" spans="2:5" x14ac:dyDescent="0.25">
      <c r="B178" s="7" t="s">
        <v>40</v>
      </c>
      <c r="C178" s="8">
        <v>40632</v>
      </c>
      <c r="D178" s="8">
        <v>42185</v>
      </c>
      <c r="E178">
        <f t="shared" si="2"/>
        <v>1553</v>
      </c>
    </row>
    <row r="179" spans="2:5" x14ac:dyDescent="0.25">
      <c r="B179" s="7" t="s">
        <v>250</v>
      </c>
      <c r="C179" s="8">
        <v>37344</v>
      </c>
      <c r="D179" s="8">
        <v>38898</v>
      </c>
      <c r="E179">
        <f t="shared" si="2"/>
        <v>1554</v>
      </c>
    </row>
    <row r="180" spans="2:5" x14ac:dyDescent="0.25">
      <c r="B180" s="7" t="s">
        <v>194</v>
      </c>
      <c r="C180" s="8">
        <v>40207</v>
      </c>
      <c r="D180" s="8">
        <v>41820</v>
      </c>
      <c r="E180">
        <f t="shared" si="2"/>
        <v>1613</v>
      </c>
    </row>
    <row r="181" spans="2:5" x14ac:dyDescent="0.25">
      <c r="B181" s="7" t="s">
        <v>170</v>
      </c>
      <c r="C181" s="8">
        <v>35816</v>
      </c>
      <c r="D181" s="8">
        <v>37437</v>
      </c>
      <c r="E181">
        <f t="shared" si="2"/>
        <v>1621</v>
      </c>
    </row>
    <row r="182" spans="2:5" x14ac:dyDescent="0.25">
      <c r="B182" s="7" t="s">
        <v>211</v>
      </c>
      <c r="C182" s="8">
        <v>38371</v>
      </c>
      <c r="D182" s="8">
        <v>39994</v>
      </c>
      <c r="E182">
        <f t="shared" si="2"/>
        <v>1623</v>
      </c>
    </row>
    <row r="183" spans="2:5" x14ac:dyDescent="0.25">
      <c r="B183" s="7" t="s">
        <v>91</v>
      </c>
      <c r="C183" s="8">
        <v>38726</v>
      </c>
      <c r="D183" s="8">
        <v>40359</v>
      </c>
      <c r="E183">
        <f t="shared" si="2"/>
        <v>1633</v>
      </c>
    </row>
    <row r="184" spans="2:5" x14ac:dyDescent="0.25">
      <c r="B184" s="7" t="s">
        <v>101</v>
      </c>
      <c r="C184" s="8">
        <v>38342</v>
      </c>
      <c r="D184" s="8">
        <v>39994</v>
      </c>
      <c r="E184">
        <f t="shared" si="2"/>
        <v>1652</v>
      </c>
    </row>
    <row r="185" spans="2:5" x14ac:dyDescent="0.25">
      <c r="B185" s="7" t="s">
        <v>161</v>
      </c>
      <c r="C185" s="8">
        <v>35025</v>
      </c>
      <c r="D185" s="8">
        <v>36707</v>
      </c>
      <c r="E185">
        <f t="shared" si="2"/>
        <v>1682</v>
      </c>
    </row>
    <row r="186" spans="2:5" x14ac:dyDescent="0.25">
      <c r="B186" s="7" t="s">
        <v>106</v>
      </c>
      <c r="C186" s="8">
        <v>40036</v>
      </c>
      <c r="D186" s="8">
        <v>41820</v>
      </c>
      <c r="E186">
        <f t="shared" si="2"/>
        <v>1784</v>
      </c>
    </row>
    <row r="187" spans="2:5" x14ac:dyDescent="0.25">
      <c r="B187" s="7" t="s">
        <v>180</v>
      </c>
      <c r="C187" s="8">
        <v>39258</v>
      </c>
      <c r="D187" s="8">
        <v>41090</v>
      </c>
      <c r="E187">
        <f t="shared" si="2"/>
        <v>1832</v>
      </c>
    </row>
    <row r="188" spans="2:5" x14ac:dyDescent="0.25">
      <c r="B188" s="7" t="s">
        <v>217</v>
      </c>
      <c r="C188" s="8">
        <v>39981</v>
      </c>
      <c r="D188" s="8">
        <v>41820</v>
      </c>
      <c r="E188">
        <f t="shared" si="2"/>
        <v>1839</v>
      </c>
    </row>
    <row r="189" spans="2:5" x14ac:dyDescent="0.25">
      <c r="B189" s="7" t="s">
        <v>103</v>
      </c>
      <c r="C189" s="8">
        <v>38147</v>
      </c>
      <c r="D189" s="8">
        <v>39994</v>
      </c>
      <c r="E189">
        <f t="shared" si="2"/>
        <v>1847</v>
      </c>
    </row>
    <row r="190" spans="2:5" x14ac:dyDescent="0.25">
      <c r="B190" s="7" t="s">
        <v>222</v>
      </c>
      <c r="C190" s="8">
        <v>34841</v>
      </c>
      <c r="D190" s="8">
        <v>36707</v>
      </c>
      <c r="E190">
        <f t="shared" si="2"/>
        <v>1866</v>
      </c>
    </row>
    <row r="191" spans="2:5" x14ac:dyDescent="0.25">
      <c r="B191" s="7" t="s">
        <v>138</v>
      </c>
      <c r="C191" s="8">
        <v>39580</v>
      </c>
      <c r="D191" s="8">
        <v>41455</v>
      </c>
      <c r="E191">
        <f t="shared" si="2"/>
        <v>1875</v>
      </c>
    </row>
    <row r="192" spans="2:5" x14ac:dyDescent="0.25">
      <c r="B192" s="7" t="s">
        <v>69</v>
      </c>
      <c r="C192" s="8">
        <v>38792</v>
      </c>
      <c r="D192" s="8">
        <v>40724</v>
      </c>
      <c r="E192">
        <f t="shared" si="2"/>
        <v>1932</v>
      </c>
    </row>
    <row r="193" spans="2:5" x14ac:dyDescent="0.25">
      <c r="B193" s="7" t="s">
        <v>57</v>
      </c>
      <c r="C193" s="8">
        <v>36529</v>
      </c>
      <c r="D193" s="8">
        <v>38533</v>
      </c>
      <c r="E193">
        <f t="shared" si="2"/>
        <v>2004</v>
      </c>
    </row>
    <row r="194" spans="2:5" x14ac:dyDescent="0.25">
      <c r="B194" s="7" t="s">
        <v>200</v>
      </c>
      <c r="C194" s="8">
        <v>35409</v>
      </c>
      <c r="D194" s="8">
        <v>37437</v>
      </c>
      <c r="E194">
        <f t="shared" si="2"/>
        <v>2028</v>
      </c>
    </row>
    <row r="195" spans="2:5" x14ac:dyDescent="0.25">
      <c r="B195" s="7" t="s">
        <v>107</v>
      </c>
      <c r="C195" s="8">
        <v>39419</v>
      </c>
      <c r="D195" s="8">
        <v>41455</v>
      </c>
      <c r="E195">
        <f t="shared" si="2"/>
        <v>2036</v>
      </c>
    </row>
    <row r="196" spans="2:5" x14ac:dyDescent="0.25">
      <c r="B196" s="7" t="s">
        <v>171</v>
      </c>
      <c r="C196" s="8">
        <v>35333</v>
      </c>
      <c r="D196" s="8">
        <v>37437</v>
      </c>
      <c r="E196">
        <f t="shared" si="2"/>
        <v>2104</v>
      </c>
    </row>
    <row r="197" spans="2:5" x14ac:dyDescent="0.25">
      <c r="B197" s="7" t="s">
        <v>225</v>
      </c>
      <c r="C197" s="8">
        <v>39609</v>
      </c>
      <c r="D197" s="8">
        <v>41820</v>
      </c>
      <c r="E197">
        <f t="shared" si="2"/>
        <v>2211</v>
      </c>
    </row>
    <row r="198" spans="2:5" x14ac:dyDescent="0.25">
      <c r="B198" s="7" t="s">
        <v>39</v>
      </c>
      <c r="C198" s="8">
        <v>36682</v>
      </c>
      <c r="D198" s="8">
        <v>38898</v>
      </c>
      <c r="E198">
        <f t="shared" si="2"/>
        <v>2216</v>
      </c>
    </row>
    <row r="199" spans="2:5" x14ac:dyDescent="0.25">
      <c r="B199" s="7" t="s">
        <v>41</v>
      </c>
      <c r="C199" s="8">
        <v>36649</v>
      </c>
      <c r="D199" s="8">
        <v>38898</v>
      </c>
      <c r="E199">
        <f t="shared" si="2"/>
        <v>2249</v>
      </c>
    </row>
    <row r="200" spans="2:5" x14ac:dyDescent="0.25">
      <c r="B200" s="7" t="s">
        <v>227</v>
      </c>
      <c r="C200" s="8">
        <v>37691</v>
      </c>
      <c r="D200" s="8">
        <v>39994</v>
      </c>
      <c r="E200">
        <f t="shared" si="2"/>
        <v>2303</v>
      </c>
    </row>
    <row r="201" spans="2:5" x14ac:dyDescent="0.25">
      <c r="B201" s="7" t="s">
        <v>179</v>
      </c>
      <c r="C201" s="8">
        <v>36466</v>
      </c>
      <c r="D201" s="8">
        <v>38898</v>
      </c>
      <c r="E201">
        <f t="shared" si="2"/>
        <v>2432</v>
      </c>
    </row>
    <row r="202" spans="2:5" x14ac:dyDescent="0.25">
      <c r="B202" s="7" t="s">
        <v>73</v>
      </c>
      <c r="C202" s="8">
        <v>39001</v>
      </c>
      <c r="D202" s="8">
        <v>41455</v>
      </c>
      <c r="E202">
        <f t="shared" si="2"/>
        <v>2454</v>
      </c>
    </row>
    <row r="203" spans="2:5" x14ac:dyDescent="0.25">
      <c r="B203" s="7" t="s">
        <v>62</v>
      </c>
      <c r="C203" s="8">
        <v>39727</v>
      </c>
      <c r="D203" s="8">
        <v>42185</v>
      </c>
      <c r="E203">
        <f t="shared" si="2"/>
        <v>2458</v>
      </c>
    </row>
    <row r="204" spans="2:5" x14ac:dyDescent="0.25">
      <c r="B204" s="7" t="s">
        <v>235</v>
      </c>
      <c r="C204" s="8">
        <v>37848</v>
      </c>
      <c r="D204" s="8">
        <v>40359</v>
      </c>
      <c r="E204">
        <f t="shared" si="2"/>
        <v>2511</v>
      </c>
    </row>
    <row r="205" spans="2:5" x14ac:dyDescent="0.25">
      <c r="B205" s="7" t="s">
        <v>165</v>
      </c>
      <c r="C205" s="8">
        <v>37053</v>
      </c>
      <c r="D205" s="8">
        <v>39629</v>
      </c>
      <c r="E205">
        <f t="shared" si="2"/>
        <v>2576</v>
      </c>
    </row>
    <row r="206" spans="2:5" x14ac:dyDescent="0.25">
      <c r="B206" s="7" t="s">
        <v>72</v>
      </c>
      <c r="C206" s="8">
        <v>37316</v>
      </c>
      <c r="D206" s="8">
        <v>39994</v>
      </c>
      <c r="E206">
        <f t="shared" si="2"/>
        <v>2678</v>
      </c>
    </row>
    <row r="207" spans="2:5" x14ac:dyDescent="0.25">
      <c r="B207" s="7" t="s">
        <v>174</v>
      </c>
      <c r="C207" s="8">
        <v>37295</v>
      </c>
      <c r="D207" s="8">
        <v>39994</v>
      </c>
      <c r="E207">
        <f t="shared" si="2"/>
        <v>2699</v>
      </c>
    </row>
    <row r="208" spans="2:5" x14ac:dyDescent="0.25">
      <c r="B208" s="7" t="s">
        <v>31</v>
      </c>
      <c r="C208" s="8">
        <v>39099</v>
      </c>
      <c r="D208" s="8">
        <v>41820</v>
      </c>
      <c r="E208">
        <f t="shared" si="2"/>
        <v>2721</v>
      </c>
    </row>
    <row r="209" spans="2:5" x14ac:dyDescent="0.25">
      <c r="B209" s="7" t="s">
        <v>237</v>
      </c>
      <c r="C209" s="8">
        <v>39462</v>
      </c>
      <c r="D209" s="8">
        <v>42185</v>
      </c>
      <c r="E209">
        <f t="shared" si="2"/>
        <v>2723</v>
      </c>
    </row>
    <row r="210" spans="2:5" x14ac:dyDescent="0.25">
      <c r="B210" s="7" t="s">
        <v>97</v>
      </c>
      <c r="C210" s="8">
        <v>39023</v>
      </c>
      <c r="D210" s="8">
        <v>41820</v>
      </c>
      <c r="E210">
        <f t="shared" si="2"/>
        <v>2797</v>
      </c>
    </row>
    <row r="211" spans="2:5" x14ac:dyDescent="0.25">
      <c r="B211" s="7" t="s">
        <v>173</v>
      </c>
      <c r="C211" s="8">
        <v>35643</v>
      </c>
      <c r="D211" s="8">
        <v>38533</v>
      </c>
      <c r="E211">
        <f t="shared" si="2"/>
        <v>2890</v>
      </c>
    </row>
    <row r="212" spans="2:5" x14ac:dyDescent="0.25">
      <c r="B212" s="7" t="s">
        <v>185</v>
      </c>
      <c r="C212" s="8">
        <v>37361</v>
      </c>
      <c r="D212" s="8">
        <v>40359</v>
      </c>
      <c r="E212">
        <f t="shared" si="2"/>
        <v>2998</v>
      </c>
    </row>
    <row r="213" spans="2:5" x14ac:dyDescent="0.25">
      <c r="B213" s="7" t="s">
        <v>249</v>
      </c>
      <c r="C213" s="8">
        <v>34754</v>
      </c>
      <c r="D213" s="8">
        <v>37802</v>
      </c>
      <c r="E213">
        <f t="shared" si="2"/>
        <v>3048</v>
      </c>
    </row>
    <row r="214" spans="2:5" x14ac:dyDescent="0.25">
      <c r="B214" s="7" t="s">
        <v>116</v>
      </c>
      <c r="C214" s="8">
        <v>36826</v>
      </c>
      <c r="D214" s="8">
        <v>39994</v>
      </c>
      <c r="E214">
        <f t="shared" si="2"/>
        <v>3168</v>
      </c>
    </row>
    <row r="215" spans="2:5" x14ac:dyDescent="0.25">
      <c r="B215" s="7" t="s">
        <v>35</v>
      </c>
      <c r="C215" s="8">
        <v>36427</v>
      </c>
      <c r="D215" s="8">
        <v>39629</v>
      </c>
      <c r="E215">
        <f t="shared" si="2"/>
        <v>3202</v>
      </c>
    </row>
    <row r="216" spans="2:5" x14ac:dyDescent="0.25">
      <c r="B216" s="7" t="s">
        <v>223</v>
      </c>
      <c r="C216" s="8">
        <v>34725</v>
      </c>
      <c r="D216" s="8">
        <v>38168</v>
      </c>
      <c r="E216">
        <f t="shared" si="2"/>
        <v>3443</v>
      </c>
    </row>
    <row r="217" spans="2:5" x14ac:dyDescent="0.25">
      <c r="B217" s="7" t="s">
        <v>193</v>
      </c>
      <c r="C217" s="8">
        <v>38741</v>
      </c>
      <c r="D217" s="8">
        <v>42185</v>
      </c>
      <c r="E217">
        <f t="shared" ref="E217:E270" si="3">DATEDIF(C217,D217,"d")</f>
        <v>3444</v>
      </c>
    </row>
    <row r="218" spans="2:5" x14ac:dyDescent="0.25">
      <c r="B218" s="7" t="s">
        <v>100</v>
      </c>
      <c r="C218" s="8">
        <v>39013</v>
      </c>
      <c r="D218" s="8">
        <v>42551</v>
      </c>
      <c r="E218">
        <f t="shared" si="3"/>
        <v>3538</v>
      </c>
    </row>
    <row r="219" spans="2:5" x14ac:dyDescent="0.25">
      <c r="B219" s="7" t="s">
        <v>155</v>
      </c>
      <c r="C219" s="8">
        <v>37490</v>
      </c>
      <c r="D219" s="8">
        <v>41090</v>
      </c>
      <c r="E219">
        <f t="shared" si="3"/>
        <v>3600</v>
      </c>
    </row>
    <row r="220" spans="2:5" x14ac:dyDescent="0.25">
      <c r="B220" s="7" t="s">
        <v>216</v>
      </c>
      <c r="C220" s="8">
        <v>37480</v>
      </c>
      <c r="D220" s="8">
        <v>41090</v>
      </c>
      <c r="E220">
        <f t="shared" si="3"/>
        <v>3610</v>
      </c>
    </row>
    <row r="221" spans="2:5" x14ac:dyDescent="0.25">
      <c r="B221" s="7" t="s">
        <v>64</v>
      </c>
      <c r="C221" s="8">
        <v>38922</v>
      </c>
      <c r="D221" s="8">
        <v>42551</v>
      </c>
      <c r="E221">
        <f t="shared" si="3"/>
        <v>3629</v>
      </c>
    </row>
    <row r="222" spans="2:5" x14ac:dyDescent="0.25">
      <c r="B222" s="7" t="s">
        <v>236</v>
      </c>
      <c r="C222" s="8">
        <v>38835</v>
      </c>
      <c r="D222" s="8">
        <v>42551</v>
      </c>
      <c r="E222">
        <f t="shared" si="3"/>
        <v>3716</v>
      </c>
    </row>
    <row r="223" spans="2:5" x14ac:dyDescent="0.25">
      <c r="B223" s="7" t="s">
        <v>178</v>
      </c>
      <c r="C223" s="8">
        <v>37566</v>
      </c>
      <c r="D223" s="8">
        <v>41455</v>
      </c>
      <c r="E223">
        <f t="shared" si="3"/>
        <v>3889</v>
      </c>
    </row>
    <row r="224" spans="2:5" x14ac:dyDescent="0.25">
      <c r="B224" s="7" t="s">
        <v>28</v>
      </c>
      <c r="C224" s="8">
        <v>38646</v>
      </c>
      <c r="D224" s="8">
        <v>42551</v>
      </c>
      <c r="E224">
        <f t="shared" si="3"/>
        <v>3905</v>
      </c>
    </row>
    <row r="225" spans="2:5" x14ac:dyDescent="0.25">
      <c r="B225" s="7" t="s">
        <v>156</v>
      </c>
      <c r="C225" s="8">
        <v>35676</v>
      </c>
      <c r="D225" s="8">
        <v>39629</v>
      </c>
      <c r="E225">
        <f t="shared" si="3"/>
        <v>3953</v>
      </c>
    </row>
    <row r="226" spans="2:5" x14ac:dyDescent="0.25">
      <c r="B226" s="7" t="s">
        <v>224</v>
      </c>
      <c r="C226" s="8">
        <v>36991</v>
      </c>
      <c r="D226" s="8">
        <v>41090</v>
      </c>
      <c r="E226">
        <f t="shared" si="3"/>
        <v>4099</v>
      </c>
    </row>
    <row r="227" spans="2:5" x14ac:dyDescent="0.25">
      <c r="B227" s="7" t="s">
        <v>71</v>
      </c>
      <c r="C227" s="8">
        <v>36888</v>
      </c>
      <c r="D227" s="8">
        <v>41090</v>
      </c>
      <c r="E227">
        <f t="shared" si="3"/>
        <v>4202</v>
      </c>
    </row>
    <row r="228" spans="2:5" x14ac:dyDescent="0.25">
      <c r="B228" s="7" t="s">
        <v>164</v>
      </c>
      <c r="C228" s="8">
        <v>36811</v>
      </c>
      <c r="D228" s="8">
        <v>41090</v>
      </c>
      <c r="E228">
        <f t="shared" si="3"/>
        <v>4279</v>
      </c>
    </row>
    <row r="229" spans="2:5" x14ac:dyDescent="0.25">
      <c r="B229" s="7" t="s">
        <v>61</v>
      </c>
      <c r="C229" s="8">
        <v>36958</v>
      </c>
      <c r="D229" s="8">
        <v>41455</v>
      </c>
      <c r="E229">
        <f t="shared" si="3"/>
        <v>4497</v>
      </c>
    </row>
    <row r="230" spans="2:5" x14ac:dyDescent="0.25">
      <c r="B230" s="7" t="s">
        <v>63</v>
      </c>
      <c r="C230" s="8">
        <v>37166</v>
      </c>
      <c r="D230" s="8">
        <v>41820</v>
      </c>
      <c r="E230">
        <f t="shared" si="3"/>
        <v>4654</v>
      </c>
    </row>
    <row r="231" spans="2:5" x14ac:dyDescent="0.25">
      <c r="B231" s="7" t="s">
        <v>32</v>
      </c>
      <c r="C231" s="8">
        <v>37505</v>
      </c>
      <c r="D231" s="8">
        <v>42185</v>
      </c>
      <c r="E231">
        <f t="shared" si="3"/>
        <v>4680</v>
      </c>
    </row>
    <row r="232" spans="2:5" x14ac:dyDescent="0.25">
      <c r="B232" s="7" t="s">
        <v>84</v>
      </c>
      <c r="C232" s="8">
        <v>37725</v>
      </c>
      <c r="D232" s="8">
        <v>42551</v>
      </c>
      <c r="E232">
        <f t="shared" si="3"/>
        <v>4826</v>
      </c>
    </row>
    <row r="233" spans="2:5" x14ac:dyDescent="0.25">
      <c r="B233" s="7" t="s">
        <v>244</v>
      </c>
      <c r="C233" s="8">
        <v>37890</v>
      </c>
      <c r="D233" s="8">
        <v>42916</v>
      </c>
      <c r="E233">
        <f t="shared" si="3"/>
        <v>5026</v>
      </c>
    </row>
    <row r="234" spans="2:5" x14ac:dyDescent="0.25">
      <c r="B234" s="7" t="s">
        <v>247</v>
      </c>
      <c r="C234" s="8">
        <v>34799</v>
      </c>
      <c r="D234" s="8">
        <v>39994</v>
      </c>
      <c r="E234">
        <f t="shared" si="3"/>
        <v>5195</v>
      </c>
    </row>
    <row r="235" spans="2:5" x14ac:dyDescent="0.25">
      <c r="B235" s="7" t="s">
        <v>85</v>
      </c>
      <c r="C235" s="8">
        <v>37064</v>
      </c>
      <c r="D235" s="8">
        <v>42551</v>
      </c>
      <c r="E235">
        <f t="shared" si="3"/>
        <v>5487</v>
      </c>
    </row>
    <row r="236" spans="2:5" x14ac:dyDescent="0.25">
      <c r="B236" s="7" t="s">
        <v>242</v>
      </c>
      <c r="C236" s="8">
        <v>36668</v>
      </c>
      <c r="D236" s="8">
        <v>42185</v>
      </c>
      <c r="E236">
        <f t="shared" si="3"/>
        <v>5517</v>
      </c>
    </row>
    <row r="237" spans="2:5" x14ac:dyDescent="0.25">
      <c r="B237" s="7" t="s">
        <v>204</v>
      </c>
      <c r="C237" s="8">
        <v>36957</v>
      </c>
      <c r="D237" s="8">
        <v>42551</v>
      </c>
      <c r="E237">
        <f t="shared" si="3"/>
        <v>5594</v>
      </c>
    </row>
    <row r="238" spans="2:5" x14ac:dyDescent="0.25">
      <c r="B238" s="7" t="s">
        <v>241</v>
      </c>
      <c r="C238" s="8">
        <v>35401</v>
      </c>
      <c r="D238" s="8">
        <v>41090</v>
      </c>
      <c r="E238">
        <f t="shared" si="3"/>
        <v>5689</v>
      </c>
    </row>
    <row r="239" spans="2:5" x14ac:dyDescent="0.25">
      <c r="B239" s="7" t="s">
        <v>187</v>
      </c>
      <c r="C239" s="8">
        <v>35807</v>
      </c>
      <c r="D239" s="8">
        <v>42185</v>
      </c>
      <c r="E239">
        <f t="shared" si="3"/>
        <v>6378</v>
      </c>
    </row>
    <row r="240" spans="2:5" x14ac:dyDescent="0.25">
      <c r="B240" s="7" t="s">
        <v>182</v>
      </c>
      <c r="C240" s="8">
        <v>36119</v>
      </c>
      <c r="D240" s="8">
        <v>42551</v>
      </c>
      <c r="E240">
        <f t="shared" si="3"/>
        <v>6432</v>
      </c>
    </row>
    <row r="241" spans="2:5" x14ac:dyDescent="0.25">
      <c r="B241" s="7" t="s">
        <v>33</v>
      </c>
      <c r="C241" s="8">
        <v>41341</v>
      </c>
      <c r="D241" s="8">
        <v>41090</v>
      </c>
      <c r="E241" t="e">
        <f t="shared" si="3"/>
        <v>#NUM!</v>
      </c>
    </row>
    <row r="242" spans="2:5" x14ac:dyDescent="0.25">
      <c r="B242" s="7" t="s">
        <v>42</v>
      </c>
      <c r="C242" s="8">
        <v>37126</v>
      </c>
      <c r="D242" s="8">
        <v>37072</v>
      </c>
      <c r="E242" t="e">
        <f t="shared" si="3"/>
        <v>#NUM!</v>
      </c>
    </row>
    <row r="243" spans="2:5" x14ac:dyDescent="0.25">
      <c r="B243" s="7" t="s">
        <v>43</v>
      </c>
      <c r="C243" s="8">
        <v>42607</v>
      </c>
      <c r="D243" s="8">
        <v>42551</v>
      </c>
      <c r="E243" t="e">
        <f t="shared" si="3"/>
        <v>#NUM!</v>
      </c>
    </row>
    <row r="244" spans="2:5" x14ac:dyDescent="0.25">
      <c r="B244" s="7" t="s">
        <v>44</v>
      </c>
      <c r="C244" s="8">
        <v>42305</v>
      </c>
      <c r="D244" s="8">
        <v>41820</v>
      </c>
      <c r="E244" t="e">
        <f t="shared" si="3"/>
        <v>#NUM!</v>
      </c>
    </row>
    <row r="245" spans="2:5" x14ac:dyDescent="0.25">
      <c r="B245" s="7" t="s">
        <v>46</v>
      </c>
      <c r="C245" s="8">
        <v>39924</v>
      </c>
      <c r="D245" s="8">
        <v>39629</v>
      </c>
      <c r="E245" t="e">
        <f t="shared" si="3"/>
        <v>#NUM!</v>
      </c>
    </row>
    <row r="246" spans="2:5" x14ac:dyDescent="0.25">
      <c r="B246" s="7" t="s">
        <v>51</v>
      </c>
      <c r="C246" s="8">
        <v>37811</v>
      </c>
      <c r="D246" s="8">
        <v>37802</v>
      </c>
      <c r="E246" t="e">
        <f t="shared" si="3"/>
        <v>#NUM!</v>
      </c>
    </row>
    <row r="247" spans="2:5" x14ac:dyDescent="0.25">
      <c r="B247" s="7" t="s">
        <v>54</v>
      </c>
      <c r="C247" s="8">
        <v>38590</v>
      </c>
      <c r="D247" s="8">
        <v>38533</v>
      </c>
      <c r="E247" t="e">
        <f t="shared" si="3"/>
        <v>#NUM!</v>
      </c>
    </row>
    <row r="248" spans="2:5" x14ac:dyDescent="0.25">
      <c r="B248" s="7" t="s">
        <v>70</v>
      </c>
      <c r="C248" s="8">
        <v>41649</v>
      </c>
      <c r="D248" s="8">
        <v>41455</v>
      </c>
      <c r="E248" t="e">
        <f t="shared" si="3"/>
        <v>#NUM!</v>
      </c>
    </row>
    <row r="249" spans="2:5" x14ac:dyDescent="0.25">
      <c r="B249" s="7" t="s">
        <v>74</v>
      </c>
      <c r="C249" s="8">
        <v>39678</v>
      </c>
      <c r="D249" s="8">
        <v>39629</v>
      </c>
      <c r="E249" t="e">
        <f t="shared" si="3"/>
        <v>#NUM!</v>
      </c>
    </row>
    <row r="250" spans="2:5" x14ac:dyDescent="0.25">
      <c r="B250" s="7" t="s">
        <v>81</v>
      </c>
      <c r="C250" s="8">
        <v>40737</v>
      </c>
      <c r="D250" s="8">
        <v>40724</v>
      </c>
      <c r="E250" t="e">
        <f t="shared" si="3"/>
        <v>#NUM!</v>
      </c>
    </row>
    <row r="251" spans="2:5" x14ac:dyDescent="0.25">
      <c r="B251" s="7" t="s">
        <v>92</v>
      </c>
      <c r="C251" s="8">
        <v>37084</v>
      </c>
      <c r="D251" s="8">
        <v>37072</v>
      </c>
      <c r="E251" t="e">
        <f t="shared" si="3"/>
        <v>#NUM!</v>
      </c>
    </row>
    <row r="252" spans="2:5" x14ac:dyDescent="0.25">
      <c r="B252" s="7" t="s">
        <v>110</v>
      </c>
      <c r="C252" s="8">
        <v>40218</v>
      </c>
      <c r="D252" s="8">
        <v>39994</v>
      </c>
      <c r="E252" t="e">
        <f t="shared" si="3"/>
        <v>#NUM!</v>
      </c>
    </row>
    <row r="253" spans="2:5" x14ac:dyDescent="0.25">
      <c r="B253" s="7" t="s">
        <v>117</v>
      </c>
      <c r="C253" s="8">
        <v>40547</v>
      </c>
      <c r="D253" s="8">
        <v>40359</v>
      </c>
      <c r="E253" t="e">
        <f t="shared" si="3"/>
        <v>#NUM!</v>
      </c>
    </row>
    <row r="254" spans="2:5" x14ac:dyDescent="0.25">
      <c r="B254" s="7" t="s">
        <v>120</v>
      </c>
      <c r="C254" s="8">
        <v>38044</v>
      </c>
      <c r="D254" s="8">
        <v>37802</v>
      </c>
      <c r="E254" t="e">
        <f t="shared" si="3"/>
        <v>#NUM!</v>
      </c>
    </row>
    <row r="255" spans="2:5" x14ac:dyDescent="0.25">
      <c r="B255" s="7" t="s">
        <v>131</v>
      </c>
      <c r="C255" s="8">
        <v>41884</v>
      </c>
      <c r="D255" s="8">
        <v>41820</v>
      </c>
      <c r="E255" t="e">
        <f t="shared" si="3"/>
        <v>#NUM!</v>
      </c>
    </row>
    <row r="256" spans="2:5" x14ac:dyDescent="0.25">
      <c r="B256" s="7" t="s">
        <v>137</v>
      </c>
      <c r="C256" s="8">
        <v>42639</v>
      </c>
      <c r="D256" s="8">
        <v>42551</v>
      </c>
      <c r="E256" t="e">
        <f t="shared" si="3"/>
        <v>#NUM!</v>
      </c>
    </row>
    <row r="257" spans="2:5" x14ac:dyDescent="0.25">
      <c r="B257" s="7" t="s">
        <v>143</v>
      </c>
      <c r="C257" s="8">
        <v>41219</v>
      </c>
      <c r="D257" s="8">
        <v>41090</v>
      </c>
      <c r="E257" t="e">
        <f t="shared" si="3"/>
        <v>#NUM!</v>
      </c>
    </row>
    <row r="258" spans="2:5" x14ac:dyDescent="0.25">
      <c r="B258" s="7" t="s">
        <v>144</v>
      </c>
      <c r="C258" s="8">
        <v>42744</v>
      </c>
      <c r="D258" s="8">
        <v>42551</v>
      </c>
      <c r="E258" t="e">
        <f t="shared" si="3"/>
        <v>#NUM!</v>
      </c>
    </row>
    <row r="259" spans="2:5" x14ac:dyDescent="0.25">
      <c r="B259" s="7" t="s">
        <v>154</v>
      </c>
      <c r="C259" s="8">
        <v>42634</v>
      </c>
      <c r="D259" s="8">
        <v>42551</v>
      </c>
      <c r="E259" t="e">
        <f t="shared" si="3"/>
        <v>#NUM!</v>
      </c>
    </row>
    <row r="260" spans="2:5" x14ac:dyDescent="0.25">
      <c r="B260" s="7" t="s">
        <v>157</v>
      </c>
      <c r="C260" s="8">
        <v>38321</v>
      </c>
      <c r="D260" s="8">
        <v>38168</v>
      </c>
      <c r="E260" t="e">
        <f t="shared" si="3"/>
        <v>#NUM!</v>
      </c>
    </row>
    <row r="261" spans="2:5" x14ac:dyDescent="0.25">
      <c r="B261" s="7" t="s">
        <v>166</v>
      </c>
      <c r="C261" s="8">
        <v>37074</v>
      </c>
      <c r="D261" s="8">
        <v>36707</v>
      </c>
      <c r="E261" t="e">
        <f t="shared" si="3"/>
        <v>#NUM!</v>
      </c>
    </row>
    <row r="262" spans="2:5" x14ac:dyDescent="0.25">
      <c r="B262" s="7" t="s">
        <v>175</v>
      </c>
      <c r="C262" s="8">
        <v>37453</v>
      </c>
      <c r="D262" s="8">
        <v>37437</v>
      </c>
      <c r="E262" t="e">
        <f t="shared" si="3"/>
        <v>#NUM!</v>
      </c>
    </row>
    <row r="263" spans="2:5" x14ac:dyDescent="0.25">
      <c r="B263" s="7" t="s">
        <v>189</v>
      </c>
      <c r="C263" s="8">
        <v>36836</v>
      </c>
      <c r="D263" s="8">
        <v>36707</v>
      </c>
      <c r="E263" t="e">
        <f t="shared" si="3"/>
        <v>#NUM!</v>
      </c>
    </row>
    <row r="264" spans="2:5" x14ac:dyDescent="0.25">
      <c r="B264" s="7" t="s">
        <v>196</v>
      </c>
      <c r="C264" s="8">
        <v>41310</v>
      </c>
      <c r="D264" s="8">
        <v>41090</v>
      </c>
      <c r="E264" t="e">
        <f t="shared" si="3"/>
        <v>#NUM!</v>
      </c>
    </row>
    <row r="265" spans="2:5" x14ac:dyDescent="0.25">
      <c r="B265" s="7" t="s">
        <v>220</v>
      </c>
      <c r="C265" s="8">
        <v>40403</v>
      </c>
      <c r="D265" s="8">
        <v>39994</v>
      </c>
      <c r="E265" t="e">
        <f t="shared" si="3"/>
        <v>#NUM!</v>
      </c>
    </row>
    <row r="266" spans="2:5" x14ac:dyDescent="0.25">
      <c r="B266" s="7" t="s">
        <v>239</v>
      </c>
      <c r="C266" s="8">
        <v>39699</v>
      </c>
      <c r="D266" s="8">
        <v>39263</v>
      </c>
      <c r="E266" t="e">
        <f t="shared" si="3"/>
        <v>#NUM!</v>
      </c>
    </row>
    <row r="267" spans="2:5" x14ac:dyDescent="0.25">
      <c r="B267" s="7" t="s">
        <v>245</v>
      </c>
      <c r="C267" s="8">
        <v>42605</v>
      </c>
      <c r="D267" s="8">
        <v>42551</v>
      </c>
      <c r="E267" t="e">
        <f t="shared" si="3"/>
        <v>#NUM!</v>
      </c>
    </row>
    <row r="268" spans="2:5" x14ac:dyDescent="0.25">
      <c r="B268" s="7" t="s">
        <v>254</v>
      </c>
      <c r="C268" s="8">
        <v>36082</v>
      </c>
      <c r="D268" s="8">
        <v>35976</v>
      </c>
      <c r="E268" t="e">
        <f t="shared" si="3"/>
        <v>#NUM!</v>
      </c>
    </row>
    <row r="269" spans="2:5" x14ac:dyDescent="0.25">
      <c r="B269" s="7" t="s">
        <v>261</v>
      </c>
      <c r="C269" s="8">
        <v>36084</v>
      </c>
      <c r="D269" s="8">
        <v>35976</v>
      </c>
      <c r="E269" t="e">
        <f t="shared" si="3"/>
        <v>#NUM!</v>
      </c>
    </row>
    <row r="270" spans="2:5" x14ac:dyDescent="0.25">
      <c r="B270" s="7" t="s">
        <v>264</v>
      </c>
      <c r="C270" s="8">
        <v>37111</v>
      </c>
      <c r="D270" s="8">
        <v>36341</v>
      </c>
      <c r="E270" t="e">
        <f t="shared" si="3"/>
        <v>#NUM!</v>
      </c>
    </row>
  </sheetData>
  <sortState ref="B25:E270">
    <sortCondition ref="E25:E270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31"/>
  <sheetViews>
    <sheetView workbookViewId="0">
      <selection activeCell="F10" sqref="F10"/>
    </sheetView>
  </sheetViews>
  <sheetFormatPr defaultRowHeight="15" x14ac:dyDescent="0.25"/>
  <cols>
    <col min="3" max="4" width="14.5703125" bestFit="1" customWidth="1"/>
  </cols>
  <sheetData>
    <row r="7" spans="3:6" x14ac:dyDescent="0.25">
      <c r="D7" t="s">
        <v>279</v>
      </c>
      <c r="E7" t="s">
        <v>278</v>
      </c>
      <c r="F7" t="s">
        <v>282</v>
      </c>
    </row>
    <row r="8" spans="3:6" x14ac:dyDescent="0.25">
      <c r="C8" t="s">
        <v>277</v>
      </c>
      <c r="D8">
        <v>3</v>
      </c>
      <c r="E8">
        <v>65</v>
      </c>
      <c r="F8">
        <v>3</v>
      </c>
    </row>
    <row r="9" spans="3:6" x14ac:dyDescent="0.25">
      <c r="C9" t="s">
        <v>280</v>
      </c>
      <c r="D9">
        <v>72</v>
      </c>
      <c r="E9">
        <v>42</v>
      </c>
    </row>
    <row r="10" spans="3:6" x14ac:dyDescent="0.25">
      <c r="C10" t="s">
        <v>281</v>
      </c>
      <c r="D10">
        <v>416</v>
      </c>
      <c r="E10">
        <v>32</v>
      </c>
    </row>
    <row r="12" spans="3:6" x14ac:dyDescent="0.25">
      <c r="D12" t="s">
        <v>279</v>
      </c>
      <c r="E12" t="s">
        <v>278</v>
      </c>
      <c r="F12" t="s">
        <v>282</v>
      </c>
    </row>
    <row r="13" spans="3:6" x14ac:dyDescent="0.25">
      <c r="C13" t="s">
        <v>277</v>
      </c>
      <c r="D13" s="1">
        <f>D8/SUM($D8:$F8)</f>
        <v>4.2253521126760563E-2</v>
      </c>
      <c r="E13" s="1">
        <f>E8/SUM($D8:$F8)</f>
        <v>0.91549295774647887</v>
      </c>
      <c r="F13" s="1">
        <f>F8/SUM($D8:$F8)</f>
        <v>4.2253521126760563E-2</v>
      </c>
    </row>
    <row r="14" spans="3:6" x14ac:dyDescent="0.25">
      <c r="C14" t="s">
        <v>280</v>
      </c>
      <c r="D14" s="1">
        <f t="shared" ref="D14:E14" si="0">D9/SUM($D9:$E9)</f>
        <v>0.63157894736842102</v>
      </c>
      <c r="E14" s="1">
        <f t="shared" si="0"/>
        <v>0.36842105263157893</v>
      </c>
    </row>
    <row r="15" spans="3:6" x14ac:dyDescent="0.25">
      <c r="C15" t="s">
        <v>281</v>
      </c>
      <c r="D15" s="1">
        <f t="shared" ref="D15:E15" si="1">D10/SUM($D10:$E10)</f>
        <v>0.9285714285714286</v>
      </c>
      <c r="E15" s="1">
        <f t="shared" si="1"/>
        <v>7.1428571428571425E-2</v>
      </c>
    </row>
    <row r="22" spans="3:7" x14ac:dyDescent="0.25">
      <c r="C22" t="s">
        <v>285</v>
      </c>
      <c r="D22">
        <v>18</v>
      </c>
    </row>
    <row r="23" spans="3:7" x14ac:dyDescent="0.25">
      <c r="C23" t="s">
        <v>293</v>
      </c>
      <c r="D23">
        <v>130</v>
      </c>
    </row>
    <row r="28" spans="3:7" x14ac:dyDescent="0.25">
      <c r="C28" s="14" t="s">
        <v>294</v>
      </c>
      <c r="D28" s="14" t="s">
        <v>278</v>
      </c>
      <c r="E28" s="14" t="s">
        <v>284</v>
      </c>
      <c r="F28" s="14" t="s">
        <v>295</v>
      </c>
      <c r="G28" s="14"/>
    </row>
    <row r="29" spans="3:7" x14ac:dyDescent="0.25">
      <c r="C29" t="s">
        <v>283</v>
      </c>
      <c r="D29">
        <v>52</v>
      </c>
      <c r="E29">
        <v>17</v>
      </c>
      <c r="F29">
        <f>SUM(D29:E29)</f>
        <v>69</v>
      </c>
      <c r="G29" s="1"/>
    </row>
    <row r="30" spans="3:7" x14ac:dyDescent="0.25">
      <c r="C30" t="s">
        <v>285</v>
      </c>
      <c r="D30">
        <v>42</v>
      </c>
      <c r="E30">
        <v>72</v>
      </c>
      <c r="F30">
        <f t="shared" ref="F30:F31" si="2">SUM(D30:E30)</f>
        <v>114</v>
      </c>
      <c r="G30" s="1"/>
    </row>
    <row r="31" spans="3:7" x14ac:dyDescent="0.25">
      <c r="C31" t="s">
        <v>289</v>
      </c>
      <c r="D31">
        <v>32</v>
      </c>
      <c r="E31">
        <v>416</v>
      </c>
      <c r="F31">
        <f t="shared" si="2"/>
        <v>448</v>
      </c>
      <c r="G31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abSelected="1" workbookViewId="0">
      <selection activeCell="C25" sqref="C25"/>
    </sheetView>
  </sheetViews>
  <sheetFormatPr defaultRowHeight="15" x14ac:dyDescent="0.25"/>
  <cols>
    <col min="1" max="1" width="37.28515625" customWidth="1"/>
  </cols>
  <sheetData>
    <row r="2" spans="1:3" x14ac:dyDescent="0.25">
      <c r="A2" s="23" t="s">
        <v>316</v>
      </c>
      <c r="B2" s="23" t="s">
        <v>9</v>
      </c>
    </row>
    <row r="3" spans="1:3" x14ac:dyDescent="0.25">
      <c r="A3" s="24" t="s">
        <v>11</v>
      </c>
      <c r="B3" s="25">
        <v>379</v>
      </c>
    </row>
    <row r="4" spans="1:3" x14ac:dyDescent="0.25">
      <c r="A4" s="24" t="s">
        <v>317</v>
      </c>
      <c r="B4" s="25">
        <v>10</v>
      </c>
    </row>
    <row r="5" spans="1:3" x14ac:dyDescent="0.25">
      <c r="A5" s="24" t="s">
        <v>318</v>
      </c>
      <c r="B5" s="25">
        <v>11</v>
      </c>
    </row>
    <row r="6" spans="1:3" x14ac:dyDescent="0.25">
      <c r="A6" s="24" t="s">
        <v>319</v>
      </c>
      <c r="B6" s="25">
        <v>36</v>
      </c>
    </row>
    <row r="7" spans="1:3" x14ac:dyDescent="0.25">
      <c r="A7" s="24" t="s">
        <v>320</v>
      </c>
      <c r="B7" s="25">
        <v>14</v>
      </c>
    </row>
    <row r="8" spans="1:3" x14ac:dyDescent="0.25">
      <c r="A8" s="24" t="s">
        <v>321</v>
      </c>
      <c r="B8" s="25">
        <v>39</v>
      </c>
    </row>
    <row r="9" spans="1:3" x14ac:dyDescent="0.25">
      <c r="A9" s="24" t="s">
        <v>322</v>
      </c>
      <c r="B9" s="25">
        <v>10</v>
      </c>
    </row>
    <row r="10" spans="1:3" x14ac:dyDescent="0.25">
      <c r="A10" s="24" t="s">
        <v>323</v>
      </c>
      <c r="B10" s="25">
        <v>132</v>
      </c>
    </row>
    <row r="12" spans="1:3" x14ac:dyDescent="0.25">
      <c r="A12" s="26" t="s">
        <v>11</v>
      </c>
      <c r="B12" s="27">
        <v>379</v>
      </c>
      <c r="C12" s="1">
        <f>B12/$B$18</f>
        <v>0.60063391442155312</v>
      </c>
    </row>
    <row r="13" spans="1:3" x14ac:dyDescent="0.25">
      <c r="A13" s="26" t="s">
        <v>324</v>
      </c>
      <c r="B13">
        <f>B4+B5+B10</f>
        <v>153</v>
      </c>
      <c r="C13" s="1">
        <f>B13/$B$18</f>
        <v>0.24247226624405704</v>
      </c>
    </row>
    <row r="14" spans="1:3" x14ac:dyDescent="0.25">
      <c r="A14" s="26" t="s">
        <v>325</v>
      </c>
      <c r="B14" s="27">
        <v>39</v>
      </c>
      <c r="C14" s="1">
        <f>B14/$B$18</f>
        <v>6.1806656101426306E-2</v>
      </c>
    </row>
    <row r="15" spans="1:3" x14ac:dyDescent="0.25">
      <c r="A15" s="26" t="s">
        <v>319</v>
      </c>
      <c r="B15" s="27">
        <v>36</v>
      </c>
      <c r="C15" s="1">
        <f>B15/$B$18</f>
        <v>5.7052297939778132E-2</v>
      </c>
    </row>
    <row r="16" spans="1:3" x14ac:dyDescent="0.25">
      <c r="A16" s="26" t="s">
        <v>326</v>
      </c>
      <c r="B16" s="27">
        <v>24</v>
      </c>
      <c r="C16" s="1">
        <f>B16/$B$18</f>
        <v>3.8034865293185421E-2</v>
      </c>
    </row>
    <row r="18" spans="1:3" x14ac:dyDescent="0.25">
      <c r="B18">
        <f>SUM(B12:B16)</f>
        <v>631</v>
      </c>
    </row>
    <row r="24" spans="1:3" x14ac:dyDescent="0.25">
      <c r="A24" t="s">
        <v>10</v>
      </c>
      <c r="B24">
        <v>321</v>
      </c>
      <c r="C24">
        <f>B24/B18</f>
        <v>0.50871632329635497</v>
      </c>
    </row>
    <row r="25" spans="1:3" x14ac:dyDescent="0.25">
      <c r="A25" t="s">
        <v>850</v>
      </c>
      <c r="B25">
        <v>21</v>
      </c>
    </row>
    <row r="26" spans="1:3" x14ac:dyDescent="0.25">
      <c r="A26" t="s">
        <v>851</v>
      </c>
      <c r="B26">
        <f>B12-(B24+B25)</f>
        <v>37</v>
      </c>
    </row>
  </sheetData>
  <sortState ref="A12:B16">
    <sortCondition descending="1" ref="B12:B1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4" sqref="A4:B26"/>
      <pivotSelection pane="bottomRight" showHeader="1" extendable="1" axis="axisRow" max="24" activeRow="3" previousRow="25" click="1" r:id="rId1">
        <pivotArea dataOnly="0" axis="axisRow" fieldPosition="0">
          <references count="1">
            <reference field="3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Selection>
    </sheetView>
  </sheetViews>
  <sheetFormatPr defaultRowHeight="15" x14ac:dyDescent="0.25"/>
  <cols>
    <col min="1" max="2" width="13.140625" bestFit="1" customWidth="1"/>
  </cols>
  <sheetData>
    <row r="3" spans="1:2" x14ac:dyDescent="0.25">
      <c r="A3" s="3" t="s">
        <v>16</v>
      </c>
      <c r="B3" t="s">
        <v>848</v>
      </c>
    </row>
    <row r="4" spans="1:2" x14ac:dyDescent="0.25">
      <c r="A4" s="4">
        <v>1995</v>
      </c>
      <c r="B4" s="2">
        <v>19</v>
      </c>
    </row>
    <row r="5" spans="1:2" x14ac:dyDescent="0.25">
      <c r="A5" s="4">
        <v>1996</v>
      </c>
      <c r="B5" s="2">
        <v>25</v>
      </c>
    </row>
    <row r="6" spans="1:2" x14ac:dyDescent="0.25">
      <c r="A6" s="4">
        <v>1997</v>
      </c>
      <c r="B6" s="2">
        <v>30</v>
      </c>
    </row>
    <row r="7" spans="1:2" x14ac:dyDescent="0.25">
      <c r="A7" s="4">
        <v>1998</v>
      </c>
      <c r="B7" s="2">
        <v>32</v>
      </c>
    </row>
    <row r="8" spans="1:2" x14ac:dyDescent="0.25">
      <c r="A8" s="4">
        <v>1999</v>
      </c>
      <c r="B8" s="2">
        <v>19</v>
      </c>
    </row>
    <row r="9" spans="1:2" x14ac:dyDescent="0.25">
      <c r="A9" s="4">
        <v>2000</v>
      </c>
      <c r="B9" s="2">
        <v>30</v>
      </c>
    </row>
    <row r="10" spans="1:2" x14ac:dyDescent="0.25">
      <c r="A10" s="4">
        <v>2001</v>
      </c>
      <c r="B10" s="2">
        <v>35</v>
      </c>
    </row>
    <row r="11" spans="1:2" x14ac:dyDescent="0.25">
      <c r="A11" s="4">
        <v>2002</v>
      </c>
      <c r="B11" s="2">
        <v>28</v>
      </c>
    </row>
    <row r="12" spans="1:2" x14ac:dyDescent="0.25">
      <c r="A12" s="4">
        <v>2003</v>
      </c>
      <c r="B12" s="2">
        <v>24</v>
      </c>
    </row>
    <row r="13" spans="1:2" x14ac:dyDescent="0.25">
      <c r="A13" s="4">
        <v>2004</v>
      </c>
      <c r="B13" s="2">
        <v>20</v>
      </c>
    </row>
    <row r="14" spans="1:2" x14ac:dyDescent="0.25">
      <c r="A14" s="4">
        <v>2005</v>
      </c>
      <c r="B14" s="2">
        <v>20</v>
      </c>
    </row>
    <row r="15" spans="1:2" x14ac:dyDescent="0.25">
      <c r="A15" s="4">
        <v>2006</v>
      </c>
      <c r="B15" s="2">
        <v>29</v>
      </c>
    </row>
    <row r="16" spans="1:2" x14ac:dyDescent="0.25">
      <c r="A16" s="4">
        <v>2007</v>
      </c>
      <c r="B16" s="2">
        <v>29</v>
      </c>
    </row>
    <row r="17" spans="1:2" x14ac:dyDescent="0.25">
      <c r="A17" s="4">
        <v>2008</v>
      </c>
      <c r="B17" s="2">
        <v>35</v>
      </c>
    </row>
    <row r="18" spans="1:2" x14ac:dyDescent="0.25">
      <c r="A18" s="4">
        <v>2009</v>
      </c>
      <c r="B18" s="2">
        <v>32</v>
      </c>
    </row>
    <row r="19" spans="1:2" x14ac:dyDescent="0.25">
      <c r="A19" s="4">
        <v>2010</v>
      </c>
      <c r="B19" s="2">
        <v>53</v>
      </c>
    </row>
    <row r="20" spans="1:2" x14ac:dyDescent="0.25">
      <c r="A20" s="4">
        <v>2011</v>
      </c>
      <c r="B20" s="2">
        <v>26</v>
      </c>
    </row>
    <row r="21" spans="1:2" x14ac:dyDescent="0.25">
      <c r="A21" s="4">
        <v>2012</v>
      </c>
      <c r="B21" s="2">
        <v>24</v>
      </c>
    </row>
    <row r="22" spans="1:2" x14ac:dyDescent="0.25">
      <c r="A22" s="4">
        <v>2013</v>
      </c>
      <c r="B22" s="2">
        <v>38</v>
      </c>
    </row>
    <row r="23" spans="1:2" x14ac:dyDescent="0.25">
      <c r="A23" s="4">
        <v>2014</v>
      </c>
      <c r="B23" s="2">
        <v>26</v>
      </c>
    </row>
    <row r="24" spans="1:2" x14ac:dyDescent="0.25">
      <c r="A24" s="4">
        <v>2015</v>
      </c>
      <c r="B24" s="2">
        <v>21</v>
      </c>
    </row>
    <row r="25" spans="1:2" x14ac:dyDescent="0.25">
      <c r="A25" s="4">
        <v>2016</v>
      </c>
      <c r="B25" s="2">
        <v>27</v>
      </c>
    </row>
    <row r="26" spans="1:2" x14ac:dyDescent="0.25">
      <c r="A26" s="4">
        <v>2017</v>
      </c>
      <c r="B26" s="2">
        <v>9</v>
      </c>
    </row>
    <row r="27" spans="1:2" x14ac:dyDescent="0.25">
      <c r="A27" s="4" t="s">
        <v>17</v>
      </c>
      <c r="B27" s="2">
        <v>631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3"/>
  <sheetViews>
    <sheetView topLeftCell="A22" workbookViewId="0">
      <selection activeCell="A42" sqref="A42"/>
    </sheetView>
  </sheetViews>
  <sheetFormatPr defaultRowHeight="15" x14ac:dyDescent="0.25"/>
  <cols>
    <col min="1" max="1" width="25.85546875" customWidth="1"/>
    <col min="2" max="2" width="16.7109375" style="32" customWidth="1"/>
    <col min="3" max="3" width="15.140625" style="32" bestFit="1" customWidth="1"/>
  </cols>
  <sheetData>
    <row r="2" spans="1:4" x14ac:dyDescent="0.25">
      <c r="A2" s="6" t="s">
        <v>389</v>
      </c>
      <c r="B2" s="31" t="s">
        <v>390</v>
      </c>
      <c r="C2" s="32" t="s">
        <v>846</v>
      </c>
      <c r="D2" t="s">
        <v>847</v>
      </c>
    </row>
    <row r="3" spans="1:4" x14ac:dyDescent="0.25">
      <c r="A3" s="7" t="s">
        <v>350</v>
      </c>
      <c r="C3" s="33">
        <v>40219</v>
      </c>
      <c r="D3">
        <f>YEAR(C3)</f>
        <v>2010</v>
      </c>
    </row>
    <row r="4" spans="1:4" x14ac:dyDescent="0.25">
      <c r="A4" s="7" t="s">
        <v>359</v>
      </c>
      <c r="C4" s="33">
        <v>40339</v>
      </c>
      <c r="D4">
        <f t="shared" ref="D4:D13" si="0">YEAR(C4)</f>
        <v>2010</v>
      </c>
    </row>
    <row r="5" spans="1:4" x14ac:dyDescent="0.25">
      <c r="A5" s="7" t="s">
        <v>355</v>
      </c>
      <c r="C5" s="33">
        <v>39890</v>
      </c>
      <c r="D5">
        <f t="shared" si="0"/>
        <v>2009</v>
      </c>
    </row>
    <row r="6" spans="1:4" x14ac:dyDescent="0.25">
      <c r="A6" s="7" t="s">
        <v>391</v>
      </c>
      <c r="C6" s="33">
        <v>40057</v>
      </c>
      <c r="D6">
        <f t="shared" si="0"/>
        <v>2009</v>
      </c>
    </row>
    <row r="7" spans="1:4" x14ac:dyDescent="0.25">
      <c r="A7" s="7" t="s">
        <v>351</v>
      </c>
      <c r="C7" s="33">
        <v>40175</v>
      </c>
      <c r="D7">
        <f t="shared" si="0"/>
        <v>2009</v>
      </c>
    </row>
    <row r="8" spans="1:4" x14ac:dyDescent="0.25">
      <c r="A8" s="7" t="s">
        <v>346</v>
      </c>
      <c r="C8" s="33">
        <v>40140</v>
      </c>
      <c r="D8">
        <f t="shared" si="0"/>
        <v>2009</v>
      </c>
    </row>
    <row r="9" spans="1:4" x14ac:dyDescent="0.25">
      <c r="A9" s="7" t="s">
        <v>392</v>
      </c>
      <c r="C9" s="33">
        <v>35943</v>
      </c>
      <c r="D9">
        <f t="shared" si="0"/>
        <v>1998</v>
      </c>
    </row>
    <row r="10" spans="1:4" x14ac:dyDescent="0.25">
      <c r="A10" s="7" t="s">
        <v>393</v>
      </c>
      <c r="C10" s="33">
        <v>35523</v>
      </c>
      <c r="D10">
        <f t="shared" si="0"/>
        <v>1997</v>
      </c>
    </row>
    <row r="11" spans="1:4" x14ac:dyDescent="0.25">
      <c r="A11" s="7" t="s">
        <v>394</v>
      </c>
      <c r="C11" s="33">
        <v>36206</v>
      </c>
      <c r="D11">
        <f t="shared" si="0"/>
        <v>1999</v>
      </c>
    </row>
    <row r="12" spans="1:4" x14ac:dyDescent="0.25">
      <c r="A12" s="7" t="s">
        <v>395</v>
      </c>
      <c r="C12" s="33">
        <v>35801</v>
      </c>
      <c r="D12">
        <f t="shared" si="0"/>
        <v>1998</v>
      </c>
    </row>
    <row r="13" spans="1:4" x14ac:dyDescent="0.25">
      <c r="A13" s="7" t="s">
        <v>396</v>
      </c>
      <c r="C13" s="33">
        <v>35677</v>
      </c>
      <c r="D13">
        <f t="shared" si="0"/>
        <v>1997</v>
      </c>
    </row>
    <row r="14" spans="1:4" x14ac:dyDescent="0.25">
      <c r="A14" s="7" t="s">
        <v>397</v>
      </c>
      <c r="B14" s="33">
        <v>34725</v>
      </c>
      <c r="D14">
        <f>YEAR(B14)</f>
        <v>1995</v>
      </c>
    </row>
    <row r="15" spans="1:4" x14ac:dyDescent="0.25">
      <c r="A15" s="7" t="s">
        <v>398</v>
      </c>
      <c r="B15" s="33">
        <v>34754</v>
      </c>
      <c r="D15">
        <f t="shared" ref="D15:D78" si="1">YEAR(B15)</f>
        <v>1995</v>
      </c>
    </row>
    <row r="16" spans="1:4" x14ac:dyDescent="0.25">
      <c r="A16" s="7" t="s">
        <v>399</v>
      </c>
      <c r="B16" s="33">
        <v>34773</v>
      </c>
      <c r="D16">
        <f t="shared" si="1"/>
        <v>1995</v>
      </c>
    </row>
    <row r="17" spans="1:4" x14ac:dyDescent="0.25">
      <c r="A17" s="7" t="s">
        <v>400</v>
      </c>
      <c r="B17" s="33">
        <v>34793</v>
      </c>
      <c r="D17">
        <f t="shared" si="1"/>
        <v>1995</v>
      </c>
    </row>
    <row r="18" spans="1:4" x14ac:dyDescent="0.25">
      <c r="A18" s="7" t="s">
        <v>401</v>
      </c>
      <c r="B18" s="33">
        <v>34799</v>
      </c>
      <c r="D18">
        <f t="shared" si="1"/>
        <v>1995</v>
      </c>
    </row>
    <row r="19" spans="1:4" x14ac:dyDescent="0.25">
      <c r="A19" s="7" t="s">
        <v>402</v>
      </c>
      <c r="B19" s="33">
        <v>34827</v>
      </c>
      <c r="D19">
        <f t="shared" si="1"/>
        <v>1995</v>
      </c>
    </row>
    <row r="20" spans="1:4" x14ac:dyDescent="0.25">
      <c r="A20" s="7" t="s">
        <v>403</v>
      </c>
      <c r="B20" s="33">
        <v>34841</v>
      </c>
      <c r="D20">
        <f t="shared" si="1"/>
        <v>1995</v>
      </c>
    </row>
    <row r="21" spans="1:4" x14ac:dyDescent="0.25">
      <c r="A21" s="7" t="s">
        <v>404</v>
      </c>
      <c r="B21" s="33">
        <v>34863</v>
      </c>
      <c r="D21">
        <f t="shared" si="1"/>
        <v>1995</v>
      </c>
    </row>
    <row r="22" spans="1:4" x14ac:dyDescent="0.25">
      <c r="A22" s="7" t="s">
        <v>405</v>
      </c>
      <c r="B22" s="33">
        <v>34920</v>
      </c>
      <c r="D22">
        <f t="shared" si="1"/>
        <v>1995</v>
      </c>
    </row>
    <row r="23" spans="1:4" x14ac:dyDescent="0.25">
      <c r="A23" s="7" t="s">
        <v>406</v>
      </c>
      <c r="B23" s="33">
        <v>34962</v>
      </c>
      <c r="D23">
        <f t="shared" si="1"/>
        <v>1995</v>
      </c>
    </row>
    <row r="24" spans="1:4" x14ac:dyDescent="0.25">
      <c r="A24" s="7" t="s">
        <v>407</v>
      </c>
      <c r="B24" s="33">
        <v>34970</v>
      </c>
      <c r="D24">
        <f t="shared" si="1"/>
        <v>1995</v>
      </c>
    </row>
    <row r="25" spans="1:4" x14ac:dyDescent="0.25">
      <c r="A25" s="7" t="s">
        <v>408</v>
      </c>
      <c r="B25" s="33">
        <v>34982</v>
      </c>
      <c r="D25">
        <f t="shared" si="1"/>
        <v>1995</v>
      </c>
    </row>
    <row r="26" spans="1:4" x14ac:dyDescent="0.25">
      <c r="A26" s="7" t="s">
        <v>409</v>
      </c>
      <c r="B26" s="33">
        <v>34995</v>
      </c>
      <c r="D26">
        <f t="shared" si="1"/>
        <v>1995</v>
      </c>
    </row>
    <row r="27" spans="1:4" x14ac:dyDescent="0.25">
      <c r="A27" s="7" t="s">
        <v>410</v>
      </c>
      <c r="B27" s="33">
        <v>35019</v>
      </c>
      <c r="D27">
        <f t="shared" si="1"/>
        <v>1995</v>
      </c>
    </row>
    <row r="28" spans="1:4" x14ac:dyDescent="0.25">
      <c r="A28" s="7" t="s">
        <v>411</v>
      </c>
      <c r="B28" s="33">
        <v>35023</v>
      </c>
      <c r="D28">
        <f t="shared" si="1"/>
        <v>1995</v>
      </c>
    </row>
    <row r="29" spans="1:4" x14ac:dyDescent="0.25">
      <c r="A29" s="7" t="s">
        <v>412</v>
      </c>
      <c r="B29" s="33">
        <v>35024</v>
      </c>
      <c r="D29">
        <f t="shared" si="1"/>
        <v>1995</v>
      </c>
    </row>
    <row r="30" spans="1:4" x14ac:dyDescent="0.25">
      <c r="A30" s="7" t="s">
        <v>413</v>
      </c>
      <c r="B30" s="33">
        <v>35025</v>
      </c>
      <c r="D30">
        <f t="shared" si="1"/>
        <v>1995</v>
      </c>
    </row>
    <row r="31" spans="1:4" x14ac:dyDescent="0.25">
      <c r="A31" s="7" t="s">
        <v>414</v>
      </c>
      <c r="B31" s="33">
        <v>35037</v>
      </c>
      <c r="D31">
        <f t="shared" si="1"/>
        <v>1995</v>
      </c>
    </row>
    <row r="32" spans="1:4" x14ac:dyDescent="0.25">
      <c r="A32" s="7" t="s">
        <v>399</v>
      </c>
      <c r="B32" s="33">
        <v>35054</v>
      </c>
      <c r="D32">
        <f t="shared" si="1"/>
        <v>1995</v>
      </c>
    </row>
    <row r="33" spans="1:4" x14ac:dyDescent="0.25">
      <c r="A33" s="7" t="s">
        <v>415</v>
      </c>
      <c r="B33" s="33">
        <v>35096</v>
      </c>
      <c r="D33">
        <f t="shared" si="1"/>
        <v>1996</v>
      </c>
    </row>
    <row r="34" spans="1:4" x14ac:dyDescent="0.25">
      <c r="A34" s="7" t="s">
        <v>416</v>
      </c>
      <c r="B34" s="33">
        <v>35097</v>
      </c>
      <c r="D34">
        <f t="shared" si="1"/>
        <v>1996</v>
      </c>
    </row>
    <row r="35" spans="1:4" x14ac:dyDescent="0.25">
      <c r="A35" s="7" t="s">
        <v>417</v>
      </c>
      <c r="B35" s="33">
        <v>35123</v>
      </c>
      <c r="D35">
        <f t="shared" si="1"/>
        <v>1996</v>
      </c>
    </row>
    <row r="36" spans="1:4" x14ac:dyDescent="0.25">
      <c r="A36" s="7" t="s">
        <v>412</v>
      </c>
      <c r="B36" s="33">
        <v>35139</v>
      </c>
      <c r="D36">
        <f t="shared" si="1"/>
        <v>1996</v>
      </c>
    </row>
    <row r="37" spans="1:4" x14ac:dyDescent="0.25">
      <c r="A37" s="7" t="s">
        <v>418</v>
      </c>
      <c r="B37" s="33">
        <v>35160</v>
      </c>
      <c r="D37">
        <f t="shared" si="1"/>
        <v>1996</v>
      </c>
    </row>
    <row r="38" spans="1:4" x14ac:dyDescent="0.25">
      <c r="A38" s="7" t="s">
        <v>419</v>
      </c>
      <c r="B38" s="33">
        <v>35163</v>
      </c>
      <c r="D38">
        <f t="shared" si="1"/>
        <v>1996</v>
      </c>
    </row>
    <row r="39" spans="1:4" x14ac:dyDescent="0.25">
      <c r="A39" s="7" t="s">
        <v>420</v>
      </c>
      <c r="B39" s="33">
        <v>35177</v>
      </c>
      <c r="D39">
        <f t="shared" si="1"/>
        <v>1996</v>
      </c>
    </row>
    <row r="40" spans="1:4" x14ac:dyDescent="0.25">
      <c r="A40" s="7" t="s">
        <v>421</v>
      </c>
      <c r="B40" s="33">
        <v>35198</v>
      </c>
      <c r="D40">
        <f t="shared" si="1"/>
        <v>1996</v>
      </c>
    </row>
    <row r="41" spans="1:4" x14ac:dyDescent="0.25">
      <c r="A41" s="7" t="s">
        <v>422</v>
      </c>
      <c r="B41" s="33">
        <v>35219</v>
      </c>
      <c r="D41">
        <f t="shared" si="1"/>
        <v>1996</v>
      </c>
    </row>
    <row r="42" spans="1:4" x14ac:dyDescent="0.25">
      <c r="A42" s="7" t="s">
        <v>422</v>
      </c>
      <c r="B42" s="33">
        <v>35219</v>
      </c>
      <c r="D42">
        <f t="shared" si="1"/>
        <v>1996</v>
      </c>
    </row>
    <row r="43" spans="1:4" x14ac:dyDescent="0.25">
      <c r="A43" s="7" t="s">
        <v>423</v>
      </c>
      <c r="B43" s="33">
        <v>35233</v>
      </c>
      <c r="D43">
        <f t="shared" si="1"/>
        <v>1996</v>
      </c>
    </row>
    <row r="44" spans="1:4" x14ac:dyDescent="0.25">
      <c r="A44" s="7" t="s">
        <v>424</v>
      </c>
      <c r="B44" s="33">
        <v>35254</v>
      </c>
      <c r="D44">
        <f t="shared" si="1"/>
        <v>1996</v>
      </c>
    </row>
    <row r="45" spans="1:4" x14ac:dyDescent="0.25">
      <c r="A45" s="7" t="s">
        <v>425</v>
      </c>
      <c r="B45" s="33">
        <v>35276</v>
      </c>
      <c r="D45">
        <f t="shared" si="1"/>
        <v>1996</v>
      </c>
    </row>
    <row r="46" spans="1:4" x14ac:dyDescent="0.25">
      <c r="A46" s="7" t="s">
        <v>423</v>
      </c>
      <c r="B46" s="33">
        <v>35293</v>
      </c>
      <c r="D46">
        <f t="shared" si="1"/>
        <v>1996</v>
      </c>
    </row>
    <row r="47" spans="1:4" x14ac:dyDescent="0.25">
      <c r="A47" s="7" t="s">
        <v>426</v>
      </c>
      <c r="B47" s="33">
        <v>35296</v>
      </c>
      <c r="D47">
        <f t="shared" si="1"/>
        <v>1996</v>
      </c>
    </row>
    <row r="48" spans="1:4" x14ac:dyDescent="0.25">
      <c r="A48" s="7" t="s">
        <v>427</v>
      </c>
      <c r="B48" s="33">
        <v>35318</v>
      </c>
      <c r="D48">
        <f t="shared" si="1"/>
        <v>1996</v>
      </c>
    </row>
    <row r="49" spans="1:4" x14ac:dyDescent="0.25">
      <c r="A49" s="7" t="s">
        <v>428</v>
      </c>
      <c r="B49" s="33">
        <v>35333</v>
      </c>
      <c r="D49">
        <f t="shared" si="1"/>
        <v>1996</v>
      </c>
    </row>
    <row r="50" spans="1:4" x14ac:dyDescent="0.25">
      <c r="A50" s="7" t="s">
        <v>429</v>
      </c>
      <c r="B50" s="33">
        <v>35333</v>
      </c>
      <c r="D50">
        <f t="shared" si="1"/>
        <v>1996</v>
      </c>
    </row>
    <row r="51" spans="1:4" x14ac:dyDescent="0.25">
      <c r="A51" s="7" t="s">
        <v>409</v>
      </c>
      <c r="B51" s="33">
        <v>35352</v>
      </c>
      <c r="D51">
        <f t="shared" si="1"/>
        <v>1996</v>
      </c>
    </row>
    <row r="52" spans="1:4" x14ac:dyDescent="0.25">
      <c r="A52" s="7" t="s">
        <v>409</v>
      </c>
      <c r="B52" s="33">
        <v>35352</v>
      </c>
      <c r="D52">
        <f t="shared" si="1"/>
        <v>1996</v>
      </c>
    </row>
    <row r="53" spans="1:4" x14ac:dyDescent="0.25">
      <c r="A53" s="7" t="s">
        <v>430</v>
      </c>
      <c r="B53" s="33">
        <v>35389</v>
      </c>
      <c r="D53">
        <f t="shared" si="1"/>
        <v>1996</v>
      </c>
    </row>
    <row r="54" spans="1:4" x14ac:dyDescent="0.25">
      <c r="A54" s="7" t="s">
        <v>431</v>
      </c>
      <c r="B54" s="33">
        <v>35391</v>
      </c>
      <c r="D54">
        <f t="shared" si="1"/>
        <v>1996</v>
      </c>
    </row>
    <row r="55" spans="1:4" x14ac:dyDescent="0.25">
      <c r="A55" s="7" t="s">
        <v>399</v>
      </c>
      <c r="B55" s="33">
        <v>35401</v>
      </c>
      <c r="D55">
        <f t="shared" si="1"/>
        <v>1996</v>
      </c>
    </row>
    <row r="56" spans="1:4" x14ac:dyDescent="0.25">
      <c r="A56" s="7" t="s">
        <v>432</v>
      </c>
      <c r="B56" s="33">
        <v>35409</v>
      </c>
      <c r="D56">
        <f t="shared" si="1"/>
        <v>1996</v>
      </c>
    </row>
    <row r="57" spans="1:4" x14ac:dyDescent="0.25">
      <c r="A57" s="7" t="s">
        <v>433</v>
      </c>
      <c r="B57" s="33">
        <v>35416</v>
      </c>
      <c r="D57">
        <f t="shared" si="1"/>
        <v>1996</v>
      </c>
    </row>
    <row r="58" spans="1:4" x14ac:dyDescent="0.25">
      <c r="A58" s="7" t="s">
        <v>434</v>
      </c>
      <c r="B58" s="33">
        <v>35444</v>
      </c>
      <c r="D58">
        <f t="shared" si="1"/>
        <v>1997</v>
      </c>
    </row>
    <row r="59" spans="1:4" x14ac:dyDescent="0.25">
      <c r="A59" s="7" t="s">
        <v>435</v>
      </c>
      <c r="B59" s="33">
        <v>35453</v>
      </c>
      <c r="D59">
        <f t="shared" si="1"/>
        <v>1997</v>
      </c>
    </row>
    <row r="60" spans="1:4" x14ac:dyDescent="0.25">
      <c r="A60" s="7" t="s">
        <v>436</v>
      </c>
      <c r="B60" s="33">
        <v>35471</v>
      </c>
      <c r="D60">
        <f t="shared" si="1"/>
        <v>1997</v>
      </c>
    </row>
    <row r="61" spans="1:4" x14ac:dyDescent="0.25">
      <c r="A61" s="7" t="s">
        <v>424</v>
      </c>
      <c r="B61" s="33">
        <v>35475</v>
      </c>
      <c r="D61">
        <f t="shared" si="1"/>
        <v>1997</v>
      </c>
    </row>
    <row r="62" spans="1:4" x14ac:dyDescent="0.25">
      <c r="A62" s="7" t="s">
        <v>437</v>
      </c>
      <c r="B62" s="33">
        <v>35479</v>
      </c>
      <c r="D62">
        <f t="shared" si="1"/>
        <v>1997</v>
      </c>
    </row>
    <row r="63" spans="1:4" x14ac:dyDescent="0.25">
      <c r="A63" s="7" t="s">
        <v>438</v>
      </c>
      <c r="B63" s="33">
        <v>35482</v>
      </c>
      <c r="D63">
        <f t="shared" si="1"/>
        <v>1997</v>
      </c>
    </row>
    <row r="64" spans="1:4" x14ac:dyDescent="0.25">
      <c r="A64" s="7" t="s">
        <v>439</v>
      </c>
      <c r="B64" s="33">
        <v>35486</v>
      </c>
      <c r="D64">
        <f t="shared" si="1"/>
        <v>1997</v>
      </c>
    </row>
    <row r="65" spans="1:4" x14ac:dyDescent="0.25">
      <c r="A65" s="7" t="s">
        <v>440</v>
      </c>
      <c r="B65" s="33">
        <v>35510</v>
      </c>
      <c r="D65">
        <f t="shared" si="1"/>
        <v>1997</v>
      </c>
    </row>
    <row r="66" spans="1:4" x14ac:dyDescent="0.25">
      <c r="A66" s="7" t="s">
        <v>441</v>
      </c>
      <c r="B66" s="33">
        <v>35515</v>
      </c>
      <c r="D66">
        <f t="shared" si="1"/>
        <v>1997</v>
      </c>
    </row>
    <row r="67" spans="1:4" x14ac:dyDescent="0.25">
      <c r="A67" s="7" t="s">
        <v>442</v>
      </c>
      <c r="B67" s="33">
        <v>35528</v>
      </c>
      <c r="D67">
        <f t="shared" si="1"/>
        <v>1997</v>
      </c>
    </row>
    <row r="68" spans="1:4" x14ac:dyDescent="0.25">
      <c r="A68" s="7" t="s">
        <v>443</v>
      </c>
      <c r="B68" s="33">
        <v>35531</v>
      </c>
      <c r="D68">
        <f t="shared" si="1"/>
        <v>1997</v>
      </c>
    </row>
    <row r="69" spans="1:4" x14ac:dyDescent="0.25">
      <c r="A69" s="7" t="s">
        <v>444</v>
      </c>
      <c r="B69" s="33">
        <v>35550</v>
      </c>
      <c r="D69">
        <f t="shared" si="1"/>
        <v>1997</v>
      </c>
    </row>
    <row r="70" spans="1:4" x14ac:dyDescent="0.25">
      <c r="A70" s="7" t="s">
        <v>445</v>
      </c>
      <c r="B70" s="33">
        <v>35565</v>
      </c>
      <c r="D70">
        <f t="shared" si="1"/>
        <v>1997</v>
      </c>
    </row>
    <row r="71" spans="1:4" x14ac:dyDescent="0.25">
      <c r="A71" s="7" t="s">
        <v>446</v>
      </c>
      <c r="B71" s="33">
        <v>35600</v>
      </c>
      <c r="D71">
        <f t="shared" si="1"/>
        <v>1997</v>
      </c>
    </row>
    <row r="72" spans="1:4" x14ac:dyDescent="0.25">
      <c r="A72" s="7" t="s">
        <v>447</v>
      </c>
      <c r="B72" s="33">
        <v>35628</v>
      </c>
      <c r="D72">
        <f t="shared" si="1"/>
        <v>1997</v>
      </c>
    </row>
    <row r="73" spans="1:4" x14ac:dyDescent="0.25">
      <c r="A73" s="7" t="s">
        <v>448</v>
      </c>
      <c r="B73" s="33">
        <v>35642</v>
      </c>
      <c r="D73">
        <f t="shared" si="1"/>
        <v>1997</v>
      </c>
    </row>
    <row r="74" spans="1:4" x14ac:dyDescent="0.25">
      <c r="A74" s="7" t="s">
        <v>449</v>
      </c>
      <c r="B74" s="33">
        <v>35643</v>
      </c>
      <c r="D74">
        <f t="shared" si="1"/>
        <v>1997</v>
      </c>
    </row>
    <row r="75" spans="1:4" x14ac:dyDescent="0.25">
      <c r="A75" s="7" t="s">
        <v>450</v>
      </c>
      <c r="B75" s="33">
        <v>35649</v>
      </c>
      <c r="D75">
        <f t="shared" si="1"/>
        <v>1997</v>
      </c>
    </row>
    <row r="76" spans="1:4" x14ac:dyDescent="0.25">
      <c r="A76" s="7" t="s">
        <v>451</v>
      </c>
      <c r="B76" s="33">
        <v>35676</v>
      </c>
      <c r="D76">
        <f t="shared" si="1"/>
        <v>1997</v>
      </c>
    </row>
    <row r="77" spans="1:4" x14ac:dyDescent="0.25">
      <c r="A77" s="7" t="s">
        <v>452</v>
      </c>
      <c r="B77" s="33">
        <v>35709</v>
      </c>
      <c r="D77">
        <f t="shared" si="1"/>
        <v>1997</v>
      </c>
    </row>
    <row r="78" spans="1:4" x14ac:dyDescent="0.25">
      <c r="A78" s="7" t="s">
        <v>453</v>
      </c>
      <c r="B78" s="33">
        <v>35717</v>
      </c>
      <c r="D78">
        <f t="shared" si="1"/>
        <v>1997</v>
      </c>
    </row>
    <row r="79" spans="1:4" x14ac:dyDescent="0.25">
      <c r="A79" s="7" t="s">
        <v>454</v>
      </c>
      <c r="B79" s="33">
        <v>35725</v>
      </c>
      <c r="D79">
        <f t="shared" ref="D79:D142" si="2">YEAR(B79)</f>
        <v>1997</v>
      </c>
    </row>
    <row r="80" spans="1:4" x14ac:dyDescent="0.25">
      <c r="A80" s="7" t="s">
        <v>455</v>
      </c>
      <c r="B80" s="33">
        <v>35727</v>
      </c>
      <c r="D80">
        <f t="shared" si="2"/>
        <v>1997</v>
      </c>
    </row>
    <row r="81" spans="1:4" x14ac:dyDescent="0.25">
      <c r="A81" s="7" t="s">
        <v>405</v>
      </c>
      <c r="B81" s="33">
        <v>35753</v>
      </c>
      <c r="D81">
        <f t="shared" si="2"/>
        <v>1997</v>
      </c>
    </row>
    <row r="82" spans="1:4" x14ac:dyDescent="0.25">
      <c r="A82" s="7" t="s">
        <v>456</v>
      </c>
      <c r="B82" s="33">
        <v>35758</v>
      </c>
      <c r="D82">
        <f t="shared" si="2"/>
        <v>1997</v>
      </c>
    </row>
    <row r="83" spans="1:4" x14ac:dyDescent="0.25">
      <c r="A83" s="7" t="s">
        <v>457</v>
      </c>
      <c r="B83" s="33">
        <v>35770</v>
      </c>
      <c r="D83">
        <f t="shared" si="2"/>
        <v>1997</v>
      </c>
    </row>
    <row r="84" spans="1:4" x14ac:dyDescent="0.25">
      <c r="A84" s="7" t="s">
        <v>458</v>
      </c>
      <c r="B84" s="33">
        <v>35776</v>
      </c>
      <c r="D84">
        <f t="shared" si="2"/>
        <v>1997</v>
      </c>
    </row>
    <row r="85" spans="1:4" x14ac:dyDescent="0.25">
      <c r="A85" s="7" t="s">
        <v>459</v>
      </c>
      <c r="B85" s="33">
        <v>35788</v>
      </c>
      <c r="D85">
        <f t="shared" si="2"/>
        <v>1997</v>
      </c>
    </row>
    <row r="86" spans="1:4" x14ac:dyDescent="0.25">
      <c r="A86" s="7" t="s">
        <v>460</v>
      </c>
      <c r="B86" s="33">
        <v>35802</v>
      </c>
      <c r="D86">
        <f t="shared" si="2"/>
        <v>1998</v>
      </c>
    </row>
    <row r="87" spans="1:4" x14ac:dyDescent="0.25">
      <c r="A87" s="7" t="s">
        <v>461</v>
      </c>
      <c r="B87" s="33">
        <v>35807</v>
      </c>
      <c r="D87">
        <f t="shared" si="2"/>
        <v>1998</v>
      </c>
    </row>
    <row r="88" spans="1:4" x14ac:dyDescent="0.25">
      <c r="A88" s="7" t="s">
        <v>462</v>
      </c>
      <c r="B88" s="33">
        <v>35816</v>
      </c>
      <c r="D88">
        <f t="shared" si="2"/>
        <v>1998</v>
      </c>
    </row>
    <row r="89" spans="1:4" x14ac:dyDescent="0.25">
      <c r="A89" s="7" t="s">
        <v>463</v>
      </c>
      <c r="B89" s="33">
        <v>35828</v>
      </c>
      <c r="D89">
        <f t="shared" si="2"/>
        <v>1998</v>
      </c>
    </row>
    <row r="90" spans="1:4" x14ac:dyDescent="0.25">
      <c r="A90" s="7" t="s">
        <v>464</v>
      </c>
      <c r="B90" s="33">
        <v>35858</v>
      </c>
      <c r="D90">
        <f t="shared" si="2"/>
        <v>1998</v>
      </c>
    </row>
    <row r="91" spans="1:4" x14ac:dyDescent="0.25">
      <c r="A91" s="7" t="s">
        <v>465</v>
      </c>
      <c r="B91" s="33">
        <v>35859</v>
      </c>
      <c r="D91">
        <f t="shared" si="2"/>
        <v>1998</v>
      </c>
    </row>
    <row r="92" spans="1:4" x14ac:dyDescent="0.25">
      <c r="A92" s="7" t="s">
        <v>466</v>
      </c>
      <c r="B92" s="33">
        <v>35872</v>
      </c>
      <c r="D92">
        <f t="shared" si="2"/>
        <v>1998</v>
      </c>
    </row>
    <row r="93" spans="1:4" x14ac:dyDescent="0.25">
      <c r="A93" s="7" t="s">
        <v>439</v>
      </c>
      <c r="B93" s="33">
        <v>35886</v>
      </c>
      <c r="D93">
        <f t="shared" si="2"/>
        <v>1998</v>
      </c>
    </row>
    <row r="94" spans="1:4" x14ac:dyDescent="0.25">
      <c r="A94" s="7" t="s">
        <v>467</v>
      </c>
      <c r="B94" s="33">
        <v>35954</v>
      </c>
      <c r="D94">
        <f t="shared" si="2"/>
        <v>1998</v>
      </c>
    </row>
    <row r="95" spans="1:4" x14ac:dyDescent="0.25">
      <c r="A95" s="7" t="s">
        <v>468</v>
      </c>
      <c r="B95" s="33">
        <v>35971</v>
      </c>
      <c r="D95">
        <f t="shared" si="2"/>
        <v>1998</v>
      </c>
    </row>
    <row r="96" spans="1:4" x14ac:dyDescent="0.25">
      <c r="A96" s="7" t="s">
        <v>469</v>
      </c>
      <c r="B96" s="33">
        <v>35996</v>
      </c>
      <c r="D96">
        <f t="shared" si="2"/>
        <v>1998</v>
      </c>
    </row>
    <row r="97" spans="1:4" x14ac:dyDescent="0.25">
      <c r="A97" s="7" t="s">
        <v>470</v>
      </c>
      <c r="B97" s="33">
        <v>36027</v>
      </c>
      <c r="D97">
        <f t="shared" si="2"/>
        <v>1998</v>
      </c>
    </row>
    <row r="98" spans="1:4" x14ac:dyDescent="0.25">
      <c r="A98" s="7" t="s">
        <v>471</v>
      </c>
      <c r="B98" s="33">
        <v>36059</v>
      </c>
      <c r="D98">
        <f t="shared" si="2"/>
        <v>1998</v>
      </c>
    </row>
    <row r="99" spans="1:4" x14ac:dyDescent="0.25">
      <c r="A99" s="7" t="s">
        <v>472</v>
      </c>
      <c r="B99" s="33">
        <v>36066</v>
      </c>
      <c r="D99">
        <f t="shared" si="2"/>
        <v>1998</v>
      </c>
    </row>
    <row r="100" spans="1:4" x14ac:dyDescent="0.25">
      <c r="A100" s="7" t="s">
        <v>473</v>
      </c>
      <c r="B100" s="33">
        <v>36080</v>
      </c>
      <c r="D100">
        <f t="shared" si="2"/>
        <v>1998</v>
      </c>
    </row>
    <row r="101" spans="1:4" x14ac:dyDescent="0.25">
      <c r="A101" s="7" t="s">
        <v>427</v>
      </c>
      <c r="B101" s="33">
        <v>36082</v>
      </c>
      <c r="D101">
        <f t="shared" si="2"/>
        <v>1998</v>
      </c>
    </row>
    <row r="102" spans="1:4" x14ac:dyDescent="0.25">
      <c r="A102" s="7" t="s">
        <v>474</v>
      </c>
      <c r="B102" s="33">
        <v>36084</v>
      </c>
      <c r="D102">
        <f t="shared" si="2"/>
        <v>1998</v>
      </c>
    </row>
    <row r="103" spans="1:4" x14ac:dyDescent="0.25">
      <c r="A103" s="7" t="s">
        <v>475</v>
      </c>
      <c r="B103" s="33">
        <v>36111</v>
      </c>
      <c r="D103">
        <f t="shared" si="2"/>
        <v>1998</v>
      </c>
    </row>
    <row r="104" spans="1:4" x14ac:dyDescent="0.25">
      <c r="A104" s="7" t="s">
        <v>476</v>
      </c>
      <c r="B104" s="33">
        <v>36111</v>
      </c>
      <c r="D104">
        <f t="shared" si="2"/>
        <v>1998</v>
      </c>
    </row>
    <row r="105" spans="1:4" x14ac:dyDescent="0.25">
      <c r="A105" s="7" t="s">
        <v>477</v>
      </c>
      <c r="B105" s="33">
        <v>36117</v>
      </c>
      <c r="D105">
        <f t="shared" si="2"/>
        <v>1998</v>
      </c>
    </row>
    <row r="106" spans="1:4" x14ac:dyDescent="0.25">
      <c r="A106" s="7" t="s">
        <v>478</v>
      </c>
      <c r="B106" s="33">
        <v>36118</v>
      </c>
      <c r="D106">
        <f t="shared" si="2"/>
        <v>1998</v>
      </c>
    </row>
    <row r="107" spans="1:4" x14ac:dyDescent="0.25">
      <c r="A107" s="7" t="s">
        <v>439</v>
      </c>
      <c r="B107" s="33">
        <v>36119</v>
      </c>
      <c r="D107">
        <f t="shared" si="2"/>
        <v>1998</v>
      </c>
    </row>
    <row r="108" spans="1:4" x14ac:dyDescent="0.25">
      <c r="A108" s="7" t="s">
        <v>479</v>
      </c>
      <c r="B108" s="33">
        <v>36129</v>
      </c>
      <c r="D108">
        <f t="shared" si="2"/>
        <v>1998</v>
      </c>
    </row>
    <row r="109" spans="1:4" x14ac:dyDescent="0.25">
      <c r="A109" s="7" t="s">
        <v>479</v>
      </c>
      <c r="B109" s="33">
        <v>36129</v>
      </c>
      <c r="D109">
        <f t="shared" si="2"/>
        <v>1998</v>
      </c>
    </row>
    <row r="110" spans="1:4" x14ac:dyDescent="0.25">
      <c r="A110" s="7" t="s">
        <v>479</v>
      </c>
      <c r="B110" s="33">
        <v>36129</v>
      </c>
      <c r="D110">
        <f t="shared" si="2"/>
        <v>1998</v>
      </c>
    </row>
    <row r="111" spans="1:4" x14ac:dyDescent="0.25">
      <c r="A111" s="7" t="s">
        <v>479</v>
      </c>
      <c r="B111" s="33">
        <v>36129</v>
      </c>
      <c r="D111">
        <f t="shared" si="2"/>
        <v>1998</v>
      </c>
    </row>
    <row r="112" spans="1:4" x14ac:dyDescent="0.25">
      <c r="A112" s="7" t="s">
        <v>479</v>
      </c>
      <c r="B112" s="33">
        <v>36129</v>
      </c>
      <c r="D112">
        <f t="shared" si="2"/>
        <v>1998</v>
      </c>
    </row>
    <row r="113" spans="1:4" x14ac:dyDescent="0.25">
      <c r="A113" s="7" t="s">
        <v>472</v>
      </c>
      <c r="B113" s="33">
        <v>36137</v>
      </c>
      <c r="D113">
        <f t="shared" si="2"/>
        <v>1998</v>
      </c>
    </row>
    <row r="114" spans="1:4" x14ac:dyDescent="0.25">
      <c r="A114" s="7" t="s">
        <v>445</v>
      </c>
      <c r="B114" s="33">
        <v>36137</v>
      </c>
      <c r="D114">
        <f t="shared" si="2"/>
        <v>1998</v>
      </c>
    </row>
    <row r="115" spans="1:4" x14ac:dyDescent="0.25">
      <c r="A115" s="7" t="s">
        <v>480</v>
      </c>
      <c r="B115" s="33">
        <v>36152</v>
      </c>
      <c r="D115">
        <f t="shared" si="2"/>
        <v>1998</v>
      </c>
    </row>
    <row r="116" spans="1:4" x14ac:dyDescent="0.25">
      <c r="A116" s="7" t="s">
        <v>440</v>
      </c>
      <c r="B116" s="33">
        <v>36220</v>
      </c>
      <c r="D116">
        <f t="shared" si="2"/>
        <v>1999</v>
      </c>
    </row>
    <row r="117" spans="1:4" x14ac:dyDescent="0.25">
      <c r="A117" s="7" t="s">
        <v>481</v>
      </c>
      <c r="B117" s="33">
        <v>36221</v>
      </c>
      <c r="D117">
        <f t="shared" si="2"/>
        <v>1999</v>
      </c>
    </row>
    <row r="118" spans="1:4" x14ac:dyDescent="0.25">
      <c r="A118" s="7" t="s">
        <v>482</v>
      </c>
      <c r="B118" s="33">
        <v>36255</v>
      </c>
      <c r="D118">
        <f t="shared" si="2"/>
        <v>1999</v>
      </c>
    </row>
    <row r="119" spans="1:4" x14ac:dyDescent="0.25">
      <c r="A119" s="7" t="s">
        <v>483</v>
      </c>
      <c r="B119" s="33">
        <v>36304</v>
      </c>
      <c r="D119">
        <f t="shared" si="2"/>
        <v>1999</v>
      </c>
    </row>
    <row r="120" spans="1:4" x14ac:dyDescent="0.25">
      <c r="A120" s="7" t="s">
        <v>484</v>
      </c>
      <c r="B120" s="33">
        <v>36353</v>
      </c>
      <c r="D120">
        <f t="shared" si="2"/>
        <v>1999</v>
      </c>
    </row>
    <row r="121" spans="1:4" x14ac:dyDescent="0.25">
      <c r="A121" s="7" t="s">
        <v>485</v>
      </c>
      <c r="B121" s="33">
        <v>36405</v>
      </c>
      <c r="D121">
        <f t="shared" si="2"/>
        <v>1999</v>
      </c>
    </row>
    <row r="122" spans="1:4" x14ac:dyDescent="0.25">
      <c r="A122" s="7" t="s">
        <v>486</v>
      </c>
      <c r="B122" s="33">
        <v>36417</v>
      </c>
      <c r="D122">
        <f t="shared" si="2"/>
        <v>1999</v>
      </c>
    </row>
    <row r="123" spans="1:4" x14ac:dyDescent="0.25">
      <c r="A123" s="7" t="s">
        <v>487</v>
      </c>
      <c r="B123" s="33">
        <v>36418</v>
      </c>
      <c r="D123">
        <f t="shared" si="2"/>
        <v>1999</v>
      </c>
    </row>
    <row r="124" spans="1:4" x14ac:dyDescent="0.25">
      <c r="A124" s="7" t="s">
        <v>488</v>
      </c>
      <c r="B124" s="33">
        <v>36427</v>
      </c>
      <c r="D124">
        <f t="shared" si="2"/>
        <v>1999</v>
      </c>
    </row>
    <row r="125" spans="1:4" x14ac:dyDescent="0.25">
      <c r="A125" s="7" t="s">
        <v>489</v>
      </c>
      <c r="B125" s="33">
        <v>36466</v>
      </c>
      <c r="D125">
        <f t="shared" si="2"/>
        <v>1999</v>
      </c>
    </row>
    <row r="126" spans="1:4" x14ac:dyDescent="0.25">
      <c r="A126" s="7" t="s">
        <v>478</v>
      </c>
      <c r="B126" s="33">
        <v>36474</v>
      </c>
      <c r="D126">
        <f t="shared" si="2"/>
        <v>1999</v>
      </c>
    </row>
    <row r="127" spans="1:4" x14ac:dyDescent="0.25">
      <c r="A127" s="7" t="s">
        <v>490</v>
      </c>
      <c r="B127" s="33">
        <v>36482</v>
      </c>
      <c r="D127">
        <f t="shared" si="2"/>
        <v>1999</v>
      </c>
    </row>
    <row r="128" spans="1:4" x14ac:dyDescent="0.25">
      <c r="A128" s="7" t="s">
        <v>491</v>
      </c>
      <c r="B128" s="33">
        <v>36501</v>
      </c>
      <c r="D128">
        <f t="shared" si="2"/>
        <v>1999</v>
      </c>
    </row>
    <row r="129" spans="1:4" x14ac:dyDescent="0.25">
      <c r="A129" s="7" t="s">
        <v>445</v>
      </c>
      <c r="B129" s="33">
        <v>36504</v>
      </c>
      <c r="D129">
        <f t="shared" si="2"/>
        <v>1999</v>
      </c>
    </row>
    <row r="130" spans="1:4" x14ac:dyDescent="0.25">
      <c r="A130" s="7" t="s">
        <v>492</v>
      </c>
      <c r="B130" s="33">
        <v>36511</v>
      </c>
      <c r="D130">
        <f t="shared" si="2"/>
        <v>1999</v>
      </c>
    </row>
    <row r="131" spans="1:4" x14ac:dyDescent="0.25">
      <c r="A131" s="7" t="s">
        <v>493</v>
      </c>
      <c r="B131" s="33">
        <v>36514</v>
      </c>
      <c r="D131">
        <f t="shared" si="2"/>
        <v>1999</v>
      </c>
    </row>
    <row r="132" spans="1:4" x14ac:dyDescent="0.25">
      <c r="A132" s="7" t="s">
        <v>494</v>
      </c>
      <c r="B132" s="33">
        <v>36516</v>
      </c>
      <c r="D132">
        <f t="shared" si="2"/>
        <v>1999</v>
      </c>
    </row>
    <row r="133" spans="1:4" x14ac:dyDescent="0.25">
      <c r="A133" s="7" t="s">
        <v>495</v>
      </c>
      <c r="B133" s="33">
        <v>36522</v>
      </c>
      <c r="D133">
        <f t="shared" si="2"/>
        <v>1999</v>
      </c>
    </row>
    <row r="134" spans="1:4" x14ac:dyDescent="0.25">
      <c r="A134" s="7" t="s">
        <v>496</v>
      </c>
      <c r="B134" s="33">
        <v>36529</v>
      </c>
      <c r="D134">
        <f t="shared" si="2"/>
        <v>2000</v>
      </c>
    </row>
    <row r="135" spans="1:4" x14ac:dyDescent="0.25">
      <c r="A135" s="7" t="s">
        <v>463</v>
      </c>
      <c r="B135" s="33">
        <v>36535</v>
      </c>
      <c r="D135">
        <f t="shared" si="2"/>
        <v>2000</v>
      </c>
    </row>
    <row r="136" spans="1:4" x14ac:dyDescent="0.25">
      <c r="A136" s="7" t="s">
        <v>497</v>
      </c>
      <c r="B136" s="33">
        <v>36546</v>
      </c>
      <c r="D136">
        <f t="shared" si="2"/>
        <v>2000</v>
      </c>
    </row>
    <row r="137" spans="1:4" x14ac:dyDescent="0.25">
      <c r="A137" s="7" t="s">
        <v>498</v>
      </c>
      <c r="B137" s="33">
        <v>36546</v>
      </c>
      <c r="D137">
        <f t="shared" si="2"/>
        <v>2000</v>
      </c>
    </row>
    <row r="138" spans="1:4" x14ac:dyDescent="0.25">
      <c r="A138" s="7" t="s">
        <v>499</v>
      </c>
      <c r="B138" s="33">
        <v>36572</v>
      </c>
      <c r="D138">
        <f t="shared" si="2"/>
        <v>2000</v>
      </c>
    </row>
    <row r="139" spans="1:4" x14ac:dyDescent="0.25">
      <c r="A139" s="7" t="s">
        <v>500</v>
      </c>
      <c r="B139" s="33">
        <v>36598</v>
      </c>
      <c r="D139">
        <f t="shared" si="2"/>
        <v>2000</v>
      </c>
    </row>
    <row r="140" spans="1:4" x14ac:dyDescent="0.25">
      <c r="A140" s="7" t="s">
        <v>439</v>
      </c>
      <c r="B140" s="33">
        <v>36599</v>
      </c>
      <c r="D140">
        <f t="shared" si="2"/>
        <v>2000</v>
      </c>
    </row>
    <row r="141" spans="1:4" x14ac:dyDescent="0.25">
      <c r="A141" s="7" t="s">
        <v>501</v>
      </c>
      <c r="B141" s="33">
        <v>36609</v>
      </c>
      <c r="D141">
        <f t="shared" si="2"/>
        <v>2000</v>
      </c>
    </row>
    <row r="142" spans="1:4" x14ac:dyDescent="0.25">
      <c r="A142" s="7" t="s">
        <v>502</v>
      </c>
      <c r="B142" s="33">
        <v>36620</v>
      </c>
      <c r="D142">
        <f t="shared" si="2"/>
        <v>2000</v>
      </c>
    </row>
    <row r="143" spans="1:4" x14ac:dyDescent="0.25">
      <c r="A143" s="7" t="s">
        <v>472</v>
      </c>
      <c r="B143" s="33">
        <v>36647</v>
      </c>
      <c r="D143">
        <f t="shared" ref="D143:D206" si="3">YEAR(B143)</f>
        <v>2000</v>
      </c>
    </row>
    <row r="144" spans="1:4" x14ac:dyDescent="0.25">
      <c r="A144" s="7" t="s">
        <v>503</v>
      </c>
      <c r="B144" s="33">
        <v>36649</v>
      </c>
      <c r="D144">
        <f t="shared" si="3"/>
        <v>2000</v>
      </c>
    </row>
    <row r="145" spans="1:4" x14ac:dyDescent="0.25">
      <c r="A145" s="7" t="s">
        <v>500</v>
      </c>
      <c r="B145" s="33">
        <v>36651</v>
      </c>
      <c r="D145">
        <f t="shared" si="3"/>
        <v>2000</v>
      </c>
    </row>
    <row r="146" spans="1:4" x14ac:dyDescent="0.25">
      <c r="A146" s="7" t="s">
        <v>504</v>
      </c>
      <c r="B146" s="33">
        <v>36656</v>
      </c>
      <c r="D146">
        <f t="shared" si="3"/>
        <v>2000</v>
      </c>
    </row>
    <row r="147" spans="1:4" x14ac:dyDescent="0.25">
      <c r="A147" s="7" t="s">
        <v>505</v>
      </c>
      <c r="B147" s="33">
        <v>36657</v>
      </c>
      <c r="D147">
        <f t="shared" si="3"/>
        <v>2000</v>
      </c>
    </row>
    <row r="148" spans="1:4" x14ac:dyDescent="0.25">
      <c r="A148" s="7" t="s">
        <v>506</v>
      </c>
      <c r="B148" s="33">
        <v>36668</v>
      </c>
      <c r="D148">
        <f t="shared" si="3"/>
        <v>2000</v>
      </c>
    </row>
    <row r="149" spans="1:4" x14ac:dyDescent="0.25">
      <c r="A149" s="7" t="s">
        <v>488</v>
      </c>
      <c r="B149" s="33">
        <v>36676</v>
      </c>
      <c r="D149">
        <f t="shared" si="3"/>
        <v>2000</v>
      </c>
    </row>
    <row r="150" spans="1:4" x14ac:dyDescent="0.25">
      <c r="A150" s="7" t="s">
        <v>507</v>
      </c>
      <c r="B150" s="33">
        <v>36682</v>
      </c>
      <c r="D150">
        <f t="shared" si="3"/>
        <v>2000</v>
      </c>
    </row>
    <row r="151" spans="1:4" x14ac:dyDescent="0.25">
      <c r="A151" s="7" t="s">
        <v>508</v>
      </c>
      <c r="B151" s="33">
        <v>36682</v>
      </c>
      <c r="D151">
        <f t="shared" si="3"/>
        <v>2000</v>
      </c>
    </row>
    <row r="152" spans="1:4" x14ac:dyDescent="0.25">
      <c r="A152" s="7" t="s">
        <v>509</v>
      </c>
      <c r="B152" s="33">
        <v>36719</v>
      </c>
      <c r="D152">
        <f t="shared" si="3"/>
        <v>2000</v>
      </c>
    </row>
    <row r="153" spans="1:4" x14ac:dyDescent="0.25">
      <c r="A153" s="7" t="s">
        <v>510</v>
      </c>
      <c r="B153" s="33">
        <v>36769</v>
      </c>
      <c r="D153">
        <f t="shared" si="3"/>
        <v>2000</v>
      </c>
    </row>
    <row r="154" spans="1:4" x14ac:dyDescent="0.25">
      <c r="A154" s="7" t="s">
        <v>511</v>
      </c>
      <c r="B154" s="33">
        <v>36811</v>
      </c>
      <c r="D154">
        <f t="shared" si="3"/>
        <v>2000</v>
      </c>
    </row>
    <row r="155" spans="1:4" x14ac:dyDescent="0.25">
      <c r="A155" s="7" t="s">
        <v>512</v>
      </c>
      <c r="B155" s="33">
        <v>36815</v>
      </c>
      <c r="D155">
        <f t="shared" si="3"/>
        <v>2000</v>
      </c>
    </row>
    <row r="156" spans="1:4" x14ac:dyDescent="0.25">
      <c r="A156" s="7" t="s">
        <v>513</v>
      </c>
      <c r="B156" s="33">
        <v>36822</v>
      </c>
      <c r="D156">
        <f t="shared" si="3"/>
        <v>2000</v>
      </c>
    </row>
    <row r="157" spans="1:4" x14ac:dyDescent="0.25">
      <c r="A157" s="7" t="s">
        <v>514</v>
      </c>
      <c r="B157" s="33">
        <v>36826</v>
      </c>
      <c r="D157">
        <f t="shared" si="3"/>
        <v>2000</v>
      </c>
    </row>
    <row r="158" spans="1:4" x14ac:dyDescent="0.25">
      <c r="A158" s="7" t="s">
        <v>515</v>
      </c>
      <c r="B158" s="33">
        <v>36829</v>
      </c>
      <c r="D158">
        <f t="shared" si="3"/>
        <v>2000</v>
      </c>
    </row>
    <row r="159" spans="1:4" x14ac:dyDescent="0.25">
      <c r="A159" s="7" t="s">
        <v>516</v>
      </c>
      <c r="B159" s="33">
        <v>36829</v>
      </c>
      <c r="D159">
        <f t="shared" si="3"/>
        <v>2000</v>
      </c>
    </row>
    <row r="160" spans="1:4" x14ac:dyDescent="0.25">
      <c r="A160" s="7" t="s">
        <v>440</v>
      </c>
      <c r="B160" s="33">
        <v>36836</v>
      </c>
      <c r="D160">
        <f t="shared" si="3"/>
        <v>2000</v>
      </c>
    </row>
    <row r="161" spans="1:4" x14ac:dyDescent="0.25">
      <c r="A161" s="7" t="s">
        <v>517</v>
      </c>
      <c r="B161" s="33">
        <v>36836</v>
      </c>
      <c r="D161">
        <f t="shared" si="3"/>
        <v>2000</v>
      </c>
    </row>
    <row r="162" spans="1:4" x14ac:dyDescent="0.25">
      <c r="A162" s="7" t="s">
        <v>518</v>
      </c>
      <c r="B162" s="33">
        <v>36888</v>
      </c>
      <c r="D162">
        <f t="shared" si="3"/>
        <v>2000</v>
      </c>
    </row>
    <row r="163" spans="1:4" x14ac:dyDescent="0.25">
      <c r="A163" s="7" t="s">
        <v>519</v>
      </c>
      <c r="B163" s="33">
        <v>36889</v>
      </c>
      <c r="D163">
        <f t="shared" si="3"/>
        <v>2000</v>
      </c>
    </row>
    <row r="164" spans="1:4" x14ac:dyDescent="0.25">
      <c r="A164" s="7" t="s">
        <v>520</v>
      </c>
      <c r="B164" s="33">
        <v>36899</v>
      </c>
      <c r="D164">
        <f t="shared" si="3"/>
        <v>2001</v>
      </c>
    </row>
    <row r="165" spans="1:4" x14ac:dyDescent="0.25">
      <c r="A165" s="7" t="s">
        <v>521</v>
      </c>
      <c r="B165" s="33">
        <v>36899</v>
      </c>
      <c r="D165">
        <f t="shared" si="3"/>
        <v>2001</v>
      </c>
    </row>
    <row r="166" spans="1:4" x14ac:dyDescent="0.25">
      <c r="A166" s="7" t="s">
        <v>522</v>
      </c>
      <c r="B166" s="33">
        <v>36900</v>
      </c>
      <c r="D166">
        <f t="shared" si="3"/>
        <v>2001</v>
      </c>
    </row>
    <row r="167" spans="1:4" x14ac:dyDescent="0.25">
      <c r="A167" s="7" t="s">
        <v>464</v>
      </c>
      <c r="B167" s="33">
        <v>36908</v>
      </c>
      <c r="D167">
        <f t="shared" si="3"/>
        <v>2001</v>
      </c>
    </row>
    <row r="168" spans="1:4" x14ac:dyDescent="0.25">
      <c r="A168" s="7" t="s">
        <v>523</v>
      </c>
      <c r="B168" s="33">
        <v>36924</v>
      </c>
      <c r="D168">
        <f t="shared" si="3"/>
        <v>2001</v>
      </c>
    </row>
    <row r="169" spans="1:4" x14ac:dyDescent="0.25">
      <c r="A169" s="7" t="s">
        <v>445</v>
      </c>
      <c r="B169" s="33">
        <v>36928</v>
      </c>
      <c r="D169">
        <f t="shared" si="3"/>
        <v>2001</v>
      </c>
    </row>
    <row r="170" spans="1:4" x14ac:dyDescent="0.25">
      <c r="A170" s="7" t="s">
        <v>524</v>
      </c>
      <c r="B170" s="33">
        <v>36930</v>
      </c>
      <c r="D170">
        <f t="shared" si="3"/>
        <v>2001</v>
      </c>
    </row>
    <row r="171" spans="1:4" x14ac:dyDescent="0.25">
      <c r="A171" s="7" t="s">
        <v>525</v>
      </c>
      <c r="B171" s="33">
        <v>36935</v>
      </c>
      <c r="D171">
        <f t="shared" si="3"/>
        <v>2001</v>
      </c>
    </row>
    <row r="172" spans="1:4" x14ac:dyDescent="0.25">
      <c r="A172" s="7" t="s">
        <v>498</v>
      </c>
      <c r="B172" s="33">
        <v>36944</v>
      </c>
      <c r="D172">
        <f t="shared" si="3"/>
        <v>2001</v>
      </c>
    </row>
    <row r="173" spans="1:4" x14ac:dyDescent="0.25">
      <c r="A173" s="7" t="s">
        <v>526</v>
      </c>
      <c r="B173" s="33">
        <v>36952</v>
      </c>
      <c r="D173">
        <f t="shared" si="3"/>
        <v>2001</v>
      </c>
    </row>
    <row r="174" spans="1:4" x14ac:dyDescent="0.25">
      <c r="A174" s="7" t="s">
        <v>527</v>
      </c>
      <c r="B174" s="33">
        <v>36957</v>
      </c>
      <c r="D174">
        <f t="shared" si="3"/>
        <v>2001</v>
      </c>
    </row>
    <row r="175" spans="1:4" x14ac:dyDescent="0.25">
      <c r="A175" s="7" t="s">
        <v>528</v>
      </c>
      <c r="B175" s="33">
        <v>36958</v>
      </c>
      <c r="D175">
        <f t="shared" si="3"/>
        <v>2001</v>
      </c>
    </row>
    <row r="176" spans="1:4" x14ac:dyDescent="0.25">
      <c r="A176" s="7" t="s">
        <v>529</v>
      </c>
      <c r="B176" s="33">
        <v>36991</v>
      </c>
      <c r="D176">
        <f t="shared" si="3"/>
        <v>2001</v>
      </c>
    </row>
    <row r="177" spans="1:4" x14ac:dyDescent="0.25">
      <c r="A177" s="7" t="s">
        <v>530</v>
      </c>
      <c r="B177" s="33">
        <v>37019</v>
      </c>
      <c r="D177">
        <f t="shared" si="3"/>
        <v>2001</v>
      </c>
    </row>
    <row r="178" spans="1:4" x14ac:dyDescent="0.25">
      <c r="A178" s="7" t="s">
        <v>531</v>
      </c>
      <c r="B178" s="33">
        <v>37020</v>
      </c>
      <c r="D178">
        <f t="shared" si="3"/>
        <v>2001</v>
      </c>
    </row>
    <row r="179" spans="1:4" x14ac:dyDescent="0.25">
      <c r="A179" s="7" t="s">
        <v>532</v>
      </c>
      <c r="B179" s="33">
        <v>37034</v>
      </c>
      <c r="D179">
        <f t="shared" si="3"/>
        <v>2001</v>
      </c>
    </row>
    <row r="180" spans="1:4" x14ac:dyDescent="0.25">
      <c r="A180" s="7" t="s">
        <v>533</v>
      </c>
      <c r="B180" s="33">
        <v>37046</v>
      </c>
      <c r="D180">
        <f t="shared" si="3"/>
        <v>2001</v>
      </c>
    </row>
    <row r="181" spans="1:4" x14ac:dyDescent="0.25">
      <c r="A181" s="7" t="s">
        <v>534</v>
      </c>
      <c r="B181" s="33">
        <v>37053</v>
      </c>
      <c r="D181">
        <f t="shared" si="3"/>
        <v>2001</v>
      </c>
    </row>
    <row r="182" spans="1:4" x14ac:dyDescent="0.25">
      <c r="A182" s="7" t="s">
        <v>535</v>
      </c>
      <c r="B182" s="33">
        <v>37055</v>
      </c>
      <c r="D182">
        <f t="shared" si="3"/>
        <v>2001</v>
      </c>
    </row>
    <row r="183" spans="1:4" x14ac:dyDescent="0.25">
      <c r="A183" s="7" t="s">
        <v>536</v>
      </c>
      <c r="B183" s="33">
        <v>37064</v>
      </c>
      <c r="D183">
        <f t="shared" si="3"/>
        <v>2001</v>
      </c>
    </row>
    <row r="184" spans="1:4" x14ac:dyDescent="0.25">
      <c r="A184" s="7" t="s">
        <v>537</v>
      </c>
      <c r="B184" s="33">
        <v>37068</v>
      </c>
      <c r="D184">
        <f t="shared" si="3"/>
        <v>2001</v>
      </c>
    </row>
    <row r="185" spans="1:4" x14ac:dyDescent="0.25">
      <c r="A185" s="7" t="s">
        <v>538</v>
      </c>
      <c r="B185" s="33">
        <v>37074</v>
      </c>
      <c r="D185">
        <f t="shared" si="3"/>
        <v>2001</v>
      </c>
    </row>
    <row r="186" spans="1:4" x14ac:dyDescent="0.25">
      <c r="A186" s="7" t="s">
        <v>539</v>
      </c>
      <c r="B186" s="33">
        <v>37084</v>
      </c>
      <c r="D186">
        <f t="shared" si="3"/>
        <v>2001</v>
      </c>
    </row>
    <row r="187" spans="1:4" x14ac:dyDescent="0.25">
      <c r="A187" s="7" t="s">
        <v>540</v>
      </c>
      <c r="B187" s="33">
        <v>37109</v>
      </c>
      <c r="D187">
        <f t="shared" si="3"/>
        <v>2001</v>
      </c>
    </row>
    <row r="188" spans="1:4" x14ac:dyDescent="0.25">
      <c r="A188" s="7" t="s">
        <v>541</v>
      </c>
      <c r="B188" s="33">
        <v>37111</v>
      </c>
      <c r="D188">
        <f t="shared" si="3"/>
        <v>2001</v>
      </c>
    </row>
    <row r="189" spans="1:4" x14ac:dyDescent="0.25">
      <c r="A189" s="7" t="s">
        <v>542</v>
      </c>
      <c r="B189" s="33">
        <v>37116</v>
      </c>
      <c r="D189">
        <f t="shared" si="3"/>
        <v>2001</v>
      </c>
    </row>
    <row r="190" spans="1:4" x14ac:dyDescent="0.25">
      <c r="A190" s="7" t="s">
        <v>522</v>
      </c>
      <c r="B190" s="33">
        <v>37126</v>
      </c>
      <c r="D190">
        <f t="shared" si="3"/>
        <v>2001</v>
      </c>
    </row>
    <row r="191" spans="1:4" x14ac:dyDescent="0.25">
      <c r="A191" s="7" t="s">
        <v>543</v>
      </c>
      <c r="B191" s="33">
        <v>37158</v>
      </c>
      <c r="D191">
        <f t="shared" si="3"/>
        <v>2001</v>
      </c>
    </row>
    <row r="192" spans="1:4" x14ac:dyDescent="0.25">
      <c r="A192" s="7" t="s">
        <v>544</v>
      </c>
      <c r="B192" s="33">
        <v>37162</v>
      </c>
      <c r="D192">
        <f t="shared" si="3"/>
        <v>2001</v>
      </c>
    </row>
    <row r="193" spans="1:4" x14ac:dyDescent="0.25">
      <c r="A193" s="7" t="s">
        <v>545</v>
      </c>
      <c r="B193" s="33">
        <v>37162</v>
      </c>
      <c r="D193">
        <f t="shared" si="3"/>
        <v>2001</v>
      </c>
    </row>
    <row r="194" spans="1:4" x14ac:dyDescent="0.25">
      <c r="A194" s="7" t="s">
        <v>546</v>
      </c>
      <c r="B194" s="33">
        <v>37166</v>
      </c>
      <c r="D194">
        <f t="shared" si="3"/>
        <v>2001</v>
      </c>
    </row>
    <row r="195" spans="1:4" x14ac:dyDescent="0.25">
      <c r="A195" s="7" t="s">
        <v>547</v>
      </c>
      <c r="B195" s="33">
        <v>37166</v>
      </c>
      <c r="D195">
        <f t="shared" si="3"/>
        <v>2001</v>
      </c>
    </row>
    <row r="196" spans="1:4" x14ac:dyDescent="0.25">
      <c r="A196" s="7" t="s">
        <v>548</v>
      </c>
      <c r="B196" s="33">
        <v>37203</v>
      </c>
      <c r="D196">
        <f t="shared" si="3"/>
        <v>2001</v>
      </c>
    </row>
    <row r="197" spans="1:4" x14ac:dyDescent="0.25">
      <c r="A197" s="7" t="s">
        <v>549</v>
      </c>
      <c r="B197" s="33">
        <v>37222</v>
      </c>
      <c r="D197">
        <f t="shared" si="3"/>
        <v>2001</v>
      </c>
    </row>
    <row r="198" spans="1:4" x14ac:dyDescent="0.25">
      <c r="A198" s="7" t="s">
        <v>550</v>
      </c>
      <c r="B198" s="33">
        <v>37237</v>
      </c>
      <c r="D198">
        <f t="shared" si="3"/>
        <v>2001</v>
      </c>
    </row>
    <row r="199" spans="1:4" x14ac:dyDescent="0.25">
      <c r="A199" s="7" t="s">
        <v>551</v>
      </c>
      <c r="B199" s="33">
        <v>37279</v>
      </c>
      <c r="D199">
        <f t="shared" si="3"/>
        <v>2002</v>
      </c>
    </row>
    <row r="200" spans="1:4" x14ac:dyDescent="0.25">
      <c r="A200" s="7" t="s">
        <v>404</v>
      </c>
      <c r="B200" s="33">
        <v>37281</v>
      </c>
      <c r="D200">
        <f t="shared" si="3"/>
        <v>2002</v>
      </c>
    </row>
    <row r="201" spans="1:4" x14ac:dyDescent="0.25">
      <c r="A201" s="7" t="s">
        <v>445</v>
      </c>
      <c r="B201" s="33">
        <v>37295</v>
      </c>
      <c r="D201">
        <f t="shared" si="3"/>
        <v>2002</v>
      </c>
    </row>
    <row r="202" spans="1:4" x14ac:dyDescent="0.25">
      <c r="A202" s="7" t="s">
        <v>552</v>
      </c>
      <c r="B202" s="33">
        <v>37303</v>
      </c>
      <c r="D202">
        <f t="shared" si="3"/>
        <v>2002</v>
      </c>
    </row>
    <row r="203" spans="1:4" x14ac:dyDescent="0.25">
      <c r="A203" s="7" t="s">
        <v>553</v>
      </c>
      <c r="B203" s="33">
        <v>37316</v>
      </c>
      <c r="D203">
        <f t="shared" si="3"/>
        <v>2002</v>
      </c>
    </row>
    <row r="204" spans="1:4" x14ac:dyDescent="0.25">
      <c r="A204" s="7" t="s">
        <v>554</v>
      </c>
      <c r="B204" s="33">
        <v>37321</v>
      </c>
      <c r="D204">
        <f t="shared" si="3"/>
        <v>2002</v>
      </c>
    </row>
    <row r="205" spans="1:4" x14ac:dyDescent="0.25">
      <c r="A205" s="7" t="s">
        <v>555</v>
      </c>
      <c r="B205" s="33">
        <v>37321</v>
      </c>
      <c r="D205">
        <f t="shared" si="3"/>
        <v>2002</v>
      </c>
    </row>
    <row r="206" spans="1:4" x14ac:dyDescent="0.25">
      <c r="A206" s="7" t="s">
        <v>387</v>
      </c>
      <c r="B206" s="33">
        <v>37323</v>
      </c>
      <c r="D206">
        <f t="shared" si="3"/>
        <v>2002</v>
      </c>
    </row>
    <row r="207" spans="1:4" x14ac:dyDescent="0.25">
      <c r="A207" s="7" t="s">
        <v>556</v>
      </c>
      <c r="B207" s="33">
        <v>37344</v>
      </c>
      <c r="D207">
        <f t="shared" ref="D207:D270" si="4">YEAR(B207)</f>
        <v>2002</v>
      </c>
    </row>
    <row r="208" spans="1:4" x14ac:dyDescent="0.25">
      <c r="A208" s="7" t="s">
        <v>504</v>
      </c>
      <c r="B208" s="33">
        <v>37361</v>
      </c>
      <c r="D208">
        <f t="shared" si="4"/>
        <v>2002</v>
      </c>
    </row>
    <row r="209" spans="1:4" x14ac:dyDescent="0.25">
      <c r="A209" s="7" t="s">
        <v>557</v>
      </c>
      <c r="B209" s="33">
        <v>37361</v>
      </c>
      <c r="D209">
        <f t="shared" si="4"/>
        <v>2002</v>
      </c>
    </row>
    <row r="210" spans="1:4" x14ac:dyDescent="0.25">
      <c r="A210" s="7" t="s">
        <v>558</v>
      </c>
      <c r="B210" s="33">
        <v>37369</v>
      </c>
      <c r="D210">
        <f t="shared" si="4"/>
        <v>2002</v>
      </c>
    </row>
    <row r="211" spans="1:4" x14ac:dyDescent="0.25">
      <c r="A211" s="7" t="s">
        <v>559</v>
      </c>
      <c r="B211" s="33">
        <v>37370</v>
      </c>
      <c r="D211">
        <f t="shared" si="4"/>
        <v>2002</v>
      </c>
    </row>
    <row r="212" spans="1:4" x14ac:dyDescent="0.25">
      <c r="A212" s="7" t="s">
        <v>560</v>
      </c>
      <c r="B212" s="33">
        <v>37384</v>
      </c>
      <c r="D212">
        <f t="shared" si="4"/>
        <v>2002</v>
      </c>
    </row>
    <row r="213" spans="1:4" x14ac:dyDescent="0.25">
      <c r="A213" s="7" t="s">
        <v>561</v>
      </c>
      <c r="B213" s="33">
        <v>37391</v>
      </c>
      <c r="D213">
        <f t="shared" si="4"/>
        <v>2002</v>
      </c>
    </row>
    <row r="214" spans="1:4" x14ac:dyDescent="0.25">
      <c r="A214" s="7" t="s">
        <v>562</v>
      </c>
      <c r="B214" s="33">
        <v>37393</v>
      </c>
      <c r="D214">
        <f t="shared" si="4"/>
        <v>2002</v>
      </c>
    </row>
    <row r="215" spans="1:4" x14ac:dyDescent="0.25">
      <c r="A215" s="7" t="s">
        <v>563</v>
      </c>
      <c r="B215" s="33">
        <v>37406</v>
      </c>
      <c r="D215">
        <f t="shared" si="4"/>
        <v>2002</v>
      </c>
    </row>
    <row r="216" spans="1:4" x14ac:dyDescent="0.25">
      <c r="A216" s="7" t="s">
        <v>464</v>
      </c>
      <c r="B216" s="33">
        <v>37433</v>
      </c>
      <c r="D216">
        <f t="shared" si="4"/>
        <v>2002</v>
      </c>
    </row>
    <row r="217" spans="1:4" x14ac:dyDescent="0.25">
      <c r="A217" s="7" t="s">
        <v>564</v>
      </c>
      <c r="B217" s="33">
        <v>37453</v>
      </c>
      <c r="D217">
        <f t="shared" si="4"/>
        <v>2002</v>
      </c>
    </row>
    <row r="218" spans="1:4" x14ac:dyDescent="0.25">
      <c r="A218" s="7" t="s">
        <v>565</v>
      </c>
      <c r="B218" s="33">
        <v>37470</v>
      </c>
      <c r="D218">
        <f t="shared" si="4"/>
        <v>2002</v>
      </c>
    </row>
    <row r="219" spans="1:4" x14ac:dyDescent="0.25">
      <c r="A219" s="7" t="s">
        <v>399</v>
      </c>
      <c r="B219" s="33">
        <v>37480</v>
      </c>
      <c r="D219">
        <f t="shared" si="4"/>
        <v>2002</v>
      </c>
    </row>
    <row r="220" spans="1:4" x14ac:dyDescent="0.25">
      <c r="A220" s="7" t="s">
        <v>515</v>
      </c>
      <c r="B220" s="33">
        <v>37482</v>
      </c>
      <c r="D220">
        <f t="shared" si="4"/>
        <v>2002</v>
      </c>
    </row>
    <row r="221" spans="1:4" x14ac:dyDescent="0.25">
      <c r="A221" s="7" t="s">
        <v>566</v>
      </c>
      <c r="B221" s="33">
        <v>37490</v>
      </c>
      <c r="D221">
        <f t="shared" si="4"/>
        <v>2002</v>
      </c>
    </row>
    <row r="222" spans="1:4" x14ac:dyDescent="0.25">
      <c r="A222" s="7" t="s">
        <v>567</v>
      </c>
      <c r="B222" s="33">
        <v>37505</v>
      </c>
      <c r="D222">
        <f t="shared" si="4"/>
        <v>2002</v>
      </c>
    </row>
    <row r="223" spans="1:4" x14ac:dyDescent="0.25">
      <c r="A223" s="7" t="s">
        <v>568</v>
      </c>
      <c r="B223" s="33">
        <v>37559</v>
      </c>
      <c r="D223">
        <f t="shared" si="4"/>
        <v>2002</v>
      </c>
    </row>
    <row r="224" spans="1:4" x14ac:dyDescent="0.25">
      <c r="A224" s="7" t="s">
        <v>569</v>
      </c>
      <c r="B224" s="33">
        <v>37566</v>
      </c>
      <c r="D224">
        <f t="shared" si="4"/>
        <v>2002</v>
      </c>
    </row>
    <row r="225" spans="1:4" x14ac:dyDescent="0.25">
      <c r="A225" s="7" t="s">
        <v>570</v>
      </c>
      <c r="B225" s="33">
        <v>37566</v>
      </c>
      <c r="D225">
        <f t="shared" si="4"/>
        <v>2002</v>
      </c>
    </row>
    <row r="226" spans="1:4" x14ac:dyDescent="0.25">
      <c r="A226" s="7" t="s">
        <v>571</v>
      </c>
      <c r="B226" s="33">
        <v>37601</v>
      </c>
      <c r="D226">
        <f t="shared" si="4"/>
        <v>2002</v>
      </c>
    </row>
    <row r="227" spans="1:4" x14ac:dyDescent="0.25">
      <c r="A227" s="7" t="s">
        <v>572</v>
      </c>
      <c r="B227" s="33">
        <v>37628</v>
      </c>
      <c r="D227">
        <f t="shared" si="4"/>
        <v>2003</v>
      </c>
    </row>
    <row r="228" spans="1:4" x14ac:dyDescent="0.25">
      <c r="A228" s="7" t="s">
        <v>412</v>
      </c>
      <c r="B228" s="33">
        <v>37638</v>
      </c>
      <c r="D228">
        <f t="shared" si="4"/>
        <v>2003</v>
      </c>
    </row>
    <row r="229" spans="1:4" x14ac:dyDescent="0.25">
      <c r="A229" s="7" t="s">
        <v>573</v>
      </c>
      <c r="B229" s="33">
        <v>37648</v>
      </c>
      <c r="D229">
        <f t="shared" si="4"/>
        <v>2003</v>
      </c>
    </row>
    <row r="230" spans="1:4" x14ac:dyDescent="0.25">
      <c r="A230" s="7" t="s">
        <v>571</v>
      </c>
      <c r="B230" s="33">
        <v>37650</v>
      </c>
      <c r="D230">
        <f t="shared" si="4"/>
        <v>2003</v>
      </c>
    </row>
    <row r="231" spans="1:4" x14ac:dyDescent="0.25">
      <c r="A231" s="7" t="s">
        <v>574</v>
      </c>
      <c r="B231" s="33">
        <v>37691</v>
      </c>
      <c r="D231">
        <f t="shared" si="4"/>
        <v>2003</v>
      </c>
    </row>
    <row r="232" spans="1:4" x14ac:dyDescent="0.25">
      <c r="A232" s="7" t="s">
        <v>437</v>
      </c>
      <c r="B232" s="33">
        <v>37725</v>
      </c>
      <c r="D232">
        <f t="shared" si="4"/>
        <v>2003</v>
      </c>
    </row>
    <row r="233" spans="1:4" x14ac:dyDescent="0.25">
      <c r="A233" s="7" t="s">
        <v>575</v>
      </c>
      <c r="B233" s="33">
        <v>37749</v>
      </c>
      <c r="D233">
        <f t="shared" si="4"/>
        <v>2003</v>
      </c>
    </row>
    <row r="234" spans="1:4" x14ac:dyDescent="0.25">
      <c r="A234" s="7" t="s">
        <v>576</v>
      </c>
      <c r="B234" s="33">
        <v>37760</v>
      </c>
      <c r="D234">
        <f t="shared" si="4"/>
        <v>2003</v>
      </c>
    </row>
    <row r="235" spans="1:4" x14ac:dyDescent="0.25">
      <c r="A235" s="7" t="s">
        <v>577</v>
      </c>
      <c r="B235" s="33">
        <v>37762</v>
      </c>
      <c r="D235">
        <f t="shared" si="4"/>
        <v>2003</v>
      </c>
    </row>
    <row r="236" spans="1:4" x14ac:dyDescent="0.25">
      <c r="A236" s="7" t="s">
        <v>578</v>
      </c>
      <c r="B236" s="33">
        <v>37781</v>
      </c>
      <c r="D236">
        <f t="shared" si="4"/>
        <v>2003</v>
      </c>
    </row>
    <row r="237" spans="1:4" x14ac:dyDescent="0.25">
      <c r="A237" s="7" t="s">
        <v>568</v>
      </c>
      <c r="B237" s="33">
        <v>37788</v>
      </c>
      <c r="D237">
        <f t="shared" si="4"/>
        <v>2003</v>
      </c>
    </row>
    <row r="238" spans="1:4" x14ac:dyDescent="0.25">
      <c r="A238" s="7" t="s">
        <v>579</v>
      </c>
      <c r="B238" s="33">
        <v>37804</v>
      </c>
      <c r="D238">
        <f t="shared" si="4"/>
        <v>2003</v>
      </c>
    </row>
    <row r="239" spans="1:4" x14ac:dyDescent="0.25">
      <c r="A239" s="7" t="s">
        <v>566</v>
      </c>
      <c r="B239" s="33">
        <v>37805</v>
      </c>
      <c r="D239">
        <f t="shared" si="4"/>
        <v>2003</v>
      </c>
    </row>
    <row r="240" spans="1:4" x14ac:dyDescent="0.25">
      <c r="A240" s="7" t="s">
        <v>580</v>
      </c>
      <c r="B240" s="33">
        <v>37811</v>
      </c>
      <c r="D240">
        <f t="shared" si="4"/>
        <v>2003</v>
      </c>
    </row>
    <row r="241" spans="1:4" x14ac:dyDescent="0.25">
      <c r="A241" s="7" t="s">
        <v>581</v>
      </c>
      <c r="B241" s="33">
        <v>37848</v>
      </c>
      <c r="D241">
        <f t="shared" si="4"/>
        <v>2003</v>
      </c>
    </row>
    <row r="242" spans="1:4" x14ac:dyDescent="0.25">
      <c r="A242" s="7" t="s">
        <v>582</v>
      </c>
      <c r="B242" s="33">
        <v>37874</v>
      </c>
      <c r="D242">
        <f t="shared" si="4"/>
        <v>2003</v>
      </c>
    </row>
    <row r="243" spans="1:4" x14ac:dyDescent="0.25">
      <c r="A243" s="7" t="s">
        <v>583</v>
      </c>
      <c r="B243" s="33">
        <v>37890</v>
      </c>
      <c r="D243">
        <f t="shared" si="4"/>
        <v>2003</v>
      </c>
    </row>
    <row r="244" spans="1:4" x14ac:dyDescent="0.25">
      <c r="A244" s="7" t="s">
        <v>584</v>
      </c>
      <c r="B244" s="33">
        <v>37908</v>
      </c>
      <c r="D244">
        <f t="shared" si="4"/>
        <v>2003</v>
      </c>
    </row>
    <row r="245" spans="1:4" x14ac:dyDescent="0.25">
      <c r="A245" s="7" t="s">
        <v>585</v>
      </c>
      <c r="B245" s="33">
        <v>37910</v>
      </c>
      <c r="D245">
        <f t="shared" si="4"/>
        <v>2003</v>
      </c>
    </row>
    <row r="246" spans="1:4" x14ac:dyDescent="0.25">
      <c r="A246" s="7" t="s">
        <v>586</v>
      </c>
      <c r="B246" s="33">
        <v>37923</v>
      </c>
      <c r="D246">
        <f t="shared" si="4"/>
        <v>2003</v>
      </c>
    </row>
    <row r="247" spans="1:4" x14ac:dyDescent="0.25">
      <c r="A247" s="7" t="s">
        <v>587</v>
      </c>
      <c r="B247" s="33">
        <v>37943</v>
      </c>
      <c r="D247">
        <f t="shared" si="4"/>
        <v>2003</v>
      </c>
    </row>
    <row r="248" spans="1:4" x14ac:dyDescent="0.25">
      <c r="A248" s="7" t="s">
        <v>588</v>
      </c>
      <c r="B248" s="33">
        <v>37943</v>
      </c>
      <c r="D248">
        <f t="shared" si="4"/>
        <v>2003</v>
      </c>
    </row>
    <row r="249" spans="1:4" x14ac:dyDescent="0.25">
      <c r="A249" s="7" t="s">
        <v>589</v>
      </c>
      <c r="B249" s="33">
        <v>37950</v>
      </c>
      <c r="D249">
        <f t="shared" si="4"/>
        <v>2003</v>
      </c>
    </row>
    <row r="250" spans="1:4" x14ac:dyDescent="0.25">
      <c r="A250" s="7" t="s">
        <v>590</v>
      </c>
      <c r="B250" s="33">
        <v>37973</v>
      </c>
      <c r="D250">
        <f t="shared" si="4"/>
        <v>2003</v>
      </c>
    </row>
    <row r="251" spans="1:4" x14ac:dyDescent="0.25">
      <c r="A251" s="7" t="s">
        <v>591</v>
      </c>
      <c r="B251" s="33">
        <v>37998</v>
      </c>
      <c r="D251">
        <f t="shared" si="4"/>
        <v>2004</v>
      </c>
    </row>
    <row r="252" spans="1:4" x14ac:dyDescent="0.25">
      <c r="A252" s="7" t="s">
        <v>592</v>
      </c>
      <c r="B252" s="33">
        <v>38022</v>
      </c>
      <c r="D252">
        <f t="shared" si="4"/>
        <v>2004</v>
      </c>
    </row>
    <row r="253" spans="1:4" x14ac:dyDescent="0.25">
      <c r="A253" s="7" t="s">
        <v>593</v>
      </c>
      <c r="B253" s="33">
        <v>38044</v>
      </c>
      <c r="D253">
        <f t="shared" si="4"/>
        <v>2004</v>
      </c>
    </row>
    <row r="254" spans="1:4" x14ac:dyDescent="0.25">
      <c r="A254" s="7" t="s">
        <v>594</v>
      </c>
      <c r="B254" s="33">
        <v>38057</v>
      </c>
      <c r="D254">
        <f t="shared" si="4"/>
        <v>2004</v>
      </c>
    </row>
    <row r="255" spans="1:4" x14ac:dyDescent="0.25">
      <c r="A255" s="7" t="s">
        <v>330</v>
      </c>
      <c r="B255" s="33">
        <v>38084</v>
      </c>
      <c r="D255">
        <f t="shared" si="4"/>
        <v>2004</v>
      </c>
    </row>
    <row r="256" spans="1:4" x14ac:dyDescent="0.25">
      <c r="A256" s="7" t="s">
        <v>372</v>
      </c>
      <c r="B256" s="33">
        <v>38103</v>
      </c>
      <c r="D256">
        <f t="shared" si="4"/>
        <v>2004</v>
      </c>
    </row>
    <row r="257" spans="1:4" x14ac:dyDescent="0.25">
      <c r="A257" s="7" t="s">
        <v>595</v>
      </c>
      <c r="B257" s="33">
        <v>38112</v>
      </c>
      <c r="D257">
        <f t="shared" si="4"/>
        <v>2004</v>
      </c>
    </row>
    <row r="258" spans="1:4" x14ac:dyDescent="0.25">
      <c r="A258" s="7" t="s">
        <v>596</v>
      </c>
      <c r="B258" s="33">
        <v>38142</v>
      </c>
      <c r="D258">
        <f t="shared" si="4"/>
        <v>2004</v>
      </c>
    </row>
    <row r="259" spans="1:4" x14ac:dyDescent="0.25">
      <c r="A259" s="7" t="s">
        <v>597</v>
      </c>
      <c r="B259" s="33">
        <v>38147</v>
      </c>
      <c r="D259">
        <f t="shared" si="4"/>
        <v>2004</v>
      </c>
    </row>
    <row r="260" spans="1:4" x14ac:dyDescent="0.25">
      <c r="A260" s="7" t="s">
        <v>598</v>
      </c>
      <c r="B260" s="33">
        <v>38159</v>
      </c>
      <c r="D260">
        <f t="shared" si="4"/>
        <v>2004</v>
      </c>
    </row>
    <row r="261" spans="1:4" x14ac:dyDescent="0.25">
      <c r="A261" s="7" t="s">
        <v>599</v>
      </c>
      <c r="B261" s="33">
        <v>38198</v>
      </c>
      <c r="D261">
        <f t="shared" si="4"/>
        <v>2004</v>
      </c>
    </row>
    <row r="262" spans="1:4" x14ac:dyDescent="0.25">
      <c r="A262" s="7" t="s">
        <v>587</v>
      </c>
      <c r="B262" s="33">
        <v>38233</v>
      </c>
      <c r="D262">
        <f t="shared" si="4"/>
        <v>2004</v>
      </c>
    </row>
    <row r="263" spans="1:4" x14ac:dyDescent="0.25">
      <c r="A263" s="7" t="s">
        <v>600</v>
      </c>
      <c r="B263" s="33">
        <v>38238</v>
      </c>
      <c r="D263">
        <f t="shared" si="4"/>
        <v>2004</v>
      </c>
    </row>
    <row r="264" spans="1:4" x14ac:dyDescent="0.25">
      <c r="A264" s="7" t="s">
        <v>601</v>
      </c>
      <c r="B264" s="33">
        <v>38258</v>
      </c>
      <c r="D264">
        <f t="shared" si="4"/>
        <v>2004</v>
      </c>
    </row>
    <row r="265" spans="1:4" x14ac:dyDescent="0.25">
      <c r="A265" s="7" t="s">
        <v>602</v>
      </c>
      <c r="B265" s="33">
        <v>38264</v>
      </c>
      <c r="D265">
        <f t="shared" si="4"/>
        <v>2004</v>
      </c>
    </row>
    <row r="266" spans="1:4" x14ac:dyDescent="0.25">
      <c r="A266" s="7" t="s">
        <v>603</v>
      </c>
      <c r="B266" s="33">
        <v>38309</v>
      </c>
      <c r="D266">
        <f t="shared" si="4"/>
        <v>2004</v>
      </c>
    </row>
    <row r="267" spans="1:4" x14ac:dyDescent="0.25">
      <c r="A267" s="7" t="s">
        <v>604</v>
      </c>
      <c r="B267" s="33">
        <v>38321</v>
      </c>
      <c r="D267">
        <f t="shared" si="4"/>
        <v>2004</v>
      </c>
    </row>
    <row r="268" spans="1:4" x14ac:dyDescent="0.25">
      <c r="A268" s="7" t="s">
        <v>605</v>
      </c>
      <c r="B268" s="33">
        <v>38329</v>
      </c>
      <c r="D268">
        <f t="shared" si="4"/>
        <v>2004</v>
      </c>
    </row>
    <row r="269" spans="1:4" x14ac:dyDescent="0.25">
      <c r="A269" s="7" t="s">
        <v>606</v>
      </c>
      <c r="B269" s="33">
        <v>38342</v>
      </c>
      <c r="D269">
        <f t="shared" si="4"/>
        <v>2004</v>
      </c>
    </row>
    <row r="270" spans="1:4" x14ac:dyDescent="0.25">
      <c r="A270" s="7" t="s">
        <v>426</v>
      </c>
      <c r="B270" s="33">
        <v>38348</v>
      </c>
      <c r="D270">
        <f t="shared" si="4"/>
        <v>2004</v>
      </c>
    </row>
    <row r="271" spans="1:4" x14ac:dyDescent="0.25">
      <c r="A271" s="7" t="s">
        <v>607</v>
      </c>
      <c r="B271" s="33">
        <v>38371</v>
      </c>
      <c r="D271">
        <f t="shared" ref="D271:D334" si="5">YEAR(B271)</f>
        <v>2005</v>
      </c>
    </row>
    <row r="272" spans="1:4" x14ac:dyDescent="0.25">
      <c r="A272" s="7" t="s">
        <v>426</v>
      </c>
      <c r="B272" s="33">
        <v>38401</v>
      </c>
      <c r="D272">
        <f t="shared" si="5"/>
        <v>2005</v>
      </c>
    </row>
    <row r="273" spans="1:4" x14ac:dyDescent="0.25">
      <c r="A273" s="7" t="s">
        <v>608</v>
      </c>
      <c r="B273" s="33">
        <v>38447</v>
      </c>
      <c r="D273">
        <f t="shared" si="5"/>
        <v>2005</v>
      </c>
    </row>
    <row r="274" spans="1:4" x14ac:dyDescent="0.25">
      <c r="A274" s="7" t="s">
        <v>609</v>
      </c>
      <c r="B274" s="33">
        <v>38455</v>
      </c>
      <c r="D274">
        <f t="shared" si="5"/>
        <v>2005</v>
      </c>
    </row>
    <row r="275" spans="1:4" x14ac:dyDescent="0.25">
      <c r="A275" s="7" t="s">
        <v>610</v>
      </c>
      <c r="B275" s="33">
        <v>38471</v>
      </c>
      <c r="D275">
        <f t="shared" si="5"/>
        <v>2005</v>
      </c>
    </row>
    <row r="276" spans="1:4" x14ac:dyDescent="0.25">
      <c r="A276" s="7" t="s">
        <v>611</v>
      </c>
      <c r="B276" s="33">
        <v>38476</v>
      </c>
      <c r="D276">
        <f t="shared" si="5"/>
        <v>2005</v>
      </c>
    </row>
    <row r="277" spans="1:4" x14ac:dyDescent="0.25">
      <c r="A277" s="7" t="s">
        <v>612</v>
      </c>
      <c r="B277" s="33">
        <v>38477</v>
      </c>
      <c r="D277">
        <f t="shared" si="5"/>
        <v>2005</v>
      </c>
    </row>
    <row r="278" spans="1:4" x14ac:dyDescent="0.25">
      <c r="A278" s="7" t="s">
        <v>613</v>
      </c>
      <c r="B278" s="33">
        <v>38495</v>
      </c>
      <c r="D278">
        <f t="shared" si="5"/>
        <v>2005</v>
      </c>
    </row>
    <row r="279" spans="1:4" x14ac:dyDescent="0.25">
      <c r="A279" s="7" t="s">
        <v>614</v>
      </c>
      <c r="B279" s="33">
        <v>38509</v>
      </c>
      <c r="D279">
        <f t="shared" si="5"/>
        <v>2005</v>
      </c>
    </row>
    <row r="280" spans="1:4" x14ac:dyDescent="0.25">
      <c r="A280" s="7" t="s">
        <v>615</v>
      </c>
      <c r="B280" s="33">
        <v>38510</v>
      </c>
      <c r="D280">
        <f t="shared" si="5"/>
        <v>2005</v>
      </c>
    </row>
    <row r="281" spans="1:4" x14ac:dyDescent="0.25">
      <c r="A281" s="7" t="s">
        <v>616</v>
      </c>
      <c r="B281" s="33">
        <v>38516</v>
      </c>
      <c r="D281">
        <f t="shared" si="5"/>
        <v>2005</v>
      </c>
    </row>
    <row r="282" spans="1:4" x14ac:dyDescent="0.25">
      <c r="A282" s="7" t="s">
        <v>617</v>
      </c>
      <c r="B282" s="33">
        <v>38530</v>
      </c>
      <c r="D282">
        <f t="shared" si="5"/>
        <v>2005</v>
      </c>
    </row>
    <row r="283" spans="1:4" x14ac:dyDescent="0.25">
      <c r="A283" s="7" t="s">
        <v>618</v>
      </c>
      <c r="B283" s="33">
        <v>38539</v>
      </c>
      <c r="D283">
        <f t="shared" si="5"/>
        <v>2005</v>
      </c>
    </row>
    <row r="284" spans="1:4" x14ac:dyDescent="0.25">
      <c r="A284" s="7" t="s">
        <v>412</v>
      </c>
      <c r="B284" s="33">
        <v>38540</v>
      </c>
      <c r="D284">
        <f t="shared" si="5"/>
        <v>2005</v>
      </c>
    </row>
    <row r="285" spans="1:4" x14ac:dyDescent="0.25">
      <c r="A285" s="7" t="s">
        <v>619</v>
      </c>
      <c r="B285" s="33">
        <v>38566</v>
      </c>
      <c r="D285">
        <f t="shared" si="5"/>
        <v>2005</v>
      </c>
    </row>
    <row r="286" spans="1:4" x14ac:dyDescent="0.25">
      <c r="A286" s="7" t="s">
        <v>620</v>
      </c>
      <c r="B286" s="33">
        <v>38588</v>
      </c>
      <c r="D286">
        <f t="shared" si="5"/>
        <v>2005</v>
      </c>
    </row>
    <row r="287" spans="1:4" x14ac:dyDescent="0.25">
      <c r="A287" s="7" t="s">
        <v>430</v>
      </c>
      <c r="B287" s="33">
        <v>38590</v>
      </c>
      <c r="D287">
        <f t="shared" si="5"/>
        <v>2005</v>
      </c>
    </row>
    <row r="288" spans="1:4" x14ac:dyDescent="0.25">
      <c r="A288" s="7" t="s">
        <v>596</v>
      </c>
      <c r="B288" s="33">
        <v>38646</v>
      </c>
      <c r="D288">
        <f t="shared" si="5"/>
        <v>2005</v>
      </c>
    </row>
    <row r="289" spans="1:4" x14ac:dyDescent="0.25">
      <c r="A289" s="7" t="s">
        <v>621</v>
      </c>
      <c r="B289" s="33">
        <v>38651</v>
      </c>
      <c r="D289">
        <f t="shared" si="5"/>
        <v>2005</v>
      </c>
    </row>
    <row r="290" spans="1:4" x14ac:dyDescent="0.25">
      <c r="A290" s="7" t="s">
        <v>622</v>
      </c>
      <c r="B290" s="33">
        <v>38658</v>
      </c>
      <c r="D290">
        <f t="shared" si="5"/>
        <v>2005</v>
      </c>
    </row>
    <row r="291" spans="1:4" x14ac:dyDescent="0.25">
      <c r="A291" s="7" t="s">
        <v>623</v>
      </c>
      <c r="B291" s="33">
        <v>38722</v>
      </c>
      <c r="D291">
        <f t="shared" si="5"/>
        <v>2006</v>
      </c>
    </row>
    <row r="292" spans="1:4" x14ac:dyDescent="0.25">
      <c r="A292" s="7" t="s">
        <v>424</v>
      </c>
      <c r="B292" s="33">
        <v>38726</v>
      </c>
      <c r="D292">
        <f t="shared" si="5"/>
        <v>2006</v>
      </c>
    </row>
    <row r="293" spans="1:4" x14ac:dyDescent="0.25">
      <c r="A293" s="7" t="s">
        <v>624</v>
      </c>
      <c r="B293" s="33">
        <v>38741</v>
      </c>
      <c r="D293">
        <f t="shared" si="5"/>
        <v>2006</v>
      </c>
    </row>
    <row r="294" spans="1:4" x14ac:dyDescent="0.25">
      <c r="A294" s="7" t="s">
        <v>440</v>
      </c>
      <c r="B294" s="33">
        <v>38743</v>
      </c>
      <c r="D294">
        <f t="shared" si="5"/>
        <v>2006</v>
      </c>
    </row>
    <row r="295" spans="1:4" x14ac:dyDescent="0.25">
      <c r="A295" s="7" t="s">
        <v>352</v>
      </c>
      <c r="B295" s="33">
        <v>38762</v>
      </c>
      <c r="D295">
        <f t="shared" si="5"/>
        <v>2006</v>
      </c>
    </row>
    <row r="296" spans="1:4" x14ac:dyDescent="0.25">
      <c r="A296" s="7" t="s">
        <v>625</v>
      </c>
      <c r="B296" s="33">
        <v>38792</v>
      </c>
      <c r="D296">
        <f t="shared" si="5"/>
        <v>2006</v>
      </c>
    </row>
    <row r="297" spans="1:4" x14ac:dyDescent="0.25">
      <c r="A297" s="7" t="s">
        <v>626</v>
      </c>
      <c r="B297" s="33">
        <v>38806</v>
      </c>
      <c r="D297">
        <f t="shared" si="5"/>
        <v>2006</v>
      </c>
    </row>
    <row r="298" spans="1:4" x14ac:dyDescent="0.25">
      <c r="A298" s="7" t="s">
        <v>428</v>
      </c>
      <c r="B298" s="33">
        <v>38819</v>
      </c>
      <c r="D298">
        <f t="shared" si="5"/>
        <v>2006</v>
      </c>
    </row>
    <row r="299" spans="1:4" x14ac:dyDescent="0.25">
      <c r="A299" s="7" t="s">
        <v>627</v>
      </c>
      <c r="B299" s="33">
        <v>38835</v>
      </c>
      <c r="D299">
        <f t="shared" si="5"/>
        <v>2006</v>
      </c>
    </row>
    <row r="300" spans="1:4" x14ac:dyDescent="0.25">
      <c r="A300" s="7" t="s">
        <v>565</v>
      </c>
      <c r="B300" s="33">
        <v>38859</v>
      </c>
      <c r="D300">
        <f t="shared" si="5"/>
        <v>2006</v>
      </c>
    </row>
    <row r="301" spans="1:4" x14ac:dyDescent="0.25">
      <c r="A301" s="7" t="s">
        <v>628</v>
      </c>
      <c r="B301" s="33">
        <v>38867</v>
      </c>
      <c r="D301">
        <f t="shared" si="5"/>
        <v>2006</v>
      </c>
    </row>
    <row r="302" spans="1:4" x14ac:dyDescent="0.25">
      <c r="A302" s="7" t="s">
        <v>457</v>
      </c>
      <c r="B302" s="33">
        <v>38871</v>
      </c>
      <c r="D302">
        <f t="shared" si="5"/>
        <v>2006</v>
      </c>
    </row>
    <row r="303" spans="1:4" x14ac:dyDescent="0.25">
      <c r="A303" s="7" t="s">
        <v>572</v>
      </c>
      <c r="B303" s="33">
        <v>38884</v>
      </c>
      <c r="D303">
        <f t="shared" si="5"/>
        <v>2006</v>
      </c>
    </row>
    <row r="304" spans="1:4" x14ac:dyDescent="0.25">
      <c r="A304" s="7" t="s">
        <v>629</v>
      </c>
      <c r="B304" s="33">
        <v>38905</v>
      </c>
      <c r="D304">
        <f t="shared" si="5"/>
        <v>2006</v>
      </c>
    </row>
    <row r="305" spans="1:4" x14ac:dyDescent="0.25">
      <c r="A305" s="7" t="s">
        <v>426</v>
      </c>
      <c r="B305" s="33">
        <v>38912</v>
      </c>
      <c r="D305">
        <f t="shared" si="5"/>
        <v>2006</v>
      </c>
    </row>
    <row r="306" spans="1:4" x14ac:dyDescent="0.25">
      <c r="A306" s="7" t="s">
        <v>630</v>
      </c>
      <c r="B306" s="33">
        <v>38922</v>
      </c>
      <c r="D306">
        <f t="shared" si="5"/>
        <v>2006</v>
      </c>
    </row>
    <row r="307" spans="1:4" x14ac:dyDescent="0.25">
      <c r="A307" s="7" t="s">
        <v>439</v>
      </c>
      <c r="B307" s="33">
        <v>38936</v>
      </c>
      <c r="D307">
        <f t="shared" si="5"/>
        <v>2006</v>
      </c>
    </row>
    <row r="308" spans="1:4" x14ac:dyDescent="0.25">
      <c r="A308" s="7" t="s">
        <v>631</v>
      </c>
      <c r="B308" s="33">
        <v>38946</v>
      </c>
      <c r="D308">
        <f t="shared" si="5"/>
        <v>2006</v>
      </c>
    </row>
    <row r="309" spans="1:4" x14ac:dyDescent="0.25">
      <c r="A309" s="7" t="s">
        <v>632</v>
      </c>
      <c r="B309" s="33">
        <v>38960</v>
      </c>
      <c r="D309">
        <f t="shared" si="5"/>
        <v>2006</v>
      </c>
    </row>
    <row r="310" spans="1:4" x14ac:dyDescent="0.25">
      <c r="A310" s="7" t="s">
        <v>498</v>
      </c>
      <c r="B310" s="33">
        <v>38965</v>
      </c>
      <c r="D310">
        <f t="shared" si="5"/>
        <v>2006</v>
      </c>
    </row>
    <row r="311" spans="1:4" x14ac:dyDescent="0.25">
      <c r="A311" s="7" t="s">
        <v>633</v>
      </c>
      <c r="B311" s="33">
        <v>38976</v>
      </c>
      <c r="D311">
        <f t="shared" si="5"/>
        <v>2006</v>
      </c>
    </row>
    <row r="312" spans="1:4" x14ac:dyDescent="0.25">
      <c r="A312" s="7" t="s">
        <v>634</v>
      </c>
      <c r="B312" s="33">
        <v>38999</v>
      </c>
      <c r="D312">
        <f t="shared" si="5"/>
        <v>2006</v>
      </c>
    </row>
    <row r="313" spans="1:4" x14ac:dyDescent="0.25">
      <c r="A313" s="7" t="s">
        <v>635</v>
      </c>
      <c r="B313" s="33">
        <v>39001</v>
      </c>
      <c r="D313">
        <f t="shared" si="5"/>
        <v>2006</v>
      </c>
    </row>
    <row r="314" spans="1:4" x14ac:dyDescent="0.25">
      <c r="A314" s="7" t="s">
        <v>464</v>
      </c>
      <c r="B314" s="33">
        <v>39006</v>
      </c>
      <c r="D314">
        <f t="shared" si="5"/>
        <v>2006</v>
      </c>
    </row>
    <row r="315" spans="1:4" x14ac:dyDescent="0.25">
      <c r="A315" s="7" t="s">
        <v>439</v>
      </c>
      <c r="B315" s="33">
        <v>39013</v>
      </c>
      <c r="D315">
        <f t="shared" si="5"/>
        <v>2006</v>
      </c>
    </row>
    <row r="316" spans="1:4" x14ac:dyDescent="0.25">
      <c r="A316" s="7" t="s">
        <v>636</v>
      </c>
      <c r="B316" s="33">
        <v>39023</v>
      </c>
      <c r="D316">
        <f t="shared" si="5"/>
        <v>2006</v>
      </c>
    </row>
    <row r="317" spans="1:4" x14ac:dyDescent="0.25">
      <c r="A317" s="7" t="s">
        <v>637</v>
      </c>
      <c r="B317" s="33">
        <v>39030</v>
      </c>
      <c r="D317">
        <f t="shared" si="5"/>
        <v>2006</v>
      </c>
    </row>
    <row r="318" spans="1:4" x14ac:dyDescent="0.25">
      <c r="A318" s="7" t="s">
        <v>638</v>
      </c>
      <c r="B318" s="33">
        <v>39059</v>
      </c>
      <c r="D318">
        <f t="shared" si="5"/>
        <v>2006</v>
      </c>
    </row>
    <row r="319" spans="1:4" x14ac:dyDescent="0.25">
      <c r="A319" s="7" t="s">
        <v>639</v>
      </c>
      <c r="B319" s="33">
        <v>39079</v>
      </c>
      <c r="D319">
        <f t="shared" si="5"/>
        <v>2006</v>
      </c>
    </row>
    <row r="320" spans="1:4" x14ac:dyDescent="0.25">
      <c r="A320" s="7" t="s">
        <v>340</v>
      </c>
      <c r="B320" s="33">
        <v>39087</v>
      </c>
      <c r="D320">
        <f t="shared" si="5"/>
        <v>2007</v>
      </c>
    </row>
    <row r="321" spans="1:4" x14ac:dyDescent="0.25">
      <c r="A321" s="7" t="s">
        <v>411</v>
      </c>
      <c r="B321" s="33">
        <v>39090</v>
      </c>
      <c r="D321">
        <f t="shared" si="5"/>
        <v>2007</v>
      </c>
    </row>
    <row r="322" spans="1:4" x14ac:dyDescent="0.25">
      <c r="A322" s="7" t="s">
        <v>640</v>
      </c>
      <c r="B322" s="33">
        <v>39099</v>
      </c>
      <c r="D322">
        <f t="shared" si="5"/>
        <v>2007</v>
      </c>
    </row>
    <row r="323" spans="1:4" x14ac:dyDescent="0.25">
      <c r="A323" s="7" t="s">
        <v>641</v>
      </c>
      <c r="B323" s="33">
        <v>39126</v>
      </c>
      <c r="D323">
        <f t="shared" si="5"/>
        <v>2007</v>
      </c>
    </row>
    <row r="324" spans="1:4" x14ac:dyDescent="0.25">
      <c r="A324" s="7" t="s">
        <v>515</v>
      </c>
      <c r="B324" s="33">
        <v>39129</v>
      </c>
      <c r="D324">
        <f t="shared" si="5"/>
        <v>2007</v>
      </c>
    </row>
    <row r="325" spans="1:4" x14ac:dyDescent="0.25">
      <c r="A325" s="7" t="s">
        <v>642</v>
      </c>
      <c r="B325" s="33">
        <v>39134</v>
      </c>
      <c r="D325">
        <f t="shared" si="5"/>
        <v>2007</v>
      </c>
    </row>
    <row r="326" spans="1:4" x14ac:dyDescent="0.25">
      <c r="A326" s="7" t="s">
        <v>643</v>
      </c>
      <c r="B326" s="33">
        <v>39153</v>
      </c>
      <c r="D326">
        <f t="shared" si="5"/>
        <v>2007</v>
      </c>
    </row>
    <row r="327" spans="1:4" x14ac:dyDescent="0.25">
      <c r="A327" s="7" t="s">
        <v>426</v>
      </c>
      <c r="B327" s="33">
        <v>39155</v>
      </c>
      <c r="D327">
        <f t="shared" si="5"/>
        <v>2007</v>
      </c>
    </row>
    <row r="328" spans="1:4" x14ac:dyDescent="0.25">
      <c r="A328" s="7" t="s">
        <v>644</v>
      </c>
      <c r="B328" s="33">
        <v>39206</v>
      </c>
      <c r="D328">
        <f t="shared" si="5"/>
        <v>2007</v>
      </c>
    </row>
    <row r="329" spans="1:4" x14ac:dyDescent="0.25">
      <c r="A329" s="7" t="s">
        <v>645</v>
      </c>
      <c r="B329" s="33">
        <v>39209</v>
      </c>
      <c r="D329">
        <f t="shared" si="5"/>
        <v>2007</v>
      </c>
    </row>
    <row r="330" spans="1:4" x14ac:dyDescent="0.25">
      <c r="A330" s="7" t="s">
        <v>646</v>
      </c>
      <c r="B330" s="33">
        <v>39213</v>
      </c>
      <c r="D330">
        <f t="shared" si="5"/>
        <v>2007</v>
      </c>
    </row>
    <row r="331" spans="1:4" x14ac:dyDescent="0.25">
      <c r="A331" s="7" t="s">
        <v>647</v>
      </c>
      <c r="B331" s="33">
        <v>39234</v>
      </c>
      <c r="D331">
        <f t="shared" si="5"/>
        <v>2007</v>
      </c>
    </row>
    <row r="332" spans="1:4" x14ac:dyDescent="0.25">
      <c r="A332" s="7" t="s">
        <v>648</v>
      </c>
      <c r="B332" s="33">
        <v>39239</v>
      </c>
      <c r="D332">
        <f t="shared" si="5"/>
        <v>2007</v>
      </c>
    </row>
    <row r="333" spans="1:4" x14ac:dyDescent="0.25">
      <c r="A333" s="7" t="s">
        <v>649</v>
      </c>
      <c r="B333" s="33">
        <v>39252</v>
      </c>
      <c r="D333">
        <f t="shared" si="5"/>
        <v>2007</v>
      </c>
    </row>
    <row r="334" spans="1:4" x14ac:dyDescent="0.25">
      <c r="A334" s="7" t="s">
        <v>650</v>
      </c>
      <c r="B334" s="33">
        <v>39258</v>
      </c>
      <c r="D334">
        <f t="shared" si="5"/>
        <v>2007</v>
      </c>
    </row>
    <row r="335" spans="1:4" x14ac:dyDescent="0.25">
      <c r="A335" s="7" t="s">
        <v>651</v>
      </c>
      <c r="B335" s="33">
        <v>39272</v>
      </c>
      <c r="D335">
        <f t="shared" ref="D335:D398" si="6">YEAR(B335)</f>
        <v>2007</v>
      </c>
    </row>
    <row r="336" spans="1:4" x14ac:dyDescent="0.25">
      <c r="A336" s="7" t="s">
        <v>354</v>
      </c>
      <c r="B336" s="33">
        <v>39276</v>
      </c>
      <c r="D336">
        <f t="shared" si="6"/>
        <v>2007</v>
      </c>
    </row>
    <row r="337" spans="1:4" x14ac:dyDescent="0.25">
      <c r="A337" s="7" t="s">
        <v>616</v>
      </c>
      <c r="B337" s="33">
        <v>39294</v>
      </c>
      <c r="D337">
        <f t="shared" si="6"/>
        <v>2007</v>
      </c>
    </row>
    <row r="338" spans="1:4" x14ac:dyDescent="0.25">
      <c r="A338" s="7" t="s">
        <v>382</v>
      </c>
      <c r="B338" s="33">
        <v>39352</v>
      </c>
      <c r="D338">
        <f t="shared" si="6"/>
        <v>2007</v>
      </c>
    </row>
    <row r="339" spans="1:4" x14ac:dyDescent="0.25">
      <c r="A339" s="7" t="s">
        <v>652</v>
      </c>
      <c r="B339" s="33">
        <v>39356</v>
      </c>
      <c r="D339">
        <f t="shared" si="6"/>
        <v>2007</v>
      </c>
    </row>
    <row r="340" spans="1:4" x14ac:dyDescent="0.25">
      <c r="A340" s="7" t="s">
        <v>653</v>
      </c>
      <c r="B340" s="33">
        <v>39363</v>
      </c>
      <c r="D340">
        <f t="shared" si="6"/>
        <v>2007</v>
      </c>
    </row>
    <row r="341" spans="1:4" x14ac:dyDescent="0.25">
      <c r="A341" s="7" t="s">
        <v>651</v>
      </c>
      <c r="B341" s="33">
        <v>39367</v>
      </c>
      <c r="D341">
        <f t="shared" si="6"/>
        <v>2007</v>
      </c>
    </row>
    <row r="342" spans="1:4" x14ac:dyDescent="0.25">
      <c r="A342" s="7" t="s">
        <v>417</v>
      </c>
      <c r="B342" s="33">
        <v>39367</v>
      </c>
      <c r="D342">
        <f t="shared" si="6"/>
        <v>2007</v>
      </c>
    </row>
    <row r="343" spans="1:4" x14ac:dyDescent="0.25">
      <c r="A343" s="7" t="s">
        <v>572</v>
      </c>
      <c r="B343" s="33">
        <v>39377</v>
      </c>
      <c r="D343">
        <f t="shared" si="6"/>
        <v>2007</v>
      </c>
    </row>
    <row r="344" spans="1:4" x14ac:dyDescent="0.25">
      <c r="A344" s="7" t="s">
        <v>654</v>
      </c>
      <c r="B344" s="33">
        <v>39387</v>
      </c>
      <c r="D344">
        <f t="shared" si="6"/>
        <v>2007</v>
      </c>
    </row>
    <row r="345" spans="1:4" x14ac:dyDescent="0.25">
      <c r="A345" s="7" t="s">
        <v>655</v>
      </c>
      <c r="B345" s="33">
        <v>39407</v>
      </c>
      <c r="D345">
        <f t="shared" si="6"/>
        <v>2007</v>
      </c>
    </row>
    <row r="346" spans="1:4" x14ac:dyDescent="0.25">
      <c r="A346" s="7" t="s">
        <v>656</v>
      </c>
      <c r="B346" s="33">
        <v>39419</v>
      </c>
      <c r="D346">
        <f t="shared" si="6"/>
        <v>2007</v>
      </c>
    </row>
    <row r="347" spans="1:4" x14ac:dyDescent="0.25">
      <c r="A347" s="7" t="s">
        <v>657</v>
      </c>
      <c r="B347" s="33">
        <v>39433</v>
      </c>
      <c r="D347">
        <f t="shared" si="6"/>
        <v>2007</v>
      </c>
    </row>
    <row r="348" spans="1:4" x14ac:dyDescent="0.25">
      <c r="A348" s="7" t="s">
        <v>658</v>
      </c>
      <c r="B348" s="33">
        <v>39442</v>
      </c>
      <c r="D348">
        <f t="shared" si="6"/>
        <v>2007</v>
      </c>
    </row>
    <row r="349" spans="1:4" x14ac:dyDescent="0.25">
      <c r="A349" s="7" t="s">
        <v>659</v>
      </c>
      <c r="B349" s="33">
        <v>39451</v>
      </c>
      <c r="D349">
        <f t="shared" si="6"/>
        <v>2008</v>
      </c>
    </row>
    <row r="350" spans="1:4" x14ac:dyDescent="0.25">
      <c r="A350" s="7" t="s">
        <v>660</v>
      </c>
      <c r="B350" s="33">
        <v>39461</v>
      </c>
      <c r="D350">
        <f t="shared" si="6"/>
        <v>2008</v>
      </c>
    </row>
    <row r="351" spans="1:4" x14ac:dyDescent="0.25">
      <c r="A351" s="7" t="s">
        <v>426</v>
      </c>
      <c r="B351" s="33">
        <v>39461</v>
      </c>
      <c r="D351">
        <f t="shared" si="6"/>
        <v>2008</v>
      </c>
    </row>
    <row r="352" spans="1:4" x14ac:dyDescent="0.25">
      <c r="A352" s="7" t="s">
        <v>661</v>
      </c>
      <c r="B352" s="33">
        <v>39462</v>
      </c>
      <c r="D352">
        <f t="shared" si="6"/>
        <v>2008</v>
      </c>
    </row>
    <row r="353" spans="1:4" x14ac:dyDescent="0.25">
      <c r="A353" s="7" t="s">
        <v>662</v>
      </c>
      <c r="B353" s="33">
        <v>39476</v>
      </c>
      <c r="D353">
        <f t="shared" si="6"/>
        <v>2008</v>
      </c>
    </row>
    <row r="354" spans="1:4" x14ac:dyDescent="0.25">
      <c r="A354" s="7" t="s">
        <v>663</v>
      </c>
      <c r="B354" s="33">
        <v>39478</v>
      </c>
      <c r="D354">
        <f t="shared" si="6"/>
        <v>2008</v>
      </c>
    </row>
    <row r="355" spans="1:4" x14ac:dyDescent="0.25">
      <c r="A355" s="7" t="s">
        <v>664</v>
      </c>
      <c r="B355" s="33">
        <v>39532</v>
      </c>
      <c r="D355">
        <f t="shared" si="6"/>
        <v>2008</v>
      </c>
    </row>
    <row r="356" spans="1:4" x14ac:dyDescent="0.25">
      <c r="A356" s="7" t="s">
        <v>665</v>
      </c>
      <c r="B356" s="33">
        <v>39548</v>
      </c>
      <c r="D356">
        <f t="shared" si="6"/>
        <v>2008</v>
      </c>
    </row>
    <row r="357" spans="1:4" x14ac:dyDescent="0.25">
      <c r="A357" s="7" t="s">
        <v>666</v>
      </c>
      <c r="B357" s="33">
        <v>39552</v>
      </c>
      <c r="D357">
        <f t="shared" si="6"/>
        <v>2008</v>
      </c>
    </row>
    <row r="358" spans="1:4" x14ac:dyDescent="0.25">
      <c r="A358" s="7" t="s">
        <v>667</v>
      </c>
      <c r="B358" s="33">
        <v>39565</v>
      </c>
      <c r="D358">
        <f t="shared" si="6"/>
        <v>2008</v>
      </c>
    </row>
    <row r="359" spans="1:4" x14ac:dyDescent="0.25">
      <c r="A359" s="7" t="s">
        <v>668</v>
      </c>
      <c r="B359" s="33">
        <v>39567</v>
      </c>
      <c r="D359">
        <f t="shared" si="6"/>
        <v>2008</v>
      </c>
    </row>
    <row r="360" spans="1:4" x14ac:dyDescent="0.25">
      <c r="A360" s="7" t="s">
        <v>669</v>
      </c>
      <c r="B360" s="33">
        <v>39580</v>
      </c>
      <c r="D360">
        <f t="shared" si="6"/>
        <v>2008</v>
      </c>
    </row>
    <row r="361" spans="1:4" x14ac:dyDescent="0.25">
      <c r="A361" s="7" t="s">
        <v>479</v>
      </c>
      <c r="B361" s="33">
        <v>39581</v>
      </c>
      <c r="D361">
        <f t="shared" si="6"/>
        <v>2008</v>
      </c>
    </row>
    <row r="362" spans="1:4" x14ac:dyDescent="0.25">
      <c r="A362" s="7" t="s">
        <v>670</v>
      </c>
      <c r="B362" s="33">
        <v>39596</v>
      </c>
      <c r="D362">
        <f t="shared" si="6"/>
        <v>2008</v>
      </c>
    </row>
    <row r="363" spans="1:4" x14ac:dyDescent="0.25">
      <c r="A363" s="7" t="s">
        <v>387</v>
      </c>
      <c r="B363" s="33">
        <v>39597</v>
      </c>
      <c r="D363">
        <f t="shared" si="6"/>
        <v>2008</v>
      </c>
    </row>
    <row r="364" spans="1:4" x14ac:dyDescent="0.25">
      <c r="A364" s="7" t="s">
        <v>671</v>
      </c>
      <c r="B364" s="33">
        <v>39605</v>
      </c>
      <c r="D364">
        <f t="shared" si="6"/>
        <v>2008</v>
      </c>
    </row>
    <row r="365" spans="1:4" x14ac:dyDescent="0.25">
      <c r="A365" s="7" t="s">
        <v>672</v>
      </c>
      <c r="B365" s="33">
        <v>39609</v>
      </c>
      <c r="D365">
        <f t="shared" si="6"/>
        <v>2008</v>
      </c>
    </row>
    <row r="366" spans="1:4" x14ac:dyDescent="0.25">
      <c r="A366" s="7" t="s">
        <v>673</v>
      </c>
      <c r="B366" s="33">
        <v>39611</v>
      </c>
      <c r="D366">
        <f t="shared" si="6"/>
        <v>2008</v>
      </c>
    </row>
    <row r="367" spans="1:4" x14ac:dyDescent="0.25">
      <c r="A367" s="7" t="s">
        <v>674</v>
      </c>
      <c r="B367" s="33">
        <v>39643</v>
      </c>
      <c r="D367">
        <f t="shared" si="6"/>
        <v>2008</v>
      </c>
    </row>
    <row r="368" spans="1:4" x14ac:dyDescent="0.25">
      <c r="A368" s="7" t="s">
        <v>675</v>
      </c>
      <c r="B368" s="33">
        <v>39666</v>
      </c>
      <c r="D368">
        <f t="shared" si="6"/>
        <v>2008</v>
      </c>
    </row>
    <row r="369" spans="1:4" x14ac:dyDescent="0.25">
      <c r="A369" s="7" t="s">
        <v>676</v>
      </c>
      <c r="B369" s="33">
        <v>39666</v>
      </c>
      <c r="D369">
        <f t="shared" si="6"/>
        <v>2008</v>
      </c>
    </row>
    <row r="370" spans="1:4" x14ac:dyDescent="0.25">
      <c r="A370" s="7" t="s">
        <v>677</v>
      </c>
      <c r="B370" s="33">
        <v>39678</v>
      </c>
      <c r="D370">
        <f t="shared" si="6"/>
        <v>2008</v>
      </c>
    </row>
    <row r="371" spans="1:4" x14ac:dyDescent="0.25">
      <c r="A371" s="7" t="s">
        <v>364</v>
      </c>
      <c r="B371" s="33">
        <v>39681</v>
      </c>
      <c r="D371">
        <f t="shared" si="6"/>
        <v>2008</v>
      </c>
    </row>
    <row r="372" spans="1:4" x14ac:dyDescent="0.25">
      <c r="A372" s="7" t="s">
        <v>364</v>
      </c>
      <c r="B372" s="33">
        <v>39681</v>
      </c>
      <c r="D372">
        <f t="shared" si="6"/>
        <v>2008</v>
      </c>
    </row>
    <row r="373" spans="1:4" x14ac:dyDescent="0.25">
      <c r="A373" s="7" t="s">
        <v>678</v>
      </c>
      <c r="B373" s="33">
        <v>39681</v>
      </c>
      <c r="D373">
        <f t="shared" si="6"/>
        <v>2008</v>
      </c>
    </row>
    <row r="374" spans="1:4" x14ac:dyDescent="0.25">
      <c r="A374" s="7" t="s">
        <v>679</v>
      </c>
      <c r="B374" s="33">
        <v>39681</v>
      </c>
      <c r="D374">
        <f t="shared" si="6"/>
        <v>2008</v>
      </c>
    </row>
    <row r="375" spans="1:4" x14ac:dyDescent="0.25">
      <c r="A375" s="7" t="s">
        <v>594</v>
      </c>
      <c r="B375" s="33">
        <v>39685</v>
      </c>
      <c r="D375">
        <f t="shared" si="6"/>
        <v>2008</v>
      </c>
    </row>
    <row r="376" spans="1:4" x14ac:dyDescent="0.25">
      <c r="A376" s="7" t="s">
        <v>680</v>
      </c>
      <c r="B376" s="33">
        <v>39699</v>
      </c>
      <c r="D376">
        <f t="shared" si="6"/>
        <v>2008</v>
      </c>
    </row>
    <row r="377" spans="1:4" x14ac:dyDescent="0.25">
      <c r="A377" s="7" t="s">
        <v>681</v>
      </c>
      <c r="B377" s="33">
        <v>39708</v>
      </c>
      <c r="D377">
        <f t="shared" si="6"/>
        <v>2008</v>
      </c>
    </row>
    <row r="378" spans="1:4" x14ac:dyDescent="0.25">
      <c r="A378" s="7" t="s">
        <v>682</v>
      </c>
      <c r="B378" s="33">
        <v>39710</v>
      </c>
      <c r="D378">
        <f t="shared" si="6"/>
        <v>2008</v>
      </c>
    </row>
    <row r="379" spans="1:4" x14ac:dyDescent="0.25">
      <c r="A379" s="7" t="s">
        <v>683</v>
      </c>
      <c r="B379" s="33">
        <v>39727</v>
      </c>
      <c r="D379">
        <f t="shared" si="6"/>
        <v>2008</v>
      </c>
    </row>
    <row r="380" spans="1:4" x14ac:dyDescent="0.25">
      <c r="A380" s="7" t="s">
        <v>684</v>
      </c>
      <c r="B380" s="33">
        <v>39728</v>
      </c>
      <c r="D380">
        <f t="shared" si="6"/>
        <v>2008</v>
      </c>
    </row>
    <row r="381" spans="1:4" x14ac:dyDescent="0.25">
      <c r="A381" s="7" t="s">
        <v>685</v>
      </c>
      <c r="B381" s="33">
        <v>39769</v>
      </c>
      <c r="D381">
        <f t="shared" si="6"/>
        <v>2008</v>
      </c>
    </row>
    <row r="382" spans="1:4" x14ac:dyDescent="0.25">
      <c r="A382" s="7" t="s">
        <v>686</v>
      </c>
      <c r="B382" s="33">
        <v>39801</v>
      </c>
      <c r="D382">
        <f t="shared" si="6"/>
        <v>2008</v>
      </c>
    </row>
    <row r="383" spans="1:4" x14ac:dyDescent="0.25">
      <c r="A383" s="7" t="s">
        <v>687</v>
      </c>
      <c r="B383" s="33">
        <v>39805</v>
      </c>
      <c r="D383">
        <f t="shared" si="6"/>
        <v>2008</v>
      </c>
    </row>
    <row r="384" spans="1:4" x14ac:dyDescent="0.25">
      <c r="A384" s="7" t="s">
        <v>688</v>
      </c>
      <c r="B384" s="33">
        <v>39836</v>
      </c>
      <c r="D384">
        <f t="shared" si="6"/>
        <v>2009</v>
      </c>
    </row>
    <row r="385" spans="1:4" x14ac:dyDescent="0.25">
      <c r="A385" s="7" t="s">
        <v>689</v>
      </c>
      <c r="B385" s="33">
        <v>39842</v>
      </c>
      <c r="D385">
        <f t="shared" si="6"/>
        <v>2009</v>
      </c>
    </row>
    <row r="386" spans="1:4" x14ac:dyDescent="0.25">
      <c r="A386" s="7" t="s">
        <v>690</v>
      </c>
      <c r="B386" s="33">
        <v>39842</v>
      </c>
      <c r="D386">
        <f t="shared" si="6"/>
        <v>2009</v>
      </c>
    </row>
    <row r="387" spans="1:4" x14ac:dyDescent="0.25">
      <c r="A387" s="7" t="s">
        <v>691</v>
      </c>
      <c r="B387" s="33">
        <v>39863</v>
      </c>
      <c r="D387">
        <f t="shared" si="6"/>
        <v>2009</v>
      </c>
    </row>
    <row r="388" spans="1:4" x14ac:dyDescent="0.25">
      <c r="A388" s="7" t="s">
        <v>515</v>
      </c>
      <c r="B388" s="33">
        <v>39881</v>
      </c>
      <c r="D388">
        <f t="shared" si="6"/>
        <v>2009</v>
      </c>
    </row>
    <row r="389" spans="1:4" x14ac:dyDescent="0.25">
      <c r="A389" s="7" t="s">
        <v>692</v>
      </c>
      <c r="B389" s="33">
        <v>39883</v>
      </c>
      <c r="D389">
        <f t="shared" si="6"/>
        <v>2009</v>
      </c>
    </row>
    <row r="390" spans="1:4" x14ac:dyDescent="0.25">
      <c r="A390" s="7" t="s">
        <v>693</v>
      </c>
      <c r="B390" s="33">
        <v>39888</v>
      </c>
      <c r="D390">
        <f t="shared" si="6"/>
        <v>2009</v>
      </c>
    </row>
    <row r="391" spans="1:4" x14ac:dyDescent="0.25">
      <c r="A391" s="7" t="s">
        <v>515</v>
      </c>
      <c r="B391" s="33">
        <v>39888</v>
      </c>
      <c r="D391">
        <f t="shared" si="6"/>
        <v>2009</v>
      </c>
    </row>
    <row r="392" spans="1:4" x14ac:dyDescent="0.25">
      <c r="A392" s="7" t="s">
        <v>694</v>
      </c>
      <c r="B392" s="33">
        <v>39911</v>
      </c>
      <c r="D392">
        <f t="shared" si="6"/>
        <v>2009</v>
      </c>
    </row>
    <row r="393" spans="1:4" x14ac:dyDescent="0.25">
      <c r="A393" s="7" t="s">
        <v>426</v>
      </c>
      <c r="B393" s="33">
        <v>39924</v>
      </c>
      <c r="D393">
        <f t="shared" si="6"/>
        <v>2009</v>
      </c>
    </row>
    <row r="394" spans="1:4" x14ac:dyDescent="0.25">
      <c r="A394" s="7" t="s">
        <v>695</v>
      </c>
      <c r="B394" s="33">
        <v>39932</v>
      </c>
      <c r="D394">
        <f t="shared" si="6"/>
        <v>2009</v>
      </c>
    </row>
    <row r="395" spans="1:4" x14ac:dyDescent="0.25">
      <c r="A395" s="7" t="s">
        <v>696</v>
      </c>
      <c r="B395" s="33">
        <v>39933</v>
      </c>
      <c r="D395">
        <f t="shared" si="6"/>
        <v>2009</v>
      </c>
    </row>
    <row r="396" spans="1:4" x14ac:dyDescent="0.25">
      <c r="A396" s="7" t="s">
        <v>671</v>
      </c>
      <c r="B396" s="33">
        <v>39934</v>
      </c>
      <c r="D396">
        <f t="shared" si="6"/>
        <v>2009</v>
      </c>
    </row>
    <row r="397" spans="1:4" x14ac:dyDescent="0.25">
      <c r="A397" s="7" t="s">
        <v>697</v>
      </c>
      <c r="B397" s="33">
        <v>39944</v>
      </c>
      <c r="D397">
        <f t="shared" si="6"/>
        <v>2009</v>
      </c>
    </row>
    <row r="398" spans="1:4" x14ac:dyDescent="0.25">
      <c r="A398" s="7" t="s">
        <v>698</v>
      </c>
      <c r="B398" s="33">
        <v>39944</v>
      </c>
      <c r="D398">
        <f t="shared" si="6"/>
        <v>2009</v>
      </c>
    </row>
    <row r="399" spans="1:4" x14ac:dyDescent="0.25">
      <c r="A399" s="7" t="s">
        <v>699</v>
      </c>
      <c r="B399" s="33">
        <v>39951</v>
      </c>
      <c r="D399">
        <f t="shared" ref="D399:D462" si="7">YEAR(B399)</f>
        <v>2009</v>
      </c>
    </row>
    <row r="400" spans="1:4" x14ac:dyDescent="0.25">
      <c r="A400" s="7" t="s">
        <v>700</v>
      </c>
      <c r="B400" s="33">
        <v>39962</v>
      </c>
      <c r="D400">
        <f t="shared" si="7"/>
        <v>2009</v>
      </c>
    </row>
    <row r="401" spans="1:4" x14ac:dyDescent="0.25">
      <c r="A401" s="7" t="s">
        <v>701</v>
      </c>
      <c r="B401" s="33">
        <v>39981</v>
      </c>
      <c r="D401">
        <f t="shared" si="7"/>
        <v>2009</v>
      </c>
    </row>
    <row r="402" spans="1:4" x14ac:dyDescent="0.25">
      <c r="A402" s="7" t="s">
        <v>584</v>
      </c>
      <c r="B402" s="33">
        <v>39994</v>
      </c>
      <c r="D402">
        <f t="shared" si="7"/>
        <v>2009</v>
      </c>
    </row>
    <row r="403" spans="1:4" x14ac:dyDescent="0.25">
      <c r="A403" s="7" t="s">
        <v>702</v>
      </c>
      <c r="B403" s="33">
        <v>40036</v>
      </c>
      <c r="D403">
        <f t="shared" si="7"/>
        <v>2009</v>
      </c>
    </row>
    <row r="404" spans="1:4" x14ac:dyDescent="0.25">
      <c r="A404" s="7" t="s">
        <v>426</v>
      </c>
      <c r="B404" s="33">
        <v>40051</v>
      </c>
      <c r="D404">
        <f t="shared" si="7"/>
        <v>2009</v>
      </c>
    </row>
    <row r="405" spans="1:4" x14ac:dyDescent="0.25">
      <c r="A405" s="7" t="s">
        <v>703</v>
      </c>
      <c r="B405" s="33">
        <v>40067</v>
      </c>
      <c r="D405">
        <f t="shared" si="7"/>
        <v>2009</v>
      </c>
    </row>
    <row r="406" spans="1:4" x14ac:dyDescent="0.25">
      <c r="A406" s="7" t="s">
        <v>704</v>
      </c>
      <c r="B406" s="33">
        <v>40078</v>
      </c>
      <c r="D406">
        <f t="shared" si="7"/>
        <v>2009</v>
      </c>
    </row>
    <row r="407" spans="1:4" x14ac:dyDescent="0.25">
      <c r="A407" s="7" t="s">
        <v>705</v>
      </c>
      <c r="B407" s="33">
        <v>40092</v>
      </c>
      <c r="D407">
        <f t="shared" si="7"/>
        <v>2009</v>
      </c>
    </row>
    <row r="408" spans="1:4" x14ac:dyDescent="0.25">
      <c r="A408" s="7" t="s">
        <v>706</v>
      </c>
      <c r="B408" s="33">
        <v>40100</v>
      </c>
      <c r="D408">
        <f t="shared" si="7"/>
        <v>2009</v>
      </c>
    </row>
    <row r="409" spans="1:4" x14ac:dyDescent="0.25">
      <c r="A409" s="7" t="s">
        <v>411</v>
      </c>
      <c r="B409" s="33">
        <v>40113</v>
      </c>
      <c r="D409">
        <f t="shared" si="7"/>
        <v>2009</v>
      </c>
    </row>
    <row r="410" spans="1:4" x14ac:dyDescent="0.25">
      <c r="A410" s="7" t="s">
        <v>671</v>
      </c>
      <c r="B410" s="33">
        <v>40140</v>
      </c>
      <c r="D410">
        <f t="shared" si="7"/>
        <v>2009</v>
      </c>
    </row>
    <row r="411" spans="1:4" x14ac:dyDescent="0.25">
      <c r="A411" s="7" t="s">
        <v>707</v>
      </c>
      <c r="B411" s="33">
        <v>40175</v>
      </c>
      <c r="D411">
        <f t="shared" si="7"/>
        <v>2009</v>
      </c>
    </row>
    <row r="412" spans="1:4" x14ac:dyDescent="0.25">
      <c r="A412" s="7" t="s">
        <v>708</v>
      </c>
      <c r="B412" s="33">
        <v>40207</v>
      </c>
      <c r="D412">
        <f t="shared" si="7"/>
        <v>2010</v>
      </c>
    </row>
    <row r="413" spans="1:4" x14ac:dyDescent="0.25">
      <c r="A413" s="7" t="s">
        <v>709</v>
      </c>
      <c r="B413" s="33">
        <v>40211</v>
      </c>
      <c r="D413">
        <f t="shared" si="7"/>
        <v>2010</v>
      </c>
    </row>
    <row r="414" spans="1:4" x14ac:dyDescent="0.25">
      <c r="A414" s="7" t="s">
        <v>566</v>
      </c>
      <c r="B414" s="33">
        <v>40217</v>
      </c>
      <c r="D414">
        <f t="shared" si="7"/>
        <v>2010</v>
      </c>
    </row>
    <row r="415" spans="1:4" x14ac:dyDescent="0.25">
      <c r="A415" s="7" t="s">
        <v>479</v>
      </c>
      <c r="B415" s="33">
        <v>40218</v>
      </c>
      <c r="D415">
        <f t="shared" si="7"/>
        <v>2010</v>
      </c>
    </row>
    <row r="416" spans="1:4" x14ac:dyDescent="0.25">
      <c r="A416" s="7" t="s">
        <v>710</v>
      </c>
      <c r="B416" s="33">
        <v>40225</v>
      </c>
      <c r="D416">
        <f t="shared" si="7"/>
        <v>2010</v>
      </c>
    </row>
    <row r="417" spans="1:4" x14ac:dyDescent="0.25">
      <c r="A417" s="7" t="s">
        <v>711</v>
      </c>
      <c r="B417" s="33">
        <v>40239</v>
      </c>
      <c r="D417">
        <f t="shared" si="7"/>
        <v>2010</v>
      </c>
    </row>
    <row r="418" spans="1:4" x14ac:dyDescent="0.25">
      <c r="A418" s="7" t="s">
        <v>673</v>
      </c>
      <c r="B418" s="33">
        <v>40241</v>
      </c>
      <c r="D418">
        <f t="shared" si="7"/>
        <v>2010</v>
      </c>
    </row>
    <row r="419" spans="1:4" x14ac:dyDescent="0.25">
      <c r="A419" s="7" t="s">
        <v>356</v>
      </c>
      <c r="B419" s="33">
        <v>40246</v>
      </c>
      <c r="D419">
        <f t="shared" si="7"/>
        <v>2010</v>
      </c>
    </row>
    <row r="420" spans="1:4" x14ac:dyDescent="0.25">
      <c r="A420" s="7" t="s">
        <v>712</v>
      </c>
      <c r="B420" s="33">
        <v>40252</v>
      </c>
      <c r="D420">
        <f t="shared" si="7"/>
        <v>2010</v>
      </c>
    </row>
    <row r="421" spans="1:4" x14ac:dyDescent="0.25">
      <c r="A421" s="7" t="s">
        <v>608</v>
      </c>
      <c r="B421" s="33">
        <v>40260</v>
      </c>
      <c r="D421">
        <f t="shared" si="7"/>
        <v>2010</v>
      </c>
    </row>
    <row r="422" spans="1:4" x14ac:dyDescent="0.25">
      <c r="A422" s="7" t="s">
        <v>608</v>
      </c>
      <c r="B422" s="33">
        <v>40260</v>
      </c>
      <c r="D422">
        <f t="shared" si="7"/>
        <v>2010</v>
      </c>
    </row>
    <row r="423" spans="1:4" x14ac:dyDescent="0.25">
      <c r="A423" s="7" t="s">
        <v>595</v>
      </c>
      <c r="B423" s="33">
        <v>40262</v>
      </c>
      <c r="D423">
        <f t="shared" si="7"/>
        <v>2010</v>
      </c>
    </row>
    <row r="424" spans="1:4" x14ac:dyDescent="0.25">
      <c r="A424" s="7" t="s">
        <v>713</v>
      </c>
      <c r="B424" s="33">
        <v>40269</v>
      </c>
      <c r="D424">
        <f t="shared" si="7"/>
        <v>2010</v>
      </c>
    </row>
    <row r="425" spans="1:4" x14ac:dyDescent="0.25">
      <c r="A425" s="7" t="s">
        <v>714</v>
      </c>
      <c r="B425" s="33">
        <v>40288</v>
      </c>
      <c r="D425">
        <f t="shared" si="7"/>
        <v>2010</v>
      </c>
    </row>
    <row r="426" spans="1:4" x14ac:dyDescent="0.25">
      <c r="A426" s="7" t="s">
        <v>477</v>
      </c>
      <c r="B426" s="33">
        <v>40296</v>
      </c>
      <c r="D426">
        <f t="shared" si="7"/>
        <v>2010</v>
      </c>
    </row>
    <row r="427" spans="1:4" x14ac:dyDescent="0.25">
      <c r="A427" s="7" t="s">
        <v>715</v>
      </c>
      <c r="B427" s="33">
        <v>40296</v>
      </c>
      <c r="D427">
        <f t="shared" si="7"/>
        <v>2010</v>
      </c>
    </row>
    <row r="428" spans="1:4" x14ac:dyDescent="0.25">
      <c r="A428" s="7" t="s">
        <v>716</v>
      </c>
      <c r="B428" s="33">
        <v>40303</v>
      </c>
      <c r="D428">
        <f t="shared" si="7"/>
        <v>2010</v>
      </c>
    </row>
    <row r="429" spans="1:4" x14ac:dyDescent="0.25">
      <c r="A429" s="7" t="s">
        <v>717</v>
      </c>
      <c r="B429" s="33">
        <v>40304</v>
      </c>
      <c r="D429">
        <f t="shared" si="7"/>
        <v>2010</v>
      </c>
    </row>
    <row r="430" spans="1:4" x14ac:dyDescent="0.25">
      <c r="A430" s="7" t="s">
        <v>718</v>
      </c>
      <c r="B430" s="33">
        <v>40304</v>
      </c>
      <c r="D430">
        <f t="shared" si="7"/>
        <v>2010</v>
      </c>
    </row>
    <row r="431" spans="1:4" x14ac:dyDescent="0.25">
      <c r="A431" s="7" t="s">
        <v>361</v>
      </c>
      <c r="B431" s="33">
        <v>40308</v>
      </c>
      <c r="D431">
        <f t="shared" si="7"/>
        <v>2010</v>
      </c>
    </row>
    <row r="432" spans="1:4" x14ac:dyDescent="0.25">
      <c r="A432" s="7" t="s">
        <v>719</v>
      </c>
      <c r="B432" s="33">
        <v>40316</v>
      </c>
      <c r="D432">
        <f t="shared" si="7"/>
        <v>2010</v>
      </c>
    </row>
    <row r="433" spans="1:4" x14ac:dyDescent="0.25">
      <c r="A433" s="7" t="s">
        <v>720</v>
      </c>
      <c r="B433" s="33">
        <v>40316</v>
      </c>
      <c r="D433">
        <f t="shared" si="7"/>
        <v>2010</v>
      </c>
    </row>
    <row r="434" spans="1:4" x14ac:dyDescent="0.25">
      <c r="A434" s="7" t="s">
        <v>720</v>
      </c>
      <c r="B434" s="33">
        <v>40316</v>
      </c>
      <c r="D434">
        <f t="shared" si="7"/>
        <v>2010</v>
      </c>
    </row>
    <row r="435" spans="1:4" x14ac:dyDescent="0.25">
      <c r="A435" s="7" t="s">
        <v>721</v>
      </c>
      <c r="B435" s="33">
        <v>40317</v>
      </c>
      <c r="D435">
        <f t="shared" si="7"/>
        <v>2010</v>
      </c>
    </row>
    <row r="436" spans="1:4" x14ac:dyDescent="0.25">
      <c r="A436" s="7" t="s">
        <v>439</v>
      </c>
      <c r="B436" s="33">
        <v>40318</v>
      </c>
      <c r="D436">
        <f t="shared" si="7"/>
        <v>2010</v>
      </c>
    </row>
    <row r="437" spans="1:4" x14ac:dyDescent="0.25">
      <c r="A437" s="7" t="s">
        <v>722</v>
      </c>
      <c r="B437" s="33">
        <v>40325</v>
      </c>
      <c r="D437">
        <f t="shared" si="7"/>
        <v>2010</v>
      </c>
    </row>
    <row r="438" spans="1:4" x14ac:dyDescent="0.25">
      <c r="A438" s="7" t="s">
        <v>723</v>
      </c>
      <c r="B438" s="33">
        <v>40351</v>
      </c>
      <c r="D438">
        <f t="shared" si="7"/>
        <v>2010</v>
      </c>
    </row>
    <row r="439" spans="1:4" x14ac:dyDescent="0.25">
      <c r="A439" s="7" t="s">
        <v>724</v>
      </c>
      <c r="B439" s="33">
        <v>40366</v>
      </c>
      <c r="D439">
        <f t="shared" si="7"/>
        <v>2010</v>
      </c>
    </row>
    <row r="440" spans="1:4" x14ac:dyDescent="0.25">
      <c r="A440" s="7" t="s">
        <v>725</v>
      </c>
      <c r="B440" s="33">
        <v>40374</v>
      </c>
      <c r="D440">
        <f t="shared" si="7"/>
        <v>2010</v>
      </c>
    </row>
    <row r="441" spans="1:4" x14ac:dyDescent="0.25">
      <c r="A441" s="7" t="s">
        <v>726</v>
      </c>
      <c r="B441" s="33">
        <v>40388</v>
      </c>
      <c r="D441">
        <f t="shared" si="7"/>
        <v>2010</v>
      </c>
    </row>
    <row r="442" spans="1:4" x14ac:dyDescent="0.25">
      <c r="A442" s="7" t="s">
        <v>566</v>
      </c>
      <c r="B442" s="33">
        <v>40401</v>
      </c>
      <c r="D442">
        <f t="shared" si="7"/>
        <v>2010</v>
      </c>
    </row>
    <row r="443" spans="1:4" x14ac:dyDescent="0.25">
      <c r="A443" s="7" t="s">
        <v>411</v>
      </c>
      <c r="B443" s="33">
        <v>40403</v>
      </c>
      <c r="D443">
        <f t="shared" si="7"/>
        <v>2010</v>
      </c>
    </row>
    <row r="444" spans="1:4" x14ac:dyDescent="0.25">
      <c r="A444" s="7" t="s">
        <v>727</v>
      </c>
      <c r="B444" s="33">
        <v>40434</v>
      </c>
      <c r="D444">
        <f t="shared" si="7"/>
        <v>2010</v>
      </c>
    </row>
    <row r="445" spans="1:4" x14ac:dyDescent="0.25">
      <c r="A445" s="7" t="s">
        <v>728</v>
      </c>
      <c r="B445" s="33">
        <v>40434</v>
      </c>
      <c r="D445">
        <f t="shared" si="7"/>
        <v>2010</v>
      </c>
    </row>
    <row r="446" spans="1:4" x14ac:dyDescent="0.25">
      <c r="A446" s="7" t="s">
        <v>712</v>
      </c>
      <c r="B446" s="33">
        <v>40457</v>
      </c>
      <c r="D446">
        <f t="shared" si="7"/>
        <v>2010</v>
      </c>
    </row>
    <row r="447" spans="1:4" x14ac:dyDescent="0.25">
      <c r="A447" s="7" t="s">
        <v>376</v>
      </c>
      <c r="B447" s="33">
        <v>40457</v>
      </c>
      <c r="D447">
        <f t="shared" si="7"/>
        <v>2010</v>
      </c>
    </row>
    <row r="448" spans="1:4" x14ac:dyDescent="0.25">
      <c r="A448" s="7" t="s">
        <v>359</v>
      </c>
      <c r="B448" s="33">
        <v>40462</v>
      </c>
      <c r="D448">
        <f t="shared" si="7"/>
        <v>2010</v>
      </c>
    </row>
    <row r="449" spans="1:4" x14ac:dyDescent="0.25">
      <c r="A449" s="7" t="s">
        <v>729</v>
      </c>
      <c r="B449" s="33">
        <v>40472</v>
      </c>
      <c r="D449">
        <f t="shared" si="7"/>
        <v>2010</v>
      </c>
    </row>
    <row r="450" spans="1:4" x14ac:dyDescent="0.25">
      <c r="A450" s="7" t="s">
        <v>730</v>
      </c>
      <c r="B450" s="33">
        <v>40479</v>
      </c>
      <c r="D450">
        <f t="shared" si="7"/>
        <v>2010</v>
      </c>
    </row>
    <row r="451" spans="1:4" x14ac:dyDescent="0.25">
      <c r="A451" s="7" t="s">
        <v>371</v>
      </c>
      <c r="B451" s="33">
        <v>40479</v>
      </c>
      <c r="D451">
        <f t="shared" si="7"/>
        <v>2010</v>
      </c>
    </row>
    <row r="452" spans="1:4" x14ac:dyDescent="0.25">
      <c r="A452" s="7" t="s">
        <v>371</v>
      </c>
      <c r="B452" s="33">
        <v>40479</v>
      </c>
      <c r="D452">
        <f t="shared" si="7"/>
        <v>2010</v>
      </c>
    </row>
    <row r="453" spans="1:4" x14ac:dyDescent="0.25">
      <c r="A453" s="7" t="s">
        <v>371</v>
      </c>
      <c r="B453" s="33">
        <v>40479</v>
      </c>
      <c r="D453">
        <f t="shared" si="7"/>
        <v>2010</v>
      </c>
    </row>
    <row r="454" spans="1:4" x14ac:dyDescent="0.25">
      <c r="A454" s="7" t="s">
        <v>371</v>
      </c>
      <c r="B454" s="33">
        <v>40479</v>
      </c>
      <c r="D454">
        <f t="shared" si="7"/>
        <v>2010</v>
      </c>
    </row>
    <row r="455" spans="1:4" x14ac:dyDescent="0.25">
      <c r="A455" s="7" t="s">
        <v>731</v>
      </c>
      <c r="B455" s="33">
        <v>40483</v>
      </c>
      <c r="D455">
        <f t="shared" si="7"/>
        <v>2010</v>
      </c>
    </row>
    <row r="456" spans="1:4" x14ac:dyDescent="0.25">
      <c r="A456" s="7" t="s">
        <v>358</v>
      </c>
      <c r="B456" s="33">
        <v>40483</v>
      </c>
      <c r="D456">
        <f t="shared" si="7"/>
        <v>2010</v>
      </c>
    </row>
    <row r="457" spans="1:4" x14ac:dyDescent="0.25">
      <c r="A457" s="7" t="s">
        <v>732</v>
      </c>
      <c r="B457" s="33">
        <v>40504</v>
      </c>
      <c r="D457">
        <f t="shared" si="7"/>
        <v>2010</v>
      </c>
    </row>
    <row r="458" spans="1:4" x14ac:dyDescent="0.25">
      <c r="A458" s="7" t="s">
        <v>733</v>
      </c>
      <c r="B458" s="33">
        <v>40512</v>
      </c>
      <c r="D458">
        <f t="shared" si="7"/>
        <v>2010</v>
      </c>
    </row>
    <row r="459" spans="1:4" x14ac:dyDescent="0.25">
      <c r="A459" s="7" t="s">
        <v>734</v>
      </c>
      <c r="B459" s="33">
        <v>40532</v>
      </c>
      <c r="D459">
        <f t="shared" si="7"/>
        <v>2010</v>
      </c>
    </row>
    <row r="460" spans="1:4" x14ac:dyDescent="0.25">
      <c r="A460" s="7" t="s">
        <v>587</v>
      </c>
      <c r="B460" s="33">
        <v>40535</v>
      </c>
      <c r="D460">
        <f t="shared" si="7"/>
        <v>2010</v>
      </c>
    </row>
    <row r="461" spans="1:4" x14ac:dyDescent="0.25">
      <c r="A461" s="7" t="s">
        <v>716</v>
      </c>
      <c r="B461" s="33">
        <v>40542</v>
      </c>
      <c r="D461">
        <f t="shared" si="7"/>
        <v>2010</v>
      </c>
    </row>
    <row r="462" spans="1:4" x14ac:dyDescent="0.25">
      <c r="A462" s="7" t="s">
        <v>369</v>
      </c>
      <c r="B462" s="33">
        <v>40542</v>
      </c>
      <c r="D462">
        <f t="shared" si="7"/>
        <v>2010</v>
      </c>
    </row>
    <row r="463" spans="1:4" x14ac:dyDescent="0.25">
      <c r="A463" s="7" t="s">
        <v>735</v>
      </c>
      <c r="B463" s="33">
        <v>40547</v>
      </c>
      <c r="D463">
        <f t="shared" ref="D463:D526" si="8">YEAR(B463)</f>
        <v>2011</v>
      </c>
    </row>
    <row r="464" spans="1:4" x14ac:dyDescent="0.25">
      <c r="A464" s="7" t="s">
        <v>376</v>
      </c>
      <c r="B464" s="33">
        <v>40556</v>
      </c>
      <c r="D464">
        <f t="shared" si="8"/>
        <v>2011</v>
      </c>
    </row>
    <row r="465" spans="1:4" x14ac:dyDescent="0.25">
      <c r="A465" s="7" t="s">
        <v>385</v>
      </c>
      <c r="B465" s="33">
        <v>40568</v>
      </c>
      <c r="D465">
        <f t="shared" si="8"/>
        <v>2011</v>
      </c>
    </row>
    <row r="466" spans="1:4" x14ac:dyDescent="0.25">
      <c r="A466" s="7" t="s">
        <v>368</v>
      </c>
      <c r="B466" s="33">
        <v>40574</v>
      </c>
      <c r="D466">
        <f t="shared" si="8"/>
        <v>2011</v>
      </c>
    </row>
    <row r="467" spans="1:4" x14ac:dyDescent="0.25">
      <c r="A467" s="7" t="s">
        <v>360</v>
      </c>
      <c r="B467" s="33">
        <v>40632</v>
      </c>
      <c r="D467">
        <f t="shared" si="8"/>
        <v>2011</v>
      </c>
    </row>
    <row r="468" spans="1:4" x14ac:dyDescent="0.25">
      <c r="A468" s="7" t="s">
        <v>736</v>
      </c>
      <c r="B468" s="33">
        <v>40683</v>
      </c>
      <c r="D468">
        <f t="shared" si="8"/>
        <v>2011</v>
      </c>
    </row>
    <row r="469" spans="1:4" x14ac:dyDescent="0.25">
      <c r="A469" s="7" t="s">
        <v>737</v>
      </c>
      <c r="B469" s="33">
        <v>40710</v>
      </c>
      <c r="D469">
        <f t="shared" si="8"/>
        <v>2011</v>
      </c>
    </row>
    <row r="470" spans="1:4" x14ac:dyDescent="0.25">
      <c r="A470" s="7" t="s">
        <v>694</v>
      </c>
      <c r="B470" s="33">
        <v>40714</v>
      </c>
      <c r="D470">
        <f t="shared" si="8"/>
        <v>2011</v>
      </c>
    </row>
    <row r="471" spans="1:4" x14ac:dyDescent="0.25">
      <c r="A471" s="7" t="s">
        <v>738</v>
      </c>
      <c r="B471" s="33">
        <v>40718</v>
      </c>
      <c r="D471">
        <f t="shared" si="8"/>
        <v>2011</v>
      </c>
    </row>
    <row r="472" spans="1:4" x14ac:dyDescent="0.25">
      <c r="A472" s="7" t="s">
        <v>373</v>
      </c>
      <c r="B472" s="33">
        <v>40721</v>
      </c>
      <c r="D472">
        <f t="shared" si="8"/>
        <v>2011</v>
      </c>
    </row>
    <row r="473" spans="1:4" x14ac:dyDescent="0.25">
      <c r="A473" s="7" t="s">
        <v>739</v>
      </c>
      <c r="B473" s="33">
        <v>40724</v>
      </c>
      <c r="D473">
        <f t="shared" si="8"/>
        <v>2011</v>
      </c>
    </row>
    <row r="474" spans="1:4" x14ac:dyDescent="0.25">
      <c r="A474" s="7" t="s">
        <v>691</v>
      </c>
      <c r="B474" s="33">
        <v>40737</v>
      </c>
      <c r="D474">
        <f t="shared" si="8"/>
        <v>2011</v>
      </c>
    </row>
    <row r="475" spans="1:4" x14ac:dyDescent="0.25">
      <c r="A475" s="7" t="s">
        <v>358</v>
      </c>
      <c r="B475" s="33">
        <v>40742</v>
      </c>
      <c r="D475">
        <f t="shared" si="8"/>
        <v>2011</v>
      </c>
    </row>
    <row r="476" spans="1:4" x14ac:dyDescent="0.25">
      <c r="A476" s="7" t="s">
        <v>358</v>
      </c>
      <c r="B476" s="33">
        <v>40742</v>
      </c>
      <c r="D476">
        <f t="shared" si="8"/>
        <v>2011</v>
      </c>
    </row>
    <row r="477" spans="1:4" x14ac:dyDescent="0.25">
      <c r="A477" s="7" t="s">
        <v>566</v>
      </c>
      <c r="B477" s="33">
        <v>40744</v>
      </c>
      <c r="D477">
        <f t="shared" si="8"/>
        <v>2011</v>
      </c>
    </row>
    <row r="478" spans="1:4" x14ac:dyDescent="0.25">
      <c r="A478" s="7" t="s">
        <v>375</v>
      </c>
      <c r="B478" s="33">
        <v>40756</v>
      </c>
      <c r="D478">
        <f t="shared" si="8"/>
        <v>2011</v>
      </c>
    </row>
    <row r="479" spans="1:4" x14ac:dyDescent="0.25">
      <c r="A479" s="7" t="s">
        <v>665</v>
      </c>
      <c r="B479" s="33">
        <v>40786</v>
      </c>
      <c r="D479">
        <f t="shared" si="8"/>
        <v>2011</v>
      </c>
    </row>
    <row r="480" spans="1:4" x14ac:dyDescent="0.25">
      <c r="A480" s="7" t="s">
        <v>740</v>
      </c>
      <c r="B480" s="33">
        <v>40800</v>
      </c>
      <c r="D480">
        <f t="shared" si="8"/>
        <v>2011</v>
      </c>
    </row>
    <row r="481" spans="1:4" x14ac:dyDescent="0.25">
      <c r="A481" s="7" t="s">
        <v>741</v>
      </c>
      <c r="B481" s="33">
        <v>40812</v>
      </c>
      <c r="D481">
        <f t="shared" si="8"/>
        <v>2011</v>
      </c>
    </row>
    <row r="482" spans="1:4" x14ac:dyDescent="0.25">
      <c r="A482" s="7" t="s">
        <v>358</v>
      </c>
      <c r="B482" s="33">
        <v>40812</v>
      </c>
      <c r="D482">
        <f t="shared" si="8"/>
        <v>2011</v>
      </c>
    </row>
    <row r="483" spans="1:4" x14ac:dyDescent="0.25">
      <c r="A483" s="7" t="s">
        <v>742</v>
      </c>
      <c r="B483" s="33">
        <v>40823</v>
      </c>
      <c r="D483">
        <f t="shared" si="8"/>
        <v>2011</v>
      </c>
    </row>
    <row r="484" spans="1:4" x14ac:dyDescent="0.25">
      <c r="A484" s="7" t="s">
        <v>743</v>
      </c>
      <c r="B484" s="33">
        <v>40829</v>
      </c>
      <c r="D484">
        <f t="shared" si="8"/>
        <v>2011</v>
      </c>
    </row>
    <row r="485" spans="1:4" x14ac:dyDescent="0.25">
      <c r="A485" s="7" t="s">
        <v>744</v>
      </c>
      <c r="B485" s="33">
        <v>40850</v>
      </c>
      <c r="D485">
        <f t="shared" si="8"/>
        <v>2011</v>
      </c>
    </row>
    <row r="486" spans="1:4" x14ac:dyDescent="0.25">
      <c r="A486" s="7" t="s">
        <v>745</v>
      </c>
      <c r="B486" s="33">
        <v>40885</v>
      </c>
      <c r="D486">
        <f t="shared" si="8"/>
        <v>2011</v>
      </c>
    </row>
    <row r="487" spans="1:4" x14ac:dyDescent="0.25">
      <c r="A487" s="7" t="s">
        <v>746</v>
      </c>
      <c r="B487" s="33">
        <v>40897</v>
      </c>
      <c r="D487">
        <f t="shared" si="8"/>
        <v>2011</v>
      </c>
    </row>
    <row r="488" spans="1:4" x14ac:dyDescent="0.25">
      <c r="A488" s="7" t="s">
        <v>747</v>
      </c>
      <c r="B488" s="33">
        <v>40906</v>
      </c>
      <c r="D488">
        <f t="shared" si="8"/>
        <v>2011</v>
      </c>
    </row>
    <row r="489" spans="1:4" x14ac:dyDescent="0.25">
      <c r="A489" s="7" t="s">
        <v>748</v>
      </c>
      <c r="B489" s="33">
        <v>40914</v>
      </c>
      <c r="D489">
        <f t="shared" si="8"/>
        <v>2012</v>
      </c>
    </row>
    <row r="490" spans="1:4" x14ac:dyDescent="0.25">
      <c r="A490" s="7" t="s">
        <v>749</v>
      </c>
      <c r="B490" s="33">
        <v>40942</v>
      </c>
      <c r="D490">
        <f t="shared" si="8"/>
        <v>2012</v>
      </c>
    </row>
    <row r="491" spans="1:4" x14ac:dyDescent="0.25">
      <c r="A491" s="7" t="s">
        <v>750</v>
      </c>
      <c r="B491" s="33">
        <v>40960</v>
      </c>
      <c r="D491">
        <f t="shared" si="8"/>
        <v>2012</v>
      </c>
    </row>
    <row r="492" spans="1:4" x14ac:dyDescent="0.25">
      <c r="A492" s="7" t="s">
        <v>751</v>
      </c>
      <c r="B492" s="33">
        <v>40976</v>
      </c>
      <c r="D492">
        <f t="shared" si="8"/>
        <v>2012</v>
      </c>
    </row>
    <row r="493" spans="1:4" x14ac:dyDescent="0.25">
      <c r="A493" s="7" t="s">
        <v>751</v>
      </c>
      <c r="B493" s="33">
        <v>40994</v>
      </c>
      <c r="D493">
        <f t="shared" si="8"/>
        <v>2012</v>
      </c>
    </row>
    <row r="494" spans="1:4" x14ac:dyDescent="0.25">
      <c r="A494" s="7" t="s">
        <v>347</v>
      </c>
      <c r="B494" s="33">
        <v>40998</v>
      </c>
      <c r="D494">
        <f t="shared" si="8"/>
        <v>2012</v>
      </c>
    </row>
    <row r="495" spans="1:4" x14ac:dyDescent="0.25">
      <c r="A495" s="7" t="s">
        <v>752</v>
      </c>
      <c r="B495" s="33">
        <v>41008</v>
      </c>
      <c r="D495">
        <f t="shared" si="8"/>
        <v>2012</v>
      </c>
    </row>
    <row r="496" spans="1:4" x14ac:dyDescent="0.25">
      <c r="A496" s="7" t="s">
        <v>752</v>
      </c>
      <c r="B496" s="33">
        <v>41008</v>
      </c>
      <c r="D496">
        <f t="shared" si="8"/>
        <v>2012</v>
      </c>
    </row>
    <row r="497" spans="1:4" x14ac:dyDescent="0.25">
      <c r="A497" s="7" t="s">
        <v>753</v>
      </c>
      <c r="B497" s="33">
        <v>41018</v>
      </c>
      <c r="D497">
        <f t="shared" si="8"/>
        <v>2012</v>
      </c>
    </row>
    <row r="498" spans="1:4" x14ac:dyDescent="0.25">
      <c r="A498" s="7" t="s">
        <v>754</v>
      </c>
      <c r="B498" s="33">
        <v>41022</v>
      </c>
      <c r="D498">
        <f t="shared" si="8"/>
        <v>2012</v>
      </c>
    </row>
    <row r="499" spans="1:4" x14ac:dyDescent="0.25">
      <c r="A499" s="7" t="s">
        <v>755</v>
      </c>
      <c r="B499" s="33">
        <v>41030</v>
      </c>
      <c r="D499">
        <f t="shared" si="8"/>
        <v>2012</v>
      </c>
    </row>
    <row r="500" spans="1:4" x14ac:dyDescent="0.25">
      <c r="A500" s="7" t="s">
        <v>756</v>
      </c>
      <c r="B500" s="33">
        <v>41038</v>
      </c>
      <c r="D500">
        <f t="shared" si="8"/>
        <v>2012</v>
      </c>
    </row>
    <row r="501" spans="1:4" x14ac:dyDescent="0.25">
      <c r="A501" s="7" t="s">
        <v>337</v>
      </c>
      <c r="B501" s="33">
        <v>41081</v>
      </c>
      <c r="D501">
        <f t="shared" si="8"/>
        <v>2012</v>
      </c>
    </row>
    <row r="502" spans="1:4" x14ac:dyDescent="0.25">
      <c r="A502" s="7" t="s">
        <v>757</v>
      </c>
      <c r="B502" s="33">
        <v>41099</v>
      </c>
      <c r="D502">
        <f t="shared" si="8"/>
        <v>2012</v>
      </c>
    </row>
    <row r="503" spans="1:4" x14ac:dyDescent="0.25">
      <c r="A503" s="7" t="s">
        <v>758</v>
      </c>
      <c r="B503" s="33">
        <v>41100</v>
      </c>
      <c r="D503">
        <f t="shared" si="8"/>
        <v>2012</v>
      </c>
    </row>
    <row r="504" spans="1:4" x14ac:dyDescent="0.25">
      <c r="A504" s="7" t="s">
        <v>759</v>
      </c>
      <c r="B504" s="33">
        <v>41102</v>
      </c>
      <c r="D504">
        <f t="shared" si="8"/>
        <v>2012</v>
      </c>
    </row>
    <row r="505" spans="1:4" x14ac:dyDescent="0.25">
      <c r="A505" s="7" t="s">
        <v>760</v>
      </c>
      <c r="B505" s="33">
        <v>41108</v>
      </c>
      <c r="D505">
        <f t="shared" si="8"/>
        <v>2012</v>
      </c>
    </row>
    <row r="506" spans="1:4" x14ac:dyDescent="0.25">
      <c r="A506" s="7" t="s">
        <v>761</v>
      </c>
      <c r="B506" s="33">
        <v>41120</v>
      </c>
      <c r="D506">
        <f t="shared" si="8"/>
        <v>2012</v>
      </c>
    </row>
    <row r="507" spans="1:4" x14ac:dyDescent="0.25">
      <c r="A507" s="7" t="s">
        <v>762</v>
      </c>
      <c r="B507" s="33">
        <v>41219</v>
      </c>
      <c r="D507">
        <f t="shared" si="8"/>
        <v>2012</v>
      </c>
    </row>
    <row r="508" spans="1:4" x14ac:dyDescent="0.25">
      <c r="A508" s="7" t="s">
        <v>763</v>
      </c>
      <c r="B508" s="33">
        <v>41232</v>
      </c>
      <c r="D508">
        <f t="shared" si="8"/>
        <v>2012</v>
      </c>
    </row>
    <row r="509" spans="1:4" x14ac:dyDescent="0.25">
      <c r="A509" s="7" t="s">
        <v>764</v>
      </c>
      <c r="B509" s="33">
        <v>41234</v>
      </c>
      <c r="D509">
        <f t="shared" si="8"/>
        <v>2012</v>
      </c>
    </row>
    <row r="510" spans="1:4" x14ac:dyDescent="0.25">
      <c r="A510" s="7" t="s">
        <v>765</v>
      </c>
      <c r="B510" s="33">
        <v>41246</v>
      </c>
      <c r="D510">
        <f t="shared" si="8"/>
        <v>2012</v>
      </c>
    </row>
    <row r="511" spans="1:4" x14ac:dyDescent="0.25">
      <c r="A511" s="7" t="s">
        <v>766</v>
      </c>
      <c r="B511" s="33">
        <v>41262</v>
      </c>
      <c r="D511">
        <f t="shared" si="8"/>
        <v>2012</v>
      </c>
    </row>
    <row r="512" spans="1:4" x14ac:dyDescent="0.25">
      <c r="A512" s="7" t="s">
        <v>767</v>
      </c>
      <c r="B512" s="33">
        <v>41264</v>
      </c>
      <c r="D512">
        <f t="shared" si="8"/>
        <v>2012</v>
      </c>
    </row>
    <row r="513" spans="1:4" x14ac:dyDescent="0.25">
      <c r="A513" s="7" t="s">
        <v>768</v>
      </c>
      <c r="B513" s="33">
        <v>41288</v>
      </c>
      <c r="D513">
        <f t="shared" si="8"/>
        <v>2013</v>
      </c>
    </row>
    <row r="514" spans="1:4" x14ac:dyDescent="0.25">
      <c r="A514" s="7" t="s">
        <v>681</v>
      </c>
      <c r="B514" s="33">
        <v>41296</v>
      </c>
      <c r="D514">
        <f t="shared" si="8"/>
        <v>2013</v>
      </c>
    </row>
    <row r="515" spans="1:4" x14ac:dyDescent="0.25">
      <c r="A515" s="7" t="s">
        <v>769</v>
      </c>
      <c r="B515" s="33">
        <v>41302</v>
      </c>
      <c r="D515">
        <f t="shared" si="8"/>
        <v>2013</v>
      </c>
    </row>
    <row r="516" spans="1:4" x14ac:dyDescent="0.25">
      <c r="A516" s="7" t="s">
        <v>770</v>
      </c>
      <c r="B516" s="33">
        <v>41310</v>
      </c>
      <c r="D516">
        <f t="shared" si="8"/>
        <v>2013</v>
      </c>
    </row>
    <row r="517" spans="1:4" x14ac:dyDescent="0.25">
      <c r="A517" s="7" t="s">
        <v>771</v>
      </c>
      <c r="B517" s="33">
        <v>41326</v>
      </c>
      <c r="D517">
        <f t="shared" si="8"/>
        <v>2013</v>
      </c>
    </row>
    <row r="518" spans="1:4" x14ac:dyDescent="0.25">
      <c r="A518" s="7" t="s">
        <v>772</v>
      </c>
      <c r="B518" s="33">
        <v>41337</v>
      </c>
      <c r="D518">
        <f t="shared" si="8"/>
        <v>2013</v>
      </c>
    </row>
    <row r="519" spans="1:4" x14ac:dyDescent="0.25">
      <c r="A519" s="7" t="s">
        <v>624</v>
      </c>
      <c r="B519" s="33">
        <v>41341</v>
      </c>
      <c r="D519">
        <f t="shared" si="8"/>
        <v>2013</v>
      </c>
    </row>
    <row r="520" spans="1:4" x14ac:dyDescent="0.25">
      <c r="A520" s="7" t="s">
        <v>773</v>
      </c>
      <c r="B520" s="33">
        <v>41348</v>
      </c>
      <c r="D520">
        <f t="shared" si="8"/>
        <v>2013</v>
      </c>
    </row>
    <row r="521" spans="1:4" x14ac:dyDescent="0.25">
      <c r="A521" s="7" t="s">
        <v>723</v>
      </c>
      <c r="B521" s="33">
        <v>41354</v>
      </c>
      <c r="D521">
        <f t="shared" si="8"/>
        <v>2013</v>
      </c>
    </row>
    <row r="522" spans="1:4" x14ac:dyDescent="0.25">
      <c r="A522" s="7" t="s">
        <v>774</v>
      </c>
      <c r="B522" s="33">
        <v>41359</v>
      </c>
      <c r="D522">
        <f t="shared" si="8"/>
        <v>2013</v>
      </c>
    </row>
    <row r="523" spans="1:4" x14ac:dyDescent="0.25">
      <c r="A523" s="7" t="s">
        <v>775</v>
      </c>
      <c r="B523" s="33">
        <v>41374</v>
      </c>
      <c r="D523">
        <f t="shared" si="8"/>
        <v>2013</v>
      </c>
    </row>
    <row r="524" spans="1:4" x14ac:dyDescent="0.25">
      <c r="A524" s="7" t="s">
        <v>776</v>
      </c>
      <c r="B524" s="33">
        <v>41380</v>
      </c>
      <c r="D524">
        <f t="shared" si="8"/>
        <v>2013</v>
      </c>
    </row>
    <row r="525" spans="1:4" x14ac:dyDescent="0.25">
      <c r="A525" s="7" t="s">
        <v>777</v>
      </c>
      <c r="B525" s="33">
        <v>41386</v>
      </c>
      <c r="D525">
        <f t="shared" si="8"/>
        <v>2013</v>
      </c>
    </row>
    <row r="526" spans="1:4" x14ac:dyDescent="0.25">
      <c r="A526" s="7" t="s">
        <v>778</v>
      </c>
      <c r="B526" s="33">
        <v>41400</v>
      </c>
      <c r="D526">
        <f t="shared" si="8"/>
        <v>2013</v>
      </c>
    </row>
    <row r="527" spans="1:4" x14ac:dyDescent="0.25">
      <c r="A527" s="7" t="s">
        <v>716</v>
      </c>
      <c r="B527" s="33">
        <v>41402</v>
      </c>
      <c r="D527">
        <f t="shared" ref="D527:D590" si="9">YEAR(B527)</f>
        <v>2013</v>
      </c>
    </row>
    <row r="528" spans="1:4" x14ac:dyDescent="0.25">
      <c r="A528" s="7" t="s">
        <v>767</v>
      </c>
      <c r="B528" s="33">
        <v>41407</v>
      </c>
      <c r="D528">
        <f t="shared" si="9"/>
        <v>2013</v>
      </c>
    </row>
    <row r="529" spans="1:4" x14ac:dyDescent="0.25">
      <c r="A529" s="7" t="s">
        <v>779</v>
      </c>
      <c r="B529" s="33">
        <v>41415</v>
      </c>
      <c r="D529">
        <f t="shared" si="9"/>
        <v>2013</v>
      </c>
    </row>
    <row r="530" spans="1:4" x14ac:dyDescent="0.25">
      <c r="A530" s="7" t="s">
        <v>426</v>
      </c>
      <c r="B530" s="33">
        <v>41424</v>
      </c>
      <c r="D530">
        <f t="shared" si="9"/>
        <v>2013</v>
      </c>
    </row>
    <row r="531" spans="1:4" x14ac:dyDescent="0.25">
      <c r="A531" s="7" t="s">
        <v>780</v>
      </c>
      <c r="B531" s="33">
        <v>41428</v>
      </c>
      <c r="D531">
        <f t="shared" si="9"/>
        <v>2013</v>
      </c>
    </row>
    <row r="532" spans="1:4" x14ac:dyDescent="0.25">
      <c r="A532" s="7" t="s">
        <v>424</v>
      </c>
      <c r="B532" s="33">
        <v>41428</v>
      </c>
      <c r="D532">
        <f t="shared" si="9"/>
        <v>2013</v>
      </c>
    </row>
    <row r="533" spans="1:4" x14ac:dyDescent="0.25">
      <c r="A533" s="7" t="s">
        <v>781</v>
      </c>
      <c r="B533" s="33">
        <v>41438</v>
      </c>
      <c r="D533">
        <f t="shared" si="9"/>
        <v>2013</v>
      </c>
    </row>
    <row r="534" spans="1:4" x14ac:dyDescent="0.25">
      <c r="A534" s="7" t="s">
        <v>782</v>
      </c>
      <c r="B534" s="33">
        <v>41442</v>
      </c>
      <c r="D534">
        <f t="shared" si="9"/>
        <v>2013</v>
      </c>
    </row>
    <row r="535" spans="1:4" x14ac:dyDescent="0.25">
      <c r="A535" s="7" t="s">
        <v>780</v>
      </c>
      <c r="B535" s="33">
        <v>41443</v>
      </c>
      <c r="D535">
        <f t="shared" si="9"/>
        <v>2013</v>
      </c>
    </row>
    <row r="536" spans="1:4" x14ac:dyDescent="0.25">
      <c r="A536" s="7" t="s">
        <v>783</v>
      </c>
      <c r="B536" s="33">
        <v>41456</v>
      </c>
      <c r="D536">
        <f t="shared" si="9"/>
        <v>2013</v>
      </c>
    </row>
    <row r="537" spans="1:4" x14ac:dyDescent="0.25">
      <c r="A537" s="7" t="s">
        <v>335</v>
      </c>
      <c r="B537" s="33">
        <v>41466</v>
      </c>
      <c r="D537">
        <f t="shared" si="9"/>
        <v>2013</v>
      </c>
    </row>
    <row r="538" spans="1:4" x14ac:dyDescent="0.25">
      <c r="A538" s="7" t="s">
        <v>592</v>
      </c>
      <c r="B538" s="33">
        <v>41479</v>
      </c>
      <c r="D538">
        <f t="shared" si="9"/>
        <v>2013</v>
      </c>
    </row>
    <row r="539" spans="1:4" x14ac:dyDescent="0.25">
      <c r="A539" s="7" t="s">
        <v>784</v>
      </c>
      <c r="B539" s="33">
        <v>41486</v>
      </c>
      <c r="D539">
        <f t="shared" si="9"/>
        <v>2013</v>
      </c>
    </row>
    <row r="540" spans="1:4" x14ac:dyDescent="0.25">
      <c r="A540" s="7" t="s">
        <v>785</v>
      </c>
      <c r="B540" s="33">
        <v>41520</v>
      </c>
      <c r="D540">
        <f t="shared" si="9"/>
        <v>2013</v>
      </c>
    </row>
    <row r="541" spans="1:4" x14ac:dyDescent="0.25">
      <c r="A541" s="7" t="s">
        <v>514</v>
      </c>
      <c r="B541" s="33">
        <v>41526</v>
      </c>
      <c r="D541">
        <f t="shared" si="9"/>
        <v>2013</v>
      </c>
    </row>
    <row r="542" spans="1:4" x14ac:dyDescent="0.25">
      <c r="A542" s="7" t="s">
        <v>786</v>
      </c>
      <c r="B542" s="33">
        <v>41571</v>
      </c>
      <c r="D542">
        <f t="shared" si="9"/>
        <v>2013</v>
      </c>
    </row>
    <row r="543" spans="1:4" x14ac:dyDescent="0.25">
      <c r="A543" s="7" t="s">
        <v>787</v>
      </c>
      <c r="B543" s="33">
        <v>41571</v>
      </c>
      <c r="D543">
        <f t="shared" si="9"/>
        <v>2013</v>
      </c>
    </row>
    <row r="544" spans="1:4" x14ac:dyDescent="0.25">
      <c r="A544" s="7" t="s">
        <v>374</v>
      </c>
      <c r="B544" s="33">
        <v>41572</v>
      </c>
      <c r="D544">
        <f t="shared" si="9"/>
        <v>2013</v>
      </c>
    </row>
    <row r="545" spans="1:4" x14ac:dyDescent="0.25">
      <c r="A545" s="7" t="s">
        <v>788</v>
      </c>
      <c r="B545" s="33">
        <v>41579</v>
      </c>
      <c r="D545">
        <f t="shared" si="9"/>
        <v>2013</v>
      </c>
    </row>
    <row r="546" spans="1:4" x14ac:dyDescent="0.25">
      <c r="A546" s="7" t="s">
        <v>789</v>
      </c>
      <c r="B546" s="33">
        <v>41585</v>
      </c>
      <c r="D546">
        <f t="shared" si="9"/>
        <v>2013</v>
      </c>
    </row>
    <row r="547" spans="1:4" x14ac:dyDescent="0.25">
      <c r="A547" s="7" t="s">
        <v>790</v>
      </c>
      <c r="B547" s="33">
        <v>41596</v>
      </c>
      <c r="D547">
        <f t="shared" si="9"/>
        <v>2013</v>
      </c>
    </row>
    <row r="548" spans="1:4" x14ac:dyDescent="0.25">
      <c r="A548" s="7" t="s">
        <v>791</v>
      </c>
      <c r="B548" s="33">
        <v>41603</v>
      </c>
      <c r="D548">
        <f t="shared" si="9"/>
        <v>2013</v>
      </c>
    </row>
    <row r="549" spans="1:4" x14ac:dyDescent="0.25">
      <c r="A549" s="7" t="s">
        <v>792</v>
      </c>
      <c r="B549" s="33">
        <v>41631</v>
      </c>
      <c r="D549">
        <f t="shared" si="9"/>
        <v>2013</v>
      </c>
    </row>
    <row r="550" spans="1:4" x14ac:dyDescent="0.25">
      <c r="A550" s="7" t="s">
        <v>793</v>
      </c>
      <c r="B550" s="33">
        <v>41638</v>
      </c>
      <c r="D550">
        <f t="shared" si="9"/>
        <v>2013</v>
      </c>
    </row>
    <row r="551" spans="1:4" x14ac:dyDescent="0.25">
      <c r="A551" s="7" t="s">
        <v>794</v>
      </c>
      <c r="B551" s="33">
        <v>41649</v>
      </c>
      <c r="D551">
        <f t="shared" si="9"/>
        <v>2014</v>
      </c>
    </row>
    <row r="552" spans="1:4" x14ac:dyDescent="0.25">
      <c r="A552" s="7" t="s">
        <v>754</v>
      </c>
      <c r="B552" s="33">
        <v>41655</v>
      </c>
      <c r="D552">
        <f t="shared" si="9"/>
        <v>2014</v>
      </c>
    </row>
    <row r="553" spans="1:4" x14ac:dyDescent="0.25">
      <c r="A553" s="7" t="s">
        <v>795</v>
      </c>
      <c r="B553" s="33">
        <v>41662</v>
      </c>
      <c r="D553">
        <f t="shared" si="9"/>
        <v>2014</v>
      </c>
    </row>
    <row r="554" spans="1:4" x14ac:dyDescent="0.25">
      <c r="A554" s="7" t="s">
        <v>796</v>
      </c>
      <c r="B554" s="33">
        <v>41683</v>
      </c>
      <c r="D554">
        <f t="shared" si="9"/>
        <v>2014</v>
      </c>
    </row>
    <row r="555" spans="1:4" x14ac:dyDescent="0.25">
      <c r="A555" s="7" t="s">
        <v>797</v>
      </c>
      <c r="B555" s="33">
        <v>41705</v>
      </c>
      <c r="D555">
        <f t="shared" si="9"/>
        <v>2014</v>
      </c>
    </row>
    <row r="556" spans="1:4" x14ac:dyDescent="0.25">
      <c r="A556" s="7" t="s">
        <v>798</v>
      </c>
      <c r="B556" s="33">
        <v>41708</v>
      </c>
      <c r="D556">
        <f t="shared" si="9"/>
        <v>2014</v>
      </c>
    </row>
    <row r="557" spans="1:4" x14ac:dyDescent="0.25">
      <c r="A557" s="7" t="s">
        <v>799</v>
      </c>
      <c r="B557" s="33">
        <v>41730</v>
      </c>
      <c r="D557">
        <f t="shared" si="9"/>
        <v>2014</v>
      </c>
    </row>
    <row r="558" spans="1:4" x14ac:dyDescent="0.25">
      <c r="A558" s="7" t="s">
        <v>800</v>
      </c>
      <c r="B558" s="33">
        <v>41743</v>
      </c>
      <c r="D558">
        <f t="shared" si="9"/>
        <v>2014</v>
      </c>
    </row>
    <row r="559" spans="1:4" x14ac:dyDescent="0.25">
      <c r="A559" s="7" t="s">
        <v>801</v>
      </c>
      <c r="B559" s="33">
        <v>41753</v>
      </c>
      <c r="D559">
        <f t="shared" si="9"/>
        <v>2014</v>
      </c>
    </row>
    <row r="560" spans="1:4" x14ac:dyDescent="0.25">
      <c r="A560" s="7" t="s">
        <v>802</v>
      </c>
      <c r="B560" s="33">
        <v>41767</v>
      </c>
      <c r="D560">
        <f t="shared" si="9"/>
        <v>2014</v>
      </c>
    </row>
    <row r="561" spans="1:4" x14ac:dyDescent="0.25">
      <c r="A561" s="7" t="s">
        <v>802</v>
      </c>
      <c r="B561" s="33">
        <v>41767</v>
      </c>
      <c r="D561">
        <f t="shared" si="9"/>
        <v>2014</v>
      </c>
    </row>
    <row r="562" spans="1:4" x14ac:dyDescent="0.25">
      <c r="A562" s="7" t="s">
        <v>802</v>
      </c>
      <c r="B562" s="33">
        <v>41767</v>
      </c>
      <c r="D562">
        <f t="shared" si="9"/>
        <v>2014</v>
      </c>
    </row>
    <row r="563" spans="1:4" x14ac:dyDescent="0.25">
      <c r="A563" s="7" t="s">
        <v>374</v>
      </c>
      <c r="B563" s="33">
        <v>41771</v>
      </c>
      <c r="D563">
        <f t="shared" si="9"/>
        <v>2014</v>
      </c>
    </row>
    <row r="564" spans="1:4" x14ac:dyDescent="0.25">
      <c r="A564" s="7" t="s">
        <v>803</v>
      </c>
      <c r="B564" s="33">
        <v>41775</v>
      </c>
      <c r="D564">
        <f t="shared" si="9"/>
        <v>2014</v>
      </c>
    </row>
    <row r="565" spans="1:4" x14ac:dyDescent="0.25">
      <c r="A565" s="7" t="s">
        <v>804</v>
      </c>
      <c r="B565" s="33">
        <v>41781</v>
      </c>
      <c r="D565">
        <f t="shared" si="9"/>
        <v>2014</v>
      </c>
    </row>
    <row r="566" spans="1:4" x14ac:dyDescent="0.25">
      <c r="A566" s="7" t="s">
        <v>804</v>
      </c>
      <c r="B566" s="33">
        <v>41781</v>
      </c>
      <c r="D566">
        <f t="shared" si="9"/>
        <v>2014</v>
      </c>
    </row>
    <row r="567" spans="1:4" x14ac:dyDescent="0.25">
      <c r="A567" s="7" t="s">
        <v>805</v>
      </c>
      <c r="B567" s="33">
        <v>41793</v>
      </c>
      <c r="D567">
        <f t="shared" si="9"/>
        <v>2014</v>
      </c>
    </row>
    <row r="568" spans="1:4" x14ac:dyDescent="0.25">
      <c r="A568" s="7" t="s">
        <v>806</v>
      </c>
      <c r="B568" s="33">
        <v>41822</v>
      </c>
      <c r="D568">
        <f t="shared" si="9"/>
        <v>2014</v>
      </c>
    </row>
    <row r="569" spans="1:4" x14ac:dyDescent="0.25">
      <c r="A569" s="7" t="s">
        <v>573</v>
      </c>
      <c r="B569" s="33">
        <v>41834</v>
      </c>
      <c r="D569">
        <f t="shared" si="9"/>
        <v>2014</v>
      </c>
    </row>
    <row r="570" spans="1:4" x14ac:dyDescent="0.25">
      <c r="A570" s="7" t="s">
        <v>782</v>
      </c>
      <c r="B570" s="33">
        <v>41852</v>
      </c>
      <c r="D570">
        <f t="shared" si="9"/>
        <v>2014</v>
      </c>
    </row>
    <row r="571" spans="1:4" x14ac:dyDescent="0.25">
      <c r="A571" s="7" t="s">
        <v>782</v>
      </c>
      <c r="B571" s="33">
        <v>41852</v>
      </c>
      <c r="D571">
        <f t="shared" si="9"/>
        <v>2014</v>
      </c>
    </row>
    <row r="572" spans="1:4" x14ac:dyDescent="0.25">
      <c r="A572" s="7" t="s">
        <v>807</v>
      </c>
      <c r="B572" s="33">
        <v>41872</v>
      </c>
      <c r="D572">
        <f t="shared" si="9"/>
        <v>2014</v>
      </c>
    </row>
    <row r="573" spans="1:4" x14ac:dyDescent="0.25">
      <c r="A573" s="7" t="s">
        <v>786</v>
      </c>
      <c r="B573" s="33">
        <v>41884</v>
      </c>
      <c r="D573">
        <f t="shared" si="9"/>
        <v>2014</v>
      </c>
    </row>
    <row r="574" spans="1:4" x14ac:dyDescent="0.25">
      <c r="A574" s="7" t="s">
        <v>573</v>
      </c>
      <c r="B574" s="33">
        <v>41906</v>
      </c>
      <c r="D574">
        <f t="shared" si="9"/>
        <v>2014</v>
      </c>
    </row>
    <row r="575" spans="1:4" x14ac:dyDescent="0.25">
      <c r="A575" s="7" t="s">
        <v>808</v>
      </c>
      <c r="B575" s="33">
        <v>41974</v>
      </c>
      <c r="D575">
        <f t="shared" si="9"/>
        <v>2014</v>
      </c>
    </row>
    <row r="576" spans="1:4" x14ac:dyDescent="0.25">
      <c r="A576" s="7" t="s">
        <v>809</v>
      </c>
      <c r="B576" s="33">
        <v>42004</v>
      </c>
      <c r="D576">
        <f t="shared" si="9"/>
        <v>2014</v>
      </c>
    </row>
    <row r="577" spans="1:4" x14ac:dyDescent="0.25">
      <c r="A577" s="7" t="s">
        <v>810</v>
      </c>
      <c r="B577" s="33">
        <v>42037</v>
      </c>
      <c r="D577">
        <f t="shared" si="9"/>
        <v>2015</v>
      </c>
    </row>
    <row r="578" spans="1:4" x14ac:dyDescent="0.25">
      <c r="A578" s="7" t="s">
        <v>811</v>
      </c>
      <c r="B578" s="33">
        <v>42039</v>
      </c>
      <c r="D578">
        <f t="shared" si="9"/>
        <v>2015</v>
      </c>
    </row>
    <row r="579" spans="1:4" x14ac:dyDescent="0.25">
      <c r="A579" s="7" t="s">
        <v>812</v>
      </c>
      <c r="B579" s="33">
        <v>42041</v>
      </c>
      <c r="D579">
        <f t="shared" si="9"/>
        <v>2015</v>
      </c>
    </row>
    <row r="580" spans="1:4" x14ac:dyDescent="0.25">
      <c r="A580" s="7" t="s">
        <v>680</v>
      </c>
      <c r="B580" s="33">
        <v>42060</v>
      </c>
      <c r="D580">
        <f t="shared" si="9"/>
        <v>2015</v>
      </c>
    </row>
    <row r="581" spans="1:4" x14ac:dyDescent="0.25">
      <c r="A581" s="7" t="s">
        <v>813</v>
      </c>
      <c r="B581" s="33">
        <v>42082</v>
      </c>
      <c r="D581">
        <f t="shared" si="9"/>
        <v>2015</v>
      </c>
    </row>
    <row r="582" spans="1:4" x14ac:dyDescent="0.25">
      <c r="A582" s="7" t="s">
        <v>814</v>
      </c>
      <c r="B582" s="33">
        <v>42097</v>
      </c>
      <c r="D582">
        <f t="shared" si="9"/>
        <v>2015</v>
      </c>
    </row>
    <row r="583" spans="1:4" x14ac:dyDescent="0.25">
      <c r="A583" s="7" t="s">
        <v>586</v>
      </c>
      <c r="B583" s="33">
        <v>42107</v>
      </c>
      <c r="D583">
        <f t="shared" si="9"/>
        <v>2015</v>
      </c>
    </row>
    <row r="584" spans="1:4" x14ac:dyDescent="0.25">
      <c r="A584" s="7" t="s">
        <v>815</v>
      </c>
      <c r="B584" s="33">
        <v>42128</v>
      </c>
      <c r="D584">
        <f t="shared" si="9"/>
        <v>2015</v>
      </c>
    </row>
    <row r="585" spans="1:4" x14ac:dyDescent="0.25">
      <c r="A585" s="7" t="s">
        <v>816</v>
      </c>
      <c r="B585" s="33">
        <v>42139</v>
      </c>
      <c r="D585">
        <f t="shared" si="9"/>
        <v>2015</v>
      </c>
    </row>
    <row r="586" spans="1:4" x14ac:dyDescent="0.25">
      <c r="A586" s="7" t="s">
        <v>817</v>
      </c>
      <c r="B586" s="33">
        <v>42150</v>
      </c>
      <c r="D586">
        <f t="shared" si="9"/>
        <v>2015</v>
      </c>
    </row>
    <row r="587" spans="1:4" x14ac:dyDescent="0.25">
      <c r="A587" s="7" t="s">
        <v>818</v>
      </c>
      <c r="B587" s="33">
        <v>42158</v>
      </c>
      <c r="D587">
        <f t="shared" si="9"/>
        <v>2015</v>
      </c>
    </row>
    <row r="588" spans="1:4" x14ac:dyDescent="0.25">
      <c r="A588" s="7" t="s">
        <v>819</v>
      </c>
      <c r="B588" s="33">
        <v>42205</v>
      </c>
      <c r="D588">
        <f t="shared" si="9"/>
        <v>2015</v>
      </c>
    </row>
    <row r="589" spans="1:4" x14ac:dyDescent="0.25">
      <c r="A589" s="7" t="s">
        <v>820</v>
      </c>
      <c r="B589" s="33">
        <v>42207</v>
      </c>
      <c r="D589">
        <f t="shared" si="9"/>
        <v>2015</v>
      </c>
    </row>
    <row r="590" spans="1:4" x14ac:dyDescent="0.25">
      <c r="A590" s="7" t="s">
        <v>821</v>
      </c>
      <c r="B590" s="33">
        <v>42249</v>
      </c>
      <c r="D590">
        <f t="shared" si="9"/>
        <v>2015</v>
      </c>
    </row>
    <row r="591" spans="1:4" x14ac:dyDescent="0.25">
      <c r="A591" s="7" t="s">
        <v>573</v>
      </c>
      <c r="B591" s="33">
        <v>42255</v>
      </c>
      <c r="D591">
        <f t="shared" ref="D591:D633" si="10">YEAR(B591)</f>
        <v>2015</v>
      </c>
    </row>
    <row r="592" spans="1:4" x14ac:dyDescent="0.25">
      <c r="A592" s="7" t="s">
        <v>822</v>
      </c>
      <c r="B592" s="33">
        <v>42263</v>
      </c>
      <c r="D592">
        <f t="shared" si="10"/>
        <v>2015</v>
      </c>
    </row>
    <row r="593" spans="1:4" x14ac:dyDescent="0.25">
      <c r="A593" s="7" t="s">
        <v>366</v>
      </c>
      <c r="B593" s="33">
        <v>42264</v>
      </c>
      <c r="D593">
        <f t="shared" si="10"/>
        <v>2015</v>
      </c>
    </row>
    <row r="594" spans="1:4" x14ac:dyDescent="0.25">
      <c r="A594" s="7" t="s">
        <v>823</v>
      </c>
      <c r="B594" s="33">
        <v>42298</v>
      </c>
      <c r="D594">
        <f t="shared" si="10"/>
        <v>2015</v>
      </c>
    </row>
    <row r="595" spans="1:4" x14ac:dyDescent="0.25">
      <c r="A595" s="7" t="s">
        <v>387</v>
      </c>
      <c r="B595" s="33">
        <v>42305</v>
      </c>
      <c r="D595">
        <f t="shared" si="10"/>
        <v>2015</v>
      </c>
    </row>
    <row r="596" spans="1:4" x14ac:dyDescent="0.25">
      <c r="A596" s="7" t="s">
        <v>366</v>
      </c>
      <c r="B596" s="33">
        <v>42326</v>
      </c>
      <c r="D596">
        <f t="shared" si="10"/>
        <v>2015</v>
      </c>
    </row>
    <row r="597" spans="1:4" x14ac:dyDescent="0.25">
      <c r="A597" s="7" t="s">
        <v>824</v>
      </c>
      <c r="B597" s="33">
        <v>42366</v>
      </c>
      <c r="D597">
        <f t="shared" si="10"/>
        <v>2015</v>
      </c>
    </row>
    <row r="598" spans="1:4" x14ac:dyDescent="0.25">
      <c r="A598" s="7" t="s">
        <v>825</v>
      </c>
      <c r="B598" s="33">
        <v>42374</v>
      </c>
      <c r="D598">
        <f t="shared" si="10"/>
        <v>2016</v>
      </c>
    </row>
    <row r="599" spans="1:4" x14ac:dyDescent="0.25">
      <c r="A599" s="7" t="s">
        <v>826</v>
      </c>
      <c r="B599" s="33">
        <v>42375</v>
      </c>
      <c r="D599">
        <f t="shared" si="10"/>
        <v>2016</v>
      </c>
    </row>
    <row r="600" spans="1:4" x14ac:dyDescent="0.25">
      <c r="A600" s="7" t="s">
        <v>827</v>
      </c>
      <c r="B600" s="33">
        <v>42382</v>
      </c>
      <c r="D600">
        <f t="shared" si="10"/>
        <v>2016</v>
      </c>
    </row>
    <row r="601" spans="1:4" x14ac:dyDescent="0.25">
      <c r="A601" s="7" t="s">
        <v>386</v>
      </c>
      <c r="B601" s="33">
        <v>42382</v>
      </c>
      <c r="D601">
        <f t="shared" si="10"/>
        <v>2016</v>
      </c>
    </row>
    <row r="602" spans="1:4" x14ac:dyDescent="0.25">
      <c r="A602" s="7" t="s">
        <v>488</v>
      </c>
      <c r="B602" s="33">
        <v>42383</v>
      </c>
      <c r="D602">
        <f t="shared" si="10"/>
        <v>2016</v>
      </c>
    </row>
    <row r="603" spans="1:4" x14ac:dyDescent="0.25">
      <c r="A603" s="7" t="s">
        <v>384</v>
      </c>
      <c r="B603" s="33">
        <v>42410</v>
      </c>
      <c r="D603">
        <f t="shared" si="10"/>
        <v>2016</v>
      </c>
    </row>
    <row r="604" spans="1:4" x14ac:dyDescent="0.25">
      <c r="A604" s="7" t="s">
        <v>828</v>
      </c>
      <c r="B604" s="33">
        <v>42417</v>
      </c>
      <c r="D604">
        <f t="shared" si="10"/>
        <v>2016</v>
      </c>
    </row>
    <row r="605" spans="1:4" x14ac:dyDescent="0.25">
      <c r="A605" s="7" t="s">
        <v>373</v>
      </c>
      <c r="B605" s="33">
        <v>42426</v>
      </c>
      <c r="D605">
        <f t="shared" si="10"/>
        <v>2016</v>
      </c>
    </row>
    <row r="606" spans="1:4" x14ac:dyDescent="0.25">
      <c r="A606" s="7" t="s">
        <v>829</v>
      </c>
      <c r="B606" s="33">
        <v>42431</v>
      </c>
      <c r="D606">
        <f t="shared" si="10"/>
        <v>2016</v>
      </c>
    </row>
    <row r="607" spans="1:4" x14ac:dyDescent="0.25">
      <c r="A607" s="7" t="s">
        <v>830</v>
      </c>
      <c r="B607" s="33">
        <v>42460</v>
      </c>
      <c r="D607">
        <f t="shared" si="10"/>
        <v>2016</v>
      </c>
    </row>
    <row r="608" spans="1:4" x14ac:dyDescent="0.25">
      <c r="A608" s="7" t="s">
        <v>560</v>
      </c>
      <c r="B608" s="33">
        <v>42494</v>
      </c>
      <c r="D608">
        <f t="shared" si="10"/>
        <v>2016</v>
      </c>
    </row>
    <row r="609" spans="1:4" x14ac:dyDescent="0.25">
      <c r="A609" s="7" t="s">
        <v>344</v>
      </c>
      <c r="B609" s="33">
        <v>42530</v>
      </c>
      <c r="D609">
        <f t="shared" si="10"/>
        <v>2016</v>
      </c>
    </row>
    <row r="610" spans="1:4" x14ac:dyDescent="0.25">
      <c r="A610" s="7" t="s">
        <v>831</v>
      </c>
      <c r="B610" s="33">
        <v>42548</v>
      </c>
      <c r="D610">
        <f t="shared" si="10"/>
        <v>2016</v>
      </c>
    </row>
    <row r="611" spans="1:4" x14ac:dyDescent="0.25">
      <c r="A611" s="7" t="s">
        <v>620</v>
      </c>
      <c r="B611" s="33">
        <v>42548</v>
      </c>
      <c r="D611">
        <f t="shared" si="10"/>
        <v>2016</v>
      </c>
    </row>
    <row r="612" spans="1:4" x14ac:dyDescent="0.25">
      <c r="A612" s="7" t="s">
        <v>832</v>
      </c>
      <c r="B612" s="33">
        <v>42565</v>
      </c>
      <c r="D612">
        <f t="shared" si="10"/>
        <v>2016</v>
      </c>
    </row>
    <row r="613" spans="1:4" x14ac:dyDescent="0.25">
      <c r="A613" s="7" t="s">
        <v>833</v>
      </c>
      <c r="B613" s="33">
        <v>42586</v>
      </c>
      <c r="D613">
        <f t="shared" si="10"/>
        <v>2016</v>
      </c>
    </row>
    <row r="614" spans="1:4" x14ac:dyDescent="0.25">
      <c r="A614" s="7" t="s">
        <v>744</v>
      </c>
      <c r="B614" s="33">
        <v>42605</v>
      </c>
      <c r="D614">
        <f t="shared" si="10"/>
        <v>2016</v>
      </c>
    </row>
    <row r="615" spans="1:4" x14ac:dyDescent="0.25">
      <c r="A615" s="7" t="s">
        <v>834</v>
      </c>
      <c r="B615" s="33">
        <v>42607</v>
      </c>
      <c r="D615">
        <f t="shared" si="10"/>
        <v>2016</v>
      </c>
    </row>
    <row r="616" spans="1:4" x14ac:dyDescent="0.25">
      <c r="A616" s="7" t="s">
        <v>835</v>
      </c>
      <c r="B616" s="33">
        <v>42628</v>
      </c>
      <c r="D616">
        <f t="shared" si="10"/>
        <v>2016</v>
      </c>
    </row>
    <row r="617" spans="1:4" x14ac:dyDescent="0.25">
      <c r="A617" s="7" t="s">
        <v>836</v>
      </c>
      <c r="B617" s="33">
        <v>42634</v>
      </c>
      <c r="D617">
        <f t="shared" si="10"/>
        <v>2016</v>
      </c>
    </row>
    <row r="618" spans="1:4" x14ac:dyDescent="0.25">
      <c r="A618" s="7" t="s">
        <v>820</v>
      </c>
      <c r="B618" s="33">
        <v>42639</v>
      </c>
      <c r="D618">
        <f t="shared" si="10"/>
        <v>2016</v>
      </c>
    </row>
    <row r="619" spans="1:4" x14ac:dyDescent="0.25">
      <c r="A619" s="7" t="s">
        <v>723</v>
      </c>
      <c r="B619" s="33">
        <v>42656</v>
      </c>
      <c r="D619">
        <f t="shared" si="10"/>
        <v>2016</v>
      </c>
    </row>
    <row r="620" spans="1:4" x14ac:dyDescent="0.25">
      <c r="A620" s="7" t="s">
        <v>830</v>
      </c>
      <c r="B620" s="33">
        <v>42674</v>
      </c>
      <c r="D620">
        <f t="shared" si="10"/>
        <v>2016</v>
      </c>
    </row>
    <row r="621" spans="1:4" x14ac:dyDescent="0.25">
      <c r="A621" s="7" t="s">
        <v>837</v>
      </c>
      <c r="B621" s="33">
        <v>42674</v>
      </c>
      <c r="D621">
        <f t="shared" si="10"/>
        <v>2016</v>
      </c>
    </row>
    <row r="622" spans="1:4" x14ac:dyDescent="0.25">
      <c r="A622" s="7" t="s">
        <v>838</v>
      </c>
      <c r="B622" s="33">
        <v>42718</v>
      </c>
      <c r="D622">
        <f t="shared" si="10"/>
        <v>2016</v>
      </c>
    </row>
    <row r="623" spans="1:4" x14ac:dyDescent="0.25">
      <c r="A623" s="7" t="s">
        <v>344</v>
      </c>
      <c r="B623" s="33">
        <v>42723</v>
      </c>
      <c r="D623">
        <f t="shared" si="10"/>
        <v>2016</v>
      </c>
    </row>
    <row r="624" spans="1:4" x14ac:dyDescent="0.25">
      <c r="A624" s="7" t="s">
        <v>839</v>
      </c>
      <c r="B624" s="33">
        <v>42734</v>
      </c>
      <c r="D624">
        <f t="shared" si="10"/>
        <v>2016</v>
      </c>
    </row>
    <row r="625" spans="1:4" x14ac:dyDescent="0.25">
      <c r="A625" s="7" t="s">
        <v>808</v>
      </c>
      <c r="B625" s="33">
        <v>42744</v>
      </c>
      <c r="D625">
        <f t="shared" si="10"/>
        <v>2017</v>
      </c>
    </row>
    <row r="626" spans="1:4" x14ac:dyDescent="0.25">
      <c r="A626" s="7" t="s">
        <v>840</v>
      </c>
      <c r="B626" s="33">
        <v>42753</v>
      </c>
      <c r="D626">
        <f t="shared" si="10"/>
        <v>2017</v>
      </c>
    </row>
    <row r="627" spans="1:4" x14ac:dyDescent="0.25">
      <c r="A627" s="7" t="s">
        <v>841</v>
      </c>
      <c r="B627" s="33">
        <v>42758</v>
      </c>
      <c r="D627">
        <f t="shared" si="10"/>
        <v>2017</v>
      </c>
    </row>
    <row r="628" spans="1:4" x14ac:dyDescent="0.25">
      <c r="A628" s="7" t="s">
        <v>516</v>
      </c>
      <c r="B628" s="33">
        <v>42765</v>
      </c>
      <c r="D628">
        <f t="shared" si="10"/>
        <v>2017</v>
      </c>
    </row>
    <row r="629" spans="1:4" x14ac:dyDescent="0.25">
      <c r="A629" s="7" t="s">
        <v>842</v>
      </c>
      <c r="B629" s="33">
        <v>42766</v>
      </c>
      <c r="D629">
        <f t="shared" si="10"/>
        <v>2017</v>
      </c>
    </row>
    <row r="630" spans="1:4" x14ac:dyDescent="0.25">
      <c r="A630" s="7" t="s">
        <v>543</v>
      </c>
      <c r="B630" s="33">
        <v>42793</v>
      </c>
      <c r="D630">
        <f t="shared" si="10"/>
        <v>2017</v>
      </c>
    </row>
    <row r="631" spans="1:4" x14ac:dyDescent="0.25">
      <c r="A631" s="7" t="s">
        <v>843</v>
      </c>
      <c r="B631" s="33">
        <v>42804</v>
      </c>
      <c r="D631">
        <f t="shared" si="10"/>
        <v>2017</v>
      </c>
    </row>
    <row r="632" spans="1:4" x14ac:dyDescent="0.25">
      <c r="A632" s="7" t="s">
        <v>844</v>
      </c>
      <c r="B632" s="33">
        <v>42814</v>
      </c>
      <c r="D632">
        <f t="shared" si="10"/>
        <v>2017</v>
      </c>
    </row>
    <row r="633" spans="1:4" x14ac:dyDescent="0.25">
      <c r="A633" s="7" t="s">
        <v>845</v>
      </c>
      <c r="B633" s="33">
        <v>42814</v>
      </c>
      <c r="D633">
        <f t="shared" si="10"/>
        <v>2017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workbookViewId="0">
      <selection activeCell="G21" sqref="G21"/>
    </sheetView>
  </sheetViews>
  <sheetFormatPr defaultColWidth="3.7109375" defaultRowHeight="15" x14ac:dyDescent="0.25"/>
  <sheetData>
    <row r="1" spans="1:50" ht="75.75" customHeight="1" x14ac:dyDescent="0.35">
      <c r="G1" s="53" t="s">
        <v>299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50" ht="15.75" thickBot="1" x14ac:dyDescent="0.3"/>
    <row r="3" spans="1:50" ht="15.75" thickBo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ht="15.75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ht="15.75" thickBo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ht="15.75" thickBo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0" ht="15.75" thickBot="1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 spans="1:50" ht="15.75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 spans="1:50" ht="15.75" thickBot="1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ht="15.75" thickBo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ht="15.75" thickBo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t="15.75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ht="15.75" thickBo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ht="15.75" thickBo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ht="15.75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</sheetData>
  <mergeCells count="1">
    <mergeCell ref="G1:A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5"/>
  <sheetViews>
    <sheetView workbookViewId="0">
      <selection activeCell="A3" sqref="A3:E6"/>
    </sheetView>
  </sheetViews>
  <sheetFormatPr defaultColWidth="3.42578125" defaultRowHeight="15" x14ac:dyDescent="0.25"/>
  <cols>
    <col min="1" max="1" width="14" bestFit="1" customWidth="1"/>
    <col min="2" max="2" width="10.85546875" bestFit="1" customWidth="1"/>
    <col min="3" max="3" width="6.28515625" customWidth="1"/>
    <col min="4" max="4" width="5.42578125" bestFit="1" customWidth="1"/>
    <col min="5" max="5" width="4.5703125" bestFit="1" customWidth="1"/>
  </cols>
  <sheetData>
    <row r="3" spans="1:50" x14ac:dyDescent="0.25">
      <c r="A3" s="14" t="s">
        <v>294</v>
      </c>
      <c r="B3" s="14" t="s">
        <v>278</v>
      </c>
      <c r="C3" s="14" t="s">
        <v>284</v>
      </c>
      <c r="D3" s="14" t="s">
        <v>295</v>
      </c>
      <c r="E3" s="14" t="s">
        <v>296</v>
      </c>
    </row>
    <row r="4" spans="1:50" x14ac:dyDescent="0.25">
      <c r="A4" t="s">
        <v>283</v>
      </c>
      <c r="B4">
        <v>52</v>
      </c>
      <c r="C4">
        <v>17</v>
      </c>
      <c r="D4">
        <f>SUM(B4:C4)</f>
        <v>69</v>
      </c>
      <c r="E4" s="1">
        <f>D4/$D$8</f>
        <v>0.10935023771790808</v>
      </c>
    </row>
    <row r="5" spans="1:50" x14ac:dyDescent="0.25">
      <c r="A5" t="s">
        <v>285</v>
      </c>
      <c r="B5">
        <v>42</v>
      </c>
      <c r="C5">
        <v>72</v>
      </c>
      <c r="D5">
        <f t="shared" ref="D5:D6" si="0">SUM(B5:C5)</f>
        <v>114</v>
      </c>
      <c r="E5" s="1">
        <f t="shared" ref="E5:E6" si="1">D5/$D$8</f>
        <v>0.18066561014263074</v>
      </c>
    </row>
    <row r="6" spans="1:50" x14ac:dyDescent="0.25">
      <c r="A6" t="s">
        <v>289</v>
      </c>
      <c r="B6">
        <v>32</v>
      </c>
      <c r="C6">
        <v>416</v>
      </c>
      <c r="D6">
        <f t="shared" si="0"/>
        <v>448</v>
      </c>
      <c r="E6" s="1">
        <f t="shared" si="1"/>
        <v>0.7099841521394612</v>
      </c>
    </row>
    <row r="8" spans="1:50" x14ac:dyDescent="0.25">
      <c r="A8" t="s">
        <v>295</v>
      </c>
      <c r="D8">
        <f>SUM(D4:D6)</f>
        <v>631</v>
      </c>
    </row>
    <row r="11" spans="1:50" ht="43.5" customHeight="1" x14ac:dyDescent="0.35">
      <c r="G11" s="53" t="s">
        <v>297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50" ht="15.75" thickBot="1" x14ac:dyDescent="0.3"/>
    <row r="13" spans="1:50" ht="15.75" thickBo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ht="15.75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ht="15.75" thickBo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1:50" ht="15.75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t="15.75" thickBo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ht="15.75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ht="15.75" thickBo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t="15.75" thickBo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ht="15.75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ht="15.75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ht="15.75" thickBo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ht="15.75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t="15.75" thickBo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</sheetData>
  <mergeCells count="1">
    <mergeCell ref="G11:AL1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opLeftCell="A20" workbookViewId="0">
      <selection activeCell="B37" sqref="B37"/>
    </sheetView>
  </sheetViews>
  <sheetFormatPr defaultColWidth="9.28515625" defaultRowHeight="15" x14ac:dyDescent="0.25"/>
  <cols>
    <col min="1" max="1" width="48.7109375" bestFit="1" customWidth="1"/>
    <col min="2" max="2" width="15.5703125" customWidth="1"/>
    <col min="3" max="3" width="21.140625" customWidth="1"/>
  </cols>
  <sheetData>
    <row r="3" spans="1:4" x14ac:dyDescent="0.25">
      <c r="A3" s="20" t="s">
        <v>300</v>
      </c>
      <c r="B3" s="20" t="s">
        <v>301</v>
      </c>
      <c r="C3" s="20" t="s">
        <v>304</v>
      </c>
      <c r="D3" s="20" t="s">
        <v>3</v>
      </c>
    </row>
    <row r="4" spans="1:4" x14ac:dyDescent="0.25">
      <c r="A4" s="21" t="s">
        <v>302</v>
      </c>
      <c r="B4" s="21" t="s">
        <v>0</v>
      </c>
      <c r="C4" s="21" t="s">
        <v>4</v>
      </c>
      <c r="D4" s="22">
        <v>131</v>
      </c>
    </row>
    <row r="5" spans="1:4" x14ac:dyDescent="0.25">
      <c r="A5" s="21" t="s">
        <v>302</v>
      </c>
      <c r="B5" s="21" t="s">
        <v>0</v>
      </c>
      <c r="C5" s="21" t="s">
        <v>305</v>
      </c>
      <c r="D5" s="22">
        <v>1</v>
      </c>
    </row>
    <row r="6" spans="1:4" x14ac:dyDescent="0.25">
      <c r="A6" s="21" t="s">
        <v>302</v>
      </c>
      <c r="B6" s="21" t="s">
        <v>0</v>
      </c>
      <c r="C6" s="21" t="s">
        <v>15</v>
      </c>
      <c r="D6" s="22">
        <v>6</v>
      </c>
    </row>
    <row r="7" spans="1:4" x14ac:dyDescent="0.25">
      <c r="A7" s="21" t="s">
        <v>302</v>
      </c>
      <c r="B7" s="21" t="s">
        <v>0</v>
      </c>
      <c r="C7" s="21" t="s">
        <v>5</v>
      </c>
      <c r="D7" s="22">
        <v>204</v>
      </c>
    </row>
    <row r="8" spans="1:4" x14ac:dyDescent="0.25">
      <c r="A8" s="21" t="s">
        <v>302</v>
      </c>
      <c r="B8" s="21" t="s">
        <v>0</v>
      </c>
      <c r="C8" s="21" t="s">
        <v>6</v>
      </c>
      <c r="D8" s="22">
        <v>45</v>
      </c>
    </row>
    <row r="9" spans="1:4" x14ac:dyDescent="0.25">
      <c r="A9" s="21" t="s">
        <v>302</v>
      </c>
      <c r="B9" s="21" t="s">
        <v>12</v>
      </c>
      <c r="C9" s="21" t="s">
        <v>4</v>
      </c>
      <c r="D9" s="22">
        <v>12</v>
      </c>
    </row>
    <row r="10" spans="1:4" x14ac:dyDescent="0.25">
      <c r="A10" s="21" t="s">
        <v>302</v>
      </c>
      <c r="B10" s="21" t="s">
        <v>12</v>
      </c>
      <c r="C10" s="21" t="s">
        <v>5</v>
      </c>
      <c r="D10" s="22">
        <v>15</v>
      </c>
    </row>
    <row r="11" spans="1:4" x14ac:dyDescent="0.25">
      <c r="A11" s="21" t="s">
        <v>302</v>
      </c>
      <c r="B11" s="21" t="s">
        <v>12</v>
      </c>
      <c r="C11" s="21" t="s">
        <v>7</v>
      </c>
      <c r="D11" s="22">
        <v>95</v>
      </c>
    </row>
    <row r="12" spans="1:4" x14ac:dyDescent="0.25">
      <c r="A12" s="21" t="s">
        <v>302</v>
      </c>
      <c r="B12" s="21" t="s">
        <v>12</v>
      </c>
      <c r="C12" s="21" t="s">
        <v>8</v>
      </c>
      <c r="D12" s="22">
        <v>4</v>
      </c>
    </row>
    <row r="13" spans="1:4" x14ac:dyDescent="0.25">
      <c r="A13" s="21" t="s">
        <v>303</v>
      </c>
      <c r="B13" s="21" t="s">
        <v>0</v>
      </c>
      <c r="C13" s="21" t="s">
        <v>5</v>
      </c>
      <c r="D13" s="22">
        <v>21</v>
      </c>
    </row>
    <row r="14" spans="1:4" x14ac:dyDescent="0.25">
      <c r="A14" s="21"/>
      <c r="B14" s="21"/>
      <c r="C14" s="21"/>
      <c r="D14" s="22"/>
    </row>
    <row r="15" spans="1:4" x14ac:dyDescent="0.25">
      <c r="A15" s="21"/>
      <c r="B15" s="21"/>
      <c r="C15" s="21"/>
      <c r="D15" s="22"/>
    </row>
    <row r="16" spans="1:4" x14ac:dyDescent="0.25">
      <c r="A16" s="21"/>
      <c r="B16" s="21"/>
      <c r="C16" s="21"/>
      <c r="D16" s="22"/>
    </row>
    <row r="17" spans="1:4" x14ac:dyDescent="0.25">
      <c r="A17" s="21"/>
      <c r="B17" s="21"/>
      <c r="C17" s="21"/>
      <c r="D17" s="22"/>
    </row>
    <row r="21" spans="1:4" x14ac:dyDescent="0.25">
      <c r="A21" t="s">
        <v>306</v>
      </c>
      <c r="B21">
        <f>D4</f>
        <v>131</v>
      </c>
    </row>
    <row r="22" spans="1:4" x14ac:dyDescent="0.25">
      <c r="A22" t="s">
        <v>307</v>
      </c>
      <c r="B22">
        <f>D9</f>
        <v>12</v>
      </c>
    </row>
    <row r="23" spans="1:4" x14ac:dyDescent="0.25">
      <c r="A23" t="s">
        <v>308</v>
      </c>
      <c r="B23">
        <f>D7+D6</f>
        <v>210</v>
      </c>
    </row>
    <row r="24" spans="1:4" x14ac:dyDescent="0.25">
      <c r="A24" t="s">
        <v>309</v>
      </c>
      <c r="B24">
        <f>D10</f>
        <v>15</v>
      </c>
    </row>
    <row r="25" spans="1:4" x14ac:dyDescent="0.25">
      <c r="A25" t="s">
        <v>310</v>
      </c>
      <c r="B25">
        <v>21</v>
      </c>
    </row>
    <row r="26" spans="1:4" x14ac:dyDescent="0.25">
      <c r="A26" t="s">
        <v>311</v>
      </c>
      <c r="B26">
        <f>D5+D11+D12</f>
        <v>100</v>
      </c>
    </row>
    <row r="27" spans="1:4" x14ac:dyDescent="0.25">
      <c r="A27" t="s">
        <v>312</v>
      </c>
      <c r="B27">
        <f>D8</f>
        <v>45</v>
      </c>
    </row>
    <row r="29" spans="1:4" x14ac:dyDescent="0.25">
      <c r="A29" t="s">
        <v>313</v>
      </c>
    </row>
    <row r="32" spans="1:4" x14ac:dyDescent="0.25">
      <c r="A32" t="s">
        <v>4</v>
      </c>
      <c r="B32">
        <f>D4+D9</f>
        <v>143</v>
      </c>
    </row>
    <row r="33" spans="1:2" x14ac:dyDescent="0.25">
      <c r="A33" t="s">
        <v>311</v>
      </c>
      <c r="B33">
        <f>D11+D12+D5</f>
        <v>100</v>
      </c>
    </row>
    <row r="34" spans="1:2" x14ac:dyDescent="0.25">
      <c r="A34" t="s">
        <v>6</v>
      </c>
      <c r="B34">
        <f>D8</f>
        <v>45</v>
      </c>
    </row>
    <row r="35" spans="1:2" x14ac:dyDescent="0.25">
      <c r="A35" t="s">
        <v>274</v>
      </c>
      <c r="B35">
        <v>30</v>
      </c>
    </row>
    <row r="36" spans="1:2" x14ac:dyDescent="0.25">
      <c r="A36" t="s">
        <v>24</v>
      </c>
      <c r="B36">
        <v>52</v>
      </c>
    </row>
    <row r="37" spans="1:2" x14ac:dyDescent="0.25">
      <c r="A37" t="s">
        <v>314</v>
      </c>
      <c r="B37">
        <v>85</v>
      </c>
    </row>
    <row r="38" spans="1:2" x14ac:dyDescent="0.25">
      <c r="A38" t="s">
        <v>315</v>
      </c>
      <c r="B38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2"/>
  <sheetViews>
    <sheetView workbookViewId="0">
      <selection activeCell="G15" sqref="G15"/>
    </sheetView>
  </sheetViews>
  <sheetFormatPr defaultColWidth="3.140625" defaultRowHeight="15" x14ac:dyDescent="0.25"/>
  <cols>
    <col min="1" max="50" width="4" bestFit="1" customWidth="1"/>
  </cols>
  <sheetData>
    <row r="3" spans="1:5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  <row r="4" spans="1:50" x14ac:dyDescent="0.25">
      <c r="A4">
        <v>51</v>
      </c>
      <c r="B4">
        <v>52</v>
      </c>
      <c r="C4">
        <v>53</v>
      </c>
      <c r="D4">
        <v>54</v>
      </c>
      <c r="E4">
        <v>55</v>
      </c>
      <c r="F4">
        <v>56</v>
      </c>
      <c r="G4">
        <v>57</v>
      </c>
      <c r="H4">
        <v>58</v>
      </c>
      <c r="I4">
        <v>59</v>
      </c>
      <c r="J4">
        <v>60</v>
      </c>
      <c r="K4">
        <v>61</v>
      </c>
      <c r="L4">
        <v>62</v>
      </c>
      <c r="M4">
        <v>63</v>
      </c>
      <c r="N4">
        <v>64</v>
      </c>
      <c r="O4">
        <v>65</v>
      </c>
      <c r="P4">
        <v>66</v>
      </c>
      <c r="Q4">
        <v>67</v>
      </c>
      <c r="R4">
        <v>68</v>
      </c>
      <c r="S4">
        <v>69</v>
      </c>
      <c r="T4">
        <v>70</v>
      </c>
      <c r="U4">
        <v>71</v>
      </c>
      <c r="V4">
        <v>72</v>
      </c>
      <c r="W4">
        <v>73</v>
      </c>
      <c r="X4">
        <v>74</v>
      </c>
      <c r="Y4">
        <v>75</v>
      </c>
      <c r="Z4">
        <v>76</v>
      </c>
      <c r="AA4">
        <v>77</v>
      </c>
      <c r="AB4">
        <v>78</v>
      </c>
      <c r="AC4">
        <v>79</v>
      </c>
      <c r="AD4">
        <v>80</v>
      </c>
      <c r="AE4">
        <v>81</v>
      </c>
      <c r="AF4">
        <v>82</v>
      </c>
      <c r="AG4">
        <v>83</v>
      </c>
      <c r="AH4">
        <v>84</v>
      </c>
      <c r="AI4">
        <v>85</v>
      </c>
      <c r="AJ4">
        <v>86</v>
      </c>
      <c r="AK4">
        <v>87</v>
      </c>
      <c r="AL4">
        <v>88</v>
      </c>
      <c r="AM4">
        <v>89</v>
      </c>
      <c r="AN4">
        <v>90</v>
      </c>
      <c r="AO4">
        <v>91</v>
      </c>
      <c r="AP4">
        <v>92</v>
      </c>
      <c r="AQ4">
        <v>93</v>
      </c>
      <c r="AR4">
        <v>94</v>
      </c>
      <c r="AS4">
        <v>95</v>
      </c>
      <c r="AT4">
        <v>96</v>
      </c>
      <c r="AU4">
        <v>97</v>
      </c>
      <c r="AV4">
        <v>98</v>
      </c>
      <c r="AW4">
        <v>99</v>
      </c>
      <c r="AX4">
        <v>100</v>
      </c>
    </row>
    <row r="5" spans="1:50" x14ac:dyDescent="0.25">
      <c r="A5">
        <v>101</v>
      </c>
      <c r="B5">
        <v>102</v>
      </c>
      <c r="C5">
        <v>103</v>
      </c>
      <c r="D5">
        <v>104</v>
      </c>
      <c r="E5">
        <v>105</v>
      </c>
      <c r="F5">
        <v>106</v>
      </c>
      <c r="G5">
        <v>107</v>
      </c>
      <c r="H5">
        <v>108</v>
      </c>
      <c r="I5">
        <v>109</v>
      </c>
      <c r="J5">
        <v>110</v>
      </c>
      <c r="K5">
        <v>111</v>
      </c>
      <c r="L5">
        <v>112</v>
      </c>
      <c r="M5">
        <v>113</v>
      </c>
      <c r="N5">
        <v>114</v>
      </c>
      <c r="O5">
        <v>115</v>
      </c>
      <c r="P5">
        <v>116</v>
      </c>
      <c r="Q5">
        <v>117</v>
      </c>
      <c r="R5">
        <v>118</v>
      </c>
      <c r="S5">
        <v>119</v>
      </c>
      <c r="T5">
        <v>120</v>
      </c>
      <c r="U5">
        <v>121</v>
      </c>
      <c r="V5">
        <v>122</v>
      </c>
      <c r="W5">
        <v>123</v>
      </c>
      <c r="X5">
        <v>124</v>
      </c>
      <c r="Y5">
        <v>125</v>
      </c>
      <c r="Z5">
        <v>126</v>
      </c>
      <c r="AA5">
        <v>127</v>
      </c>
      <c r="AB5">
        <v>128</v>
      </c>
      <c r="AC5">
        <v>129</v>
      </c>
      <c r="AD5">
        <v>130</v>
      </c>
      <c r="AE5">
        <v>131</v>
      </c>
      <c r="AF5">
        <v>132</v>
      </c>
      <c r="AG5">
        <v>133</v>
      </c>
      <c r="AH5">
        <v>134</v>
      </c>
      <c r="AI5">
        <v>135</v>
      </c>
      <c r="AJ5">
        <v>136</v>
      </c>
      <c r="AK5">
        <v>137</v>
      </c>
      <c r="AL5">
        <v>138</v>
      </c>
      <c r="AM5">
        <v>139</v>
      </c>
      <c r="AN5">
        <v>140</v>
      </c>
      <c r="AO5">
        <v>141</v>
      </c>
      <c r="AP5">
        <v>142</v>
      </c>
      <c r="AQ5">
        <v>143</v>
      </c>
      <c r="AR5">
        <v>144</v>
      </c>
      <c r="AS5">
        <v>145</v>
      </c>
      <c r="AT5">
        <v>146</v>
      </c>
      <c r="AU5">
        <v>147</v>
      </c>
      <c r="AV5">
        <v>148</v>
      </c>
      <c r="AW5">
        <v>149</v>
      </c>
      <c r="AX5">
        <v>150</v>
      </c>
    </row>
    <row r="6" spans="1:50" x14ac:dyDescent="0.25">
      <c r="A6">
        <v>151</v>
      </c>
      <c r="B6">
        <v>152</v>
      </c>
      <c r="C6">
        <v>153</v>
      </c>
      <c r="D6">
        <v>154</v>
      </c>
      <c r="E6">
        <v>155</v>
      </c>
      <c r="F6">
        <v>156</v>
      </c>
      <c r="G6">
        <v>157</v>
      </c>
      <c r="H6">
        <v>158</v>
      </c>
      <c r="I6">
        <v>159</v>
      </c>
      <c r="J6">
        <v>160</v>
      </c>
      <c r="K6">
        <v>161</v>
      </c>
      <c r="L6">
        <v>162</v>
      </c>
      <c r="M6">
        <v>163</v>
      </c>
      <c r="N6">
        <v>164</v>
      </c>
      <c r="O6">
        <v>165</v>
      </c>
      <c r="P6">
        <v>166</v>
      </c>
      <c r="Q6">
        <v>167</v>
      </c>
      <c r="R6">
        <v>168</v>
      </c>
      <c r="S6">
        <v>169</v>
      </c>
      <c r="T6">
        <v>170</v>
      </c>
      <c r="U6">
        <v>171</v>
      </c>
      <c r="V6">
        <v>172</v>
      </c>
      <c r="W6">
        <v>173</v>
      </c>
      <c r="X6">
        <v>174</v>
      </c>
      <c r="Y6">
        <v>175</v>
      </c>
      <c r="Z6">
        <v>176</v>
      </c>
      <c r="AA6">
        <v>177</v>
      </c>
      <c r="AB6">
        <v>178</v>
      </c>
      <c r="AC6">
        <v>179</v>
      </c>
      <c r="AD6">
        <v>180</v>
      </c>
      <c r="AE6">
        <v>181</v>
      </c>
      <c r="AF6">
        <v>182</v>
      </c>
      <c r="AG6">
        <v>183</v>
      </c>
      <c r="AH6">
        <v>184</v>
      </c>
      <c r="AI6">
        <v>185</v>
      </c>
      <c r="AJ6">
        <v>186</v>
      </c>
      <c r="AK6">
        <v>187</v>
      </c>
      <c r="AL6">
        <v>188</v>
      </c>
      <c r="AM6">
        <v>189</v>
      </c>
      <c r="AN6">
        <v>190</v>
      </c>
      <c r="AO6">
        <v>191</v>
      </c>
      <c r="AP6">
        <v>192</v>
      </c>
      <c r="AQ6">
        <v>193</v>
      </c>
      <c r="AR6">
        <v>194</v>
      </c>
      <c r="AS6">
        <v>195</v>
      </c>
      <c r="AT6">
        <v>196</v>
      </c>
      <c r="AU6">
        <v>197</v>
      </c>
      <c r="AV6">
        <v>198</v>
      </c>
      <c r="AW6">
        <v>199</v>
      </c>
      <c r="AX6">
        <v>200</v>
      </c>
    </row>
    <row r="7" spans="1:50" x14ac:dyDescent="0.25">
      <c r="A7">
        <v>201</v>
      </c>
      <c r="B7">
        <v>202</v>
      </c>
      <c r="C7">
        <v>203</v>
      </c>
      <c r="D7">
        <v>204</v>
      </c>
      <c r="E7">
        <v>205</v>
      </c>
      <c r="F7">
        <v>206</v>
      </c>
      <c r="G7">
        <v>207</v>
      </c>
      <c r="H7">
        <v>208</v>
      </c>
      <c r="I7">
        <v>209</v>
      </c>
      <c r="J7">
        <v>210</v>
      </c>
      <c r="K7">
        <v>211</v>
      </c>
      <c r="L7">
        <v>212</v>
      </c>
      <c r="M7">
        <v>213</v>
      </c>
      <c r="N7">
        <v>214</v>
      </c>
      <c r="O7">
        <v>215</v>
      </c>
      <c r="P7">
        <v>216</v>
      </c>
      <c r="Q7">
        <v>217</v>
      </c>
      <c r="R7">
        <v>218</v>
      </c>
      <c r="S7">
        <v>219</v>
      </c>
      <c r="T7">
        <v>220</v>
      </c>
      <c r="U7">
        <v>221</v>
      </c>
      <c r="V7">
        <v>222</v>
      </c>
      <c r="W7">
        <v>223</v>
      </c>
      <c r="X7">
        <v>224</v>
      </c>
      <c r="Y7">
        <v>225</v>
      </c>
      <c r="Z7">
        <v>226</v>
      </c>
      <c r="AA7">
        <v>227</v>
      </c>
      <c r="AB7">
        <v>228</v>
      </c>
      <c r="AC7">
        <v>229</v>
      </c>
      <c r="AD7">
        <v>230</v>
      </c>
      <c r="AE7">
        <v>231</v>
      </c>
      <c r="AF7">
        <v>232</v>
      </c>
      <c r="AG7">
        <v>233</v>
      </c>
      <c r="AH7">
        <v>234</v>
      </c>
      <c r="AI7">
        <v>235</v>
      </c>
      <c r="AJ7">
        <v>236</v>
      </c>
      <c r="AK7">
        <v>237</v>
      </c>
      <c r="AL7">
        <v>238</v>
      </c>
      <c r="AM7">
        <v>239</v>
      </c>
      <c r="AN7">
        <v>240</v>
      </c>
      <c r="AO7">
        <v>241</v>
      </c>
      <c r="AP7">
        <v>242</v>
      </c>
      <c r="AQ7">
        <v>243</v>
      </c>
      <c r="AR7">
        <v>244</v>
      </c>
      <c r="AS7">
        <v>245</v>
      </c>
      <c r="AT7">
        <v>246</v>
      </c>
      <c r="AU7">
        <v>247</v>
      </c>
      <c r="AV7">
        <v>248</v>
      </c>
      <c r="AW7">
        <v>249</v>
      </c>
      <c r="AX7">
        <v>250</v>
      </c>
    </row>
    <row r="8" spans="1:50" x14ac:dyDescent="0.25">
      <c r="A8">
        <v>251</v>
      </c>
      <c r="B8">
        <v>252</v>
      </c>
      <c r="C8">
        <v>253</v>
      </c>
      <c r="D8">
        <v>254</v>
      </c>
      <c r="E8">
        <v>255</v>
      </c>
      <c r="F8">
        <v>256</v>
      </c>
      <c r="G8">
        <v>257</v>
      </c>
      <c r="H8">
        <v>258</v>
      </c>
      <c r="I8">
        <v>259</v>
      </c>
      <c r="J8">
        <v>260</v>
      </c>
      <c r="K8">
        <v>261</v>
      </c>
      <c r="L8">
        <v>262</v>
      </c>
      <c r="M8">
        <v>263</v>
      </c>
      <c r="N8">
        <v>264</v>
      </c>
      <c r="O8">
        <v>265</v>
      </c>
      <c r="P8">
        <v>266</v>
      </c>
      <c r="Q8">
        <v>267</v>
      </c>
      <c r="R8">
        <v>268</v>
      </c>
      <c r="S8">
        <v>269</v>
      </c>
      <c r="T8">
        <v>270</v>
      </c>
      <c r="U8">
        <v>271</v>
      </c>
      <c r="V8">
        <v>272</v>
      </c>
      <c r="W8">
        <v>273</v>
      </c>
      <c r="X8">
        <v>274</v>
      </c>
      <c r="Y8">
        <v>275</v>
      </c>
      <c r="Z8">
        <v>276</v>
      </c>
      <c r="AA8">
        <v>277</v>
      </c>
      <c r="AB8">
        <v>278</v>
      </c>
      <c r="AC8">
        <v>279</v>
      </c>
      <c r="AD8">
        <v>280</v>
      </c>
      <c r="AE8">
        <v>281</v>
      </c>
      <c r="AF8">
        <v>282</v>
      </c>
      <c r="AG8">
        <v>283</v>
      </c>
      <c r="AH8">
        <v>284</v>
      </c>
      <c r="AI8">
        <v>285</v>
      </c>
      <c r="AJ8">
        <v>286</v>
      </c>
      <c r="AK8">
        <v>287</v>
      </c>
      <c r="AL8">
        <v>288</v>
      </c>
      <c r="AM8">
        <v>289</v>
      </c>
      <c r="AN8">
        <v>290</v>
      </c>
      <c r="AO8">
        <v>291</v>
      </c>
      <c r="AP8">
        <v>292</v>
      </c>
      <c r="AQ8">
        <v>293</v>
      </c>
      <c r="AR8">
        <v>294</v>
      </c>
      <c r="AS8">
        <v>295</v>
      </c>
      <c r="AT8">
        <v>296</v>
      </c>
      <c r="AU8">
        <v>297</v>
      </c>
      <c r="AV8">
        <v>298</v>
      </c>
      <c r="AW8">
        <v>299</v>
      </c>
      <c r="AX8">
        <v>300</v>
      </c>
    </row>
    <row r="9" spans="1:50" x14ac:dyDescent="0.25">
      <c r="A9">
        <v>301</v>
      </c>
      <c r="B9">
        <v>302</v>
      </c>
      <c r="C9">
        <v>303</v>
      </c>
      <c r="D9">
        <v>304</v>
      </c>
      <c r="E9">
        <v>305</v>
      </c>
      <c r="F9">
        <v>306</v>
      </c>
      <c r="G9">
        <v>307</v>
      </c>
      <c r="H9">
        <v>308</v>
      </c>
      <c r="I9">
        <v>309</v>
      </c>
      <c r="J9">
        <v>310</v>
      </c>
      <c r="K9">
        <v>311</v>
      </c>
      <c r="L9">
        <v>312</v>
      </c>
      <c r="M9">
        <v>313</v>
      </c>
      <c r="N9">
        <v>314</v>
      </c>
      <c r="O9">
        <v>315</v>
      </c>
      <c r="P9">
        <v>316</v>
      </c>
      <c r="Q9">
        <v>317</v>
      </c>
      <c r="R9">
        <v>318</v>
      </c>
      <c r="S9">
        <v>319</v>
      </c>
      <c r="T9">
        <v>320</v>
      </c>
      <c r="U9">
        <v>321</v>
      </c>
      <c r="V9">
        <v>322</v>
      </c>
      <c r="W9">
        <v>323</v>
      </c>
      <c r="X9">
        <v>324</v>
      </c>
      <c r="Y9">
        <v>325</v>
      </c>
      <c r="Z9">
        <v>326</v>
      </c>
      <c r="AA9">
        <v>327</v>
      </c>
      <c r="AB9">
        <v>328</v>
      </c>
      <c r="AC9">
        <v>329</v>
      </c>
      <c r="AD9">
        <v>330</v>
      </c>
      <c r="AE9">
        <v>331</v>
      </c>
      <c r="AF9">
        <v>332</v>
      </c>
      <c r="AG9">
        <v>333</v>
      </c>
      <c r="AH9">
        <v>334</v>
      </c>
      <c r="AI9">
        <v>335</v>
      </c>
      <c r="AJ9">
        <v>336</v>
      </c>
      <c r="AK9">
        <v>337</v>
      </c>
      <c r="AL9">
        <v>338</v>
      </c>
      <c r="AM9">
        <v>339</v>
      </c>
      <c r="AN9">
        <v>340</v>
      </c>
      <c r="AO9">
        <v>341</v>
      </c>
      <c r="AP9">
        <v>342</v>
      </c>
      <c r="AQ9">
        <v>343</v>
      </c>
      <c r="AR9">
        <v>344</v>
      </c>
      <c r="AS9">
        <v>345</v>
      </c>
      <c r="AT9">
        <v>346</v>
      </c>
      <c r="AU9">
        <v>347</v>
      </c>
      <c r="AV9">
        <v>348</v>
      </c>
      <c r="AW9">
        <v>349</v>
      </c>
      <c r="AX9">
        <v>350</v>
      </c>
    </row>
    <row r="10" spans="1:50" x14ac:dyDescent="0.25">
      <c r="A10">
        <v>351</v>
      </c>
      <c r="B10">
        <v>352</v>
      </c>
      <c r="C10">
        <v>353</v>
      </c>
      <c r="D10">
        <v>354</v>
      </c>
      <c r="E10">
        <v>355</v>
      </c>
      <c r="F10">
        <v>356</v>
      </c>
      <c r="G10">
        <v>357</v>
      </c>
      <c r="H10">
        <v>358</v>
      </c>
      <c r="I10">
        <v>359</v>
      </c>
      <c r="J10">
        <v>360</v>
      </c>
      <c r="K10">
        <v>361</v>
      </c>
      <c r="L10">
        <v>362</v>
      </c>
      <c r="M10">
        <v>363</v>
      </c>
      <c r="N10">
        <v>364</v>
      </c>
      <c r="O10">
        <v>365</v>
      </c>
      <c r="P10">
        <v>366</v>
      </c>
      <c r="Q10">
        <v>367</v>
      </c>
      <c r="R10">
        <v>368</v>
      </c>
      <c r="S10">
        <v>369</v>
      </c>
      <c r="T10">
        <v>370</v>
      </c>
      <c r="U10">
        <v>371</v>
      </c>
      <c r="V10">
        <v>372</v>
      </c>
      <c r="W10">
        <v>373</v>
      </c>
      <c r="X10">
        <v>374</v>
      </c>
      <c r="Y10">
        <v>375</v>
      </c>
      <c r="Z10">
        <v>376</v>
      </c>
      <c r="AA10">
        <v>377</v>
      </c>
      <c r="AB10">
        <v>378</v>
      </c>
      <c r="AC10">
        <v>379</v>
      </c>
      <c r="AD10">
        <v>380</v>
      </c>
      <c r="AE10">
        <v>381</v>
      </c>
      <c r="AF10">
        <v>382</v>
      </c>
      <c r="AG10">
        <v>383</v>
      </c>
      <c r="AH10">
        <v>384</v>
      </c>
      <c r="AI10">
        <v>385</v>
      </c>
      <c r="AJ10">
        <v>386</v>
      </c>
      <c r="AK10">
        <v>387</v>
      </c>
      <c r="AL10">
        <v>388</v>
      </c>
      <c r="AM10">
        <v>389</v>
      </c>
      <c r="AN10">
        <v>390</v>
      </c>
      <c r="AO10">
        <v>391</v>
      </c>
      <c r="AP10">
        <v>392</v>
      </c>
      <c r="AQ10">
        <v>393</v>
      </c>
      <c r="AR10">
        <v>394</v>
      </c>
      <c r="AS10">
        <v>395</v>
      </c>
      <c r="AT10">
        <v>396</v>
      </c>
      <c r="AU10">
        <v>397</v>
      </c>
      <c r="AV10">
        <v>398</v>
      </c>
      <c r="AW10">
        <v>399</v>
      </c>
      <c r="AX10">
        <v>400</v>
      </c>
    </row>
    <row r="11" spans="1:50" x14ac:dyDescent="0.25">
      <c r="A11">
        <v>401</v>
      </c>
      <c r="B11">
        <v>402</v>
      </c>
      <c r="C11">
        <v>403</v>
      </c>
      <c r="D11">
        <v>404</v>
      </c>
      <c r="E11">
        <v>405</v>
      </c>
      <c r="F11">
        <v>406</v>
      </c>
      <c r="G11">
        <v>407</v>
      </c>
      <c r="H11">
        <v>408</v>
      </c>
      <c r="I11">
        <v>409</v>
      </c>
      <c r="J11">
        <v>410</v>
      </c>
      <c r="K11">
        <v>411</v>
      </c>
      <c r="L11">
        <v>412</v>
      </c>
      <c r="M11">
        <v>413</v>
      </c>
      <c r="N11">
        <v>414</v>
      </c>
      <c r="O11">
        <v>415</v>
      </c>
      <c r="P11">
        <v>416</v>
      </c>
      <c r="Q11">
        <v>417</v>
      </c>
      <c r="R11">
        <v>418</v>
      </c>
      <c r="S11">
        <v>419</v>
      </c>
      <c r="T11">
        <v>420</v>
      </c>
      <c r="U11">
        <v>421</v>
      </c>
      <c r="V11">
        <v>422</v>
      </c>
      <c r="W11">
        <v>423</v>
      </c>
      <c r="X11">
        <v>424</v>
      </c>
      <c r="Y11">
        <v>425</v>
      </c>
      <c r="Z11">
        <v>426</v>
      </c>
      <c r="AA11">
        <v>427</v>
      </c>
      <c r="AB11">
        <v>428</v>
      </c>
      <c r="AC11">
        <v>429</v>
      </c>
      <c r="AD11">
        <v>430</v>
      </c>
      <c r="AE11">
        <v>431</v>
      </c>
      <c r="AF11">
        <v>432</v>
      </c>
      <c r="AG11">
        <v>433</v>
      </c>
      <c r="AH11">
        <v>434</v>
      </c>
      <c r="AI11">
        <v>435</v>
      </c>
      <c r="AJ11">
        <v>436</v>
      </c>
      <c r="AK11">
        <v>437</v>
      </c>
      <c r="AL11">
        <v>438</v>
      </c>
      <c r="AM11">
        <v>439</v>
      </c>
      <c r="AN11">
        <v>440</v>
      </c>
      <c r="AO11">
        <v>441</v>
      </c>
      <c r="AP11">
        <v>442</v>
      </c>
      <c r="AQ11">
        <v>443</v>
      </c>
      <c r="AR11">
        <v>444</v>
      </c>
      <c r="AS11">
        <v>445</v>
      </c>
      <c r="AT11">
        <v>446</v>
      </c>
      <c r="AU11">
        <v>447</v>
      </c>
      <c r="AV11">
        <v>448</v>
      </c>
      <c r="AW11">
        <v>449</v>
      </c>
      <c r="AX11">
        <v>450</v>
      </c>
    </row>
    <row r="12" spans="1:50" x14ac:dyDescent="0.25">
      <c r="A12">
        <v>451</v>
      </c>
      <c r="B12">
        <v>452</v>
      </c>
      <c r="C12">
        <v>453</v>
      </c>
      <c r="D12">
        <v>454</v>
      </c>
      <c r="E12">
        <v>455</v>
      </c>
      <c r="F12">
        <v>456</v>
      </c>
      <c r="G12">
        <v>457</v>
      </c>
      <c r="H12">
        <v>458</v>
      </c>
      <c r="I12">
        <v>459</v>
      </c>
      <c r="J12">
        <v>460</v>
      </c>
      <c r="K12">
        <v>461</v>
      </c>
      <c r="L12">
        <v>462</v>
      </c>
      <c r="M12">
        <v>463</v>
      </c>
      <c r="N12">
        <v>464</v>
      </c>
      <c r="O12">
        <v>465</v>
      </c>
      <c r="P12">
        <v>466</v>
      </c>
      <c r="Q12">
        <v>467</v>
      </c>
      <c r="R12">
        <v>468</v>
      </c>
      <c r="S12">
        <v>469</v>
      </c>
      <c r="T12">
        <v>470</v>
      </c>
      <c r="U12">
        <v>471</v>
      </c>
      <c r="V12">
        <v>472</v>
      </c>
      <c r="W12">
        <v>473</v>
      </c>
      <c r="X12">
        <v>474</v>
      </c>
      <c r="Y12">
        <v>475</v>
      </c>
      <c r="Z12">
        <v>476</v>
      </c>
      <c r="AA12">
        <v>477</v>
      </c>
      <c r="AB12">
        <v>478</v>
      </c>
      <c r="AC12">
        <v>479</v>
      </c>
      <c r="AD12">
        <v>480</v>
      </c>
      <c r="AE12">
        <v>481</v>
      </c>
      <c r="AF12">
        <v>482</v>
      </c>
      <c r="AG12">
        <v>483</v>
      </c>
      <c r="AH12">
        <v>484</v>
      </c>
      <c r="AI12">
        <v>485</v>
      </c>
      <c r="AJ12">
        <v>486</v>
      </c>
      <c r="AK12">
        <v>487</v>
      </c>
      <c r="AL12">
        <v>488</v>
      </c>
      <c r="AM12">
        <v>489</v>
      </c>
      <c r="AN12">
        <v>490</v>
      </c>
      <c r="AO12">
        <v>491</v>
      </c>
      <c r="AP12">
        <v>492</v>
      </c>
      <c r="AQ12">
        <v>493</v>
      </c>
      <c r="AR12">
        <v>494</v>
      </c>
      <c r="AS12">
        <v>495</v>
      </c>
      <c r="AT12">
        <v>496</v>
      </c>
      <c r="AU12">
        <v>497</v>
      </c>
      <c r="AV12">
        <v>498</v>
      </c>
      <c r="AW12">
        <v>499</v>
      </c>
      <c r="AX12">
        <v>500</v>
      </c>
    </row>
    <row r="13" spans="1:50" x14ac:dyDescent="0.25">
      <c r="A13">
        <v>501</v>
      </c>
      <c r="B13">
        <v>502</v>
      </c>
      <c r="C13">
        <v>503</v>
      </c>
      <c r="D13">
        <v>504</v>
      </c>
      <c r="E13">
        <v>505</v>
      </c>
      <c r="F13">
        <v>506</v>
      </c>
      <c r="G13">
        <v>507</v>
      </c>
      <c r="H13">
        <v>508</v>
      </c>
      <c r="I13">
        <v>509</v>
      </c>
      <c r="J13">
        <v>510</v>
      </c>
      <c r="K13">
        <v>511</v>
      </c>
      <c r="L13">
        <v>512</v>
      </c>
      <c r="M13">
        <v>513</v>
      </c>
      <c r="N13">
        <v>514</v>
      </c>
      <c r="O13">
        <v>515</v>
      </c>
      <c r="P13">
        <v>516</v>
      </c>
      <c r="Q13">
        <v>517</v>
      </c>
      <c r="R13">
        <v>518</v>
      </c>
      <c r="S13">
        <v>519</v>
      </c>
      <c r="T13">
        <v>520</v>
      </c>
      <c r="U13">
        <v>521</v>
      </c>
      <c r="V13">
        <v>522</v>
      </c>
      <c r="W13">
        <v>523</v>
      </c>
      <c r="X13">
        <v>524</v>
      </c>
      <c r="Y13">
        <v>525</v>
      </c>
      <c r="Z13">
        <v>526</v>
      </c>
      <c r="AA13">
        <v>527</v>
      </c>
      <c r="AB13">
        <v>528</v>
      </c>
      <c r="AC13">
        <v>529</v>
      </c>
      <c r="AD13">
        <v>530</v>
      </c>
      <c r="AE13">
        <v>531</v>
      </c>
      <c r="AF13">
        <v>532</v>
      </c>
      <c r="AG13">
        <v>533</v>
      </c>
      <c r="AH13">
        <v>534</v>
      </c>
      <c r="AI13">
        <v>535</v>
      </c>
      <c r="AJ13">
        <v>536</v>
      </c>
      <c r="AK13">
        <v>537</v>
      </c>
      <c r="AL13">
        <v>538</v>
      </c>
      <c r="AM13">
        <v>539</v>
      </c>
      <c r="AN13">
        <v>540</v>
      </c>
      <c r="AO13">
        <v>541</v>
      </c>
      <c r="AP13">
        <v>542</v>
      </c>
      <c r="AQ13">
        <v>543</v>
      </c>
      <c r="AR13">
        <v>544</v>
      </c>
      <c r="AS13">
        <v>545</v>
      </c>
      <c r="AT13">
        <v>546</v>
      </c>
      <c r="AU13">
        <v>547</v>
      </c>
      <c r="AV13">
        <v>548</v>
      </c>
      <c r="AW13">
        <v>549</v>
      </c>
      <c r="AX13">
        <v>550</v>
      </c>
    </row>
    <row r="14" spans="1:50" x14ac:dyDescent="0.25">
      <c r="A14">
        <v>551</v>
      </c>
      <c r="B14">
        <v>552</v>
      </c>
      <c r="C14">
        <v>553</v>
      </c>
      <c r="D14">
        <v>554</v>
      </c>
      <c r="E14">
        <v>555</v>
      </c>
      <c r="F14">
        <v>556</v>
      </c>
      <c r="G14">
        <v>557</v>
      </c>
      <c r="H14">
        <v>558</v>
      </c>
      <c r="I14">
        <v>559</v>
      </c>
      <c r="J14">
        <v>560</v>
      </c>
      <c r="K14">
        <v>561</v>
      </c>
      <c r="L14">
        <v>562</v>
      </c>
      <c r="M14">
        <v>563</v>
      </c>
      <c r="N14">
        <v>564</v>
      </c>
      <c r="O14">
        <v>565</v>
      </c>
      <c r="P14">
        <v>566</v>
      </c>
      <c r="Q14">
        <v>567</v>
      </c>
      <c r="R14">
        <v>568</v>
      </c>
      <c r="S14">
        <v>569</v>
      </c>
      <c r="T14">
        <v>570</v>
      </c>
      <c r="U14">
        <v>571</v>
      </c>
      <c r="V14">
        <v>572</v>
      </c>
      <c r="W14">
        <v>573</v>
      </c>
      <c r="X14">
        <v>574</v>
      </c>
      <c r="Y14">
        <v>575</v>
      </c>
      <c r="Z14">
        <v>576</v>
      </c>
      <c r="AA14">
        <v>577</v>
      </c>
      <c r="AB14">
        <v>578</v>
      </c>
      <c r="AC14">
        <v>579</v>
      </c>
      <c r="AD14">
        <v>580</v>
      </c>
      <c r="AE14">
        <v>581</v>
      </c>
      <c r="AF14">
        <v>582</v>
      </c>
      <c r="AG14">
        <v>583</v>
      </c>
      <c r="AH14">
        <v>584</v>
      </c>
      <c r="AI14">
        <v>585</v>
      </c>
      <c r="AJ14">
        <v>586</v>
      </c>
      <c r="AK14">
        <v>587</v>
      </c>
      <c r="AL14">
        <v>588</v>
      </c>
      <c r="AM14">
        <v>589</v>
      </c>
      <c r="AN14">
        <v>590</v>
      </c>
      <c r="AO14">
        <v>591</v>
      </c>
      <c r="AP14">
        <v>592</v>
      </c>
      <c r="AQ14">
        <v>593</v>
      </c>
      <c r="AR14">
        <v>594</v>
      </c>
      <c r="AS14">
        <v>595</v>
      </c>
      <c r="AT14">
        <v>596</v>
      </c>
      <c r="AU14">
        <v>597</v>
      </c>
      <c r="AV14">
        <v>598</v>
      </c>
      <c r="AW14">
        <v>599</v>
      </c>
      <c r="AX14">
        <v>600</v>
      </c>
    </row>
    <row r="15" spans="1:50" x14ac:dyDescent="0.25">
      <c r="A15">
        <v>601</v>
      </c>
      <c r="B15">
        <v>602</v>
      </c>
      <c r="C15">
        <v>603</v>
      </c>
      <c r="D15">
        <v>604</v>
      </c>
      <c r="E15">
        <v>605</v>
      </c>
      <c r="F15">
        <v>606</v>
      </c>
      <c r="G15">
        <v>607</v>
      </c>
      <c r="H15">
        <v>608</v>
      </c>
      <c r="I15">
        <v>609</v>
      </c>
      <c r="J15">
        <v>610</v>
      </c>
      <c r="K15">
        <v>611</v>
      </c>
      <c r="L15">
        <v>612</v>
      </c>
      <c r="M15">
        <v>613</v>
      </c>
      <c r="N15">
        <v>614</v>
      </c>
      <c r="O15">
        <v>615</v>
      </c>
      <c r="P15">
        <v>616</v>
      </c>
      <c r="Q15">
        <v>617</v>
      </c>
      <c r="R15">
        <v>618</v>
      </c>
      <c r="S15">
        <v>619</v>
      </c>
      <c r="T15">
        <v>620</v>
      </c>
      <c r="U15">
        <v>621</v>
      </c>
      <c r="V15">
        <v>622</v>
      </c>
      <c r="W15">
        <v>623</v>
      </c>
      <c r="X15">
        <v>624</v>
      </c>
      <c r="Y15">
        <v>625</v>
      </c>
      <c r="Z15">
        <v>626</v>
      </c>
      <c r="AA15">
        <v>627</v>
      </c>
      <c r="AB15">
        <v>628</v>
      </c>
      <c r="AC15">
        <v>629</v>
      </c>
      <c r="AD15">
        <v>630</v>
      </c>
      <c r="AE15">
        <v>631</v>
      </c>
    </row>
    <row r="21" spans="1:20" x14ac:dyDescent="0.25">
      <c r="A21">
        <v>5</v>
      </c>
      <c r="B21">
        <v>10</v>
      </c>
      <c r="C21">
        <v>15</v>
      </c>
      <c r="D21">
        <v>20</v>
      </c>
      <c r="E21">
        <v>25</v>
      </c>
      <c r="J21" s="11"/>
      <c r="K21" s="11"/>
      <c r="L21" s="11"/>
      <c r="M21" s="11"/>
      <c r="N21" s="11"/>
    </row>
    <row r="22" spans="1:20" x14ac:dyDescent="0.25">
      <c r="A22">
        <v>30</v>
      </c>
      <c r="B22">
        <v>35</v>
      </c>
      <c r="C22">
        <v>40</v>
      </c>
      <c r="D22">
        <v>45</v>
      </c>
      <c r="E22">
        <v>50</v>
      </c>
      <c r="J22" s="11"/>
      <c r="K22" s="11"/>
      <c r="L22" s="11"/>
      <c r="M22" s="11"/>
      <c r="N22" s="11"/>
    </row>
    <row r="23" spans="1:20" x14ac:dyDescent="0.25">
      <c r="A23">
        <v>55</v>
      </c>
      <c r="B23">
        <v>60</v>
      </c>
      <c r="C23">
        <v>65</v>
      </c>
      <c r="D23">
        <v>70</v>
      </c>
      <c r="E23">
        <v>75</v>
      </c>
      <c r="J23" s="11"/>
      <c r="K23" s="11"/>
      <c r="L23" s="11"/>
      <c r="M23" s="11"/>
      <c r="N23" s="11"/>
    </row>
    <row r="24" spans="1:20" x14ac:dyDescent="0.25">
      <c r="A24">
        <v>80</v>
      </c>
      <c r="B24">
        <v>85</v>
      </c>
      <c r="C24">
        <v>90</v>
      </c>
      <c r="D24">
        <v>95</v>
      </c>
      <c r="E24">
        <v>100</v>
      </c>
      <c r="J24" s="11"/>
      <c r="K24" s="11"/>
      <c r="L24" s="11"/>
      <c r="M24" s="11"/>
      <c r="N24" s="11"/>
      <c r="T24">
        <f>300/0.35</f>
        <v>857.14285714285722</v>
      </c>
    </row>
    <row r="25" spans="1:20" x14ac:dyDescent="0.25">
      <c r="A25">
        <v>105</v>
      </c>
      <c r="B25">
        <v>110</v>
      </c>
      <c r="C25">
        <v>115</v>
      </c>
      <c r="D25">
        <v>120</v>
      </c>
      <c r="E25">
        <v>125</v>
      </c>
      <c r="J25" s="12"/>
      <c r="K25" s="12"/>
      <c r="L25" s="12"/>
      <c r="M25" s="12"/>
      <c r="N25" s="12"/>
    </row>
    <row r="26" spans="1:20" x14ac:dyDescent="0.25">
      <c r="A26">
        <v>130</v>
      </c>
      <c r="B26">
        <v>135</v>
      </c>
      <c r="C26">
        <v>140</v>
      </c>
      <c r="D26">
        <v>145</v>
      </c>
      <c r="E26">
        <v>150</v>
      </c>
      <c r="J26" s="12"/>
      <c r="K26" s="12"/>
      <c r="L26" s="12"/>
      <c r="M26" s="12"/>
      <c r="N26" s="12"/>
    </row>
    <row r="27" spans="1:20" x14ac:dyDescent="0.25">
      <c r="A27">
        <v>155</v>
      </c>
      <c r="B27">
        <v>160</v>
      </c>
      <c r="C27">
        <v>165</v>
      </c>
      <c r="D27">
        <v>170</v>
      </c>
      <c r="E27">
        <v>175</v>
      </c>
      <c r="J27" s="12"/>
      <c r="K27" s="12"/>
      <c r="L27" s="12"/>
      <c r="M27" s="12"/>
      <c r="N27" s="12"/>
    </row>
    <row r="28" spans="1:20" x14ac:dyDescent="0.25">
      <c r="A28">
        <v>180</v>
      </c>
      <c r="B28">
        <v>185</v>
      </c>
      <c r="C28">
        <v>190</v>
      </c>
      <c r="D28">
        <v>195</v>
      </c>
      <c r="E28">
        <v>200</v>
      </c>
      <c r="J28" s="12"/>
      <c r="K28" s="12"/>
      <c r="L28" s="12"/>
      <c r="M28" s="12"/>
      <c r="N28" s="12"/>
    </row>
    <row r="29" spans="1:20" x14ac:dyDescent="0.25">
      <c r="A29">
        <v>205</v>
      </c>
      <c r="B29">
        <v>210</v>
      </c>
      <c r="C29">
        <v>215</v>
      </c>
      <c r="D29">
        <v>220</v>
      </c>
      <c r="E29">
        <v>225</v>
      </c>
      <c r="J29" s="12"/>
      <c r="K29" s="12"/>
      <c r="L29" s="12"/>
      <c r="M29" s="12"/>
      <c r="N29" s="12"/>
    </row>
    <row r="30" spans="1:20" x14ac:dyDescent="0.25">
      <c r="A30">
        <v>230</v>
      </c>
      <c r="B30">
        <v>235</v>
      </c>
      <c r="C30">
        <v>240</v>
      </c>
      <c r="D30">
        <v>245</v>
      </c>
      <c r="E30">
        <v>250</v>
      </c>
      <c r="J30" s="12"/>
      <c r="K30" s="12"/>
      <c r="L30" s="12"/>
      <c r="M30" s="12"/>
      <c r="N30" s="12"/>
    </row>
    <row r="31" spans="1:20" x14ac:dyDescent="0.25">
      <c r="A31">
        <v>255</v>
      </c>
      <c r="B31">
        <v>260</v>
      </c>
      <c r="C31">
        <v>265</v>
      </c>
      <c r="D31">
        <v>270</v>
      </c>
      <c r="E31">
        <v>275</v>
      </c>
      <c r="J31" s="12"/>
      <c r="K31" s="12"/>
      <c r="L31" s="12"/>
      <c r="M31" s="12"/>
      <c r="N31" s="12"/>
    </row>
    <row r="32" spans="1:20" x14ac:dyDescent="0.25">
      <c r="A32">
        <v>280</v>
      </c>
      <c r="B32">
        <v>285</v>
      </c>
      <c r="C32">
        <v>290</v>
      </c>
      <c r="D32">
        <v>295</v>
      </c>
      <c r="E32">
        <v>300</v>
      </c>
      <c r="J32" s="12"/>
      <c r="K32" s="12"/>
      <c r="L32" s="12"/>
      <c r="M32" s="12"/>
      <c r="N32" s="12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D19" sqref="D19"/>
    </sheetView>
  </sheetViews>
  <sheetFormatPr defaultColWidth="3.7109375" defaultRowHeight="15" x14ac:dyDescent="0.25"/>
  <cols>
    <col min="9" max="10" width="4" bestFit="1" customWidth="1"/>
    <col min="17" max="17" width="4" bestFit="1" customWidth="1"/>
    <col min="23" max="23" width="4" bestFit="1" customWidth="1"/>
    <col min="30" max="30" width="4" bestFit="1" customWidth="1"/>
  </cols>
  <sheetData>
    <row r="1" spans="1:50" ht="73.5" customHeight="1" x14ac:dyDescent="0.35">
      <c r="G1" s="53" t="s">
        <v>327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50" ht="15.75" thickBot="1" x14ac:dyDescent="0.3"/>
    <row r="3" spans="1:50" ht="15.75" thickBo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0" ht="15.75" thickBo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0" ht="15.75" thickBo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0" ht="15.75" thickBo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0" ht="15.75" thickBo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0" ht="15.75" thickBo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1:50" ht="15.75" thickBo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ht="15.75" thickBo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ht="15.75" thickBo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ht="15.75" thickBo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spans="1:50" ht="15.75" thickBo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ht="15.75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ht="15.75" thickBot="1" x14ac:dyDescent="0.3">
      <c r="A15" s="15"/>
      <c r="B15" s="15"/>
      <c r="C15" s="15"/>
      <c r="D15" s="15"/>
      <c r="E15" s="15"/>
      <c r="F15" s="15"/>
      <c r="G15" s="1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21" spans="5:23" x14ac:dyDescent="0.25">
      <c r="G21" t="s">
        <v>18</v>
      </c>
      <c r="H21">
        <v>69</v>
      </c>
    </row>
    <row r="22" spans="5:23" x14ac:dyDescent="0.25">
      <c r="G22" t="s">
        <v>1</v>
      </c>
      <c r="H22">
        <v>114</v>
      </c>
      <c r="I22">
        <f>H21+H22</f>
        <v>183</v>
      </c>
    </row>
    <row r="23" spans="5:23" x14ac:dyDescent="0.25">
      <c r="G23" t="s">
        <v>2</v>
      </c>
      <c r="H23">
        <v>448</v>
      </c>
      <c r="I23">
        <f>H22+H23</f>
        <v>562</v>
      </c>
      <c r="Q23">
        <f>631*0.2</f>
        <v>126.2</v>
      </c>
    </row>
    <row r="24" spans="5:23" x14ac:dyDescent="0.25">
      <c r="W24">
        <f>304*0.35</f>
        <v>106.39999999999999</v>
      </c>
    </row>
    <row r="26" spans="5:23" x14ac:dyDescent="0.25"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5:23" x14ac:dyDescent="0.25"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5:23" x14ac:dyDescent="0.25"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5:23" x14ac:dyDescent="0.25"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5:23" x14ac:dyDescent="0.25"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</sheetData>
  <mergeCells count="2">
    <mergeCell ref="G1:AL1"/>
    <mergeCell ref="E26:T30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0"/>
  <sheetViews>
    <sheetView workbookViewId="0">
      <selection activeCell="X5" sqref="X5"/>
    </sheetView>
  </sheetViews>
  <sheetFormatPr defaultRowHeight="15" x14ac:dyDescent="0.25"/>
  <cols>
    <col min="1" max="1" width="13.140625" customWidth="1"/>
    <col min="2" max="2" width="26.85546875" customWidth="1"/>
    <col min="3" max="3" width="8.7109375" customWidth="1"/>
    <col min="4" max="4" width="6.85546875" customWidth="1"/>
    <col min="5" max="5" width="11.28515625" bestFit="1" customWidth="1"/>
  </cols>
  <sheetData>
    <row r="3" spans="1:22" x14ac:dyDescent="0.25">
      <c r="A3" s="3" t="s">
        <v>16</v>
      </c>
      <c r="B3" t="s">
        <v>1798</v>
      </c>
      <c r="T3" t="s">
        <v>273</v>
      </c>
      <c r="U3" t="s">
        <v>1801</v>
      </c>
      <c r="V3" t="s">
        <v>1802</v>
      </c>
    </row>
    <row r="4" spans="1:22" x14ac:dyDescent="0.25">
      <c r="A4" s="4" t="s">
        <v>1</v>
      </c>
      <c r="B4" s="2">
        <v>4</v>
      </c>
      <c r="S4" s="4" t="s">
        <v>1799</v>
      </c>
      <c r="T4" s="2">
        <v>4</v>
      </c>
      <c r="U4">
        <v>1</v>
      </c>
      <c r="V4">
        <f>T4-U4</f>
        <v>3</v>
      </c>
    </row>
    <row r="5" spans="1:22" x14ac:dyDescent="0.25">
      <c r="A5" s="4" t="s">
        <v>1785</v>
      </c>
      <c r="B5" s="2">
        <v>50</v>
      </c>
      <c r="S5" s="4" t="s">
        <v>293</v>
      </c>
      <c r="T5" s="2">
        <v>50</v>
      </c>
      <c r="U5">
        <v>4</v>
      </c>
      <c r="V5">
        <f>T5-U5</f>
        <v>46</v>
      </c>
    </row>
    <row r="6" spans="1:22" x14ac:dyDescent="0.25">
      <c r="A6" s="4" t="s">
        <v>17</v>
      </c>
      <c r="B6" s="2">
        <v>54</v>
      </c>
    </row>
    <row r="8" spans="1:22" x14ac:dyDescent="0.25">
      <c r="H8" s="54"/>
      <c r="I8" s="54"/>
      <c r="J8" s="54"/>
      <c r="K8" s="54"/>
    </row>
    <row r="9" spans="1:22" x14ac:dyDescent="0.25">
      <c r="H9" s="54"/>
      <c r="I9" s="54"/>
      <c r="J9" s="54"/>
      <c r="K9" s="54"/>
    </row>
    <row r="11" spans="1:22" ht="38.25" customHeight="1" x14ac:dyDescent="0.25">
      <c r="H11" s="45"/>
      <c r="I11" s="45"/>
      <c r="J11" s="45"/>
      <c r="K11" s="46"/>
    </row>
    <row r="12" spans="1:22" ht="38.25" customHeight="1" x14ac:dyDescent="0.25">
      <c r="H12" s="45"/>
      <c r="I12" s="45"/>
      <c r="J12" s="45"/>
      <c r="K12" s="46"/>
    </row>
    <row r="13" spans="1:22" ht="38.25" customHeight="1" x14ac:dyDescent="0.25">
      <c r="H13" s="46"/>
      <c r="I13" s="46"/>
      <c r="J13" s="46"/>
      <c r="K13" s="46"/>
    </row>
    <row r="14" spans="1:22" ht="38.25" customHeight="1" x14ac:dyDescent="0.25">
      <c r="H14" s="46"/>
    </row>
    <row r="15" spans="1:22" ht="38.25" customHeight="1" x14ac:dyDescent="0.25"/>
    <row r="16" spans="1:22" ht="38.25" customHeight="1" x14ac:dyDescent="0.25"/>
    <row r="17" spans="5:15" ht="38.25" customHeight="1" x14ac:dyDescent="0.25">
      <c r="E17" s="48"/>
      <c r="F17" s="48"/>
      <c r="G17" s="48"/>
      <c r="H17" s="48"/>
      <c r="I17" s="47"/>
      <c r="J17" s="47"/>
      <c r="K17" s="48"/>
      <c r="L17" s="48"/>
      <c r="M17" s="48"/>
      <c r="N17" s="48"/>
      <c r="O17" s="48"/>
    </row>
    <row r="18" spans="5:15" ht="38.25" customHeight="1" x14ac:dyDescent="0.25">
      <c r="K18" s="48"/>
      <c r="L18" s="48"/>
      <c r="M18" s="48"/>
      <c r="N18" s="48"/>
      <c r="O18" s="47"/>
    </row>
    <row r="19" spans="5:15" ht="38.25" customHeight="1" x14ac:dyDescent="0.25"/>
    <row r="20" spans="5:15" ht="38.25" customHeight="1" x14ac:dyDescent="0.25"/>
    <row r="21" spans="5:15" ht="38.25" customHeight="1" x14ac:dyDescent="0.25">
      <c r="F21" s="47"/>
      <c r="G21" s="47"/>
      <c r="H21" s="47"/>
      <c r="I21" s="47"/>
      <c r="J21" s="47"/>
      <c r="K21" s="47"/>
      <c r="L21" s="47"/>
      <c r="M21" s="47"/>
      <c r="N21" s="47"/>
    </row>
    <row r="22" spans="5:15" ht="38.25" customHeight="1" x14ac:dyDescent="0.25"/>
    <row r="23" spans="5:15" ht="38.25" customHeight="1" x14ac:dyDescent="0.25"/>
    <row r="24" spans="5:15" ht="38.25" customHeight="1" x14ac:dyDescent="0.25"/>
    <row r="25" spans="5:15" ht="38.25" customHeight="1" x14ac:dyDescent="0.25"/>
    <row r="26" spans="5:15" ht="38.25" customHeight="1" x14ac:dyDescent="0.25"/>
    <row r="27" spans="5:15" ht="38.25" customHeight="1" x14ac:dyDescent="0.25"/>
    <row r="28" spans="5:15" ht="38.25" customHeight="1" x14ac:dyDescent="0.25"/>
    <row r="29" spans="5:15" ht="38.25" customHeight="1" x14ac:dyDescent="0.25"/>
    <row r="30" spans="5:15" ht="38.25" customHeight="1" x14ac:dyDescent="0.25"/>
  </sheetData>
  <mergeCells count="1">
    <mergeCell ref="H8:K9"/>
  </mergeCells>
  <pageMargins left="0.7" right="0.7" top="0.75" bottom="0.75" header="0.3" footer="0.3"/>
  <pageSetup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E6" sqref="E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9.5703125" bestFit="1" customWidth="1"/>
    <col min="4" max="4" width="7.7109375" customWidth="1"/>
    <col min="5" max="5" width="8" customWidth="1"/>
    <col min="6" max="6" width="8.7109375" customWidth="1"/>
    <col min="7" max="7" width="11.28515625" bestFit="1" customWidth="1"/>
  </cols>
  <sheetData>
    <row r="3" spans="1:7" x14ac:dyDescent="0.25">
      <c r="A3" s="3" t="s">
        <v>1800</v>
      </c>
      <c r="B3" s="3" t="s">
        <v>1780</v>
      </c>
    </row>
    <row r="4" spans="1:7" x14ac:dyDescent="0.25">
      <c r="A4" s="3" t="s">
        <v>16</v>
      </c>
      <c r="B4" t="s">
        <v>4</v>
      </c>
      <c r="C4" t="s">
        <v>15</v>
      </c>
      <c r="D4" t="s">
        <v>5</v>
      </c>
      <c r="E4" t="s">
        <v>6</v>
      </c>
      <c r="F4" t="s">
        <v>7</v>
      </c>
      <c r="G4" t="s">
        <v>17</v>
      </c>
    </row>
    <row r="5" spans="1:7" x14ac:dyDescent="0.25">
      <c r="A5" s="4" t="s">
        <v>1</v>
      </c>
      <c r="B5" s="2">
        <v>1</v>
      </c>
      <c r="C5" s="2"/>
      <c r="D5" s="2">
        <v>2</v>
      </c>
      <c r="E5" s="2"/>
      <c r="F5" s="2">
        <v>1</v>
      </c>
      <c r="G5" s="2">
        <v>4</v>
      </c>
    </row>
    <row r="6" spans="1:7" x14ac:dyDescent="0.25">
      <c r="A6" s="4" t="s">
        <v>1785</v>
      </c>
      <c r="B6" s="2">
        <v>16</v>
      </c>
      <c r="C6" s="2">
        <v>1</v>
      </c>
      <c r="D6" s="2">
        <v>22</v>
      </c>
      <c r="E6" s="2">
        <v>7</v>
      </c>
      <c r="F6" s="2">
        <v>4</v>
      </c>
      <c r="G6" s="2">
        <v>50</v>
      </c>
    </row>
    <row r="7" spans="1:7" x14ac:dyDescent="0.25">
      <c r="A7" s="4" t="s">
        <v>17</v>
      </c>
      <c r="B7" s="2">
        <v>17</v>
      </c>
      <c r="C7" s="2">
        <v>1</v>
      </c>
      <c r="D7" s="2">
        <v>24</v>
      </c>
      <c r="E7" s="2">
        <v>7</v>
      </c>
      <c r="F7" s="2">
        <v>5</v>
      </c>
      <c r="G7" s="2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topLeftCell="A3" workbookViewId="0">
      <selection activeCell="A24" sqref="A24"/>
    </sheetView>
  </sheetViews>
  <sheetFormatPr defaultRowHeight="15" x14ac:dyDescent="0.25"/>
  <cols>
    <col min="1" max="1" width="32.5703125" customWidth="1"/>
  </cols>
  <sheetData>
    <row r="3" spans="1:4" x14ac:dyDescent="0.25">
      <c r="A3" s="43" t="s">
        <v>1781</v>
      </c>
      <c r="B3" s="43" t="s">
        <v>1782</v>
      </c>
      <c r="C3" s="43" t="s">
        <v>1783</v>
      </c>
      <c r="D3" s="43" t="s">
        <v>304</v>
      </c>
    </row>
    <row r="4" spans="1:4" x14ac:dyDescent="0.25">
      <c r="A4" s="44" t="s">
        <v>1784</v>
      </c>
      <c r="B4" s="44" t="s">
        <v>1785</v>
      </c>
      <c r="C4" s="44" t="s">
        <v>0</v>
      </c>
      <c r="D4" s="44" t="s">
        <v>6</v>
      </c>
    </row>
    <row r="5" spans="1:4" x14ac:dyDescent="0.25">
      <c r="A5" s="44" t="s">
        <v>1786</v>
      </c>
      <c r="B5" s="44" t="s">
        <v>1785</v>
      </c>
      <c r="C5" s="44" t="s">
        <v>1787</v>
      </c>
      <c r="D5" s="44" t="s">
        <v>5</v>
      </c>
    </row>
    <row r="6" spans="1:4" x14ac:dyDescent="0.25">
      <c r="A6" s="44" t="s">
        <v>1786</v>
      </c>
      <c r="B6" s="44" t="s">
        <v>1785</v>
      </c>
      <c r="C6" s="44" t="s">
        <v>0</v>
      </c>
      <c r="D6" s="44" t="s">
        <v>4</v>
      </c>
    </row>
    <row r="7" spans="1:4" x14ac:dyDescent="0.25">
      <c r="A7" s="44" t="s">
        <v>1786</v>
      </c>
      <c r="B7" s="44" t="s">
        <v>1785</v>
      </c>
      <c r="C7" s="44" t="s">
        <v>0</v>
      </c>
      <c r="D7" s="44" t="s">
        <v>4</v>
      </c>
    </row>
    <row r="8" spans="1:4" x14ac:dyDescent="0.25">
      <c r="A8" s="44" t="s">
        <v>1786</v>
      </c>
      <c r="B8" s="44" t="s">
        <v>1785</v>
      </c>
      <c r="C8" s="44" t="s">
        <v>0</v>
      </c>
      <c r="D8" s="44" t="s">
        <v>4</v>
      </c>
    </row>
    <row r="9" spans="1:4" x14ac:dyDescent="0.25">
      <c r="A9" s="44" t="s">
        <v>1786</v>
      </c>
      <c r="B9" s="44" t="s">
        <v>1785</v>
      </c>
      <c r="C9" s="44" t="s">
        <v>1787</v>
      </c>
      <c r="D9" s="44" t="s">
        <v>6</v>
      </c>
    </row>
    <row r="10" spans="1:4" x14ac:dyDescent="0.25">
      <c r="A10" s="44" t="s">
        <v>1786</v>
      </c>
      <c r="B10" s="44" t="s">
        <v>1785</v>
      </c>
      <c r="C10" s="44" t="s">
        <v>0</v>
      </c>
      <c r="D10" s="44" t="s">
        <v>4</v>
      </c>
    </row>
    <row r="11" spans="1:4" x14ac:dyDescent="0.25">
      <c r="A11" s="44" t="s">
        <v>1786</v>
      </c>
      <c r="B11" s="44" t="s">
        <v>1785</v>
      </c>
      <c r="C11" s="44" t="s">
        <v>0</v>
      </c>
      <c r="D11" s="44" t="s">
        <v>6</v>
      </c>
    </row>
    <row r="12" spans="1:4" x14ac:dyDescent="0.25">
      <c r="A12" s="44" t="s">
        <v>1784</v>
      </c>
      <c r="B12" s="44" t="s">
        <v>1785</v>
      </c>
      <c r="C12" s="44" t="s">
        <v>0</v>
      </c>
      <c r="D12" s="44" t="s">
        <v>5</v>
      </c>
    </row>
    <row r="13" spans="1:4" x14ac:dyDescent="0.25">
      <c r="A13" s="44" t="s">
        <v>1786</v>
      </c>
      <c r="B13" s="44" t="s">
        <v>1785</v>
      </c>
      <c r="C13" s="44" t="s">
        <v>0</v>
      </c>
      <c r="D13" s="44" t="s">
        <v>4</v>
      </c>
    </row>
    <row r="14" spans="1:4" x14ac:dyDescent="0.25">
      <c r="A14" s="44" t="s">
        <v>1786</v>
      </c>
      <c r="B14" s="44" t="s">
        <v>1785</v>
      </c>
      <c r="C14" s="44" t="s">
        <v>0</v>
      </c>
      <c r="D14" s="44" t="s">
        <v>4</v>
      </c>
    </row>
    <row r="15" spans="1:4" x14ac:dyDescent="0.25">
      <c r="A15" s="44" t="s">
        <v>1786</v>
      </c>
      <c r="B15" s="44" t="s">
        <v>1785</v>
      </c>
      <c r="C15" s="44" t="s">
        <v>0</v>
      </c>
      <c r="D15" s="44" t="s">
        <v>4</v>
      </c>
    </row>
    <row r="16" spans="1:4" x14ac:dyDescent="0.25">
      <c r="A16" s="44" t="s">
        <v>1788</v>
      </c>
      <c r="B16" s="44" t="s">
        <v>1785</v>
      </c>
      <c r="C16" s="44" t="s">
        <v>0</v>
      </c>
      <c r="D16" s="44" t="s">
        <v>5</v>
      </c>
    </row>
    <row r="17" spans="1:4" x14ac:dyDescent="0.25">
      <c r="A17" s="44" t="s">
        <v>1784</v>
      </c>
      <c r="B17" s="44" t="s">
        <v>2</v>
      </c>
      <c r="C17" s="44" t="s">
        <v>1789</v>
      </c>
      <c r="D17" s="44" t="s">
        <v>7</v>
      </c>
    </row>
    <row r="18" spans="1:4" x14ac:dyDescent="0.25">
      <c r="A18" s="44" t="s">
        <v>1786</v>
      </c>
      <c r="B18" s="44" t="s">
        <v>1785</v>
      </c>
      <c r="C18" s="44" t="s">
        <v>0</v>
      </c>
      <c r="D18" s="44" t="s">
        <v>4</v>
      </c>
    </row>
    <row r="19" spans="1:4" x14ac:dyDescent="0.25">
      <c r="A19" s="44" t="s">
        <v>1790</v>
      </c>
      <c r="B19" s="44" t="s">
        <v>1785</v>
      </c>
      <c r="C19" s="44" t="s">
        <v>0</v>
      </c>
      <c r="D19" s="44" t="s">
        <v>6</v>
      </c>
    </row>
    <row r="20" spans="1:4" x14ac:dyDescent="0.25">
      <c r="A20" s="44" t="s">
        <v>1786</v>
      </c>
      <c r="B20" s="44" t="s">
        <v>1785</v>
      </c>
      <c r="C20" s="44" t="s">
        <v>1787</v>
      </c>
      <c r="D20" s="44" t="s">
        <v>5</v>
      </c>
    </row>
    <row r="21" spans="1:4" x14ac:dyDescent="0.25">
      <c r="A21" s="44" t="s">
        <v>1791</v>
      </c>
      <c r="B21" s="44" t="s">
        <v>2</v>
      </c>
      <c r="C21" s="44" t="s">
        <v>1787</v>
      </c>
      <c r="D21" s="44" t="s">
        <v>5</v>
      </c>
    </row>
    <row r="22" spans="1:4" x14ac:dyDescent="0.25">
      <c r="A22" s="44" t="s">
        <v>1786</v>
      </c>
      <c r="B22" s="44" t="s">
        <v>1785</v>
      </c>
      <c r="C22" s="44" t="s">
        <v>0</v>
      </c>
      <c r="D22" s="44" t="s">
        <v>5</v>
      </c>
    </row>
    <row r="23" spans="1:4" ht="30" x14ac:dyDescent="0.25">
      <c r="A23" s="44" t="s">
        <v>1792</v>
      </c>
      <c r="B23" s="44" t="s">
        <v>1</v>
      </c>
      <c r="C23" s="44" t="s">
        <v>1789</v>
      </c>
      <c r="D23" s="44" t="s">
        <v>5</v>
      </c>
    </row>
    <row r="24" spans="1:4" x14ac:dyDescent="0.25">
      <c r="A24" s="44" t="s">
        <v>1786</v>
      </c>
      <c r="B24" s="44" t="s">
        <v>1785</v>
      </c>
      <c r="C24" s="44" t="s">
        <v>0</v>
      </c>
      <c r="D24" s="44" t="s">
        <v>5</v>
      </c>
    </row>
    <row r="25" spans="1:4" x14ac:dyDescent="0.25">
      <c r="A25" s="44" t="s">
        <v>1786</v>
      </c>
      <c r="B25" s="44" t="s">
        <v>1785</v>
      </c>
      <c r="C25" s="44" t="s">
        <v>0</v>
      </c>
      <c r="D25" s="44" t="s">
        <v>4</v>
      </c>
    </row>
    <row r="26" spans="1:4" x14ac:dyDescent="0.25">
      <c r="A26" s="44" t="s">
        <v>1786</v>
      </c>
      <c r="B26" s="44" t="s">
        <v>1785</v>
      </c>
      <c r="C26" s="44" t="s">
        <v>0</v>
      </c>
      <c r="D26" s="44" t="s">
        <v>4</v>
      </c>
    </row>
    <row r="27" spans="1:4" x14ac:dyDescent="0.25">
      <c r="A27" s="44" t="s">
        <v>1786</v>
      </c>
      <c r="B27" s="44" t="s">
        <v>1785</v>
      </c>
      <c r="C27" s="44" t="s">
        <v>0</v>
      </c>
      <c r="D27" s="44" t="s">
        <v>6</v>
      </c>
    </row>
    <row r="28" spans="1:4" x14ac:dyDescent="0.25">
      <c r="A28" s="44" t="s">
        <v>1786</v>
      </c>
      <c r="B28" s="44" t="s">
        <v>1785</v>
      </c>
      <c r="C28" s="44" t="s">
        <v>0</v>
      </c>
      <c r="D28" s="44" t="s">
        <v>5</v>
      </c>
    </row>
    <row r="29" spans="1:4" x14ac:dyDescent="0.25">
      <c r="A29" s="44" t="s">
        <v>1786</v>
      </c>
      <c r="B29" s="44" t="s">
        <v>1785</v>
      </c>
      <c r="C29" s="44" t="s">
        <v>0</v>
      </c>
      <c r="D29" s="44" t="s">
        <v>4</v>
      </c>
    </row>
    <row r="30" spans="1:4" x14ac:dyDescent="0.25">
      <c r="A30" s="44" t="s">
        <v>1786</v>
      </c>
      <c r="B30" s="44" t="s">
        <v>1785</v>
      </c>
      <c r="C30" s="44" t="s">
        <v>0</v>
      </c>
      <c r="D30" s="44" t="s">
        <v>5</v>
      </c>
    </row>
    <row r="31" spans="1:4" ht="30" x14ac:dyDescent="0.25">
      <c r="A31" s="44" t="s">
        <v>1791</v>
      </c>
      <c r="B31" s="44" t="s">
        <v>1</v>
      </c>
      <c r="C31" s="44" t="s">
        <v>0</v>
      </c>
      <c r="D31" s="44" t="s">
        <v>4</v>
      </c>
    </row>
    <row r="32" spans="1:4" x14ac:dyDescent="0.25">
      <c r="A32" s="44" t="s">
        <v>1793</v>
      </c>
      <c r="B32" s="44" t="s">
        <v>2</v>
      </c>
      <c r="C32" s="44" t="s">
        <v>1789</v>
      </c>
      <c r="D32" s="44" t="s">
        <v>7</v>
      </c>
    </row>
    <row r="33" spans="1:4" x14ac:dyDescent="0.25">
      <c r="A33" s="44" t="s">
        <v>1784</v>
      </c>
      <c r="B33" s="44" t="s">
        <v>1785</v>
      </c>
      <c r="C33" s="44" t="s">
        <v>0</v>
      </c>
      <c r="D33" s="44" t="s">
        <v>7</v>
      </c>
    </row>
    <row r="34" spans="1:4" x14ac:dyDescent="0.25">
      <c r="A34" s="44" t="s">
        <v>1791</v>
      </c>
      <c r="B34" s="44" t="s">
        <v>1785</v>
      </c>
      <c r="C34" s="44" t="s">
        <v>0</v>
      </c>
      <c r="D34" s="44" t="s">
        <v>4</v>
      </c>
    </row>
    <row r="35" spans="1:4" x14ac:dyDescent="0.25">
      <c r="A35" s="44" t="s">
        <v>1786</v>
      </c>
      <c r="B35" s="44" t="s">
        <v>1785</v>
      </c>
      <c r="C35" s="44" t="s">
        <v>0</v>
      </c>
      <c r="D35" s="44" t="s">
        <v>5</v>
      </c>
    </row>
    <row r="36" spans="1:4" x14ac:dyDescent="0.25">
      <c r="A36" s="44" t="s">
        <v>1786</v>
      </c>
      <c r="B36" s="44" t="s">
        <v>1785</v>
      </c>
      <c r="C36" s="44" t="s">
        <v>0</v>
      </c>
      <c r="D36" s="44" t="s">
        <v>6</v>
      </c>
    </row>
    <row r="37" spans="1:4" x14ac:dyDescent="0.25">
      <c r="A37" s="44" t="s">
        <v>1788</v>
      </c>
      <c r="B37" s="44" t="s">
        <v>1785</v>
      </c>
      <c r="C37" s="44" t="s">
        <v>0</v>
      </c>
      <c r="D37" s="44" t="s">
        <v>6</v>
      </c>
    </row>
    <row r="38" spans="1:4" ht="30" x14ac:dyDescent="0.25">
      <c r="A38" s="44" t="s">
        <v>1786</v>
      </c>
      <c r="B38" s="44" t="s">
        <v>1785</v>
      </c>
      <c r="C38" s="44" t="s">
        <v>0</v>
      </c>
      <c r="D38" s="44" t="s">
        <v>15</v>
      </c>
    </row>
    <row r="39" spans="1:4" x14ac:dyDescent="0.25">
      <c r="A39" s="44" t="s">
        <v>1786</v>
      </c>
      <c r="B39" s="44" t="s">
        <v>1785</v>
      </c>
      <c r="C39" s="44" t="s">
        <v>0</v>
      </c>
      <c r="D39" s="44" t="s">
        <v>5</v>
      </c>
    </row>
    <row r="40" spans="1:4" x14ac:dyDescent="0.25">
      <c r="A40" s="44" t="s">
        <v>1786</v>
      </c>
      <c r="B40" s="44" t="s">
        <v>1785</v>
      </c>
      <c r="C40" s="44" t="s">
        <v>0</v>
      </c>
      <c r="D40" s="44" t="s">
        <v>4</v>
      </c>
    </row>
    <row r="41" spans="1:4" x14ac:dyDescent="0.25">
      <c r="A41" s="44" t="s">
        <v>1786</v>
      </c>
      <c r="B41" s="44" t="s">
        <v>1785</v>
      </c>
      <c r="C41" s="44" t="s">
        <v>0</v>
      </c>
      <c r="D41" s="44" t="s">
        <v>5</v>
      </c>
    </row>
    <row r="42" spans="1:4" x14ac:dyDescent="0.25">
      <c r="A42" s="44" t="s">
        <v>1794</v>
      </c>
      <c r="B42" s="44" t="s">
        <v>1785</v>
      </c>
      <c r="C42" s="44" t="s">
        <v>1789</v>
      </c>
      <c r="D42" s="44" t="s">
        <v>4</v>
      </c>
    </row>
    <row r="43" spans="1:4" x14ac:dyDescent="0.25">
      <c r="A43" s="44" t="s">
        <v>1784</v>
      </c>
      <c r="B43" s="44" t="s">
        <v>1785</v>
      </c>
      <c r="C43" s="44" t="s">
        <v>0</v>
      </c>
      <c r="D43" s="44" t="s">
        <v>5</v>
      </c>
    </row>
    <row r="44" spans="1:4" x14ac:dyDescent="0.25">
      <c r="A44" s="44" t="s">
        <v>1786</v>
      </c>
      <c r="B44" s="44" t="s">
        <v>1785</v>
      </c>
      <c r="C44" s="44" t="s">
        <v>0</v>
      </c>
      <c r="D44" s="44" t="s">
        <v>5</v>
      </c>
    </row>
    <row r="45" spans="1:4" ht="30" x14ac:dyDescent="0.25">
      <c r="A45" s="44" t="s">
        <v>1790</v>
      </c>
      <c r="B45" s="44" t="s">
        <v>1</v>
      </c>
      <c r="C45" s="44" t="s">
        <v>1789</v>
      </c>
      <c r="D45" s="44" t="s">
        <v>5</v>
      </c>
    </row>
    <row r="46" spans="1:4" x14ac:dyDescent="0.25">
      <c r="A46" s="44" t="s">
        <v>1795</v>
      </c>
      <c r="B46" s="44" t="s">
        <v>1785</v>
      </c>
      <c r="C46" s="44" t="s">
        <v>1789</v>
      </c>
      <c r="D46" s="44" t="s">
        <v>4</v>
      </c>
    </row>
    <row r="47" spans="1:4" x14ac:dyDescent="0.25">
      <c r="A47" s="44" t="s">
        <v>1793</v>
      </c>
      <c r="B47" s="44" t="s">
        <v>1785</v>
      </c>
      <c r="C47" s="44" t="s">
        <v>1789</v>
      </c>
      <c r="D47" s="44" t="s">
        <v>5</v>
      </c>
    </row>
    <row r="48" spans="1:4" x14ac:dyDescent="0.25">
      <c r="A48" s="44" t="s">
        <v>1793</v>
      </c>
      <c r="B48" s="44" t="s">
        <v>1785</v>
      </c>
      <c r="C48" s="44" t="s">
        <v>0</v>
      </c>
      <c r="D48" s="44" t="s">
        <v>5</v>
      </c>
    </row>
    <row r="49" spans="1:4" x14ac:dyDescent="0.25">
      <c r="A49" s="44" t="s">
        <v>1784</v>
      </c>
      <c r="B49" s="44" t="s">
        <v>1785</v>
      </c>
      <c r="C49" s="44" t="s">
        <v>0</v>
      </c>
      <c r="D49" s="44" t="s">
        <v>5</v>
      </c>
    </row>
    <row r="50" spans="1:4" x14ac:dyDescent="0.25">
      <c r="A50" s="44" t="s">
        <v>1796</v>
      </c>
      <c r="B50" s="44" t="s">
        <v>1785</v>
      </c>
      <c r="C50" s="44" t="s">
        <v>0</v>
      </c>
      <c r="D50" s="44" t="s">
        <v>5</v>
      </c>
    </row>
    <row r="51" spans="1:4" x14ac:dyDescent="0.25">
      <c r="A51" s="44" t="s">
        <v>1786</v>
      </c>
      <c r="B51" s="44" t="s">
        <v>1785</v>
      </c>
      <c r="C51" s="44" t="s">
        <v>0</v>
      </c>
      <c r="D51" s="44" t="s">
        <v>4</v>
      </c>
    </row>
    <row r="52" spans="1:4" x14ac:dyDescent="0.25">
      <c r="A52" s="44" t="s">
        <v>1786</v>
      </c>
      <c r="B52" s="44" t="s">
        <v>1785</v>
      </c>
      <c r="C52" s="44" t="s">
        <v>0</v>
      </c>
      <c r="D52" s="44" t="s">
        <v>5</v>
      </c>
    </row>
    <row r="53" spans="1:4" x14ac:dyDescent="0.25">
      <c r="A53" s="44" t="s">
        <v>1786</v>
      </c>
      <c r="B53" s="44" t="s">
        <v>1785</v>
      </c>
      <c r="C53" s="44" t="s">
        <v>0</v>
      </c>
      <c r="D53" s="44" t="s">
        <v>5</v>
      </c>
    </row>
    <row r="54" spans="1:4" x14ac:dyDescent="0.25">
      <c r="A54" s="44" t="s">
        <v>1788</v>
      </c>
      <c r="B54" s="44" t="s">
        <v>1785</v>
      </c>
      <c r="C54" s="44" t="s">
        <v>0</v>
      </c>
      <c r="D54" s="44" t="s">
        <v>5</v>
      </c>
    </row>
    <row r="55" spans="1:4" x14ac:dyDescent="0.25">
      <c r="A55" s="44" t="s">
        <v>1790</v>
      </c>
      <c r="B55" s="44" t="s">
        <v>1785</v>
      </c>
      <c r="C55" s="44" t="s">
        <v>0</v>
      </c>
      <c r="D55" s="44" t="s">
        <v>7</v>
      </c>
    </row>
    <row r="56" spans="1:4" x14ac:dyDescent="0.25">
      <c r="A56" s="44" t="s">
        <v>1784</v>
      </c>
      <c r="B56" s="44" t="s">
        <v>1785</v>
      </c>
      <c r="C56" s="44" t="s">
        <v>0</v>
      </c>
      <c r="D56" s="44" t="s">
        <v>5</v>
      </c>
    </row>
    <row r="57" spans="1:4" ht="30" x14ac:dyDescent="0.25">
      <c r="A57" s="44" t="s">
        <v>1797</v>
      </c>
      <c r="B57" s="44" t="s">
        <v>1</v>
      </c>
      <c r="C57" s="44" t="s">
        <v>0</v>
      </c>
      <c r="D57" s="44" t="s">
        <v>7</v>
      </c>
    </row>
  </sheetData>
  <autoFilter ref="A3:D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knockdowns</vt:lpstr>
      <vt:lpstr>Sheet4</vt:lpstr>
      <vt:lpstr>totals</vt:lpstr>
      <vt:lpstr>statusdiscipline</vt:lpstr>
      <vt:lpstr>grid numbers</vt:lpstr>
      <vt:lpstr>grid colors</vt:lpstr>
      <vt:lpstr>Sheet3</vt:lpstr>
      <vt:lpstr>Sheet5</vt:lpstr>
      <vt:lpstr>Domestics</vt:lpstr>
      <vt:lpstr>discipline</vt:lpstr>
      <vt:lpstr>convictions to make line chart</vt:lpstr>
      <vt:lpstr>license status</vt:lpstr>
      <vt:lpstr>Sheet8</vt:lpstr>
      <vt:lpstr>crime types</vt:lpstr>
      <vt:lpstr>Sheet9</vt:lpstr>
      <vt:lpstr>convictions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2017-06-21T15:02:35Z</dcterms:created>
  <dcterms:modified xsi:type="dcterms:W3CDTF">2017-08-09T15:17:57Z</dcterms:modified>
</cp:coreProperties>
</file>