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Override PartName="/xl/charts/style3.xml" ContentType="application/vnd.ms-office.chartstyle+xml"/>
  <Override PartName="/xl/charts/colors3.xml" ContentType="application/vnd.ms-office.chartcolorstyle+xml"/>
  <Override PartName="/xl/charts/style4.xml" ContentType="application/vnd.ms-office.chartstyle+xml"/>
  <Override PartName="/xl/charts/colors4.xml" ContentType="application/vnd.ms-office.chartcolorstyle+xml"/>
  <Override PartName="/xl/charts/style5.xml" ContentType="application/vnd.ms-office.chartstyle+xml"/>
  <Override PartName="/xl/charts/colors5.xml" ContentType="application/vnd.ms-office.chartcolorstyle+xml"/>
  <Override PartName="/xl/charts/style6.xml" ContentType="application/vnd.ms-office.chartstyle+xml"/>
  <Override PartName="/xl/charts/colors6.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360" yWindow="0" windowWidth="29520" windowHeight="18140" activeTab="3"/>
  </bookViews>
  <sheets>
    <sheet name="combined" sheetId="20" r:id="rId1"/>
    <sheet name="Sheet1" sheetId="21" r:id="rId2"/>
    <sheet name="payouts" sheetId="1" r:id="rId3"/>
    <sheet name="counts" sheetId="22" r:id="rId4"/>
    <sheet name="agencies" sheetId="5" r:id="rId5"/>
    <sheet name="yearly_totals" sheetId="15" r:id="rId6"/>
    <sheet name="pivot" sheetId="8" r:id="rId7"/>
    <sheet name="rates" sheetId="10" r:id="rId8"/>
    <sheet name="Sheet4" sheetId="14" r:id="rId9"/>
    <sheet name="payments_2018" sheetId="16" r:id="rId10"/>
    <sheet name="source" sheetId="17" r:id="rId11"/>
    <sheet name="layout" sheetId="18" r:id="rId12"/>
  </sheets>
  <definedNames>
    <definedName name="_xlnm._FilterDatabase" localSheetId="4" hidden="1">agencies!$A$1:$E$375</definedName>
    <definedName name="_xlnm._FilterDatabase" localSheetId="2" hidden="1">payouts!$A$1:$P$934</definedName>
    <definedName name="_xlnm._FilterDatabase" localSheetId="7" hidden="1">rates!$A$1:$F$192</definedName>
  </definedNames>
  <calcPr calcId="140001" concurrentCalc="0"/>
  <pivotCaches>
    <pivotCache cacheId="5" r:id="rId13"/>
    <pivotCache cacheId="8" r:id="rId14"/>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5" l="1"/>
  <c r="D20" i="15"/>
  <c r="B20" i="15"/>
  <c r="C19" i="15"/>
  <c r="D19" i="15"/>
  <c r="B19" i="15"/>
  <c r="F17" i="15"/>
  <c r="G17" i="15"/>
  <c r="H17" i="15"/>
  <c r="I6" i="15"/>
  <c r="I7" i="15"/>
  <c r="I8" i="15"/>
  <c r="I9" i="15"/>
  <c r="I10" i="15"/>
  <c r="I11" i="15"/>
  <c r="I12" i="15"/>
  <c r="I13" i="15"/>
  <c r="I14" i="15"/>
  <c r="I15" i="15"/>
  <c r="I5" i="15"/>
  <c r="C17" i="15"/>
  <c r="D17" i="15"/>
  <c r="B17" i="15"/>
  <c r="E6" i="15"/>
  <c r="E7" i="15"/>
  <c r="E8" i="15"/>
  <c r="E9" i="15"/>
  <c r="E10" i="15"/>
  <c r="E11" i="15"/>
  <c r="E12" i="15"/>
  <c r="E13" i="15"/>
  <c r="E14" i="15"/>
  <c r="E15" i="15"/>
  <c r="E5" i="15"/>
  <c r="E20" i="15"/>
  <c r="I17" i="15"/>
  <c r="H22" i="15"/>
  <c r="E19" i="15"/>
  <c r="E17" i="15"/>
  <c r="D22" i="15"/>
  <c r="D88" i="10"/>
  <c r="D100" i="10"/>
  <c r="D126" i="10"/>
  <c r="F126" i="10"/>
  <c r="D72" i="10"/>
  <c r="F72" i="10"/>
  <c r="D179" i="10"/>
  <c r="F179" i="10"/>
  <c r="D127" i="10"/>
  <c r="F127" i="10"/>
  <c r="D143" i="10"/>
  <c r="F143" i="10"/>
  <c r="D40" i="10"/>
  <c r="E40" i="10"/>
  <c r="D145" i="10"/>
  <c r="F145" i="10"/>
  <c r="D84" i="10"/>
  <c r="F84" i="10"/>
  <c r="D85" i="10"/>
  <c r="D74" i="10"/>
  <c r="D73" i="10"/>
  <c r="E73" i="10"/>
  <c r="D50" i="10"/>
  <c r="D31" i="10"/>
  <c r="D156" i="10"/>
  <c r="F156" i="10"/>
  <c r="D81" i="10"/>
  <c r="F81" i="10"/>
  <c r="D130" i="10"/>
  <c r="F130" i="10"/>
  <c r="D101" i="10"/>
  <c r="D23" i="10"/>
  <c r="D59" i="10"/>
  <c r="E59" i="10"/>
  <c r="D44" i="10"/>
  <c r="F44" i="10"/>
  <c r="D139" i="10"/>
  <c r="F139" i="10"/>
  <c r="D10" i="10"/>
  <c r="E10" i="10"/>
  <c r="D96" i="10"/>
  <c r="D48" i="10"/>
  <c r="D612" i="1"/>
  <c r="D728" i="1"/>
  <c r="D322" i="1"/>
  <c r="D488" i="1"/>
  <c r="D737" i="1"/>
  <c r="D852" i="1"/>
  <c r="D390" i="1"/>
  <c r="D83" i="1"/>
  <c r="D124" i="1"/>
  <c r="D137" i="1"/>
  <c r="D151" i="1"/>
  <c r="D686" i="1"/>
  <c r="D763" i="1"/>
  <c r="D105" i="1"/>
  <c r="D385" i="1"/>
  <c r="D427" i="1"/>
  <c r="D467" i="1"/>
  <c r="D535" i="1"/>
  <c r="D589" i="1"/>
  <c r="D627" i="1"/>
  <c r="D718" i="1"/>
  <c r="D636" i="1"/>
  <c r="D671" i="1"/>
  <c r="D269" i="1"/>
  <c r="D687" i="1"/>
  <c r="D696" i="1"/>
  <c r="D546" i="1"/>
  <c r="D652" i="1"/>
  <c r="D228" i="1"/>
  <c r="D386" i="1"/>
  <c r="D684" i="1"/>
  <c r="D54" i="1"/>
  <c r="E48" i="10"/>
  <c r="F48" i="10"/>
  <c r="E50" i="10"/>
  <c r="F50" i="10"/>
  <c r="E100" i="10"/>
  <c r="F100" i="10"/>
  <c r="E130" i="10"/>
  <c r="E127" i="10"/>
  <c r="E84" i="10"/>
  <c r="E88" i="10"/>
  <c r="F88" i="10"/>
  <c r="E156" i="10"/>
  <c r="E179" i="10"/>
  <c r="E72" i="10"/>
  <c r="E44" i="10"/>
  <c r="F40" i="10"/>
  <c r="E23" i="10"/>
  <c r="F23" i="10"/>
  <c r="E74" i="10"/>
  <c r="F74" i="10"/>
  <c r="E145" i="10"/>
  <c r="E126" i="10"/>
  <c r="E81" i="10"/>
  <c r="F73" i="10"/>
  <c r="F10" i="10"/>
  <c r="E96" i="10"/>
  <c r="F96" i="10"/>
  <c r="E101" i="10"/>
  <c r="F101" i="10"/>
  <c r="E31" i="10"/>
  <c r="F31" i="10"/>
  <c r="E85" i="10"/>
  <c r="F85" i="10"/>
  <c r="E139" i="10"/>
  <c r="E143" i="10"/>
  <c r="F59" i="10"/>
  <c r="D34" i="10"/>
  <c r="D26" i="10"/>
  <c r="D69" i="10"/>
  <c r="D49" i="10"/>
  <c r="D16" i="10"/>
  <c r="D107" i="10"/>
  <c r="D159" i="10"/>
  <c r="D71" i="10"/>
  <c r="D51" i="10"/>
  <c r="D190" i="10"/>
  <c r="D99" i="10"/>
  <c r="D164" i="10"/>
  <c r="D111" i="10"/>
  <c r="D12" i="10"/>
  <c r="D136" i="10"/>
  <c r="D4" i="10"/>
  <c r="D173" i="10"/>
  <c r="D131" i="10"/>
  <c r="D135" i="10"/>
  <c r="D171" i="10"/>
  <c r="D140" i="10"/>
  <c r="D24" i="10"/>
  <c r="D6" i="10"/>
  <c r="D112" i="10"/>
  <c r="D128" i="10"/>
  <c r="D30" i="10"/>
  <c r="D134" i="10"/>
  <c r="D192" i="10"/>
  <c r="D185" i="10"/>
  <c r="D113" i="10"/>
  <c r="D165" i="10"/>
  <c r="D43" i="10"/>
  <c r="D61" i="10"/>
  <c r="D189" i="10"/>
  <c r="D94" i="10"/>
  <c r="D114" i="10"/>
  <c r="D180" i="10"/>
  <c r="D18" i="10"/>
  <c r="D64" i="10"/>
  <c r="D148" i="10"/>
  <c r="D63" i="10"/>
  <c r="D102" i="10"/>
  <c r="D115" i="10"/>
  <c r="D116" i="10"/>
  <c r="D117" i="10"/>
  <c r="D58" i="10"/>
  <c r="D149" i="10"/>
  <c r="D89" i="10"/>
  <c r="D146" i="10"/>
  <c r="D55" i="10"/>
  <c r="D70" i="10"/>
  <c r="D118" i="10"/>
  <c r="D9" i="10"/>
  <c r="D161" i="10"/>
  <c r="D109" i="10"/>
  <c r="D186" i="10"/>
  <c r="D92" i="10"/>
  <c r="D36" i="10"/>
  <c r="D103" i="10"/>
  <c r="D95" i="10"/>
  <c r="D38" i="10"/>
  <c r="D76" i="10"/>
  <c r="D75" i="10"/>
  <c r="D153" i="10"/>
  <c r="D182" i="10"/>
  <c r="D183" i="10"/>
  <c r="D166" i="10"/>
  <c r="D129" i="10"/>
  <c r="D184" i="10"/>
  <c r="D119" i="10"/>
  <c r="D120" i="10"/>
  <c r="D19" i="10"/>
  <c r="D35" i="10"/>
  <c r="D137" i="10"/>
  <c r="D57" i="10"/>
  <c r="D98" i="10"/>
  <c r="D155" i="10"/>
  <c r="D191" i="10"/>
  <c r="D152" i="10"/>
  <c r="D60" i="10"/>
  <c r="D45" i="10"/>
  <c r="D121" i="10"/>
  <c r="D175" i="10"/>
  <c r="D154" i="10"/>
  <c r="D83" i="10"/>
  <c r="D141" i="10"/>
  <c r="D20" i="10"/>
  <c r="D178" i="10"/>
  <c r="D133" i="10"/>
  <c r="D27" i="10"/>
  <c r="D86" i="10"/>
  <c r="D80" i="10"/>
  <c r="D82" i="10"/>
  <c r="D28" i="10"/>
  <c r="D68" i="10"/>
  <c r="D15" i="10"/>
  <c r="D97" i="10"/>
  <c r="D52" i="10"/>
  <c r="D53" i="10"/>
  <c r="D174" i="10"/>
  <c r="D168" i="10"/>
  <c r="D7" i="10"/>
  <c r="D13" i="10"/>
  <c r="D2" i="10"/>
  <c r="D47" i="10"/>
  <c r="D150" i="10"/>
  <c r="D79" i="10"/>
  <c r="D11" i="10"/>
  <c r="D122" i="10"/>
  <c r="D106" i="10"/>
  <c r="D54" i="10"/>
  <c r="D172" i="10"/>
  <c r="D14" i="10"/>
  <c r="D22" i="10"/>
  <c r="D170" i="10"/>
  <c r="D142" i="10"/>
  <c r="D160" i="10"/>
  <c r="D87" i="10"/>
  <c r="D93" i="10"/>
  <c r="D181" i="10"/>
  <c r="D123" i="10"/>
  <c r="D108" i="10"/>
  <c r="D78" i="10"/>
  <c r="D37" i="10"/>
  <c r="D144" i="10"/>
  <c r="D124" i="10"/>
  <c r="D151" i="10"/>
  <c r="D77" i="10"/>
  <c r="D132" i="10"/>
  <c r="D62" i="10"/>
  <c r="D32" i="10"/>
  <c r="D147" i="10"/>
  <c r="D187" i="10"/>
  <c r="D188" i="10"/>
  <c r="D8" i="10"/>
  <c r="D176" i="10"/>
  <c r="D162" i="10"/>
  <c r="D125" i="10"/>
  <c r="D177" i="10"/>
  <c r="D39" i="10"/>
  <c r="D56" i="10"/>
  <c r="D5" i="10"/>
  <c r="D91" i="10"/>
  <c r="D41" i="10"/>
  <c r="D167" i="10"/>
  <c r="D104" i="10"/>
  <c r="D25" i="10"/>
  <c r="D105" i="10"/>
  <c r="D65" i="10"/>
  <c r="D66" i="10"/>
  <c r="D163" i="10"/>
  <c r="D42" i="10"/>
  <c r="D33" i="10"/>
  <c r="D138" i="10"/>
  <c r="D90" i="10"/>
  <c r="D67" i="10"/>
  <c r="D158" i="10"/>
  <c r="D157" i="10"/>
  <c r="D46" i="10"/>
  <c r="D17" i="10"/>
  <c r="D3" i="10"/>
  <c r="D169" i="10"/>
  <c r="D21" i="10"/>
  <c r="D29" i="10"/>
  <c r="D110" i="10"/>
  <c r="D637" i="1"/>
  <c r="D681" i="1"/>
  <c r="D710" i="1"/>
  <c r="D699" i="1"/>
  <c r="D317" i="1"/>
  <c r="D316" i="1"/>
  <c r="D438" i="1"/>
  <c r="D707" i="1"/>
  <c r="D645" i="1"/>
  <c r="D416" i="1"/>
  <c r="D376" i="1"/>
  <c r="D461" i="1"/>
  <c r="D413" i="1"/>
  <c r="D412" i="1"/>
  <c r="D411" i="1"/>
  <c r="D410" i="1"/>
  <c r="D409" i="1"/>
  <c r="D408" i="1"/>
  <c r="D129" i="1"/>
  <c r="D295" i="1"/>
  <c r="D622" i="1"/>
  <c r="D475" i="1"/>
  <c r="D65" i="1"/>
  <c r="D128" i="1"/>
  <c r="D126" i="1"/>
  <c r="D667" i="1"/>
  <c r="D668" i="1"/>
  <c r="D628" i="1"/>
  <c r="D590" i="1"/>
  <c r="D236" i="1"/>
  <c r="D116" i="1"/>
  <c r="D14" i="1"/>
  <c r="D135" i="1"/>
  <c r="D123" i="1"/>
  <c r="D152" i="1"/>
  <c r="D136" i="1"/>
  <c r="D357" i="1"/>
  <c r="D356" i="1"/>
  <c r="D354" i="1"/>
  <c r="D18" i="1"/>
  <c r="D61" i="1"/>
  <c r="D36" i="1"/>
  <c r="D350" i="1"/>
  <c r="D496" i="1"/>
  <c r="D565" i="1"/>
  <c r="D262" i="1"/>
  <c r="D369" i="1"/>
  <c r="D616" i="1"/>
  <c r="D229" i="1"/>
  <c r="D564" i="1"/>
  <c r="D158" i="1"/>
  <c r="D183" i="1"/>
  <c r="D515" i="1"/>
  <c r="D348" i="1"/>
  <c r="D70" i="1"/>
  <c r="D519" i="1"/>
  <c r="D10" i="1"/>
  <c r="D13" i="1"/>
  <c r="D95" i="1"/>
  <c r="D194" i="1"/>
  <c r="D450" i="1"/>
  <c r="D230" i="1"/>
  <c r="D325" i="1"/>
  <c r="D8" i="1"/>
  <c r="D164" i="1"/>
  <c r="D362" i="1"/>
  <c r="D163" i="1"/>
  <c r="D233" i="1"/>
  <c r="D189" i="1"/>
  <c r="D437" i="1"/>
  <c r="D208" i="1"/>
  <c r="D456" i="1"/>
  <c r="D465" i="1"/>
  <c r="D285" i="1"/>
  <c r="D50" i="1"/>
  <c r="D20" i="1"/>
  <c r="D125" i="1"/>
  <c r="D632" i="1"/>
  <c r="D102" i="1"/>
  <c r="D642" i="1"/>
  <c r="D521" i="1"/>
  <c r="D92" i="1"/>
  <c r="D349" i="1"/>
  <c r="D88" i="1"/>
  <c r="D368" i="1"/>
  <c r="D261" i="1"/>
  <c r="D178" i="1"/>
  <c r="D72" i="1"/>
  <c r="D55" i="1"/>
  <c r="D167" i="1"/>
  <c r="D259" i="1"/>
  <c r="D112" i="1"/>
  <c r="D16" i="1"/>
  <c r="D2" i="1"/>
  <c r="D4" i="1"/>
  <c r="D5" i="1"/>
  <c r="D6" i="1"/>
  <c r="D7" i="1"/>
  <c r="D9" i="1"/>
  <c r="D11" i="1"/>
  <c r="D12" i="1"/>
  <c r="D15" i="1"/>
  <c r="D17" i="1"/>
  <c r="D19" i="1"/>
  <c r="D21" i="1"/>
  <c r="D22" i="1"/>
  <c r="D23" i="1"/>
  <c r="D24" i="1"/>
  <c r="D25" i="1"/>
  <c r="D27" i="1"/>
  <c r="D29" i="1"/>
  <c r="D30" i="1"/>
  <c r="D31" i="1"/>
  <c r="D32" i="1"/>
  <c r="D33" i="1"/>
  <c r="D34" i="1"/>
  <c r="D35" i="1"/>
  <c r="D37" i="1"/>
  <c r="D38" i="1"/>
  <c r="D39" i="1"/>
  <c r="D40" i="1"/>
  <c r="D41" i="1"/>
  <c r="D42" i="1"/>
  <c r="D43" i="1"/>
  <c r="D44" i="1"/>
  <c r="D46" i="1"/>
  <c r="D48" i="1"/>
  <c r="D49" i="1"/>
  <c r="D51" i="1"/>
  <c r="D52" i="1"/>
  <c r="D53" i="1"/>
  <c r="D57" i="1"/>
  <c r="D56" i="1"/>
  <c r="D58" i="1"/>
  <c r="D59" i="1"/>
  <c r="D60" i="1"/>
  <c r="D67" i="1"/>
  <c r="D63" i="1"/>
  <c r="D66" i="1"/>
  <c r="D62" i="1"/>
  <c r="D64" i="1"/>
  <c r="D68" i="1"/>
  <c r="D69" i="1"/>
  <c r="D71" i="1"/>
  <c r="D73" i="1"/>
  <c r="D75" i="1"/>
  <c r="D74" i="1"/>
  <c r="D76" i="1"/>
  <c r="D77" i="1"/>
  <c r="D79" i="1"/>
  <c r="D78" i="1"/>
  <c r="D81" i="1"/>
  <c r="D82" i="1"/>
  <c r="D84" i="1"/>
  <c r="D87" i="1"/>
  <c r="D86" i="1"/>
  <c r="D90" i="1"/>
  <c r="D91" i="1"/>
  <c r="D89" i="1"/>
  <c r="D93" i="1"/>
  <c r="D94" i="1"/>
  <c r="D98" i="1"/>
  <c r="D96" i="1"/>
  <c r="D97" i="1"/>
  <c r="D99" i="1"/>
  <c r="D100" i="1"/>
  <c r="D101" i="1"/>
  <c r="D103" i="1"/>
  <c r="D104" i="1"/>
  <c r="D106" i="1"/>
  <c r="D107" i="1"/>
  <c r="D108" i="1"/>
  <c r="D109" i="1"/>
  <c r="D110" i="1"/>
  <c r="D111" i="1"/>
  <c r="D114" i="1"/>
  <c r="D113" i="1"/>
  <c r="D115" i="1"/>
  <c r="D117" i="1"/>
  <c r="D132" i="1"/>
  <c r="D122" i="1"/>
  <c r="D119" i="1"/>
  <c r="D121" i="1"/>
  <c r="D133" i="1"/>
  <c r="D131" i="1"/>
  <c r="D127" i="1"/>
  <c r="D130" i="1"/>
  <c r="D134" i="1"/>
  <c r="D138" i="1"/>
  <c r="D139" i="1"/>
  <c r="D142" i="1"/>
  <c r="D145" i="1"/>
  <c r="D140" i="1"/>
  <c r="D143" i="1"/>
  <c r="D141" i="1"/>
  <c r="D144" i="1"/>
  <c r="D146" i="1"/>
  <c r="D147" i="1"/>
  <c r="D148" i="1"/>
  <c r="D149" i="1"/>
  <c r="D150" i="1"/>
  <c r="D153" i="1"/>
  <c r="D154" i="1"/>
  <c r="D156" i="1"/>
  <c r="D155" i="1"/>
  <c r="D157" i="1"/>
  <c r="D160" i="1"/>
  <c r="D161" i="1"/>
  <c r="D162" i="1"/>
  <c r="D165" i="1"/>
  <c r="D174" i="1"/>
  <c r="D175" i="1"/>
  <c r="D172" i="1"/>
  <c r="D171" i="1"/>
  <c r="D166" i="1"/>
  <c r="D177" i="1"/>
  <c r="D176" i="1"/>
  <c r="D168" i="1"/>
  <c r="D173" i="1"/>
  <c r="D170" i="1"/>
  <c r="D179" i="1"/>
  <c r="D180" i="1"/>
  <c r="D181" i="1"/>
  <c r="D187" i="1"/>
  <c r="D185" i="1"/>
  <c r="D182" i="1"/>
  <c r="D188" i="1"/>
  <c r="D190" i="1"/>
  <c r="D191" i="1"/>
  <c r="D192" i="1"/>
  <c r="D184" i="1"/>
  <c r="D186" i="1"/>
  <c r="D193" i="1"/>
  <c r="D195" i="1"/>
  <c r="D197" i="1"/>
  <c r="D196" i="1"/>
  <c r="D198" i="1"/>
  <c r="D200" i="1"/>
  <c r="D205" i="1"/>
  <c r="D206" i="1"/>
  <c r="D202" i="1"/>
  <c r="D204" i="1"/>
  <c r="D210" i="1"/>
  <c r="D213" i="1"/>
  <c r="D203" i="1"/>
  <c r="D214" i="1"/>
  <c r="D212" i="1"/>
  <c r="D207" i="1"/>
  <c r="D209" i="1"/>
  <c r="D215" i="1"/>
  <c r="D216" i="1"/>
  <c r="D218" i="1"/>
  <c r="D217" i="1"/>
  <c r="D219" i="1"/>
  <c r="D222" i="1"/>
  <c r="D224" i="1"/>
  <c r="D220" i="1"/>
  <c r="D221" i="1"/>
  <c r="D223" i="1"/>
  <c r="D225" i="1"/>
  <c r="D226" i="1"/>
  <c r="D227" i="1"/>
  <c r="D231" i="1"/>
  <c r="D232" i="1"/>
  <c r="D234" i="1"/>
  <c r="D239" i="1"/>
  <c r="D238" i="1"/>
  <c r="D237" i="1"/>
  <c r="D240" i="1"/>
  <c r="D241" i="1"/>
  <c r="D242" i="1"/>
  <c r="D244" i="1"/>
  <c r="D245" i="1"/>
  <c r="D246" i="1"/>
  <c r="D248" i="1"/>
  <c r="D247" i="1"/>
  <c r="D249" i="1"/>
  <c r="D250" i="1"/>
  <c r="D251" i="1"/>
  <c r="D252" i="1"/>
  <c r="D274" i="1"/>
  <c r="D275" i="1"/>
  <c r="D268" i="1"/>
  <c r="D256" i="1"/>
  <c r="D270" i="1"/>
  <c r="D258" i="1"/>
  <c r="D260" i="1"/>
  <c r="D257" i="1"/>
  <c r="D277" i="1"/>
  <c r="D273" i="1"/>
  <c r="D264" i="1"/>
  <c r="D271" i="1"/>
  <c r="D272" i="1"/>
  <c r="D276" i="1"/>
  <c r="D266" i="1"/>
  <c r="D263" i="1"/>
  <c r="D267" i="1"/>
  <c r="D278" i="1"/>
  <c r="D279" i="1"/>
  <c r="D280" i="1"/>
  <c r="D281" i="1"/>
  <c r="D282" i="1"/>
  <c r="D283" i="1"/>
  <c r="D286" i="1"/>
  <c r="D287" i="1"/>
  <c r="D288" i="1"/>
  <c r="D292" i="1"/>
  <c r="D299" i="1"/>
  <c r="D289" i="1"/>
  <c r="D291" i="1"/>
  <c r="D300" i="1"/>
  <c r="D306" i="1"/>
  <c r="D305" i="1"/>
  <c r="D304" i="1"/>
  <c r="D302" i="1"/>
  <c r="D290" i="1"/>
  <c r="D303" i="1"/>
  <c r="D301" i="1"/>
  <c r="D293" i="1"/>
  <c r="D298" i="1"/>
  <c r="D296" i="1"/>
  <c r="D294" i="1"/>
  <c r="D297" i="1"/>
  <c r="D307" i="1"/>
  <c r="D308" i="1"/>
  <c r="D310" i="1"/>
  <c r="D309" i="1"/>
  <c r="D311" i="1"/>
  <c r="D312" i="1"/>
  <c r="D314" i="1"/>
  <c r="D315" i="1"/>
  <c r="D319" i="1"/>
  <c r="D320" i="1"/>
  <c r="D323" i="1"/>
  <c r="D324" i="1"/>
  <c r="D321" i="1"/>
  <c r="D329" i="1"/>
  <c r="D326" i="1"/>
  <c r="D328" i="1"/>
  <c r="D327" i="1"/>
  <c r="D331" i="1"/>
  <c r="D330" i="1"/>
  <c r="D332" i="1"/>
  <c r="D333" i="1"/>
  <c r="D334" i="1"/>
  <c r="D336" i="1"/>
  <c r="D337" i="1"/>
  <c r="D338" i="1"/>
  <c r="D339" i="1"/>
  <c r="D340" i="1"/>
  <c r="D341" i="1"/>
  <c r="D342" i="1"/>
  <c r="D361" i="1"/>
  <c r="D351" i="1"/>
  <c r="D359" i="1"/>
  <c r="D363" i="1"/>
  <c r="D346" i="1"/>
  <c r="D345" i="1"/>
  <c r="D358" i="1"/>
  <c r="D344" i="1"/>
  <c r="D347" i="1"/>
  <c r="D365" i="1"/>
  <c r="D364" i="1"/>
  <c r="D355" i="1"/>
  <c r="D360" i="1"/>
  <c r="D367" i="1"/>
  <c r="D370" i="1"/>
  <c r="D371" i="1"/>
  <c r="D373" i="1"/>
  <c r="D372" i="1"/>
  <c r="D375" i="1"/>
  <c r="D377" i="1"/>
  <c r="D378" i="1"/>
  <c r="D384" i="1"/>
  <c r="D379" i="1"/>
  <c r="D382" i="1"/>
  <c r="D381" i="1"/>
  <c r="D380" i="1"/>
  <c r="D383" i="1"/>
  <c r="D387" i="1"/>
  <c r="D388" i="1"/>
  <c r="D389" i="1"/>
  <c r="D392" i="1"/>
  <c r="D393" i="1"/>
  <c r="D396" i="1"/>
  <c r="D395" i="1"/>
  <c r="D394" i="1"/>
  <c r="D397" i="1"/>
  <c r="D401" i="1"/>
  <c r="D420" i="1"/>
  <c r="D423" i="1"/>
  <c r="D414" i="1"/>
  <c r="D404" i="1"/>
  <c r="D402" i="1"/>
  <c r="D399" i="1"/>
  <c r="D400" i="1"/>
  <c r="D425" i="1"/>
  <c r="D426" i="1"/>
  <c r="D424" i="1"/>
  <c r="D417" i="1"/>
  <c r="D405" i="1"/>
  <c r="D419" i="1"/>
  <c r="D407" i="1"/>
  <c r="D406" i="1"/>
  <c r="D403" i="1"/>
  <c r="D415" i="1"/>
  <c r="D418" i="1"/>
  <c r="D428" i="1"/>
  <c r="D429" i="1"/>
  <c r="D430" i="1"/>
  <c r="D431" i="1"/>
  <c r="D432" i="1"/>
  <c r="D436" i="1"/>
  <c r="D434" i="1"/>
  <c r="D439" i="1"/>
  <c r="D435" i="1"/>
  <c r="D433" i="1"/>
  <c r="D441" i="1"/>
  <c r="D442" i="1"/>
  <c r="D440" i="1"/>
  <c r="D443" i="1"/>
  <c r="D447" i="1"/>
  <c r="D449" i="1"/>
  <c r="D451" i="1"/>
  <c r="D445" i="1"/>
  <c r="D448" i="1"/>
  <c r="D452" i="1"/>
  <c r="D453" i="1"/>
  <c r="D458" i="1"/>
  <c r="D457" i="1"/>
  <c r="D455" i="1"/>
  <c r="D460" i="1"/>
  <c r="D464" i="1"/>
  <c r="D466" i="1"/>
  <c r="D463" i="1"/>
  <c r="D468" i="1"/>
  <c r="D473" i="1"/>
  <c r="D477" i="1"/>
  <c r="D469" i="1"/>
  <c r="D470" i="1"/>
  <c r="D478" i="1"/>
  <c r="D479" i="1"/>
  <c r="D480" i="1"/>
  <c r="D476" i="1"/>
  <c r="D472" i="1"/>
  <c r="D471" i="1"/>
  <c r="D474" i="1"/>
  <c r="D486" i="1"/>
  <c r="D483" i="1"/>
  <c r="D482" i="1"/>
  <c r="D485" i="1"/>
  <c r="D487" i="1"/>
  <c r="D484" i="1"/>
  <c r="D489" i="1"/>
  <c r="D490" i="1"/>
  <c r="D491" i="1"/>
  <c r="D493" i="1"/>
  <c r="D492" i="1"/>
  <c r="D494" i="1"/>
  <c r="D498" i="1"/>
  <c r="D497" i="1"/>
  <c r="D499" i="1"/>
  <c r="D501" i="1"/>
  <c r="D500" i="1"/>
  <c r="D502" i="1"/>
  <c r="D504" i="1"/>
  <c r="D503" i="1"/>
  <c r="D505" i="1"/>
  <c r="D506" i="1"/>
  <c r="D507" i="1"/>
  <c r="D508" i="1"/>
  <c r="D509" i="1"/>
  <c r="D510" i="1"/>
  <c r="D511" i="1"/>
  <c r="D512" i="1"/>
  <c r="D514" i="1"/>
  <c r="D513" i="1"/>
  <c r="D516" i="1"/>
  <c r="D532" i="1"/>
  <c r="D523" i="1"/>
  <c r="D534" i="1"/>
  <c r="D520" i="1"/>
  <c r="D530" i="1"/>
  <c r="D517" i="1"/>
  <c r="D518" i="1"/>
  <c r="D533" i="1"/>
  <c r="D528" i="1"/>
  <c r="D529" i="1"/>
  <c r="D531" i="1"/>
  <c r="D522" i="1"/>
  <c r="D524" i="1"/>
  <c r="D526" i="1"/>
  <c r="D527" i="1"/>
  <c r="D525" i="1"/>
  <c r="D536" i="1"/>
  <c r="D537" i="1"/>
  <c r="D541" i="1"/>
  <c r="D539" i="1"/>
  <c r="D540" i="1"/>
  <c r="D544" i="1"/>
  <c r="D543" i="1"/>
  <c r="D542" i="1"/>
  <c r="D545" i="1"/>
  <c r="D547" i="1"/>
  <c r="D548" i="1"/>
  <c r="D549" i="1"/>
  <c r="D550" i="1"/>
  <c r="D554" i="1"/>
  <c r="D555" i="1"/>
  <c r="D551" i="1"/>
  <c r="D552" i="1"/>
  <c r="D553" i="1"/>
  <c r="D559" i="1"/>
  <c r="D557" i="1"/>
  <c r="D558" i="1"/>
  <c r="D561" i="1"/>
  <c r="D562" i="1"/>
  <c r="D568" i="1"/>
  <c r="D567" i="1"/>
  <c r="D566" i="1"/>
  <c r="D563" i="1"/>
  <c r="D571" i="1"/>
  <c r="D575" i="1"/>
  <c r="D573" i="1"/>
  <c r="D574" i="1"/>
  <c r="D578" i="1"/>
  <c r="D577" i="1"/>
  <c r="D572" i="1"/>
  <c r="D576" i="1"/>
  <c r="D579" i="1"/>
  <c r="D583" i="1"/>
  <c r="D581" i="1"/>
  <c r="D585" i="1"/>
  <c r="D582" i="1"/>
  <c r="D580" i="1"/>
  <c r="D587" i="1"/>
  <c r="D588" i="1"/>
  <c r="D584" i="1"/>
  <c r="D591" i="1"/>
  <c r="D592" i="1"/>
  <c r="D593" i="1"/>
  <c r="D594" i="1"/>
  <c r="D595" i="1"/>
  <c r="D596" i="1"/>
  <c r="D597" i="1"/>
  <c r="D598" i="1"/>
  <c r="D599" i="1"/>
  <c r="D600" i="1"/>
  <c r="D601" i="1"/>
  <c r="D602" i="1"/>
  <c r="D603" i="1"/>
  <c r="D605" i="1"/>
  <c r="D604" i="1"/>
  <c r="D607" i="1"/>
  <c r="D606" i="1"/>
  <c r="D610" i="1"/>
  <c r="D625" i="1"/>
  <c r="D619" i="1"/>
  <c r="D626" i="1"/>
  <c r="D615" i="1"/>
  <c r="D617" i="1"/>
  <c r="D614" i="1"/>
  <c r="D620" i="1"/>
  <c r="D623" i="1"/>
  <c r="D621" i="1"/>
  <c r="D618" i="1"/>
  <c r="D629" i="1"/>
  <c r="D630" i="1"/>
  <c r="D631" i="1"/>
  <c r="D633" i="1"/>
  <c r="D634" i="1"/>
  <c r="D644" i="1"/>
  <c r="D641" i="1"/>
  <c r="D639" i="1"/>
  <c r="D640" i="1"/>
  <c r="D646" i="1"/>
  <c r="D643" i="1"/>
  <c r="D647" i="1"/>
  <c r="D648" i="1"/>
  <c r="D649" i="1"/>
  <c r="D650" i="1"/>
  <c r="D651" i="1"/>
  <c r="D653" i="1"/>
  <c r="D654" i="1"/>
  <c r="D656" i="1"/>
  <c r="D655" i="1"/>
  <c r="D657" i="1"/>
  <c r="D659" i="1"/>
  <c r="D660" i="1"/>
  <c r="D662" i="1"/>
  <c r="D663" i="1"/>
  <c r="D665" i="1"/>
  <c r="D666" i="1"/>
  <c r="D670" i="1"/>
  <c r="D669" i="1"/>
  <c r="D664" i="1"/>
  <c r="D672" i="1"/>
  <c r="D673" i="1"/>
  <c r="D674" i="1"/>
  <c r="D675" i="1"/>
  <c r="D676" i="1"/>
  <c r="D678" i="1"/>
  <c r="D679" i="1"/>
  <c r="D680" i="1"/>
  <c r="D685" i="1"/>
  <c r="D688" i="1"/>
  <c r="D689" i="1"/>
  <c r="D690" i="1"/>
  <c r="D691" i="1"/>
  <c r="D692" i="1"/>
  <c r="D693" i="1"/>
  <c r="D694" i="1"/>
  <c r="D695" i="1"/>
  <c r="D697" i="1"/>
  <c r="D698" i="1"/>
  <c r="D700" i="1"/>
  <c r="D701" i="1"/>
  <c r="D702" i="1"/>
  <c r="D703" i="1"/>
  <c r="D704" i="1"/>
  <c r="D711" i="1"/>
  <c r="D712" i="1"/>
  <c r="D706" i="1"/>
  <c r="D705" i="1"/>
  <c r="D708" i="1"/>
  <c r="D709" i="1"/>
  <c r="D715" i="1"/>
  <c r="D713" i="1"/>
  <c r="D714" i="1"/>
  <c r="D717" i="1"/>
  <c r="D716" i="1"/>
  <c r="D719" i="1"/>
  <c r="D720" i="1"/>
  <c r="D721" i="1"/>
  <c r="D722" i="1"/>
  <c r="D723" i="1"/>
  <c r="D724" i="1"/>
  <c r="D726" i="1"/>
  <c r="D727" i="1"/>
  <c r="D729" i="1"/>
  <c r="D731" i="1"/>
  <c r="D732" i="1"/>
  <c r="D733" i="1"/>
  <c r="D734" i="1"/>
  <c r="D735" i="1"/>
  <c r="D736" i="1"/>
  <c r="D738" i="1"/>
  <c r="D739" i="1"/>
  <c r="D740" i="1"/>
  <c r="D741" i="1"/>
  <c r="D742" i="1"/>
  <c r="D747" i="1"/>
  <c r="D746" i="1"/>
  <c r="D745" i="1"/>
  <c r="D744" i="1"/>
  <c r="D748" i="1"/>
  <c r="D749" i="1"/>
  <c r="D750" i="1"/>
  <c r="D751" i="1"/>
  <c r="D752" i="1"/>
  <c r="D753" i="1"/>
  <c r="D754" i="1"/>
  <c r="D755" i="1"/>
  <c r="D756" i="1"/>
  <c r="D757" i="1"/>
  <c r="D758" i="1"/>
  <c r="D759" i="1"/>
  <c r="D760" i="1"/>
  <c r="D761" i="1"/>
  <c r="D762" i="1"/>
  <c r="D764" i="1"/>
  <c r="D766" i="1"/>
  <c r="D767" i="1"/>
  <c r="D768" i="1"/>
  <c r="D769" i="1"/>
  <c r="D770" i="1"/>
  <c r="D771" i="1"/>
  <c r="D772" i="1"/>
  <c r="D773" i="1"/>
  <c r="D774" i="1"/>
  <c r="D775" i="1"/>
  <c r="D776" i="1"/>
  <c r="D777" i="1"/>
  <c r="D778" i="1"/>
  <c r="D779" i="1"/>
  <c r="D780" i="1"/>
  <c r="D781" i="1"/>
  <c r="D782" i="1"/>
  <c r="D783" i="1"/>
  <c r="D786" i="1"/>
  <c r="D789" i="1"/>
  <c r="D791" i="1"/>
  <c r="D788" i="1"/>
  <c r="D790" i="1"/>
  <c r="D792" i="1"/>
  <c r="D793" i="1"/>
  <c r="D794" i="1"/>
  <c r="D795" i="1"/>
  <c r="D796" i="1"/>
  <c r="D797" i="1"/>
  <c r="D798" i="1"/>
  <c r="D799" i="1"/>
  <c r="D800" i="1"/>
  <c r="D801" i="1"/>
  <c r="D802" i="1"/>
  <c r="D803" i="1"/>
  <c r="D804" i="1"/>
  <c r="D805" i="1"/>
  <c r="D806" i="1"/>
  <c r="D807" i="1"/>
  <c r="D808" i="1"/>
  <c r="D810" i="1"/>
  <c r="D813" i="1"/>
  <c r="D811" i="1"/>
  <c r="D812" i="1"/>
  <c r="D809" i="1"/>
  <c r="D814" i="1"/>
  <c r="D815" i="1"/>
  <c r="D816" i="1"/>
  <c r="D817" i="1"/>
  <c r="D818" i="1"/>
  <c r="D819" i="1"/>
  <c r="D820" i="1"/>
  <c r="D821" i="1"/>
  <c r="D822" i="1"/>
  <c r="D823" i="1"/>
  <c r="D825" i="1"/>
  <c r="D826" i="1"/>
  <c r="D827" i="1"/>
  <c r="D828" i="1"/>
  <c r="D829" i="1"/>
  <c r="D830" i="1"/>
  <c r="D831" i="1"/>
  <c r="D832" i="1"/>
  <c r="D833" i="1"/>
  <c r="D834" i="1"/>
  <c r="D835" i="1"/>
  <c r="D836" i="1"/>
  <c r="D837" i="1"/>
  <c r="D839" i="1"/>
  <c r="D840" i="1"/>
  <c r="D841" i="1"/>
  <c r="D843" i="1"/>
  <c r="D842" i="1"/>
  <c r="D844" i="1"/>
  <c r="D845" i="1"/>
  <c r="D846" i="1"/>
  <c r="D847" i="1"/>
  <c r="D848" i="1"/>
  <c r="D849" i="1"/>
  <c r="D850" i="1"/>
  <c r="D851" i="1"/>
  <c r="D853" i="1"/>
  <c r="D855" i="1"/>
  <c r="D856" i="1"/>
  <c r="D857" i="1"/>
  <c r="D858" i="1"/>
  <c r="D863" i="1"/>
  <c r="D859" i="1"/>
  <c r="D860" i="1"/>
  <c r="D862" i="1"/>
  <c r="D861" i="1"/>
  <c r="D864" i="1"/>
  <c r="D865" i="1"/>
  <c r="D866" i="1"/>
  <c r="D867" i="1"/>
  <c r="D868" i="1"/>
  <c r="D869" i="1"/>
  <c r="D870" i="1"/>
  <c r="D871" i="1"/>
  <c r="D873" i="1"/>
  <c r="D874" i="1"/>
  <c r="D878" i="1"/>
  <c r="D877" i="1"/>
  <c r="D881" i="1"/>
  <c r="D880" i="1"/>
  <c r="D876"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3" i="1"/>
  <c r="D912" i="1"/>
  <c r="D914" i="1"/>
  <c r="D915" i="1"/>
  <c r="D916" i="1"/>
  <c r="D917" i="1"/>
  <c r="D918" i="1"/>
  <c r="D919" i="1"/>
  <c r="D920" i="1"/>
  <c r="D921" i="1"/>
  <c r="D922" i="1"/>
  <c r="D923" i="1"/>
  <c r="D924" i="1"/>
  <c r="D925" i="1"/>
  <c r="D926" i="1"/>
  <c r="D927" i="1"/>
  <c r="D928" i="1"/>
  <c r="D929" i="1"/>
  <c r="D930" i="1"/>
  <c r="D931" i="1"/>
  <c r="D933" i="1"/>
  <c r="D934" i="1"/>
  <c r="B138" i="1"/>
  <c r="B187" i="1"/>
  <c r="B57" i="1"/>
  <c r="B30" i="1"/>
  <c r="B244" i="1"/>
  <c r="B310" i="1"/>
  <c r="B181" i="1"/>
  <c r="B221" i="1"/>
  <c r="B400" i="1"/>
  <c r="B615" i="1"/>
  <c r="B290" i="1"/>
  <c r="B485" i="1"/>
  <c r="B302" i="1"/>
  <c r="B363" i="1"/>
  <c r="F29" i="10"/>
  <c r="E29" i="10"/>
  <c r="E21" i="10"/>
  <c r="F21" i="10"/>
  <c r="E46" i="10"/>
  <c r="F46" i="10"/>
  <c r="F90" i="10"/>
  <c r="E90" i="10"/>
  <c r="F163" i="10"/>
  <c r="E163" i="10"/>
  <c r="F25" i="10"/>
  <c r="E25" i="10"/>
  <c r="E91" i="10"/>
  <c r="F91" i="10"/>
  <c r="E177" i="10"/>
  <c r="F177" i="10"/>
  <c r="E8" i="10"/>
  <c r="F8" i="10"/>
  <c r="E32" i="10"/>
  <c r="F32" i="10"/>
  <c r="F151" i="10"/>
  <c r="E151" i="10"/>
  <c r="F78" i="10"/>
  <c r="E78" i="10"/>
  <c r="E93" i="10"/>
  <c r="F93" i="10"/>
  <c r="F170" i="10"/>
  <c r="E170" i="10"/>
  <c r="F54" i="10"/>
  <c r="E54" i="10"/>
  <c r="E79" i="10"/>
  <c r="F79" i="10"/>
  <c r="E13" i="10"/>
  <c r="F13" i="10"/>
  <c r="E53" i="10"/>
  <c r="F53" i="10"/>
  <c r="E68" i="10"/>
  <c r="F68" i="10"/>
  <c r="E86" i="10"/>
  <c r="F86" i="10"/>
  <c r="F20" i="10"/>
  <c r="E20" i="10"/>
  <c r="F175" i="10"/>
  <c r="E175" i="10"/>
  <c r="F152" i="10"/>
  <c r="E152" i="10"/>
  <c r="E57" i="10"/>
  <c r="F57" i="10"/>
  <c r="F120" i="10"/>
  <c r="E120" i="10"/>
  <c r="F166" i="10"/>
  <c r="E166" i="10"/>
  <c r="E75" i="10"/>
  <c r="F75" i="10"/>
  <c r="F103" i="10"/>
  <c r="E103" i="10"/>
  <c r="E109" i="10"/>
  <c r="F109" i="10"/>
  <c r="E70" i="10"/>
  <c r="F70" i="10"/>
  <c r="F149" i="10"/>
  <c r="E149" i="10"/>
  <c r="F115" i="10"/>
  <c r="E115" i="10"/>
  <c r="E64" i="10"/>
  <c r="F64" i="10"/>
  <c r="E94" i="10"/>
  <c r="F94" i="10"/>
  <c r="F165" i="10"/>
  <c r="E165" i="10"/>
  <c r="F134" i="10"/>
  <c r="E134" i="10"/>
  <c r="E6" i="10"/>
  <c r="F6" i="10"/>
  <c r="F135" i="10"/>
  <c r="E135" i="10"/>
  <c r="F136" i="10"/>
  <c r="E136" i="10"/>
  <c r="E99" i="10"/>
  <c r="F99" i="10"/>
  <c r="F159" i="10"/>
  <c r="E159" i="10"/>
  <c r="E69" i="10"/>
  <c r="F69" i="10"/>
  <c r="E17" i="10"/>
  <c r="F17" i="10"/>
  <c r="F169" i="10"/>
  <c r="E169" i="10"/>
  <c r="F157" i="10"/>
  <c r="E157" i="10"/>
  <c r="F138" i="10"/>
  <c r="E138" i="10"/>
  <c r="F66" i="10"/>
  <c r="E66" i="10"/>
  <c r="E104" i="10"/>
  <c r="F104" i="10"/>
  <c r="E5" i="10"/>
  <c r="F5" i="10"/>
  <c r="F125" i="10"/>
  <c r="E125" i="10"/>
  <c r="F188" i="10"/>
  <c r="E188" i="10"/>
  <c r="E62" i="10"/>
  <c r="F62" i="10"/>
  <c r="F124" i="10"/>
  <c r="E124" i="10"/>
  <c r="E108" i="10"/>
  <c r="F108" i="10"/>
  <c r="F87" i="10"/>
  <c r="E87" i="10"/>
  <c r="E22" i="10"/>
  <c r="F22" i="10"/>
  <c r="E106" i="10"/>
  <c r="F106" i="10"/>
  <c r="F150" i="10"/>
  <c r="E150" i="10"/>
  <c r="F7" i="10"/>
  <c r="E7" i="10"/>
  <c r="E52" i="10"/>
  <c r="F52" i="10"/>
  <c r="E28" i="10"/>
  <c r="F28" i="10"/>
  <c r="E27" i="10"/>
  <c r="F27" i="10"/>
  <c r="F141" i="10"/>
  <c r="E141" i="10"/>
  <c r="F121" i="10"/>
  <c r="E121" i="10"/>
  <c r="F191" i="10"/>
  <c r="E191" i="10"/>
  <c r="F137" i="10"/>
  <c r="E137" i="10"/>
  <c r="F119" i="10"/>
  <c r="E119" i="10"/>
  <c r="E183" i="10"/>
  <c r="F183" i="10"/>
  <c r="E76" i="10"/>
  <c r="F76" i="10"/>
  <c r="E36" i="10"/>
  <c r="F36" i="10"/>
  <c r="F161" i="10"/>
  <c r="E161" i="10"/>
  <c r="E55" i="10"/>
  <c r="F55" i="10"/>
  <c r="F58" i="10"/>
  <c r="E58" i="10"/>
  <c r="F102" i="10"/>
  <c r="E102" i="10"/>
  <c r="E18" i="10"/>
  <c r="F18" i="10"/>
  <c r="F189" i="10"/>
  <c r="E189" i="10"/>
  <c r="E113" i="10"/>
  <c r="F113" i="10"/>
  <c r="F30" i="10"/>
  <c r="E30" i="10"/>
  <c r="E24" i="10"/>
  <c r="F24" i="10"/>
  <c r="E131" i="10"/>
  <c r="F131" i="10"/>
  <c r="F12" i="10"/>
  <c r="E12" i="10"/>
  <c r="E190" i="10"/>
  <c r="F190" i="10"/>
  <c r="F107" i="10"/>
  <c r="E107" i="10"/>
  <c r="E26" i="10"/>
  <c r="F26" i="10"/>
  <c r="F110" i="10"/>
  <c r="E110" i="10"/>
  <c r="F3" i="10"/>
  <c r="E3" i="10"/>
  <c r="F158" i="10"/>
  <c r="E158" i="10"/>
  <c r="F33" i="10"/>
  <c r="E33" i="10"/>
  <c r="E65" i="10"/>
  <c r="F65" i="10"/>
  <c r="F167" i="10"/>
  <c r="E167" i="10"/>
  <c r="E56" i="10"/>
  <c r="F56" i="10"/>
  <c r="F162" i="10"/>
  <c r="E162" i="10"/>
  <c r="F187" i="10"/>
  <c r="E187" i="10"/>
  <c r="F132" i="10"/>
  <c r="E132" i="10"/>
  <c r="F144" i="10"/>
  <c r="E144" i="10"/>
  <c r="F123" i="10"/>
  <c r="E123" i="10"/>
  <c r="F160" i="10"/>
  <c r="E160" i="10"/>
  <c r="E14" i="10"/>
  <c r="F14" i="10"/>
  <c r="F122" i="10"/>
  <c r="E122" i="10"/>
  <c r="E47" i="10"/>
  <c r="F47" i="10"/>
  <c r="F168" i="10"/>
  <c r="E168" i="10"/>
  <c r="E97" i="10"/>
  <c r="F97" i="10"/>
  <c r="F82" i="10"/>
  <c r="E82" i="10"/>
  <c r="F133" i="10"/>
  <c r="E133" i="10"/>
  <c r="E83" i="10"/>
  <c r="F83" i="10"/>
  <c r="E45" i="10"/>
  <c r="F45" i="10"/>
  <c r="E155" i="10"/>
  <c r="F155" i="10"/>
  <c r="E35" i="10"/>
  <c r="F35" i="10"/>
  <c r="E184" i="10"/>
  <c r="F184" i="10"/>
  <c r="E182" i="10"/>
  <c r="F182" i="10"/>
  <c r="F38" i="10"/>
  <c r="E38" i="10"/>
  <c r="E92" i="10"/>
  <c r="F92" i="10"/>
  <c r="E9" i="10"/>
  <c r="F9" i="10"/>
  <c r="F146" i="10"/>
  <c r="E146" i="10"/>
  <c r="F117" i="10"/>
  <c r="E117" i="10"/>
  <c r="E63" i="10"/>
  <c r="F63" i="10"/>
  <c r="F180" i="10"/>
  <c r="E180" i="10"/>
  <c r="E61" i="10"/>
  <c r="F61" i="10"/>
  <c r="E185" i="10"/>
  <c r="F185" i="10"/>
  <c r="F128" i="10"/>
  <c r="E128" i="10"/>
  <c r="F140" i="10"/>
  <c r="E140" i="10"/>
  <c r="E173" i="10"/>
  <c r="F173" i="10"/>
  <c r="E111" i="10"/>
  <c r="F111" i="10"/>
  <c r="F51" i="10"/>
  <c r="E51" i="10"/>
  <c r="E16" i="10"/>
  <c r="F16" i="10"/>
  <c r="E34" i="10"/>
  <c r="F34" i="10"/>
  <c r="E67" i="10"/>
  <c r="F67" i="10"/>
  <c r="E42" i="10"/>
  <c r="F42" i="10"/>
  <c r="E105" i="10"/>
  <c r="F105" i="10"/>
  <c r="F41" i="10"/>
  <c r="E41" i="10"/>
  <c r="E39" i="10"/>
  <c r="F39" i="10"/>
  <c r="F176" i="10"/>
  <c r="E176" i="10"/>
  <c r="F147" i="10"/>
  <c r="E147" i="10"/>
  <c r="F77" i="10"/>
  <c r="E77" i="10"/>
  <c r="E37" i="10"/>
  <c r="F37" i="10"/>
  <c r="F181" i="10"/>
  <c r="E181" i="10"/>
  <c r="F142" i="10"/>
  <c r="E142" i="10"/>
  <c r="E172" i="10"/>
  <c r="F172" i="10"/>
  <c r="E11" i="10"/>
  <c r="F11" i="10"/>
  <c r="F2" i="10"/>
  <c r="E2" i="10"/>
  <c r="F174" i="10"/>
  <c r="E174" i="10"/>
  <c r="F15" i="10"/>
  <c r="E15" i="10"/>
  <c r="E80" i="10"/>
  <c r="F80" i="10"/>
  <c r="F178" i="10"/>
  <c r="E178" i="10"/>
  <c r="F154" i="10"/>
  <c r="E154" i="10"/>
  <c r="F60" i="10"/>
  <c r="E60" i="10"/>
  <c r="F98" i="10"/>
  <c r="E98" i="10"/>
  <c r="E19" i="10"/>
  <c r="F19" i="10"/>
  <c r="F129" i="10"/>
  <c r="E129" i="10"/>
  <c r="F153" i="10"/>
  <c r="E153" i="10"/>
  <c r="E95" i="10"/>
  <c r="F95" i="10"/>
  <c r="F186" i="10"/>
  <c r="E186" i="10"/>
  <c r="E118" i="10"/>
  <c r="F118" i="10"/>
  <c r="E89" i="10"/>
  <c r="F89" i="10"/>
  <c r="E116" i="10"/>
  <c r="F116" i="10"/>
  <c r="F148" i="10"/>
  <c r="E148" i="10"/>
  <c r="E114" i="10"/>
  <c r="F114" i="10"/>
  <c r="E43" i="10"/>
  <c r="F43" i="10"/>
  <c r="F192" i="10"/>
  <c r="E192" i="10"/>
  <c r="E112" i="10"/>
  <c r="F112" i="10"/>
  <c r="F171" i="10"/>
  <c r="E171" i="10"/>
  <c r="E4" i="10"/>
  <c r="F4" i="10"/>
  <c r="E164" i="10"/>
  <c r="F164" i="10"/>
  <c r="E71" i="10"/>
  <c r="F71" i="10"/>
  <c r="E49" i="10"/>
  <c r="F49" i="10"/>
</calcChain>
</file>

<file path=xl/comments1.xml><?xml version="1.0" encoding="utf-8"?>
<comments xmlns="http://schemas.openxmlformats.org/spreadsheetml/2006/main">
  <authors>
    <author>DeMello, Mariam</author>
  </authors>
  <commentList>
    <comment ref="J666" authorId="0">
      <text>
        <r>
          <rPr>
            <b/>
            <sz val="9"/>
            <color indexed="81"/>
            <rFont val="Tahoma"/>
            <family val="2"/>
          </rPr>
          <t>DeMello, Mariam:</t>
        </r>
        <r>
          <rPr>
            <sz val="9"/>
            <color indexed="81"/>
            <rFont val="Tahoma"/>
            <family val="2"/>
          </rPr>
          <t xml:space="preserve">
</t>
        </r>
      </text>
    </comment>
  </commentList>
</comments>
</file>

<file path=xl/sharedStrings.xml><?xml version="1.0" encoding="utf-8"?>
<sst xmlns="http://schemas.openxmlformats.org/spreadsheetml/2006/main" count="7927" uniqueCount="2484">
  <si>
    <t>CLAIMS MADE YEAR</t>
  </si>
  <si>
    <t>YEAR PAID</t>
  </si>
  <si>
    <t>CLAIMANT NAME</t>
  </si>
  <si>
    <t>CLAIMS MADE DATE</t>
  </si>
  <si>
    <t xml:space="preserve">PAID LOSS   </t>
  </si>
  <si>
    <t>BLOOMINGTON, CITY OF</t>
  </si>
  <si>
    <t>KANDICE PAHL</t>
  </si>
  <si>
    <t>FRIDLEY, CITY OF</t>
  </si>
  <si>
    <t>GERRY AND ALESIA PEHL</t>
  </si>
  <si>
    <t>BROOKLYN PARK, CITY OF BROOKLYN PARK EDA</t>
  </si>
  <si>
    <t>JORGE ARMANDO HIDALGO</t>
  </si>
  <si>
    <t>WEST CONCORD, CITY OF</t>
  </si>
  <si>
    <t>DEREK ELLINGSON</t>
  </si>
  <si>
    <t>WOODBURY, CITY OF</t>
  </si>
  <si>
    <t>GEORGIA HUDSON</t>
  </si>
  <si>
    <t>BROWN-LYON  REDWOOD</t>
  </si>
  <si>
    <t>HELEN AND DONALD PETERSON</t>
  </si>
  <si>
    <t>WINONA, CITY OF FINANCE DEPARTMENT</t>
  </si>
  <si>
    <t>S&amp;J PROPERTIES</t>
  </si>
  <si>
    <t>NEW BRIGHTON, CITY OF</t>
  </si>
  <si>
    <t>LUKE MORRISON</t>
  </si>
  <si>
    <t>ROCHESTER, CITY OF</t>
  </si>
  <si>
    <t>CHRISTOPHER BLOCK</t>
  </si>
  <si>
    <t>NORM SCHWANKE</t>
  </si>
  <si>
    <t>HASTINGS, CITY OF</t>
  </si>
  <si>
    <t>CANCELLED, SEE SUFFIX D</t>
  </si>
  <si>
    <t>ROSEVILLE, CITY OF</t>
  </si>
  <si>
    <t>MICHAEL GRANNIS</t>
  </si>
  <si>
    <t>MARIO TUCKER</t>
  </si>
  <si>
    <t>RANDOLPH TINSEN</t>
  </si>
  <si>
    <t>EDWARD GARRETT</t>
  </si>
  <si>
    <t>SPRINGFIELD, CITY OF</t>
  </si>
  <si>
    <t>JAMES GIESKE</t>
  </si>
  <si>
    <t>ANTHONY FRANCO</t>
  </si>
  <si>
    <t>ASUA HARRIS</t>
  </si>
  <si>
    <t>APPLE VALLEY, CITY OF</t>
  </si>
  <si>
    <t>DARREN CHILDS</t>
  </si>
  <si>
    <t>GILBERT, CITY OF</t>
  </si>
  <si>
    <t>KIM PREINER</t>
  </si>
  <si>
    <t>PETER SCALISE, JR</t>
  </si>
  <si>
    <t>SOUTHEAST MN VIOLENT CRIME ENFORCEMENT TEAM</t>
  </si>
  <si>
    <t>JASON NOVAK</t>
  </si>
  <si>
    <t>WHITE BEAR LAKE, CITY OF</t>
  </si>
  <si>
    <t>RODDIE STOCKTON</t>
  </si>
  <si>
    <t>PARK RAPIDS, CITY OF</t>
  </si>
  <si>
    <t>TINA MEIER</t>
  </si>
  <si>
    <t>OWATONNA, CITY OF</t>
  </si>
  <si>
    <t>JOHN &amp; JANE DOE</t>
  </si>
  <si>
    <t>ROBBINSDALE, CITY OF</t>
  </si>
  <si>
    <t>DARRION MALLORY</t>
  </si>
  <si>
    <t>CHASKA, CITY OF</t>
  </si>
  <si>
    <t>ERIC NELSON</t>
  </si>
  <si>
    <t>KENT BETTENDORF</t>
  </si>
  <si>
    <t>JACKSON, CITY OF</t>
  </si>
  <si>
    <t>FRANK &amp; MELISSA CHRISTIANSON</t>
  </si>
  <si>
    <t>EAGAN, CITY OF</t>
  </si>
  <si>
    <t>GREG SCHUUR</t>
  </si>
  <si>
    <t>JACKIE LAMERE</t>
  </si>
  <si>
    <t>MARLENE GIBAS</t>
  </si>
  <si>
    <t>ROGERS, CITY OF</t>
  </si>
  <si>
    <t>JOYCE ARENDS</t>
  </si>
  <si>
    <t>WENDY ALLAN</t>
  </si>
  <si>
    <t>ANOKA-HENNEPIN EM NARCOTICS &amp; VIOLENT CRIMES TASK FORCE</t>
  </si>
  <si>
    <t>NICOLE THOMPSON</t>
  </si>
  <si>
    <t>LAKEVILLE, CITY OF LAKEVILLE HRA</t>
  </si>
  <si>
    <t>NICHOLAS GOBLIRSCH</t>
  </si>
  <si>
    <t>NEW HOPE, CITY OF</t>
  </si>
  <si>
    <t>YVONNE CLARK</t>
  </si>
  <si>
    <t>WORTHINGTON, CITY OF</t>
  </si>
  <si>
    <t>THERESA ROSE FREIMUTH</t>
  </si>
  <si>
    <t>BRAINERD, CITY OF</t>
  </si>
  <si>
    <t>DARWIN GERDES</t>
  </si>
  <si>
    <t>THOMAS SCHAFF</t>
  </si>
  <si>
    <t>DARIELLE MANGEN</t>
  </si>
  <si>
    <t>SOUTH ST. PAUL, CITY OF</t>
  </si>
  <si>
    <t>RAYMOND WILSON-HELSPER</t>
  </si>
  <si>
    <t>WARROAD, CITY OF</t>
  </si>
  <si>
    <t>MAUREEN STODGELL</t>
  </si>
  <si>
    <t>SANDRA NICHOLS</t>
  </si>
  <si>
    <t>TOM JIRU</t>
  </si>
  <si>
    <t>BLAINE, CITY OF &amp; EDA</t>
  </si>
  <si>
    <t>HANNA MOSSA</t>
  </si>
  <si>
    <t>MOORHEAD, CITY OF</t>
  </si>
  <si>
    <t>DONALD OLSON</t>
  </si>
  <si>
    <t>CAMERON CORDES</t>
  </si>
  <si>
    <t>MICHAEL LADUCER</t>
  </si>
  <si>
    <t>CYRUS MCCLAIN</t>
  </si>
  <si>
    <t>METRO GANG STRIKE FORCE LEVANDER, GILLEN  MILLER, PA</t>
  </si>
  <si>
    <t>JERRY &amp; KATHY HAYES</t>
  </si>
  <si>
    <t>PLYMOUTH, CITY OF</t>
  </si>
  <si>
    <t>THOMAS WOLCOTT</t>
  </si>
  <si>
    <t>CYNDI CHAMLEY</t>
  </si>
  <si>
    <t>PETER &amp; LINDA WIDSTRAND</t>
  </si>
  <si>
    <t>MIKE OSBORNE</t>
  </si>
  <si>
    <t>LINDA PAULSON</t>
  </si>
  <si>
    <t>MARY WAARA</t>
  </si>
  <si>
    <t>HANS SAGENG</t>
  </si>
  <si>
    <t>KING DEARING</t>
  </si>
  <si>
    <t>WILLIAMS HOLDINGS</t>
  </si>
  <si>
    <t>PAUL ULWELLING</t>
  </si>
  <si>
    <t>BROOKLYN CENTER, CITY OF</t>
  </si>
  <si>
    <t>KRISTIN NORDSTORM</t>
  </si>
  <si>
    <t>ST. CLOUD, CITY OF</t>
  </si>
  <si>
    <t>ARNOLD JOHNSON</t>
  </si>
  <si>
    <t>CHAMPLIN, CITY OF</t>
  </si>
  <si>
    <t>QUENTIN DEANGELO CURTIS</t>
  </si>
  <si>
    <t>DETROIT LAKES, CITY OF</t>
  </si>
  <si>
    <t>MATTHEW GUEMPLE</t>
  </si>
  <si>
    <t>ASHLEY DOSS</t>
  </si>
  <si>
    <t>TRACI CUNNINGHAM</t>
  </si>
  <si>
    <t>MAPLEWOOD, CITY OF</t>
  </si>
  <si>
    <t>ANDREW BURKE</t>
  </si>
  <si>
    <t>TERRY TIMMERMAN</t>
  </si>
  <si>
    <t>VANGUARD CAR RENTAL USA INC</t>
  </si>
  <si>
    <t>TOM BAKER</t>
  </si>
  <si>
    <t>COON RAPIDS, CITY OF</t>
  </si>
  <si>
    <t>STEVE BRANSTROM</t>
  </si>
  <si>
    <t>DAKOTA COUNTY DRUG TASK FORCE</t>
  </si>
  <si>
    <t>H. EDWARD &amp; GRETCHEN KENNAN</t>
  </si>
  <si>
    <t>KATHLEEN ADAMS</t>
  </si>
  <si>
    <t>JOSEPH BARRACK</t>
  </si>
  <si>
    <t>BREEZY POINT, CITY OF</t>
  </si>
  <si>
    <t>JULIE WILLENBRING</t>
  </si>
  <si>
    <t>ANNA VUE HERR</t>
  </si>
  <si>
    <t>GRAND RAPIDS, CITY OF</t>
  </si>
  <si>
    <t>LOLA SEEKMAN</t>
  </si>
  <si>
    <t>WEST ST. PAUL, CITY OF</t>
  </si>
  <si>
    <t>DANIEL FOX</t>
  </si>
  <si>
    <t>RITA MATTHEWS</t>
  </si>
  <si>
    <t>AUSTIN, CITY OF</t>
  </si>
  <si>
    <t>TIM VAN RYPER</t>
  </si>
  <si>
    <t>CHARLES BUTRUFF</t>
  </si>
  <si>
    <t>COTTAGE GROVE, CITY OF &amp; COTTAGE GROVE EDA</t>
  </si>
  <si>
    <t>BASIL LOVELAND</t>
  </si>
  <si>
    <t>ALBERT LEA, CITY OF</t>
  </si>
  <si>
    <t>BRIAN ANDERSON</t>
  </si>
  <si>
    <t>DOBRZYNSKI ANDRZEY</t>
  </si>
  <si>
    <t>FAIRMONT, CITY OF</t>
  </si>
  <si>
    <t>ROBERT ALTMAN</t>
  </si>
  <si>
    <t>RANDY WOBSCHALL</t>
  </si>
  <si>
    <t>LESLIE BRUESEHOFF</t>
  </si>
  <si>
    <t>AKELEY, CITY OF</t>
  </si>
  <si>
    <t>KRISTY BARSCH</t>
  </si>
  <si>
    <t>KAREN KNUTSON</t>
  </si>
  <si>
    <t>KRISTI NORDBY</t>
  </si>
  <si>
    <t>LEA DEVELOPMENT, LLC</t>
  </si>
  <si>
    <t>SUE VON DELINDE</t>
  </si>
  <si>
    <t>THOMAS WOLTER</t>
  </si>
  <si>
    <t>DILWORTH, CITY OF</t>
  </si>
  <si>
    <t>RODNEY RUDINSKY</t>
  </si>
  <si>
    <t>ISANTI, CITY OF</t>
  </si>
  <si>
    <t>ROBERT ARTHUR STEFFEN</t>
  </si>
  <si>
    <t>MINTY WONGEH</t>
  </si>
  <si>
    <t>HAROLD &amp; MARY JOHNSON</t>
  </si>
  <si>
    <t>MANKATO, CITY OF</t>
  </si>
  <si>
    <t>JOHN ELBERT</t>
  </si>
  <si>
    <t>ELIZABETH FEARON</t>
  </si>
  <si>
    <t>JEAN QUICK TRUST</t>
  </si>
  <si>
    <t>ST. LOUIS PARK CITY OF</t>
  </si>
  <si>
    <t>PATRICK KERBY</t>
  </si>
  <si>
    <t>DANA MARIE OLNESS</t>
  </si>
  <si>
    <t>JERMAINE BOOKER</t>
  </si>
  <si>
    <t>ERIC SYVERSON</t>
  </si>
  <si>
    <t>JEROD BOYNTON</t>
  </si>
  <si>
    <t>LORENE FAYE TVINNEREIM</t>
  </si>
  <si>
    <t>MOHAMUAD FAGAS</t>
  </si>
  <si>
    <t>PEQUOT LAKES, CITY OF</t>
  </si>
  <si>
    <t>MASON HEADLEE</t>
  </si>
  <si>
    <t>DAGOBERTO RODRIGUEZ</t>
  </si>
  <si>
    <t>VIRGINIA, CITY OF</t>
  </si>
  <si>
    <t>GLEN A. KOKAL</t>
  </si>
  <si>
    <t>FELIX BLAS</t>
  </si>
  <si>
    <t>JEANETTE MCDOWELL</t>
  </si>
  <si>
    <t>PAUL MCDAVID</t>
  </si>
  <si>
    <t>CHRISTOPHER BOBO</t>
  </si>
  <si>
    <t>DANIEL BUKSTEIN</t>
  </si>
  <si>
    <t>CAL XIONG</t>
  </si>
  <si>
    <t>WILLIAM CHEVRE</t>
  </si>
  <si>
    <t>BRIAN GODFREY</t>
  </si>
  <si>
    <t>BRAD STEINER</t>
  </si>
  <si>
    <t>RON &amp; ROSANNE KRUSE</t>
  </si>
  <si>
    <t>MOORE, CORTEZ</t>
  </si>
  <si>
    <t>SIMS, DION</t>
  </si>
  <si>
    <t>WARREN &amp; JACQUELIN COMEAUX</t>
  </si>
  <si>
    <t>BOOKERS, DEMARIO</t>
  </si>
  <si>
    <t>FRELIX, TERRANCE</t>
  </si>
  <si>
    <t>KARIM G. EL-GHAZZAWY</t>
  </si>
  <si>
    <t>LONSDALE, CITY OF</t>
  </si>
  <si>
    <t>TOLLEFSRUD, CHAYNE</t>
  </si>
  <si>
    <t>GERALD ANDRESEN</t>
  </si>
  <si>
    <t>HOPKINS, CITY OF</t>
  </si>
  <si>
    <t>ANDERSON, RONALD</t>
  </si>
  <si>
    <t>MARTIN, JASON</t>
  </si>
  <si>
    <t>PINE RIVER, CITY OF</t>
  </si>
  <si>
    <t>MARK S. EDWARDS,</t>
  </si>
  <si>
    <t>NATHAN GUDOWSKI</t>
  </si>
  <si>
    <t>XIONG (FORMERLY KAO XIONG), CA</t>
  </si>
  <si>
    <t>CHEVRE, WILLIAM</t>
  </si>
  <si>
    <t>WILLMAR, CITY OF</t>
  </si>
  <si>
    <t>RUTH OTTO</t>
  </si>
  <si>
    <t>OLMSTED COUNTY HOUSING &amp;</t>
  </si>
  <si>
    <t>OSCAR TURCIOS-CHAVEZ</t>
  </si>
  <si>
    <t>KELLY SWENSON</t>
  </si>
  <si>
    <t>TOWNHOUSE &amp; APARTMENT MGNT</t>
  </si>
  <si>
    <t>LAGUANA WATKINS</t>
  </si>
  <si>
    <t>MINNESOTA PUBLIC HOUSING AUTH</t>
  </si>
  <si>
    <t>LANIER PRATT</t>
  </si>
  <si>
    <t>GRAMERCY PARK OF EAGAN</t>
  </si>
  <si>
    <t>EXTENDED STAY AMERICA</t>
  </si>
  <si>
    <t>SUNY PAO YA</t>
  </si>
  <si>
    <t>TOM &amp; BONNIE HANSEN</t>
  </si>
  <si>
    <t>VERONIA WALKER</t>
  </si>
  <si>
    <t>DEVONSHIRE APARTMENTS</t>
  </si>
  <si>
    <t>CHIA HANG</t>
  </si>
  <si>
    <t>CAMERON, DANIEL</t>
  </si>
  <si>
    <t>GLENCOE, CITY OF</t>
  </si>
  <si>
    <t>NICKLUIS EZRA FLORES</t>
  </si>
  <si>
    <t>BUFFALO LAKE, CITY OF</t>
  </si>
  <si>
    <t>GARY SAUBER</t>
  </si>
  <si>
    <t>JOSE LUIS MORALES-CRUZ</t>
  </si>
  <si>
    <t>CAM PROPERTIES</t>
  </si>
  <si>
    <t>DAVID KLICKA</t>
  </si>
  <si>
    <t>LEIF FYKSEN</t>
  </si>
  <si>
    <t>TOM VOLK</t>
  </si>
  <si>
    <t>DIANE SMITH</t>
  </si>
  <si>
    <t>TAMOU BAMBA</t>
  </si>
  <si>
    <t>NESIM MUJANOVIC</t>
  </si>
  <si>
    <t>VALERIE JACKSON</t>
  </si>
  <si>
    <t>KRISTINE WALKER</t>
  </si>
  <si>
    <t>BRETT LOOMIS</t>
  </si>
  <si>
    <t>ABBA BORA HUSSEIN KEDIR</t>
  </si>
  <si>
    <t>PELOQUIN, ELIZABETH</t>
  </si>
  <si>
    <t>RAPER, RODNEY</t>
  </si>
  <si>
    <t>LAURA MAE WARNER</t>
  </si>
  <si>
    <t>ANITA PLUNKETT</t>
  </si>
  <si>
    <t>BIWABIK, CITY OF</t>
  </si>
  <si>
    <t>NICHOLAS GRIVETTE,</t>
  </si>
  <si>
    <t>ANTOINE EVANS,</t>
  </si>
  <si>
    <t>RENAE OLSTON</t>
  </si>
  <si>
    <t>FARIBAULT, CITY OF</t>
  </si>
  <si>
    <t>KLAYSMAT, SHARON</t>
  </si>
  <si>
    <t>BOVEY, CITY OF</t>
  </si>
  <si>
    <t>STALEY, MATTHEW</t>
  </si>
  <si>
    <t>JAMES EDWARD MACKEY,</t>
  </si>
  <si>
    <t>STEPHANIE BAXTER,</t>
  </si>
  <si>
    <t>NICOLE YZAGUIRRE,</t>
  </si>
  <si>
    <t>JON BENEDIX</t>
  </si>
  <si>
    <t>SPARKLE WALLACE</t>
  </si>
  <si>
    <t>NATHEL LASHAWN HARRIS</t>
  </si>
  <si>
    <t>ROSEN, RONALD</t>
  </si>
  <si>
    <t>BERGSTROM, JAMES</t>
  </si>
  <si>
    <t>RICHFIELD, CITY OF</t>
  </si>
  <si>
    <t>SODERBERG, DIANE</t>
  </si>
  <si>
    <t>REGAN OHM</t>
  </si>
  <si>
    <t>KHALID BARI</t>
  </si>
  <si>
    <t>CARRIE JONES</t>
  </si>
  <si>
    <t>MICHAEL FLADUNG</t>
  </si>
  <si>
    <t>TAYLOR, DUSTIN</t>
  </si>
  <si>
    <t>DARCY GAND</t>
  </si>
  <si>
    <t>LITTLE FALLS, CITY OF</t>
  </si>
  <si>
    <t>STARIN, CHARLENE</t>
  </si>
  <si>
    <t>GUY PROPERTIES, LLC</t>
  </si>
  <si>
    <t>KRAMER/SAXL GROUP</t>
  </si>
  <si>
    <t>MCCULLOCH, LYN</t>
  </si>
  <si>
    <t>LINNIHAN, PATRICIA</t>
  </si>
  <si>
    <t>BERGSBAKEN, MICHAEL &amp; DIANE</t>
  </si>
  <si>
    <t>MUILENBURG, KEN &amp; KATHY</t>
  </si>
  <si>
    <t>SQUILLACE, DAVID</t>
  </si>
  <si>
    <t>STILLWATER, CITY OF</t>
  </si>
  <si>
    <t>FREEMAN, KATHERINE</t>
  </si>
  <si>
    <t>WAGAMON, PATRICK</t>
  </si>
  <si>
    <t>DAVID H. JONES,</t>
  </si>
  <si>
    <t>LYONS, KELLY</t>
  </si>
  <si>
    <t>ENGLER, DAREN</t>
  </si>
  <si>
    <t>NORTH ST. PAUL, CITY OF</t>
  </si>
  <si>
    <t>HOOPER, CATRINA</t>
  </si>
  <si>
    <t>RANKINS, INDIA</t>
  </si>
  <si>
    <t>BEMIDJI, CITY OF</t>
  </si>
  <si>
    <t>MICHAEL J. ROY,</t>
  </si>
  <si>
    <t>WARD, ISAAC</t>
  </si>
  <si>
    <t>FARMINGTON CITY OF &amp; EDA</t>
  </si>
  <si>
    <t>MENOCH, BARBARA</t>
  </si>
  <si>
    <t>NEWPORT, CITY OF</t>
  </si>
  <si>
    <t>HANSEN, PAUL</t>
  </si>
  <si>
    <t>DUMAS, BILL</t>
  </si>
  <si>
    <t>KAMP, MELANIE</t>
  </si>
  <si>
    <t>RASMUSSON, ANNE</t>
  </si>
  <si>
    <t>MINNETONKA, CITY OF</t>
  </si>
  <si>
    <t>EDEN PRAIRIE, CITY OF</t>
  </si>
  <si>
    <t>BURNSVILLE, CITY OF</t>
  </si>
  <si>
    <t>LINO LAKES, CITY OF</t>
  </si>
  <si>
    <t>VANG, AY</t>
  </si>
  <si>
    <t>NGUYEN, HUYNH</t>
  </si>
  <si>
    <t>ENGLISH, MARCUS</t>
  </si>
  <si>
    <t>HUDELLA, CHERI</t>
  </si>
  <si>
    <t>TRINH, CARTER</t>
  </si>
  <si>
    <t>INVER GROVE HEIGHTS, CITY OF</t>
  </si>
  <si>
    <t>ROSTAMI, FELOR</t>
  </si>
  <si>
    <t>TAUSIQ, SHAIKH</t>
  </si>
  <si>
    <t>BOECKERMAN, DAMON</t>
  </si>
  <si>
    <t>YOUNG, RACHEL</t>
  </si>
  <si>
    <t>HOMESTEAD MOTEL</t>
  </si>
  <si>
    <t>ERICKSON, KIERAN</t>
  </si>
  <si>
    <t>BRUNKHORST, GREG</t>
  </si>
  <si>
    <t>DYKSTAL, LAURA</t>
  </si>
  <si>
    <t>BRANDRIET, MITCHELL</t>
  </si>
  <si>
    <t>THE LAKE SUPERIOR DRUG TASK FORCE</t>
  </si>
  <si>
    <t>IBIZA, W.B.</t>
  </si>
  <si>
    <t>BARNES, MICHAEL</t>
  </si>
  <si>
    <t>ROSEMOUNT, CITY OF</t>
  </si>
  <si>
    <t>GOLDEN VALLEY, CITY OF</t>
  </si>
  <si>
    <t>PRINCETON, CITY OF</t>
  </si>
  <si>
    <t>MENDOTA HEIGHTS, CITY OF</t>
  </si>
  <si>
    <t>BULICZ, KATHARINE</t>
  </si>
  <si>
    <t>SODERBECK, KEITH</t>
  </si>
  <si>
    <t>RED WING, CITY OF</t>
  </si>
  <si>
    <t>ANOKA, CITY OF</t>
  </si>
  <si>
    <t>ST. PETER, CITY OF</t>
  </si>
  <si>
    <t>DECKER TRUCK LINES</t>
  </si>
  <si>
    <t>Laurie &amp; Richard RIECK</t>
  </si>
  <si>
    <t>OSSEO, CITY OF</t>
  </si>
  <si>
    <t>DONNER, NICHOLAS</t>
  </si>
  <si>
    <t>MAPLE GROVE, CITY OF MAPLE GROVE PARK BOARD  HRA</t>
  </si>
  <si>
    <t>KENDALL, LORI</t>
  </si>
  <si>
    <t>BETH, JEREMY</t>
  </si>
  <si>
    <t>TITH, HOUN</t>
  </si>
  <si>
    <t>COATE, THOMAS</t>
  </si>
  <si>
    <t>COURTESY INN</t>
  </si>
  <si>
    <t>DANE, CORI</t>
  </si>
  <si>
    <t>OLSON APARTMENTS</t>
  </si>
  <si>
    <t>HAUSER, BOB</t>
  </si>
  <si>
    <t>JORGENSON, WILLIAM</t>
  </si>
  <si>
    <t>JOHNSON, TAMEKA</t>
  </si>
  <si>
    <t>MINCEY, HEATHER</t>
  </si>
  <si>
    <t>PRIOR LAKE, CITY OF</t>
  </si>
  <si>
    <t>ROWE, VERNON</t>
  </si>
  <si>
    <t>ROZMARYNOWSKI, ROBERT</t>
  </si>
  <si>
    <t>WEBBER SR., TIMMY</t>
  </si>
  <si>
    <t>BOYKIN, DEREK</t>
  </si>
  <si>
    <t>Hotel RED ROOF INNS, INC.</t>
  </si>
  <si>
    <t>LOBELLO, THOMAS</t>
  </si>
  <si>
    <t>U.S. DEPARTMENT OF HOUSING AND</t>
  </si>
  <si>
    <t>HANEY, ELSAIED</t>
  </si>
  <si>
    <t>WASHINGTON COUNTY NARCOTICS</t>
  </si>
  <si>
    <t>SOBASZKIEWICZ, DONALD</t>
  </si>
  <si>
    <t>STARR, TAJARAY</t>
  </si>
  <si>
    <t>CHALBERG, JOHN</t>
  </si>
  <si>
    <t>GAYLORD, CITY OF</t>
  </si>
  <si>
    <t>MENDOZA SIERRA, JESUS MANUELA</t>
  </si>
  <si>
    <t>BROOKS, DAVID</t>
  </si>
  <si>
    <t>THE RALPH W JEWELL FAMILY LTD</t>
  </si>
  <si>
    <t>CASTLE, JUSTINE</t>
  </si>
  <si>
    <t>BUTTONS, BRAD</t>
  </si>
  <si>
    <t>OAKLAND, RONALD</t>
  </si>
  <si>
    <t>HENNEPIN COUNTY SEE (ME091)</t>
  </si>
  <si>
    <t>SABRI PROPERTIES, LLC</t>
  </si>
  <si>
    <t>TOGBESON JR., AMOS</t>
  </si>
  <si>
    <t>NELSON, DARLA</t>
  </si>
  <si>
    <t>BACKLUND, RICHARD</t>
  </si>
  <si>
    <t>MERSCHMAN, MIKE</t>
  </si>
  <si>
    <t>REDEPENNING, CAROL</t>
  </si>
  <si>
    <t>PEARSON, JOHN</t>
  </si>
  <si>
    <t>JACOBSON, TODD</t>
  </si>
  <si>
    <t>CHUOL, NYARUACH</t>
  </si>
  <si>
    <t>JALLAH, RAYEL</t>
  </si>
  <si>
    <t>OLSON, ANTHONY</t>
  </si>
  <si>
    <t>DELVISCIO, MICHAEL</t>
  </si>
  <si>
    <t>CANBY, CITY OF</t>
  </si>
  <si>
    <t>BRADLEY, ANTWAN</t>
  </si>
  <si>
    <t>INTERNATIONAL FALLS, CITY OF</t>
  </si>
  <si>
    <t>WOOD, FRANCIS</t>
  </si>
  <si>
    <t>GEHRKE, RAY</t>
  </si>
  <si>
    <t>RAMSEY, CITY OF</t>
  </si>
  <si>
    <t>WELLS JR, WAYNE</t>
  </si>
  <si>
    <t>MILLER, STACIE</t>
  </si>
  <si>
    <t>MONTGOMERY, CITY OF</t>
  </si>
  <si>
    <t>ENDERSBE, EDWARD &amp; DIANA</t>
  </si>
  <si>
    <t>WASHINGTON, KEVIN</t>
  </si>
  <si>
    <t>CRUZ, LESTTER</t>
  </si>
  <si>
    <t>WILLIAMS, BRANDON</t>
  </si>
  <si>
    <t>PARSHALL, JEFF</t>
  </si>
  <si>
    <t>LIDDLE, TAMMY JO</t>
  </si>
  <si>
    <t>BRAHAM, CITY OF</t>
  </si>
  <si>
    <t>KIRSTEN KENNEDY</t>
  </si>
  <si>
    <t>BLOOMING PRAIRIE, CITY OF</t>
  </si>
  <si>
    <t>GARCIA, VALANCHIE</t>
  </si>
  <si>
    <t>VASQUEZ, MAURICE</t>
  </si>
  <si>
    <t>RICHARD SAPP</t>
  </si>
  <si>
    <t>NADINE BABU</t>
  </si>
  <si>
    <t>WAITE PARK, CITY OF</t>
  </si>
  <si>
    <t>MISTY MYERS</t>
  </si>
  <si>
    <t>LAKE CRYSTAL, CITY OF</t>
  </si>
  <si>
    <t>BARBARA GARN</t>
  </si>
  <si>
    <t>SANDRA PINSKI</t>
  </si>
  <si>
    <t>TIMOTHY PINSKI</t>
  </si>
  <si>
    <t>MOUNDS VIEW, CITY OF</t>
  </si>
  <si>
    <t>KELLY ENGEBRETSON</t>
  </si>
  <si>
    <t>BIG LAKE, CITY OF</t>
  </si>
  <si>
    <t>BROOKE BASS</t>
  </si>
  <si>
    <t>WAYZATA, CITY OF</t>
  </si>
  <si>
    <t>ST. FRANCIS, CITY OF</t>
  </si>
  <si>
    <t>ST. ANTHONY VILLAGE CITY OF</t>
  </si>
  <si>
    <t>ELK RIVER, CITY OF</t>
  </si>
  <si>
    <t>OAKDALE, CITY OF</t>
  </si>
  <si>
    <t>TWO HARBORS, CITY OF</t>
  </si>
  <si>
    <t>MARSHALL, CITY OF</t>
  </si>
  <si>
    <t>KASSON, CITY OF</t>
  </si>
  <si>
    <t>SHAKOPEE CITY OF</t>
  </si>
  <si>
    <t>JOHANNA MCDONOUGH</t>
  </si>
  <si>
    <t>JENNIE LOEFFLER</t>
  </si>
  <si>
    <t>HANCOCK, CITY OF</t>
  </si>
  <si>
    <t>DAKOTA COMMUNICATIONS CENTER</t>
  </si>
  <si>
    <t>JARED TAYLOR</t>
  </si>
  <si>
    <t>AMY KREKELBERG</t>
  </si>
  <si>
    <t>ASHLEY ARCARO</t>
  </si>
  <si>
    <t>DUNDAS, CITY OF</t>
  </si>
  <si>
    <t>NORTHFIELD, CITY OF</t>
  </si>
  <si>
    <t>SUMMER ROLLINS</t>
  </si>
  <si>
    <t>HOWARD LAKE, CITY OF</t>
  </si>
  <si>
    <t>BAXTER, CITY OF</t>
  </si>
  <si>
    <t>TOURNAT, WALTER</t>
  </si>
  <si>
    <t>LANG, MELISSA</t>
  </si>
  <si>
    <t>Kyle Holstein</t>
  </si>
  <si>
    <t>BAMBENEK, RICK</t>
  </si>
  <si>
    <t>JAKOBSON MANAGEMENT COMPANY</t>
  </si>
  <si>
    <t>DOPERALSKI, BEAU</t>
  </si>
  <si>
    <t>EMCAS</t>
  </si>
  <si>
    <t>ROSS, AMY</t>
  </si>
  <si>
    <t>SEEMAN, PAUL</t>
  </si>
  <si>
    <t>WICKHAM, STEPHEN</t>
  </si>
  <si>
    <t>MAPLEWOOD RESIDENTS APARTMENTS</t>
  </si>
  <si>
    <t>LEWISTON, CITY OF</t>
  </si>
  <si>
    <t>SCHUMANN, NATHAN</t>
  </si>
  <si>
    <t>G &amp; S WALSH PROPERTIES LLC</t>
  </si>
  <si>
    <t>PELICAN RAPIDS, CITY OF</t>
  </si>
  <si>
    <t>FOSTER, STEVE</t>
  </si>
  <si>
    <t>TRI, CHARLES</t>
  </si>
  <si>
    <t>FRIESNER, KENT</t>
  </si>
  <si>
    <t>MORGAN, CITY OF</t>
  </si>
  <si>
    <t>KLEINSCHMIDT, JORDAN</t>
  </si>
  <si>
    <t>SCHROEPFER, SHELBY</t>
  </si>
  <si>
    <t>INTERNATIONAL VILLAGE APARTMEN</t>
  </si>
  <si>
    <t>DREWES, ALAN</t>
  </si>
  <si>
    <t>HOSFIELD, CRYSTAL</t>
  </si>
  <si>
    <t>RANK, MIRANDA</t>
  </si>
  <si>
    <t>GAASVIG, JASON</t>
  </si>
  <si>
    <t>ROBLES, RACHEL</t>
  </si>
  <si>
    <t>NEWBERN, MELVIN</t>
  </si>
  <si>
    <t>VICTOR HERNANDEZ-RIVERA</t>
  </si>
  <si>
    <t>AYRLAHN JOHNSON</t>
  </si>
  <si>
    <t>DEONTE BLOUNTT</t>
  </si>
  <si>
    <t>REID SAGEHORN</t>
  </si>
  <si>
    <t>MORTENSON, SADIE</t>
  </si>
  <si>
    <t>AEHB, LLC</t>
  </si>
  <si>
    <t>ANDREW ERICKSON</t>
  </si>
  <si>
    <t>ABRAHAM, GREG</t>
  </si>
  <si>
    <t>HUTCHINSON, CITY OF</t>
  </si>
  <si>
    <t>COON, TREVOR</t>
  </si>
  <si>
    <t>KEVIN WESTERLUND</t>
  </si>
  <si>
    <t>EMERALD PARK OF BLOOMINGTON</t>
  </si>
  <si>
    <t>TAYLOR, LEROY</t>
  </si>
  <si>
    <t>CENTENNIAL LAKES JOINT POLICE</t>
  </si>
  <si>
    <t>FRANK QUINN</t>
  </si>
  <si>
    <t>ROTELL, JOYCE</t>
  </si>
  <si>
    <t>DRAEGER, KOM PETER COYLE</t>
  </si>
  <si>
    <t>AMY FLAH</t>
  </si>
  <si>
    <t>DEREK THOMPSON</t>
  </si>
  <si>
    <t>LISA WAGNER</t>
  </si>
  <si>
    <t>ST. JOSEPH, CITY OF</t>
  </si>
  <si>
    <t>DAVID BOHRER</t>
  </si>
  <si>
    <t>BENJAMIN MIKKALSON</t>
  </si>
  <si>
    <t>JULIO MARTINEZ</t>
  </si>
  <si>
    <t>DAVID NELSON</t>
  </si>
  <si>
    <t>JUSTIN DELARE</t>
  </si>
  <si>
    <t>Dwight Campbell</t>
  </si>
  <si>
    <t>DAWN PFISTER</t>
  </si>
  <si>
    <t>PATRICIA KERR KARASOV</t>
  </si>
  <si>
    <t>DAYTON, CITY OF</t>
  </si>
  <si>
    <t>ERICA ROHDE</t>
  </si>
  <si>
    <t>NORTHWEST METRO DRUG TASK FORCE</t>
  </si>
  <si>
    <t>WILLIE BRIDGEFORTH III</t>
  </si>
  <si>
    <t>CLINTON OHMANN</t>
  </si>
  <si>
    <t>BLINN, MICHELLE</t>
  </si>
  <si>
    <t>SHOUA YANG</t>
  </si>
  <si>
    <t>DROBAC, DANIEL</t>
  </si>
  <si>
    <t>SCHMIDT, JASON</t>
  </si>
  <si>
    <t>SHARP, NICHOLAS</t>
  </si>
  <si>
    <t>CSC ROAD SERVICE</t>
  </si>
  <si>
    <t>MAUTI, BENARD</t>
  </si>
  <si>
    <t>Phillip Hamre</t>
  </si>
  <si>
    <t>Cody ELLIS</t>
  </si>
  <si>
    <t>WASHINGTON CO SPECIAL WEAPONS TACTICS TEAM (SWAT)</t>
  </si>
  <si>
    <t>Paul Buersken</t>
  </si>
  <si>
    <t>Elois Dudley</t>
  </si>
  <si>
    <t>NEW ULM, CITY OF</t>
  </si>
  <si>
    <t>Bruce Menk</t>
  </si>
  <si>
    <t>SABRINA HENRY</t>
  </si>
  <si>
    <t>Niels Schapochnicof</t>
  </si>
  <si>
    <t>Lester Zehner</t>
  </si>
  <si>
    <t>Peter Hartmark</t>
  </si>
  <si>
    <t>DENNIS PIPER</t>
  </si>
  <si>
    <t>CAROLYN WILLIAMS</t>
  </si>
  <si>
    <t>SCOTT ERICKSON</t>
  </si>
  <si>
    <t>TERRANCE NEAL</t>
  </si>
  <si>
    <t>FRANK TUBBS</t>
  </si>
  <si>
    <t>DANIEL ROY</t>
  </si>
  <si>
    <t>MARCUS HEMSWORTH</t>
  </si>
  <si>
    <t>BRIAN CURTIS</t>
  </si>
  <si>
    <t>CRYSTAL, CITY OF</t>
  </si>
  <si>
    <t>PAUL ANDERSON</t>
  </si>
  <si>
    <t>Chad Burkholder</t>
  </si>
  <si>
    <t>Michael Jepson</t>
  </si>
  <si>
    <t>ESA P PORTFOLIO OPERATING LESSEE, LLC</t>
  </si>
  <si>
    <t>PARK AVE. TOWNHOMES</t>
  </si>
  <si>
    <t>NATANIEL HANSON</t>
  </si>
  <si>
    <t>AEHB LLC LLC</t>
  </si>
  <si>
    <t>ANDRE PASSENHEIM</t>
  </si>
  <si>
    <t>COLUMBIA HEIGHTS, CITY OF &amp; COLUMBIA HEIGHTS EDA  HRA</t>
  </si>
  <si>
    <t>BRANDON SKINNER</t>
  </si>
  <si>
    <t>REBECCA PETERSON</t>
  </si>
  <si>
    <t>CORY MCDIVITT</t>
  </si>
  <si>
    <t>BARTOLO ZAVALA</t>
  </si>
  <si>
    <t>CEE-VI DRUG TASK FORCE</t>
  </si>
  <si>
    <t>MIRO CONSTRUCTION LLC</t>
  </si>
  <si>
    <t>GARY PECHAN</t>
  </si>
  <si>
    <t>JULIAN MCCLAIN</t>
  </si>
  <si>
    <t>BRADLEY MEVERDEN</t>
  </si>
  <si>
    <t>HENNEPIN COUNTY VIOLENT OFFENDER TASK FORCE</t>
  </si>
  <si>
    <t>ELIZABETH O'CONNOR</t>
  </si>
  <si>
    <t>SCOTT CHANDRADAT</t>
  </si>
  <si>
    <t>EAST GRAND FORKS, CITY OF</t>
  </si>
  <si>
    <t>GRANT SCHILLER</t>
  </si>
  <si>
    <t>NATE GREGOR</t>
  </si>
  <si>
    <t>KIMBERLY RASMUSSEN</t>
  </si>
  <si>
    <t>HOPE ALGER</t>
  </si>
  <si>
    <t>JAMEY KUHN</t>
  </si>
  <si>
    <t>JAMES DORBOR</t>
  </si>
  <si>
    <t>LARRY NG</t>
  </si>
  <si>
    <t>TIMOTHY SYLTE</t>
  </si>
  <si>
    <t>WADENA, CITY OF</t>
  </si>
  <si>
    <t>DAVID STEFFENS</t>
  </si>
  <si>
    <t>SHAWN FOOTE</t>
  </si>
  <si>
    <t>ASHLEY FRAHS</t>
  </si>
  <si>
    <t>MONTEVIDEO, CITY OF</t>
  </si>
  <si>
    <t>TOM ANDERSON</t>
  </si>
  <si>
    <t>ANNE MILLER</t>
  </si>
  <si>
    <t>FRAN VANDEWIELE</t>
  </si>
  <si>
    <t>DEBORAH DESTENO</t>
  </si>
  <si>
    <t>DOMINIC LAPORTA</t>
  </si>
  <si>
    <t>MARC WOOLMAN</t>
  </si>
  <si>
    <t>KEDAR KSHIRSAGAR</t>
  </si>
  <si>
    <t>WENDY BROWN</t>
  </si>
  <si>
    <t>KURT PETERSON</t>
  </si>
  <si>
    <t>RHONDA ANOKA</t>
  </si>
  <si>
    <t>DREW BUETOW</t>
  </si>
  <si>
    <t>JONATHAN BIAYANG</t>
  </si>
  <si>
    <t>MICRON MOLDING INC.</t>
  </si>
  <si>
    <t>ASIA ULFERTS</t>
  </si>
  <si>
    <t>PHILANDO CASTILE</t>
  </si>
  <si>
    <t>KAMAL GELLE</t>
  </si>
  <si>
    <t>JEAN LAINE</t>
  </si>
  <si>
    <t>Source</t>
  </si>
  <si>
    <t>League of Minnesota Cities</t>
  </si>
  <si>
    <t>Officer</t>
  </si>
  <si>
    <t>Description</t>
  </si>
  <si>
    <t>Owen R. Stands and M.E. (minor child)</t>
  </si>
  <si>
    <t>Dean Anfinson</t>
  </si>
  <si>
    <t>State Patrol</t>
  </si>
  <si>
    <t>Norris E. Sowada and Irene Sowada</t>
  </si>
  <si>
    <t>Kaj Meinhardt</t>
  </si>
  <si>
    <t>George Manzur</t>
  </si>
  <si>
    <t>Mark Lund</t>
  </si>
  <si>
    <t>Dustin T. Swanda and Malonnie Swanda</t>
  </si>
  <si>
    <t>Bryan Bearce</t>
  </si>
  <si>
    <t>Richard Thissen</t>
  </si>
  <si>
    <t>Troy Siems</t>
  </si>
  <si>
    <t>Emily L. Anderson</t>
  </si>
  <si>
    <t>Mike Flanagan</t>
  </si>
  <si>
    <t>Sylvia Harris</t>
  </si>
  <si>
    <t>David Kalinoff</t>
  </si>
  <si>
    <t>Todd Anthony Theyson</t>
  </si>
  <si>
    <t>(redacted)</t>
  </si>
  <si>
    <t>BCA</t>
  </si>
  <si>
    <t>Jane Doe</t>
  </si>
  <si>
    <t>Kaley Peterson</t>
  </si>
  <si>
    <t>(not provided)</t>
  </si>
  <si>
    <t>Duluth</t>
  </si>
  <si>
    <t>K-9 dog bite incident that occurred off-duty (alleged negligence)</t>
  </si>
  <si>
    <t>Anthony Carl</t>
  </si>
  <si>
    <t>police shooting resulting in the death of a person who was attacking the officer involved with a baseball bat at the time he was shot (alleged civil rights violation)</t>
  </si>
  <si>
    <t>James Croud</t>
  </si>
  <si>
    <t>Death of a person-under-arrest, while at a local hospital (alleged civil rights)</t>
  </si>
  <si>
    <t>Incident Date</t>
  </si>
  <si>
    <t>Jail Related</t>
  </si>
  <si>
    <t>1998-99</t>
  </si>
  <si>
    <t>Clayton Hanks</t>
  </si>
  <si>
    <t>Dave Prachar, Brad Keeney, and Penny Wietman</t>
  </si>
  <si>
    <t>Y</t>
  </si>
  <si>
    <t>Neil Anderson</t>
  </si>
  <si>
    <t>James McKenzie, Richard Fiero, and Ross Litman</t>
  </si>
  <si>
    <t>N</t>
  </si>
  <si>
    <t>4/2005</t>
  </si>
  <si>
    <t>JoAnne Wienke</t>
  </si>
  <si>
    <t>Settlement of EEOC charge involving claims of sexual harassment and retaliation discrimination regarding a co-worker</t>
  </si>
  <si>
    <t>Robert Yernatich</t>
  </si>
  <si>
    <t>Robert Tarr and Jason Ackerson</t>
  </si>
  <si>
    <t>Yvonne Marchand</t>
  </si>
  <si>
    <t>Debra Morris</t>
  </si>
  <si>
    <t>Scott Ronning and Robyn Wojciechowski</t>
  </si>
  <si>
    <t>05/11/2015-05/13/2015</t>
  </si>
  <si>
    <t>Ronald Gustafson</t>
  </si>
  <si>
    <t>St. Louis County</t>
  </si>
  <si>
    <t>AGENCY</t>
  </si>
  <si>
    <t>Kelly, Jill</t>
  </si>
  <si>
    <t>Nelson, Damien</t>
  </si>
  <si>
    <t>3/8/2011</t>
  </si>
  <si>
    <t>8/22/2016</t>
  </si>
  <si>
    <t>Allegation of excessive force</t>
  </si>
  <si>
    <t>Inmate alleged violation of constitutional rights with removal of micro dermal piercings</t>
  </si>
  <si>
    <t>Jonathan Napper</t>
  </si>
  <si>
    <t>Deb Fyten &amp; unnamed staff</t>
  </si>
  <si>
    <t>Dakota County</t>
  </si>
  <si>
    <t>PAID DATE</t>
  </si>
  <si>
    <t>Tahisha Willaims-Brewer</t>
  </si>
  <si>
    <t>Settled</t>
  </si>
  <si>
    <t>City of Minneapolis, Scott Mars, John Does 1-5</t>
  </si>
  <si>
    <t>Carl Eller</t>
  </si>
  <si>
    <t>Officers Gilles, B. P. Antaya, Seth Porras, Christopher Tuma, Patricia L. Nelson, Timothy Hafstad, Paul Hatle, C. Peter, Sergeant Pickhardt</t>
  </si>
  <si>
    <t>Darryl Robinson</t>
  </si>
  <si>
    <t>Teflon Edwards</t>
  </si>
  <si>
    <t>City of Minneapolis, Officers Jason Andersen, Jane Doe and Richard Roe, and Tim Dolan</t>
  </si>
  <si>
    <t>Tawana Robinson</t>
  </si>
  <si>
    <t>Officer A. Hanson, Officers John Doe 1-5 and City of Minneapolis</t>
  </si>
  <si>
    <t>Bobby Hayward Smith</t>
  </si>
  <si>
    <t>Officers Sherry Appledorn and Joshua Rick, Sergeant Gary Nelson  and the City of Minneapolis</t>
  </si>
  <si>
    <t>Ernest Abbott</t>
  </si>
  <si>
    <t>Christopher Steward</t>
  </si>
  <si>
    <t>Wayne Newton</t>
  </si>
  <si>
    <t>Andrew Josef Brenner</t>
  </si>
  <si>
    <t>Officer Mark Lanasa, Officer John Doe and City of Minneapolis</t>
  </si>
  <si>
    <t>Albertine Rotimi</t>
  </si>
  <si>
    <t>Jarrod S. Kunze and City of Minneapolis</t>
  </si>
  <si>
    <t>Larry Smith</t>
  </si>
  <si>
    <t>Officers Timothy Gorman and Timothy Callahan and City of Minneapolis</t>
  </si>
  <si>
    <t>Maria Garcia</t>
  </si>
  <si>
    <t>Officers James Golgart and Jordan Davis, City of Minneapolis</t>
  </si>
  <si>
    <t>Trang Nguyen</t>
  </si>
  <si>
    <t>Officers Christopher Lokke and Sundiata Bronson, City of Minneapolis</t>
  </si>
  <si>
    <t>James Keten, et al.</t>
  </si>
  <si>
    <t>Officers John Does 1-15,  and the City of Minneapolis</t>
  </si>
  <si>
    <t>Melissa Hill</t>
  </si>
  <si>
    <t>Terry and Jerome Yzaguirre</t>
  </si>
  <si>
    <t>Brandon Dickson</t>
  </si>
  <si>
    <t>Officers Joshua Stewart and Sundiata Bronson, City of Minneapolis</t>
  </si>
  <si>
    <t>Melvin Dickerson Jr.</t>
  </si>
  <si>
    <t>Sundiata Bronson and City of Minneapolis</t>
  </si>
  <si>
    <t>Dontae Thomas</t>
  </si>
  <si>
    <t xml:space="preserve">Officers Tyrone Barze, Jr. and Victor Mills and the 
City of Minneapolis
</t>
  </si>
  <si>
    <t>Martin Schaaron</t>
  </si>
  <si>
    <t>Officer M. Young and City of Minneapolis</t>
  </si>
  <si>
    <t>William DeMone Walker</t>
  </si>
  <si>
    <t>Lucas Peterson, John Does 1-3, Tim Dolan and the City of Minneapolis</t>
  </si>
  <si>
    <t>Darryl Gill</t>
  </si>
  <si>
    <t>Joshua Stewart and Sundiata Bronson</t>
  </si>
  <si>
    <t>Kari Andrews</t>
  </si>
  <si>
    <t>Does 1-10; City of Minneapolis</t>
  </si>
  <si>
    <t>Michael Sallet  (Complaints dated 9-15-11 &amp; 10-9-12)</t>
  </si>
  <si>
    <t>Paul Schweiger, Jason Anderson &amp; City of Minneapolis</t>
  </si>
  <si>
    <t>Dennis Hill</t>
  </si>
  <si>
    <t xml:space="preserve">City of Minneapolis, Officer Matthew Kaminski, Officer Jason Schmitt, John  Doe Officers 1-10
</t>
  </si>
  <si>
    <t>John Wuchko</t>
  </si>
  <si>
    <t>John Staufenberg and City of Minneapolis</t>
  </si>
  <si>
    <t>Goff Holdings, LLC</t>
  </si>
  <si>
    <t>City of Minneapolis</t>
  </si>
  <si>
    <t>Zenebe Tessema</t>
  </si>
  <si>
    <t>Ibsa Aliyi Mussa</t>
  </si>
  <si>
    <t>Officer Mukhtar Abdulkadir, Officer Yang, City of Minneapolis</t>
  </si>
  <si>
    <t>Prywon Bettis</t>
  </si>
  <si>
    <t xml:space="preserve">The City of Minneapolis, Karl Sauskojus, and Joshua Metcalf </t>
  </si>
  <si>
    <t>Ghaffara Tillis</t>
  </si>
  <si>
    <t>City of Minneapolis, Officer Jordan Davis, Officer Jeremy Foster, Tim Dolan</t>
  </si>
  <si>
    <t>Ray Swanson</t>
  </si>
  <si>
    <t>Ka Yang, KeHeung Anderson, Jon Edwards, Sara Metcalf</t>
  </si>
  <si>
    <t>Brad Carlson</t>
  </si>
  <si>
    <t>Jeremy Axel, Michael Mitchell</t>
  </si>
  <si>
    <t>Officers Michael Griffin and William Gregory</t>
  </si>
  <si>
    <t>Bryan Avrey</t>
  </si>
  <si>
    <t>Tyler Edwards</t>
  </si>
  <si>
    <t>Christopher Thompson</t>
  </si>
  <si>
    <t>Officers Mi’Quel Barnes and, Craig Crisp Jr. and the City of Minneapolis</t>
  </si>
  <si>
    <t>Alicia Joneja</t>
  </si>
  <si>
    <t>Officers Heather Sterzinger and Sundiata Bronson</t>
  </si>
  <si>
    <t>Ashanti Austin</t>
  </si>
  <si>
    <t xml:space="preserve">Officer Jeffrey Seidl, Officer David Garman, and City of Minneapolis
</t>
  </si>
  <si>
    <t>S.S. by legal guardian</t>
  </si>
  <si>
    <t>Brian Cummings, Kevin Franek and City of Minneapolis</t>
  </si>
  <si>
    <t xml:space="preserve">Michael David Burnett </t>
  </si>
  <si>
    <t>City of Minneapolis, Christopher Cushenbery, Lararose Turner, Steven Lecy, John Doe and Jane Doe</t>
  </si>
  <si>
    <t xml:space="preserve">Irita King </t>
  </si>
  <si>
    <t>City of Minneapolis Officer ave Garman, John Doe and Richard Roe, Timothy Dolan</t>
  </si>
  <si>
    <t>Rose Mary Engstrom</t>
  </si>
  <si>
    <t xml:space="preserve">Lutheran Grozell Lake </t>
  </si>
  <si>
    <t>Anthony Smith, Danielle Evans, John Doe, Jane Doe, City of Minneapolis and Janee Harteau</t>
  </si>
  <si>
    <t>Tyrone Barze, Victor Mills, City of Minneapolis</t>
  </si>
  <si>
    <t>Porter, Jessica f/k/a Joshua Nordyke</t>
  </si>
  <si>
    <t>Joshelle Sims</t>
  </si>
  <si>
    <t>Officers Danyelle De Rose, Cheri Petersen, Michael Primozich, Michael Doran, Ann Martin, Sgt. Ann Kjos, Sgt. Luis Porras, Sgt Holly Keegel</t>
  </si>
  <si>
    <t>Elliot Raynell Barnes</t>
  </si>
  <si>
    <t>Officer Richard Walker, City of Minneapolis</t>
  </si>
  <si>
    <t xml:space="preserve">McKinney, Laquisha </t>
  </si>
  <si>
    <t>Officers Tyrone Barze, Richard Lillard, Officers Jane Doe and Richard Roe, Unkown and Unnamed Minneapolis Police Officers, Januee Harteau</t>
  </si>
  <si>
    <t>Zachary Z. King, Craig E. Dyar, Jr. and Anthony L. Wilson</t>
  </si>
  <si>
    <t>Officers Joshua Stewart, Sundiata Bronson, Ka Yang, Darah Westermeyer, Joseph Klimmek</t>
  </si>
  <si>
    <t>Minagua S Michaeleon</t>
  </si>
  <si>
    <t>City of Minneapolis, Officers Sundiata Bronson and Heather Sterzinger</t>
  </si>
  <si>
    <t xml:space="preserve">Daniel L. Fancher </t>
  </si>
  <si>
    <t>Sokhom Klann, Andrew Allen, City of Minneapolis</t>
  </si>
  <si>
    <t>Zachary King</t>
  </si>
  <si>
    <t>City of Minneapolis, Officers Joshua Stewart, Sundiata Bronson, Ka Yang, Darah Westermeyer, Joseph Klimmek</t>
  </si>
  <si>
    <t>German Castillo</t>
  </si>
  <si>
    <t>City of Minneapolis, Officers Michael Honeycutt, Kevin David Parsons, Jane Doe and Richard Roe, Janee Harteau</t>
  </si>
  <si>
    <t>Michael Ofor</t>
  </si>
  <si>
    <t>Steven Lecy, City of Minneapolis</t>
  </si>
  <si>
    <t>Eric Hullett,  v. Tyler Edwards</t>
  </si>
  <si>
    <t>Oficers Tyler Edwards, Daniel Swalve, Darah Westermeyer, Other Unnamed Officers, Janee Harteau, City of Minneapolis</t>
  </si>
  <si>
    <t xml:space="preserve">Kim Carter </t>
  </si>
  <si>
    <t>City of Minneapolis and Officer Calvin Cook</t>
  </si>
  <si>
    <t>Mark Chahine Shields</t>
  </si>
  <si>
    <t>Mukhtar Abdulkadir, Ka Lee Yang, and City of Minneapolis</t>
  </si>
  <si>
    <t xml:space="preserve">Louis Tate </t>
  </si>
  <si>
    <t>City of Minneapolis, Sergeant Brian W. Anderson, Officers Steven Duane Lecy and Tracy Ann Gross</t>
  </si>
  <si>
    <t xml:space="preserve">Jamie Voelk </t>
  </si>
  <si>
    <t>Molly Fischer and City of Minneapolis</t>
  </si>
  <si>
    <t>Donnie Ray Wallace</t>
  </si>
  <si>
    <t>Officers Troy Carlson and John Haugland, City of Minneapolis</t>
  </si>
  <si>
    <t>Cossens, William Robert v.Jordan Davis</t>
  </si>
  <si>
    <t>Jordan Davis</t>
  </si>
  <si>
    <t>Christopher L. Jilek</t>
  </si>
  <si>
    <t>Officers Douglas Lemons and Kenneth Tidgwell and City of Minneapolis</t>
  </si>
  <si>
    <t xml:space="preserve">David Paradeise </t>
  </si>
  <si>
    <t>Tyrone Barze and City of Minneapolis</t>
  </si>
  <si>
    <t xml:space="preserve">Madelyn Milton </t>
  </si>
  <si>
    <t>Tyrone Barze, Jr., City of Minneapolis</t>
  </si>
  <si>
    <t xml:space="preserve">Steven Skolasinski </t>
  </si>
  <si>
    <t>Officer James Bulleigh</t>
  </si>
  <si>
    <t xml:space="preserve">Mark Anthony Devine </t>
  </si>
  <si>
    <t>Travis Williams</t>
  </si>
  <si>
    <t>John Emmett Simpson</t>
  </si>
  <si>
    <t xml:space="preserve">James Davies </t>
  </si>
  <si>
    <t>Jamie Conway and City of Minneapolis</t>
  </si>
  <si>
    <t xml:space="preserve">Carmon Lang </t>
  </si>
  <si>
    <t>City of Minneapolis, Minneapolis Police Officers 1-10</t>
  </si>
  <si>
    <t>Keevin Hinton</t>
  </si>
  <si>
    <t>Officers Jer Yan, David Robinson, City of Minneapolis</t>
  </si>
  <si>
    <t>Michael Barnes</t>
  </si>
  <si>
    <t>City of Minneapolis &amp; John Doe</t>
  </si>
  <si>
    <t>Celeste Dawkins</t>
  </si>
  <si>
    <t>Cory Fitch</t>
  </si>
  <si>
    <t>Luis Garcia</t>
  </si>
  <si>
    <t>Officer Blayne Lehner, City of Minneapolis</t>
  </si>
  <si>
    <t>Robert Lilienfeld</t>
  </si>
  <si>
    <t>Troy Carlson, John Haugland</t>
  </si>
  <si>
    <t>Latrice Trotter</t>
  </si>
  <si>
    <t>City of Minneapolis and Officer Adam Lewis</t>
  </si>
  <si>
    <t>Hector Acevedo</t>
  </si>
  <si>
    <t>Officer Tyrone Barze</t>
  </si>
  <si>
    <t>Jesse McLemore</t>
  </si>
  <si>
    <t>Officers Jer Yang, Christopher Steward, Officer John Doe</t>
  </si>
  <si>
    <t>Jon Gauthier</t>
  </si>
  <si>
    <t>James Boyd and David Jordan</t>
  </si>
  <si>
    <t>Catrice Lynch</t>
  </si>
  <si>
    <t>City of Minneapolis &amp; John Does 1-10</t>
  </si>
  <si>
    <t>Bardin Schlitz</t>
  </si>
  <si>
    <t>Daniel Diedrich, Michael Terry, Ty Jindra and Jeremy Foster</t>
  </si>
  <si>
    <t>Jose Lopez</t>
  </si>
  <si>
    <t>John Does 1-2 and City of Minneapolis</t>
  </si>
  <si>
    <t>Bernard Miles</t>
  </si>
  <si>
    <t xml:space="preserve">James Golgart, Andrew Hanson </t>
  </si>
  <si>
    <t>David J. Zehringer</t>
  </si>
  <si>
    <t>Sean McTaggart, Robert Thunder, Joshua Federly and Michael Gustafson</t>
  </si>
  <si>
    <t>David Concha</t>
  </si>
  <si>
    <t>Joshua Henninger, Luis Realivasquez, Heidi Eisenbeis</t>
  </si>
  <si>
    <t>Joshua Smithers</t>
  </si>
  <si>
    <t>Brandy Steberg, Roderic Weber</t>
  </si>
  <si>
    <t>Shawn Ross</t>
  </si>
  <si>
    <t>Christopher Reiter</t>
  </si>
  <si>
    <t>Dejuan Haggins</t>
  </si>
  <si>
    <t>Gary Gilmer</t>
  </si>
  <si>
    <t>B. McWhorter &amp; D. Burns</t>
  </si>
  <si>
    <t>Carolyn Rose Thomas</t>
  </si>
  <si>
    <t>Felicia Craig</t>
  </si>
  <si>
    <t>Duy Ngo</t>
  </si>
  <si>
    <t>Philander D. Jenkins</t>
  </si>
  <si>
    <t>David Niznik</t>
  </si>
  <si>
    <t>Otis Williams</t>
  </si>
  <si>
    <t>Bradley Ornes</t>
  </si>
  <si>
    <t xml:space="preserve">Estate of Juwan Gatlin </t>
  </si>
  <si>
    <t>Jacob John Kenfield</t>
  </si>
  <si>
    <t>Dontay St. James</t>
  </si>
  <si>
    <t xml:space="preserve">Bobby White </t>
  </si>
  <si>
    <t>Dana Canty</t>
  </si>
  <si>
    <t>Christopher Perry</t>
  </si>
  <si>
    <t>Conniess Chatmon (Minor: M.P.)</t>
  </si>
  <si>
    <t>Charles Cook; Sylvia &amp; Timothy</t>
  </si>
  <si>
    <t>Lisa Young</t>
  </si>
  <si>
    <t>Walter Childs</t>
  </si>
  <si>
    <t>Shauna Vega</t>
  </si>
  <si>
    <t>Elisa Montgomery</t>
  </si>
  <si>
    <t>William Matthews</t>
  </si>
  <si>
    <t>Terrell Oliver</t>
  </si>
  <si>
    <t>Medora Hudson</t>
  </si>
  <si>
    <t>Alfred Flowers</t>
  </si>
  <si>
    <t xml:space="preserve">Joel Matos Ramos </t>
  </si>
  <si>
    <t>Grover Harris</t>
  </si>
  <si>
    <t>Richard Trammell Williams</t>
  </si>
  <si>
    <t>Nicholas Hall v. Burns &amp; Grahn</t>
  </si>
  <si>
    <t>Rachel Robinson</t>
  </si>
  <si>
    <t>Deon Mallet</t>
  </si>
  <si>
    <t xml:space="preserve">Angel McKinney, </t>
  </si>
  <si>
    <t>Dewayne Davidson</t>
  </si>
  <si>
    <t>Symone Taylor</t>
  </si>
  <si>
    <t>Derrick Simmons</t>
  </si>
  <si>
    <t>Nancy Johnson</t>
  </si>
  <si>
    <t>Gianna Madison</t>
  </si>
  <si>
    <t>Otieno &amp; Wong Walton</t>
  </si>
  <si>
    <t>Clarence Johnson</t>
  </si>
  <si>
    <t>Eldridge Chatman</t>
  </si>
  <si>
    <t>William Mavity</t>
  </si>
  <si>
    <t>Donnell Lauderdale</t>
  </si>
  <si>
    <t>Kristy Jordan</t>
  </si>
  <si>
    <t>Khang &amp; Moua</t>
  </si>
  <si>
    <t>Mitchel Hicks</t>
  </si>
  <si>
    <t>Rickey Jones</t>
  </si>
  <si>
    <t>Phillip Kelly</t>
  </si>
  <si>
    <t>Anthony Ricci Judgment/Plaintiff</t>
  </si>
  <si>
    <t>Sherod Jones</t>
  </si>
  <si>
    <t>Jessica Baribeau, et al.</t>
  </si>
  <si>
    <t>Terry Williams</t>
  </si>
  <si>
    <t>James Gardner</t>
  </si>
  <si>
    <t>Augustin Ganley</t>
  </si>
  <si>
    <t>Latora Powers</t>
  </si>
  <si>
    <t>Sherrie Williams</t>
  </si>
  <si>
    <t>Nicholas Kastner</t>
  </si>
  <si>
    <t>Derryl Jenkins</t>
  </si>
  <si>
    <t>Rolando Ruiz</t>
  </si>
  <si>
    <t>Thomas Hoffe</t>
  </si>
  <si>
    <t>Alicia Smith</t>
  </si>
  <si>
    <t>Malcom Labon</t>
  </si>
  <si>
    <t>Dominic Felder (Katie Felder)</t>
  </si>
  <si>
    <t>Curtis Shelmon</t>
  </si>
  <si>
    <t>Herr v. Peterson, et al.</t>
  </si>
  <si>
    <t>Jermaine Reed</t>
  </si>
  <si>
    <t>Mark Kallenbach</t>
  </si>
  <si>
    <t>Tenise Winder</t>
  </si>
  <si>
    <t>Max Graves</t>
  </si>
  <si>
    <t>Nicole Madison</t>
  </si>
  <si>
    <t>Recardo Meeks</t>
  </si>
  <si>
    <t>Zeanna Robinson</t>
  </si>
  <si>
    <t>Cassandra Brown</t>
  </si>
  <si>
    <t>Darrell Williams</t>
  </si>
  <si>
    <t>Abel Miamen</t>
  </si>
  <si>
    <t>Rickia Russell</t>
  </si>
  <si>
    <t>Patricia Knapp</t>
  </si>
  <si>
    <t>David James Taylor</t>
  </si>
  <si>
    <t>Ayan Osman</t>
  </si>
  <si>
    <t>Thomas Lyons</t>
  </si>
  <si>
    <t>Carlton Davis</t>
  </si>
  <si>
    <t>Toshiba Gibson</t>
  </si>
  <si>
    <t>Joseph McClennon</t>
  </si>
  <si>
    <t>Victoria Johnson</t>
  </si>
  <si>
    <t>Antoine Lee</t>
  </si>
  <si>
    <t>Joseph Elliot</t>
  </si>
  <si>
    <t>Ira Stafford</t>
  </si>
  <si>
    <t>David Jones</t>
  </si>
  <si>
    <t>Fred Farthing</t>
  </si>
  <si>
    <t>Nicholas Dahl</t>
  </si>
  <si>
    <t>Tonya Magnan</t>
  </si>
  <si>
    <t>Demetris Robinson</t>
  </si>
  <si>
    <t>Dorian Hay</t>
  </si>
  <si>
    <t>Kenya Montgomery</t>
  </si>
  <si>
    <t>Anne Rasmusson</t>
  </si>
  <si>
    <t>Mauricio McKinney</t>
  </si>
  <si>
    <t>Leah Anderson</t>
  </si>
  <si>
    <t>Tiffany Crowder</t>
  </si>
  <si>
    <t>Officers Robert Cunningham, Thomas Gustafson</t>
  </si>
  <si>
    <t>Officers Mark Johnson, Lucas Peterson</t>
  </si>
  <si>
    <t>Officers Chad Fuchs, Lucas Peterson</t>
  </si>
  <si>
    <t>Officers Sean McGinty, Christopher Tucker, Mark Bohnsack, Jeremy Hulke</t>
  </si>
  <si>
    <t>Officer Charles Storlie</t>
  </si>
  <si>
    <t>Sgt. Jeff Jindra, Insp. Kim Schilling</t>
  </si>
  <si>
    <t>Sgt. Charles McCree</t>
  </si>
  <si>
    <t>Officer Jeff Hoff, Sgt. Brian Anderson, Sgt Christopher Granger, Chief McMannus</t>
  </si>
  <si>
    <t>Sgt Christopher Pickhardt William P. McManus</t>
  </si>
  <si>
    <t>Sgt. Michael Green</t>
  </si>
  <si>
    <t>Lt. Robert Kroll</t>
  </si>
  <si>
    <t>Officer Mark Suchta, Sgts. Bruce Folkens, John Rouner, Michael Keefe</t>
  </si>
  <si>
    <t>Officers William Bjork and Lance Christianson</t>
  </si>
  <si>
    <t>Officers Alan Williams, Anne Moryc</t>
  </si>
  <si>
    <t>Officers Michael Geere, James Burns, Chief McMannus</t>
  </si>
  <si>
    <t>Officers James Bums, Michael Geere; William McManus, Chief</t>
  </si>
  <si>
    <t>Officers Bevan Blauert, K. BlackwelL Christie Nelson, D. Smulski, Gary Westlund, Geoffrey Toscano, Jason King, Jonathan Petron, Mark Johnson, Roger Smith, Timothy Hanks, William Willner, Sgt. Christopher House, Lt. Robert Kroll</t>
  </si>
  <si>
    <t>Officers McMahon, David Voss, James Reynolds</t>
  </si>
  <si>
    <t>Officer James Burns</t>
  </si>
  <si>
    <t>Officers Jason Reimer, John Staufeiiberg; Robert Olson, Chief of Police</t>
  </si>
  <si>
    <t>Sgt Jessee Garcia ID, Officer Bruce Steven Johnson; Chief William McManus as successor to Chief Robert Olson</t>
  </si>
  <si>
    <t>Officer John Mills, Robert Olson, William McManus</t>
  </si>
  <si>
    <t>Officers Becker, Tschida, Bamette</t>
  </si>
  <si>
    <t>Officer Victor Mills; William McManus, Chief of Police</t>
  </si>
  <si>
    <t>Officer Daniel Wells</t>
  </si>
  <si>
    <t>Officers Andrew Stender, Nicholas Torborg, Lucas Peterson, Mark Beaupre, Scott Creighton, Todd Babekuhl, Sgts. David Garman, Steven Mosey</t>
  </si>
  <si>
    <t>Officers James Bums, Michael Grahn</t>
  </si>
  <si>
    <t>Officer Daniel Swalve</t>
  </si>
  <si>
    <t>Officer Robert Kroll</t>
  </si>
  <si>
    <t>Officers Mark Lanassa. Patricia Nelson, Patrick Myslajek</t>
  </si>
  <si>
    <t>OfficersThomas Schmid, Sherry Appledorn, Lucas Peterson, Aaron Morris, Kurt Mencel, Gary Nelson; Tim Dolan, Minneapolis Chief of Police</t>
  </si>
  <si>
    <t>Lucas Petersen, Mark Kaspszak</t>
  </si>
  <si>
    <t>Officers Mark Kaspszak, Lucas Peterson</t>
  </si>
  <si>
    <t>Officer Steven Fogarty</t>
  </si>
  <si>
    <t>Officers David M. Hansen, Michael J. Meath</t>
  </si>
  <si>
    <t>Officer Craig Taylor</t>
  </si>
  <si>
    <t>Officers Jeffrey Carter, Dustin Duprey</t>
  </si>
  <si>
    <t xml:space="preserve">Steven Blackwell, Matthew Kaminski, Ricardo Muro and Craig Taylor,Sgt. Michael Young, John Sheneman, Alan Williams </t>
  </si>
  <si>
    <t>Officers Jomar Vilaraot, Craig Taylor, Kevin Lazarchic, Sgt. Jonathan Kingsbury</t>
  </si>
  <si>
    <t>Officers Douglas Dubay, Jomar Vilaamor</t>
  </si>
  <si>
    <t>Minneapolis Police Department</t>
  </si>
  <si>
    <t>Officers Knoll, Elsenbers</t>
  </si>
  <si>
    <t>Inspector Janee Harteau, Sgts. Tim Hoeppner, E.T. Nelson, John Billington, D. Poirunerenke, Erica Christiansen, Officers Tim Merkel, Roderic Weber, Sherry Appledorn, Jeanine Brudenell, Robert Greer</t>
  </si>
  <si>
    <t>Anne Deneen, Dan Tyra</t>
  </si>
  <si>
    <t>Officers Brian Grahme, Christopher Pickhardt, Anthony Leone</t>
  </si>
  <si>
    <t>Officers Richard Lilliard, Craig Ronald Williams, Sgts. Edward Nelson, Dale Burns, Lt. Marie Przynski, Deputy Chief Robert Allen</t>
  </si>
  <si>
    <t>Officer Thomas Schmid</t>
  </si>
  <si>
    <t>Officers Adam Lepinski, Brian Grahme, C. Hudok, Linda Sue Chapin, Stephen McKean, Samual L. Reid</t>
  </si>
  <si>
    <t>Officers Sherry Appledorra, Joseph Robert Will</t>
  </si>
  <si>
    <t>Officers Richard Walker, George Warzinik, Michael Honeycutt, John Trangsrud, Shawn Powell, Christopher Tuma, Scott Dahlquist</t>
  </si>
  <si>
    <t>Chief Dolan, Officer Todd Lappegaard</t>
  </si>
  <si>
    <t>Officer Michael Pfaff</t>
  </si>
  <si>
    <t>Officers John Laluzeme, Patrick McCarver</t>
  </si>
  <si>
    <t>Officers Lawrence Loonsfoot, Jason King</t>
  </si>
  <si>
    <t>Officers Bill Peterson, Carl Blad, Timothy Devick, John Sheneman, Griffin Hillbo, Jeffery Kading, Mark Kaspszak, Ricardo Muro</t>
  </si>
  <si>
    <t>Officers Clark Goset, Mark Lanasa</t>
  </si>
  <si>
    <t>Jarrod Silva</t>
  </si>
  <si>
    <t>Officer Eric Lukes</t>
  </si>
  <si>
    <t>Officers' Mark Lanasa, Michael Meath</t>
  </si>
  <si>
    <t>Officer Daniel Willis</t>
  </si>
  <si>
    <t>Chief Dolan, Officers David O'Connor, Daniel Anderson</t>
  </si>
  <si>
    <t>Officer Kevn Lazarchie</t>
  </si>
  <si>
    <t>Chief Tim Dolan, Officer Aaron Morrison</t>
  </si>
  <si>
    <t>Officer David Voxx</t>
  </si>
  <si>
    <t>Officer John Bennett</t>
  </si>
  <si>
    <t>Officers Craig Taylor, David Clifford, Daniel Loe</t>
  </si>
  <si>
    <t>Officer James Novak</t>
  </si>
  <si>
    <t>Officer Walter Alvorado</t>
  </si>
  <si>
    <t>Officer Patrick Tapp</t>
  </si>
  <si>
    <t>Officers Monida Boelter, Lance Faust, Christopher Guelcher</t>
  </si>
  <si>
    <t>Officer Collins</t>
  </si>
  <si>
    <t>Officers Chad Hofius, John Schweiger, James Carroll, Matthew Alan Kipke</t>
  </si>
  <si>
    <t>Officers Golgert, Gulstqad, Hanson</t>
  </si>
  <si>
    <t>Officers Oscar Macias, Shawn Kelly</t>
  </si>
  <si>
    <t>Officer Christopher Garbisch</t>
  </si>
  <si>
    <t>Officer Joel Pucely</t>
  </si>
  <si>
    <t>Officers Matthew McLean. Michael Rossum, Joseph Ogren, Dallas Williams</t>
  </si>
  <si>
    <t>Chief Dolan, Officers D. Pommerenke, D. Willis, G. Westlund, D. Hansen, M. Kiphe, D. Misgen, K. Lazarchie</t>
  </si>
  <si>
    <t>Officer Peter Ritschel</t>
  </si>
  <si>
    <t xml:space="preserve">Michael Young, Jonathon Kingsbury, Michael Moore, Christopher Smith, Christopher Granger, </t>
  </si>
  <si>
    <t>Officers John Paul Chamberlain, David Allan Wilson</t>
  </si>
  <si>
    <t>Officer Adam Lewis</t>
  </si>
  <si>
    <t>Timothy Devik, John Transgrud, Jer Yang, James Frost</t>
  </si>
  <si>
    <t>Officers Blayne Lehner, Terry Nutter, Jason Case</t>
  </si>
  <si>
    <t>Officer David Menter</t>
  </si>
  <si>
    <t>Minneapolis</t>
  </si>
  <si>
    <t>Disposition</t>
  </si>
  <si>
    <t>RCSO Correctional Officer</t>
  </si>
  <si>
    <t>Deputy</t>
  </si>
  <si>
    <t>CLAIM OF THE ESTATE OF RANDY GALLMEYER</t>
  </si>
  <si>
    <t>Gallmeyer died at LEC. Wrongful Death Claim.  Board of Nursing review of Rob Moxley-Goldsmith and Mary Logan arose out of this situation.    file consists of 1 red rope.</t>
  </si>
  <si>
    <t>Settlement</t>
  </si>
  <si>
    <t>ASKELIN V. RC SHERIFF'S DEPT.</t>
  </si>
  <si>
    <t>Wrongful Death Claim at LEC  (file contains red claims file also and is 1 1/2 boxes)  Full case caption:  Kurt Askelin as Trustee for Shaun Henry Askelin decedent, v. Ramsey County and Ramsey County Sheriff's Dept.</t>
  </si>
  <si>
    <t xml:space="preserve">Settlement </t>
  </si>
  <si>
    <t>KELLY V. RC SHERIFF'S DEPT. &amp; CO FRERICH</t>
  </si>
  <si>
    <t>Full Case Caption:  Thomas John Kelly v. Ramsey County Sheriff's Office, Corrections Officers Frerich &amp; John Doe; St. Paul Police Dept.; St. Paul Police Officers Distell &amp; Doe; Jail Nurse Rob  RC &amp; City of St. Paul settled case.    this file consists of 3</t>
  </si>
  <si>
    <t>FUE KONG V. CLUB RAGE, ET AL.</t>
  </si>
  <si>
    <t>Dismissal with prejudice  Fue Kong, an individual, -vs- Club Rage, Inc., d/b/a the Myth Night Club; O Productions, Inc. and O Productions, LLC, as affiliated entities of Club Rage, Inc.; The County of Ramsey, a Minnesota municipal entity, The City of Mapl</t>
  </si>
  <si>
    <t>Correctional Officer</t>
  </si>
  <si>
    <t>ANNETTE JONES V. COUNTY OF RAMSEY, ET AL.</t>
  </si>
  <si>
    <t>Case settled for 1,000 (atty fees) and dismissed -   1 Box  Annette Jones v. County of Ramsey, a Minnesota municipal entity; Robert Fletcher, personally, individually, and in his capacity as a Ramsey County Sheriff; Deputies Jane Doe and Richard Roe, unkn</t>
  </si>
  <si>
    <t>DAVID UDSTUEN V. RICHARD WERDIEN &amp; SCOTT JORGENSEN, ET AL.</t>
  </si>
  <si>
    <t>2 boxes - Box 1:  Corresp., Pldgs., Misc.;  Box 2:  Originals and Medical Records  Settlement Agreement dated 3/30/11 and settlement check for $120,000 paid to Udstuen and Bennett firm  David Udstuen v. Richard Werdien and Scott Jorgensen, both in their i</t>
  </si>
  <si>
    <t>KEVIN J. MAXIE V. CITY OF ST. PAUL, ET AL.</t>
  </si>
  <si>
    <t>MARVIN ELGY V. RAMSEY COUNTY, ET. AL.</t>
  </si>
  <si>
    <t>2012</t>
  </si>
  <si>
    <t>AMANDA JOHNSON V. THE COUNTY OF RAMSEY, ET. AL.</t>
  </si>
  <si>
    <t>ADC excessive force and strip search case   Dismissed with Prejudice 2/15/13 by Judge Tunheim    Amanda Johnson v. The County of Ramsey, Ramsey County Board of Commissioners, tony Bennett, individually and in</t>
  </si>
  <si>
    <t>TIM OGRIS V. RAMSEY COUNTY, ET AL.</t>
  </si>
  <si>
    <t>Matter settled for 5K Tim Ogris v. Ramsey County, Bob Fletcher, Matt Bostrom, Ramsey County Deputies John Doe 1-6, Minnesota Correctional Facility Faribault, Warden Connie Roehrich, Warden Bruce Reiser, Peter Troedson, M.D., Jan Hanlon, Jeff Titus  1983 -</t>
  </si>
  <si>
    <t>SHERRY NELSON V. DEPUTY L. DALY, ET AL.</t>
  </si>
  <si>
    <t>Case was settled - Sherry Nelson v. Deputy L. Daly; Deputies John Doe and Mary Roe; all in their personal, individual, and official capacities as Ramsey County Sheriff's Deputies; other unnamed Sheriff's Deputies, Ramsey County Sheriff Matthew Bostrom; an</t>
  </si>
  <si>
    <t>Settlment</t>
  </si>
  <si>
    <t>EUGENE BAHNEMANN V. RAMSEY COUNTY, ET AL.</t>
  </si>
  <si>
    <t>Excessive Force</t>
  </si>
  <si>
    <t>CATHERINE T. STELTER V. COUNTY OF RAMSEY, RCS DEPUTY MARK WINKEL, JOHN DOES 1-2 AND JANE DOE</t>
  </si>
  <si>
    <t>Action for monetary damages for injuries sustained due to excessive force, violation of civil rights and common laws of Minnesota.  Matter settled prior to trial</t>
  </si>
  <si>
    <t>ERWIN LINGITZ V. RAMSEY COUNTY, ET AL.</t>
  </si>
  <si>
    <t xml:space="preserve"> Erwin Alfred Lingitz v. Ramsey County, Minnesota, Ramsey County Sheriff's Department, Deputy Daniel Eggers, Deputy Richard Werdien, Deputy John Doe, Twin City Lawmen, Inc., Frank Patterson, and Supervalu, Inc. d/b/a Cub</t>
  </si>
  <si>
    <t>CHARLES STROBEL V. RAMSEY COUNTY JOHN DOE 1</t>
  </si>
  <si>
    <t>Charles S. Strobel v. Ramsey  County and Correctional Officer John Doe 1  1983 violation - excessive force - assault and battery</t>
  </si>
  <si>
    <t>2013</t>
  </si>
  <si>
    <t xml:space="preserve">SCOTT AND KIMBERLY MEISTER V. RAMSEY COUNTY </t>
  </si>
  <si>
    <t xml:space="preserve">Scott Leroy Meister and Kimberly Kay Meister v. Ramsy County, Deputy A. Breitbarth, Deputy C Moe, and Correctional Officers John Does 104 </t>
  </si>
  <si>
    <t>JOHN BEEBE V. RAMSEY COUNTY JOHN DOES 1-6</t>
  </si>
  <si>
    <t>John Michael Beebe v. Ramsey County and Correctionsl Officers John Does 1-6  1983 violations-due process-assault battery-negligence</t>
  </si>
  <si>
    <t>ZACKARY MOESCHTER V. DEP. DUGGER &amp; RAMSEY COUNTY</t>
  </si>
  <si>
    <t xml:space="preserve">Zackary Scott Moeschter v. Deputy Chris Dugger of the Ramsey County Sheriff's Department, in his individual  and official capacties, and Ramsey County  Matter handled by outside counsel due to conflict - resolved by setllement prior to trial  </t>
  </si>
  <si>
    <t>BLONG FANG HER V. JASON FLAHAVE</t>
  </si>
  <si>
    <t xml:space="preserve">Claims excessive force </t>
  </si>
  <si>
    <t>RCSO - Correctional Officer</t>
  </si>
  <si>
    <t>CLAIM OF VICTORIA MATTOX</t>
  </si>
  <si>
    <t xml:space="preserve">Claimant alleges excessive use of force in incident at RC Courthouse. </t>
  </si>
  <si>
    <t>CLAIM OF CHER YANG</t>
  </si>
  <si>
    <t xml:space="preserve">Forfiture </t>
  </si>
  <si>
    <t>Ramsey County</t>
  </si>
  <si>
    <t>Hubbard County</t>
  </si>
  <si>
    <t>Mary Becker</t>
  </si>
  <si>
    <t>Unknown</t>
  </si>
  <si>
    <t>Becker County</t>
  </si>
  <si>
    <t>Steve Mattson</t>
  </si>
  <si>
    <t>Timothy Haverkamp</t>
  </si>
  <si>
    <t>Tina Meier</t>
  </si>
  <si>
    <t>Johnson</t>
  </si>
  <si>
    <t>Watonwan County</t>
  </si>
  <si>
    <t>Greg Nelson</t>
  </si>
  <si>
    <t>Mille Lacs County</t>
  </si>
  <si>
    <t>LTD, a minor</t>
  </si>
  <si>
    <t>Todd County</t>
  </si>
  <si>
    <t>Kurt Johnson</t>
  </si>
  <si>
    <t>Winter</t>
  </si>
  <si>
    <t>Martin County</t>
  </si>
  <si>
    <t>Ronald Lutz</t>
  </si>
  <si>
    <t>Beltrami County</t>
  </si>
  <si>
    <t>James Needham</t>
  </si>
  <si>
    <t>Petrie</t>
  </si>
  <si>
    <t>Crow Wing County</t>
  </si>
  <si>
    <t>Kirk Flanagan</t>
  </si>
  <si>
    <t>Pat Pickar</t>
  </si>
  <si>
    <t>Washington County</t>
  </si>
  <si>
    <t>Wieland</t>
  </si>
  <si>
    <t>Rock County</t>
  </si>
  <si>
    <t>Kim Kimmel</t>
  </si>
  <si>
    <t>Ken Baker</t>
  </si>
  <si>
    <t>Wright County</t>
  </si>
  <si>
    <t>Rob Mossman</t>
  </si>
  <si>
    <t>Morrison County</t>
  </si>
  <si>
    <t>Norris Sawada</t>
  </si>
  <si>
    <t>Jaime Luberts, Kaj Meinhardt</t>
  </si>
  <si>
    <t>David MacArthur</t>
  </si>
  <si>
    <t>Roseau County</t>
  </si>
  <si>
    <t>Shelley Suronen</t>
  </si>
  <si>
    <t>Maurstad</t>
  </si>
  <si>
    <t>Itasca County</t>
  </si>
  <si>
    <t>Troy Mann</t>
  </si>
  <si>
    <t>Darin Shevich</t>
  </si>
  <si>
    <t>Kristy Barsch</t>
  </si>
  <si>
    <t>Sierra</t>
  </si>
  <si>
    <t>Midge Kukowski</t>
  </si>
  <si>
    <t>Scott County</t>
  </si>
  <si>
    <t>Justin Friedges</t>
  </si>
  <si>
    <t>Marcus Hoffer</t>
  </si>
  <si>
    <t>Peter Friedges</t>
  </si>
  <si>
    <t>Dodge County</t>
  </si>
  <si>
    <t>R.O.</t>
  </si>
  <si>
    <t>Jeremy Gunderson</t>
  </si>
  <si>
    <t>CMMCIU</t>
  </si>
  <si>
    <t>John Sorenson</t>
  </si>
  <si>
    <t>David McLaughlin</t>
  </si>
  <si>
    <t>R.Y.</t>
  </si>
  <si>
    <t>K.W.</t>
  </si>
  <si>
    <t>Carver County</t>
  </si>
  <si>
    <t>Jeffrey Paul</t>
  </si>
  <si>
    <t>Le Sueur County</t>
  </si>
  <si>
    <t>Tyler Heilman</t>
  </si>
  <si>
    <t>Todd Walters</t>
  </si>
  <si>
    <t>Isanti County</t>
  </si>
  <si>
    <t>Wendy Ericson</t>
  </si>
  <si>
    <t>Sean Connelly</t>
  </si>
  <si>
    <t>Pine County</t>
  </si>
  <si>
    <t>Richard Smaker</t>
  </si>
  <si>
    <t>Rice County Drug Task Force</t>
  </si>
  <si>
    <t>Vogelsberg</t>
  </si>
  <si>
    <t>Steele County</t>
  </si>
  <si>
    <t>Brian Bennett</t>
  </si>
  <si>
    <t>Mahnomen County</t>
  </si>
  <si>
    <t>Virgil Jensen</t>
  </si>
  <si>
    <t>Stearns County</t>
  </si>
  <si>
    <t>Kevin Bresnahan</t>
  </si>
  <si>
    <t>Martin Althaus, Kevin Voss</t>
  </si>
  <si>
    <t>Helen Bresnahan</t>
  </si>
  <si>
    <t>Brian Barager</t>
  </si>
  <si>
    <t>Jason Miller</t>
  </si>
  <si>
    <t>Justine Castle</t>
  </si>
  <si>
    <t>Luke Garvey</t>
  </si>
  <si>
    <t>Kyle Kreun</t>
  </si>
  <si>
    <t>Cass County</t>
  </si>
  <si>
    <t>Rogers Davis</t>
  </si>
  <si>
    <t>Holsapple</t>
  </si>
  <si>
    <t>Mower County</t>
  </si>
  <si>
    <t>Joseph Serratore</t>
  </si>
  <si>
    <t>Sibley County</t>
  </si>
  <si>
    <t>Jesus Manuela Menoza Sierra</t>
  </si>
  <si>
    <t>Marvin Doeden</t>
  </si>
  <si>
    <t>McLeod County</t>
  </si>
  <si>
    <t>Harry Lee Ondracek</t>
  </si>
  <si>
    <t>Eischens</t>
  </si>
  <si>
    <t>Aaron Heuer</t>
  </si>
  <si>
    <t>Alexander Orcutt</t>
  </si>
  <si>
    <t>Olson, Boyden, Kuenkel</t>
  </si>
  <si>
    <t>AnthonySegler</t>
  </si>
  <si>
    <t>Allen Weiss</t>
  </si>
  <si>
    <t>Timothy Houtakker</t>
  </si>
  <si>
    <t>Kyle Lusignan</t>
  </si>
  <si>
    <t>Valenchie Garcia</t>
  </si>
  <si>
    <t>Greg Skillstad</t>
  </si>
  <si>
    <t>Trevor Coon</t>
  </si>
  <si>
    <t>Billy Kroll</t>
  </si>
  <si>
    <t>Steven Kraft</t>
  </si>
  <si>
    <t>Jason Hicks, Steven Landsem</t>
  </si>
  <si>
    <t>Kanabec County</t>
  </si>
  <si>
    <t>Craig John Smith</t>
  </si>
  <si>
    <t>Seth Griffin</t>
  </si>
  <si>
    <t>Chisago County</t>
  </si>
  <si>
    <t>Brandon Ross Polley</t>
  </si>
  <si>
    <t>Griggs</t>
  </si>
  <si>
    <t>Austin Sherping</t>
  </si>
  <si>
    <t>Dave Sherping</t>
  </si>
  <si>
    <t>Gavin Flohre</t>
  </si>
  <si>
    <t>Jacob Ruppert, Michael Anderson</t>
  </si>
  <si>
    <t>Andrew Hussman</t>
  </si>
  <si>
    <t>Morris</t>
  </si>
  <si>
    <t>Brian Williams</t>
  </si>
  <si>
    <t>Tester</t>
  </si>
  <si>
    <t>MCIT</t>
  </si>
  <si>
    <t>Various</t>
  </si>
  <si>
    <t>Brandon Brown</t>
  </si>
  <si>
    <t>Bev Roxbury (Nurse), Various CO's</t>
  </si>
  <si>
    <t>Steven Napierala</t>
  </si>
  <si>
    <t>Robert Taylor</t>
  </si>
  <si>
    <t>Terry McGinnis</t>
  </si>
  <si>
    <t>Karel Dockal</t>
  </si>
  <si>
    <t>Greg Engeseth class action</t>
  </si>
  <si>
    <t>2002 &gt; 2006</t>
  </si>
  <si>
    <t>Latell Chaney</t>
  </si>
  <si>
    <t>Lasonia Gonsoski</t>
  </si>
  <si>
    <t>Gail Simpson class action</t>
  </si>
  <si>
    <t>2004 &gt; 2008</t>
  </si>
  <si>
    <t>Desirae Auginaush</t>
  </si>
  <si>
    <t>Kenneth Andersen</t>
  </si>
  <si>
    <t>Glenn Fladmark</t>
  </si>
  <si>
    <t>Jeremy Hansen</t>
  </si>
  <si>
    <t>Jim Sheppard</t>
  </si>
  <si>
    <t>Salaad Mahamed</t>
  </si>
  <si>
    <t>Steve Pederson</t>
  </si>
  <si>
    <t>Jonathan Collins</t>
  </si>
  <si>
    <t>Roger Gutzke</t>
  </si>
  <si>
    <t>Christopher Larson</t>
  </si>
  <si>
    <t>Joshua Holscher</t>
  </si>
  <si>
    <t>Jessy Remarcik</t>
  </si>
  <si>
    <t>Kathryn Schneider</t>
  </si>
  <si>
    <t>Dakota Alman</t>
  </si>
  <si>
    <t>Pelowski</t>
  </si>
  <si>
    <t>Christina Rutten</t>
  </si>
  <si>
    <t>Harold Johnson</t>
  </si>
  <si>
    <t>Michael Coverdale</t>
  </si>
  <si>
    <t>Alan Read</t>
  </si>
  <si>
    <t>Nicholas Zentic</t>
  </si>
  <si>
    <t>Choua Yang</t>
  </si>
  <si>
    <t>David Bohrer</t>
  </si>
  <si>
    <t>Denise Otterson</t>
  </si>
  <si>
    <t>Eric Jaeger</t>
  </si>
  <si>
    <t>Kyle Baxter-Jensen</t>
  </si>
  <si>
    <t>Kevin Adams</t>
  </si>
  <si>
    <t>Jose Paulino Orellana</t>
  </si>
  <si>
    <t>Mathew Honkanen</t>
  </si>
  <si>
    <t>Jacob Talamantes</t>
  </si>
  <si>
    <t>Ryan Urban</t>
  </si>
  <si>
    <t>Winona County</t>
  </si>
  <si>
    <t>Clay County</t>
  </si>
  <si>
    <t>Nobles County</t>
  </si>
  <si>
    <t>Redwood County</t>
  </si>
  <si>
    <t>Meeker County</t>
  </si>
  <si>
    <t>Pennington County</t>
  </si>
  <si>
    <t>Blue Earth County</t>
  </si>
  <si>
    <t>Sherburne County</t>
  </si>
  <si>
    <t>Nicollet County</t>
  </si>
  <si>
    <t>Koochiching County</t>
  </si>
  <si>
    <t>Wadena County</t>
  </si>
  <si>
    <t>Freeborn County</t>
  </si>
  <si>
    <t>Rice county</t>
  </si>
  <si>
    <t>Goodhue county</t>
  </si>
  <si>
    <t>Cottonwood county</t>
  </si>
  <si>
    <t>RONALD ANDERSON</t>
  </si>
  <si>
    <t>Fridley, City Of</t>
  </si>
  <si>
    <t>TREMAYNE BROWN</t>
  </si>
  <si>
    <t>MICHAEL PRESTIDGE</t>
  </si>
  <si>
    <t>LEONNEL DAVIS</t>
  </si>
  <si>
    <t>Winsted, City Of</t>
  </si>
  <si>
    <t>DARRELL LACHERMEIER</t>
  </si>
  <si>
    <t>SW Hennepin Drug Task Force</t>
  </si>
  <si>
    <t>BRUCE CURRIER</t>
  </si>
  <si>
    <t>Gilbert, City Of</t>
  </si>
  <si>
    <t>CECILIA NOVLAN</t>
  </si>
  <si>
    <t>NICHOLAS GRIFFITH</t>
  </si>
  <si>
    <t>Moorhead, City Of</t>
  </si>
  <si>
    <t>JOHATHAN MONTANEZ</t>
  </si>
  <si>
    <t>BREANN JUREK</t>
  </si>
  <si>
    <t>JACK VRANISH</t>
  </si>
  <si>
    <t>Thomas Nelson v. City</t>
  </si>
  <si>
    <t>Police Misconduct</t>
  </si>
  <si>
    <t>Frankie Adams v. City</t>
  </si>
  <si>
    <t>Clifton McWright v. City</t>
  </si>
  <si>
    <t>Kongmeng Kue v. City</t>
  </si>
  <si>
    <t>Dog Bite</t>
  </si>
  <si>
    <t>Constitutional Tort</t>
  </si>
  <si>
    <t>Gavin Bryant v. City</t>
  </si>
  <si>
    <t>Daniel Hisdahl v. City</t>
  </si>
  <si>
    <t>Benjamin Mikkalson v. City</t>
  </si>
  <si>
    <t>Hattie Bonds v. City</t>
  </si>
  <si>
    <t>disability discrimination</t>
  </si>
  <si>
    <t>Negligence</t>
  </si>
  <si>
    <t>Christopher Lollie v. City, et al.</t>
  </si>
  <si>
    <t>Ross Berke v. City</t>
  </si>
  <si>
    <t>Jones, Christie v.</t>
  </si>
  <si>
    <t>Rafael Diaz v. City</t>
  </si>
  <si>
    <t>Paula Benson v. City</t>
  </si>
  <si>
    <t>False Arrest</t>
  </si>
  <si>
    <t>Karen Shafer v. City</t>
  </si>
  <si>
    <t>Miller, David v. City</t>
  </si>
  <si>
    <t>James Cannon v. City</t>
  </si>
  <si>
    <t>Charles Pechous v. City</t>
  </si>
  <si>
    <t>Abdiwahah Warsame, et al v. City</t>
  </si>
  <si>
    <t>Deontrae Morehead v. City, et al.</t>
  </si>
  <si>
    <t>Befort, A. v. City</t>
  </si>
  <si>
    <t>Baker, Frank v. City</t>
  </si>
  <si>
    <t>police misconduct</t>
  </si>
  <si>
    <t>settled</t>
  </si>
  <si>
    <t>Chao Lee v. City</t>
  </si>
  <si>
    <t>excessive force</t>
  </si>
  <si>
    <t>police dog bite</t>
  </si>
  <si>
    <t>Eric Groves v. City</t>
  </si>
  <si>
    <t>Julie Thomas v. City</t>
  </si>
  <si>
    <t>Frank Jones v. City</t>
  </si>
  <si>
    <t>Song Vang v. City</t>
  </si>
  <si>
    <t>Quira Jackson v. City</t>
  </si>
  <si>
    <t>Michael Dixon v. City</t>
  </si>
  <si>
    <t>Zachary McGraw v. City</t>
  </si>
  <si>
    <t>Douglas Bahl v. City</t>
  </si>
  <si>
    <t>Thomas Kelly v. City</t>
  </si>
  <si>
    <t xml:space="preserve">police misconduct </t>
  </si>
  <si>
    <t>Jerome Owens v. City</t>
  </si>
  <si>
    <t>Dawn Moder v. City</t>
  </si>
  <si>
    <t>John Ryan v. City</t>
  </si>
  <si>
    <t>J. Refugio Garcia v. City</t>
  </si>
  <si>
    <t>Loyd Maeberry v. City</t>
  </si>
  <si>
    <t>Cosetta Morris v. City, et al</t>
  </si>
  <si>
    <t>DeJuan Haggins v. City</t>
  </si>
  <si>
    <t>Mustafa Al-Amin v. city</t>
  </si>
  <si>
    <t>Teri Fox-Fitzgerald v. City et al</t>
  </si>
  <si>
    <t>Harold Shirley v. City</t>
  </si>
  <si>
    <t>Deshaun Carter v. City</t>
  </si>
  <si>
    <t>settled (after</t>
  </si>
  <si>
    <t>Anthony Clark v. City</t>
  </si>
  <si>
    <t>Robert Johnson v. City</t>
  </si>
  <si>
    <t>Patrick Hedican v. City</t>
  </si>
  <si>
    <t>Craig Spelbrink, et al. v. city</t>
  </si>
  <si>
    <t>Ashok Duenas-Dias v. City</t>
  </si>
  <si>
    <t>Daniella Hobbs, et al. v. City</t>
  </si>
  <si>
    <t>Keith Dawson v. City, et al</t>
  </si>
  <si>
    <t>Luke Prescott v. City et al.</t>
  </si>
  <si>
    <t>James Newbill v. City et al.</t>
  </si>
  <si>
    <t>Tobari West v. City, et al.</t>
  </si>
  <si>
    <t>Christopher Conner v. City et al</t>
  </si>
  <si>
    <t>Gerald Hutchinson v. City</t>
  </si>
  <si>
    <t>Stephen Wolfe v. City, et al</t>
  </si>
  <si>
    <t>Emmanuel Paye v. City</t>
  </si>
  <si>
    <t>Matthew Kelly v. Boerger, et al</t>
  </si>
  <si>
    <t>Erik Mickelson v. City</t>
  </si>
  <si>
    <t>Tylon Newcomb v. City</t>
  </si>
  <si>
    <t>John Peters v. City</t>
  </si>
  <si>
    <t>St. Paul</t>
  </si>
  <si>
    <t>MATTHEW YOUNG</t>
  </si>
  <si>
    <t>DUSTIN POWERS</t>
  </si>
  <si>
    <t>STEVEN LACHINSKI</t>
  </si>
  <si>
    <t>BRIAN TORBORG</t>
  </si>
  <si>
    <t>JEFFERY PIPER</t>
  </si>
  <si>
    <t>DOG BITE (4131 BUNKER LAKE BLVD) SUMMONS AND COMPLAINT.  CLAIMANT (PLAINTIFF) IS ALLEGING HE WAS INJURED  AS A RESULT OF EXCESS FORCE, UNREASONABLE SEIZURE, FALSE ARREST AND OTHER VIOLATIONS OF HIS CONSTITUTIONAL RIGHTS.  HE WAS BITTEN BY A K9 DOG UNDER THE CONTROL OF THE SHERIFF'S OFFICE.</t>
  </si>
  <si>
    <t>SUSPECT BITTEN BY DOG - (4131 BUNKER LAKE BLVD NW) - ALLEGING HE WAS INJURED  AS A RESULT OF EXCESS FORCE, UNREASONABLE SEIZURE, FALSE ARREST AND OTHER VIOLATIONS OF HIS CONSTITUTIONAL RIGHTS.  HE WAS BITTEN BY A K9 DOG UNDER THE CONTROL OF THE SHERIFF'S OFFICE.</t>
  </si>
  <si>
    <t>NOTICE OF CLAIM -  CLAIMANT ALLEGING OFFICER ILLEGALLY AND UNCONSITUTIONALLY ENTERED HIS HOUSE, ARRESTED HIM, USED UNREASONABLE FORCE AND BATTERED HIM, CAUSING BODILY INJURY.</t>
  </si>
  <si>
    <t>Anoka County</t>
  </si>
  <si>
    <t>Row Labels</t>
  </si>
  <si>
    <t>Grand Total</t>
  </si>
  <si>
    <t xml:space="preserve">Sum of PAID LOSS   </t>
  </si>
  <si>
    <t>Quam, Jordan</t>
  </si>
  <si>
    <t>Parent, Heather</t>
  </si>
  <si>
    <t>Tamer Bayoumy</t>
  </si>
  <si>
    <t>Branson, Jerome</t>
  </si>
  <si>
    <t>Hill, Melissa Lynn</t>
  </si>
  <si>
    <t>Schuler, Michael</t>
  </si>
  <si>
    <t>Taylor, Raymond</t>
  </si>
  <si>
    <t>Rasmussen, Adam Carl v. Matthew Stefens, H County</t>
  </si>
  <si>
    <t>Hennepin County</t>
  </si>
  <si>
    <t>Tort (Jail)</t>
  </si>
  <si>
    <t>Tort-Personal Injury</t>
  </si>
  <si>
    <t>Tort-Personal Injury (Court Security)</t>
  </si>
  <si>
    <t>Tort - Personal Injury</t>
  </si>
  <si>
    <t>Tort-Section 1983/Federal</t>
  </si>
  <si>
    <t>Tort-Section 1983 (Jail)</t>
  </si>
  <si>
    <t>Tort-Section 1983/Federal (Jail)</t>
  </si>
  <si>
    <r>
      <t xml:space="preserve">Settlement of federal-court action </t>
    </r>
    <r>
      <rPr>
        <i/>
        <sz val="11"/>
        <color theme="1"/>
        <rFont val="Calibri"/>
        <family val="2"/>
        <scheme val="minor"/>
      </rPr>
      <t>Anderson v. McKenzie,</t>
    </r>
    <r>
      <rPr>
        <sz val="11"/>
        <color theme="1"/>
        <rFont val="Calibri"/>
        <family val="2"/>
        <scheme val="minor"/>
      </rPr>
      <t xml:space="preserve"> Case No. 06-cv-4498 (PAM/RLE),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</si>
  <si>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Prachar,</t>
    </r>
    <r>
      <rPr>
        <sz val="11"/>
        <color theme="1"/>
        <rFont val="Calibri"/>
        <family val="2"/>
        <scheme val="minor"/>
      </rPr>
      <t xml:space="preserve"> Case No. 02-cv-4045 (MJD/RLE), involving claims against county and county employees arising from alleged violations of plaintiff's constitutional rights</t>
    </r>
  </si>
  <si>
    <r>
      <t xml:space="preserve">Settlement of federal-court action </t>
    </r>
    <r>
      <rPr>
        <i/>
        <sz val="11"/>
        <color theme="1"/>
        <rFont val="Calibri"/>
        <family val="2"/>
        <scheme val="minor"/>
      </rPr>
      <t>Hanks v. Wojciechowski</t>
    </r>
    <r>
      <rPr>
        <sz val="11"/>
        <color theme="1"/>
        <rFont val="Calibri"/>
        <family val="2"/>
        <scheme val="minor"/>
      </rPr>
      <t>, Case No. 14-cv-1349 (MJD/JJK), involving claims against county and county employees arising from alleged violations of plaintiff's constitutional rights</t>
    </r>
  </si>
  <si>
    <r>
      <t xml:space="preserve">Settlement of federal-court action </t>
    </r>
    <r>
      <rPr>
        <i/>
        <sz val="11"/>
        <color theme="1"/>
        <rFont val="Calibri"/>
        <family val="2"/>
        <scheme val="minor"/>
      </rPr>
      <t>Yernatich v. Tarr,</t>
    </r>
    <r>
      <rPr>
        <sz val="11"/>
        <color theme="1"/>
        <rFont val="Calibri"/>
        <family val="2"/>
        <scheme val="minor"/>
      </rPr>
      <t xml:space="preserve"> Case No. 11-cv-978 (PAM/LIB), involving claims against county and county employees arising from alleged violations of plaintiff's constitutional rights</t>
    </r>
  </si>
  <si>
    <r>
      <t xml:space="preserve">Settlement of state-court action </t>
    </r>
    <r>
      <rPr>
        <i/>
        <sz val="11"/>
        <color theme="1"/>
        <rFont val="Calibri"/>
        <family val="2"/>
        <scheme val="minor"/>
      </rPr>
      <t>Gustafson v. City of Duluth</t>
    </r>
    <r>
      <rPr>
        <sz val="11"/>
        <color theme="1"/>
        <rFont val="Calibri"/>
        <family val="2"/>
        <scheme val="minor"/>
      </rPr>
      <t>, Case No. 69DU-CV-17-848, involving negligence claims against county arising from plaintiff's arrest and detention</t>
    </r>
  </si>
  <si>
    <r>
      <t xml:space="preserve">Settlement of state-court action </t>
    </r>
    <r>
      <rPr>
        <i/>
        <sz val="11"/>
        <color theme="1"/>
        <rFont val="Calibri"/>
        <family val="2"/>
        <scheme val="minor"/>
      </rPr>
      <t>Marchand v. St. Louis County</t>
    </r>
    <r>
      <rPr>
        <sz val="11"/>
        <color theme="1"/>
        <rFont val="Calibri"/>
        <family val="2"/>
        <scheme val="minor"/>
      </rPr>
      <t xml:space="preserve"> Case No. 69DU-CV-09-791, involving negligence claims against county arising from plaintiff's detention</t>
    </r>
  </si>
  <si>
    <r>
      <t xml:space="preserve">Settlement of state-court action </t>
    </r>
    <r>
      <rPr>
        <i/>
        <sz val="11"/>
        <color theme="1"/>
        <rFont val="Calibri"/>
        <family val="2"/>
        <scheme val="minor"/>
      </rPr>
      <t>Morris v. St. Louis County</t>
    </r>
    <r>
      <rPr>
        <sz val="11"/>
        <color theme="1"/>
        <rFont val="Calibri"/>
        <family val="2"/>
        <scheme val="minor"/>
      </rPr>
      <t xml:space="preserve"> Case No. 69DU-CV-10-174, involving negligence claims against county arising from dog bite</t>
    </r>
  </si>
  <si>
    <r>
      <t>City of Minneapolis, Officer Amy Vreeland,</t>
    </r>
    <r>
      <rPr>
        <i/>
        <sz val="11"/>
        <rFont val="Calibri"/>
        <family val="2"/>
        <scheme val="minor"/>
      </rPr>
      <t xml:space="preserve"> (The United States Federal Protective Service) </t>
    </r>
  </si>
  <si>
    <r>
      <t xml:space="preserve"> Officer I. Raichert, John Does 1-10, Sgt. Patricia Annoni, </t>
    </r>
    <r>
      <rPr>
        <i/>
        <sz val="11"/>
        <rFont val="Calibri"/>
        <family val="2"/>
        <scheme val="minor"/>
      </rPr>
      <t xml:space="preserve"> (Hennepin County, Minnesota, Michael Freeman)</t>
    </r>
    <r>
      <rPr>
        <sz val="11"/>
        <rFont val="Calibri"/>
        <family val="2"/>
        <scheme val="minor"/>
      </rPr>
      <t>, and Susan Segal</t>
    </r>
  </si>
  <si>
    <r>
      <t xml:space="preserve">Officer Richard Walker </t>
    </r>
    <r>
      <rPr>
        <i/>
        <sz val="11"/>
        <rFont val="Calibri"/>
        <family val="2"/>
        <scheme val="minor"/>
      </rPr>
      <t>(and Class A Valet, Inc.)</t>
    </r>
  </si>
  <si>
    <r>
      <t xml:space="preserve">City of Minneapolis, Officer Mark Lanasa, James Archer, </t>
    </r>
    <r>
      <rPr>
        <i/>
        <sz val="11"/>
        <rFont val="Calibri"/>
        <family val="2"/>
        <scheme val="minor"/>
      </rPr>
      <t>(Hennepin County and Deputies a-x)</t>
    </r>
  </si>
  <si>
    <r>
      <t xml:space="preserve">Officers Roosevelt Walls, City of Minneapolis, and </t>
    </r>
    <r>
      <rPr>
        <i/>
        <sz val="11"/>
        <rFont val="Calibri"/>
        <family val="2"/>
        <scheme val="minor"/>
      </rPr>
      <t>(Kmart Corporation)</t>
    </r>
  </si>
  <si>
    <t>MN0271100</t>
  </si>
  <si>
    <t>Minneapolis PD</t>
  </si>
  <si>
    <t>Hennepin</t>
  </si>
  <si>
    <t>MN0620900</t>
  </si>
  <si>
    <t>St Paul PD</t>
  </si>
  <si>
    <t>Ramsey</t>
  </si>
  <si>
    <t>MN0550100</t>
  </si>
  <si>
    <t>Rochester PD</t>
  </si>
  <si>
    <t>Olmsted</t>
  </si>
  <si>
    <t>MN0860000</t>
  </si>
  <si>
    <t>Wright SO</t>
  </si>
  <si>
    <t>Wright</t>
  </si>
  <si>
    <t>MN0270100</t>
  </si>
  <si>
    <t>Bloomington PD</t>
  </si>
  <si>
    <t>MN0690600</t>
  </si>
  <si>
    <t>Duluth PD</t>
  </si>
  <si>
    <t>St Louis</t>
  </si>
  <si>
    <t>MN0020000</t>
  </si>
  <si>
    <t>Anoka SO</t>
  </si>
  <si>
    <t>Anoka</t>
  </si>
  <si>
    <t>MN0270300</t>
  </si>
  <si>
    <t>Brooklyn Park PD</t>
  </si>
  <si>
    <t>MN0620000</t>
  </si>
  <si>
    <t>Ramsey SO</t>
  </si>
  <si>
    <t>MN0271700</t>
  </si>
  <si>
    <t>Plymouth PD</t>
  </si>
  <si>
    <t>MN0100000</t>
  </si>
  <si>
    <t>Carver SO</t>
  </si>
  <si>
    <t xml:space="preserve">Carver </t>
  </si>
  <si>
    <t>MN0272700</t>
  </si>
  <si>
    <t>Maple Grove PD</t>
  </si>
  <si>
    <t>MN0821100</t>
  </si>
  <si>
    <t>Woodbury PD</t>
  </si>
  <si>
    <t>Washington</t>
  </si>
  <si>
    <t>MN0190800</t>
  </si>
  <si>
    <t>Eagan PD</t>
  </si>
  <si>
    <t>Dakota</t>
  </si>
  <si>
    <t>MN0730400</t>
  </si>
  <si>
    <t>St Cloud PD</t>
  </si>
  <si>
    <t>Stearns</t>
  </si>
  <si>
    <t>MN0272600</t>
  </si>
  <si>
    <t>Eden Prairie PD</t>
  </si>
  <si>
    <t>MN0820000</t>
  </si>
  <si>
    <t>Washington SO</t>
  </si>
  <si>
    <t>MN0020500</t>
  </si>
  <si>
    <t>Coon Rapids PD</t>
  </si>
  <si>
    <t>MN0020200</t>
  </si>
  <si>
    <t>Blaine PD</t>
  </si>
  <si>
    <t>MN0190100</t>
  </si>
  <si>
    <t>Burnsville PD</t>
  </si>
  <si>
    <t>MN0191100</t>
  </si>
  <si>
    <t>Lakeville PD</t>
  </si>
  <si>
    <t>MN0690000</t>
  </si>
  <si>
    <t>St Louis SO</t>
  </si>
  <si>
    <t>MN0271200</t>
  </si>
  <si>
    <t>Minnetonka PD</t>
  </si>
  <si>
    <t>MN0191000</t>
  </si>
  <si>
    <t>Apple Valley PD</t>
  </si>
  <si>
    <t>MN0270600</t>
  </si>
  <si>
    <t>Edina PD</t>
  </si>
  <si>
    <t>MN0730000</t>
  </si>
  <si>
    <t>Stearns SO</t>
  </si>
  <si>
    <t>MN0272100</t>
  </si>
  <si>
    <t>St Louis Park PD</t>
  </si>
  <si>
    <t>MN0710000</t>
  </si>
  <si>
    <t>Sherburne SO</t>
  </si>
  <si>
    <t>Sherburne</t>
  </si>
  <si>
    <t>MN0560000</t>
  </si>
  <si>
    <t>Otter Tail SO</t>
  </si>
  <si>
    <t>Otter Tail</t>
  </si>
  <si>
    <t>MN0620400</t>
  </si>
  <si>
    <t>Maplewood PD</t>
  </si>
  <si>
    <t>MN0070100</t>
  </si>
  <si>
    <t>Mankato PD</t>
  </si>
  <si>
    <t>Blue Earth</t>
  </si>
  <si>
    <t>MN0140400</t>
  </si>
  <si>
    <t>Moorhead PD</t>
  </si>
  <si>
    <t>Clay</t>
  </si>
  <si>
    <t>MN0700400</t>
  </si>
  <si>
    <t>Shakopee PD</t>
  </si>
  <si>
    <t>Scott</t>
  </si>
  <si>
    <t>MN0550000</t>
  </si>
  <si>
    <t>Olmsted Co SO</t>
  </si>
  <si>
    <t>MN0271800</t>
  </si>
  <si>
    <t>Richfield PD</t>
  </si>
  <si>
    <t>MN0820700</t>
  </si>
  <si>
    <t>Cottage Grove</t>
  </si>
  <si>
    <t>MN0620800</t>
  </si>
  <si>
    <t>Roseville PD</t>
  </si>
  <si>
    <t>MN0190900</t>
  </si>
  <si>
    <t>Inver Grove Heights PD</t>
  </si>
  <si>
    <t>MN0180000</t>
  </si>
  <si>
    <t>Crow Wing SO</t>
  </si>
  <si>
    <t>Crow Wing</t>
  </si>
  <si>
    <t>MN0270200</t>
  </si>
  <si>
    <t>Brooklyn Center PD</t>
  </si>
  <si>
    <t>MN0040000</t>
  </si>
  <si>
    <t>Beltrami SO</t>
  </si>
  <si>
    <t>Beltrami</t>
  </si>
  <si>
    <t>MN0700600</t>
  </si>
  <si>
    <t>Savage PD</t>
  </si>
  <si>
    <t>MN0580000</t>
  </si>
  <si>
    <t>Pine SO</t>
  </si>
  <si>
    <t>Pine</t>
  </si>
  <si>
    <t>MN0310000</t>
  </si>
  <si>
    <t>Itasca SO</t>
  </si>
  <si>
    <t>Itasca</t>
  </si>
  <si>
    <t>MN0820800</t>
  </si>
  <si>
    <t>Oakdale PD</t>
  </si>
  <si>
    <t>MN0020600</t>
  </si>
  <si>
    <t>Fridley PD</t>
  </si>
  <si>
    <t>MN0850200</t>
  </si>
  <si>
    <t>Winona PD</t>
  </si>
  <si>
    <t>Winona</t>
  </si>
  <si>
    <t>MN0130000</t>
  </si>
  <si>
    <t>Chisago SO</t>
  </si>
  <si>
    <t>Chisago</t>
  </si>
  <si>
    <t>MN0021300</t>
  </si>
  <si>
    <t>Ramsey PD</t>
  </si>
  <si>
    <t>MN0740100</t>
  </si>
  <si>
    <t>Owatonna PD</t>
  </si>
  <si>
    <t>Steele</t>
  </si>
  <si>
    <t>MN0700900</t>
  </si>
  <si>
    <t>Prior Lake PD</t>
  </si>
  <si>
    <t>MN0621000</t>
  </si>
  <si>
    <t>White Bear Lake PD</t>
  </si>
  <si>
    <t>MN0100200</t>
  </si>
  <si>
    <t>Chaska PD</t>
  </si>
  <si>
    <t>MN0500100</t>
  </si>
  <si>
    <t>Austin PD</t>
  </si>
  <si>
    <t>Mower</t>
  </si>
  <si>
    <t>MN0490000</t>
  </si>
  <si>
    <t>Morrison SO</t>
  </si>
  <si>
    <t>Morrison</t>
  </si>
  <si>
    <t>MN0030000</t>
  </si>
  <si>
    <t>Becker SO</t>
  </si>
  <si>
    <t>Becker</t>
  </si>
  <si>
    <t>MN0272900</t>
  </si>
  <si>
    <t>Champlin PD</t>
  </si>
  <si>
    <t>MN0710200</t>
  </si>
  <si>
    <t>Elk River PD</t>
  </si>
  <si>
    <t>MN0700000</t>
  </si>
  <si>
    <t>Scott SO</t>
  </si>
  <si>
    <t>MN0660100</t>
  </si>
  <si>
    <t>Faribault PD</t>
  </si>
  <si>
    <t>Rice</t>
  </si>
  <si>
    <t>MN0210000</t>
  </si>
  <si>
    <t>Douglas SO</t>
  </si>
  <si>
    <t>Douglas</t>
  </si>
  <si>
    <t>MN0110000</t>
  </si>
  <si>
    <t>Cass SO</t>
  </si>
  <si>
    <t>Cass</t>
  </si>
  <si>
    <t>MN0190500</t>
  </si>
  <si>
    <t>Rosemount PD</t>
  </si>
  <si>
    <t>MN0190200</t>
  </si>
  <si>
    <t>Farmington PD</t>
  </si>
  <si>
    <t>MN0300000</t>
  </si>
  <si>
    <t>Isanti SO</t>
  </si>
  <si>
    <t>Isanti</t>
  </si>
  <si>
    <t>MN0270400</t>
  </si>
  <si>
    <t>Crystal PD</t>
  </si>
  <si>
    <t>MN0190300</t>
  </si>
  <si>
    <t>Hastings PD</t>
  </si>
  <si>
    <t>MN0620600</t>
  </si>
  <si>
    <t>New Brighton PD</t>
  </si>
  <si>
    <t>MN0250000</t>
  </si>
  <si>
    <t>Goodhue SO</t>
  </si>
  <si>
    <t>Goodhue</t>
  </si>
  <si>
    <t>MN0340000</t>
  </si>
  <si>
    <t>Kandiyohi SO</t>
  </si>
  <si>
    <t>Kandiyohi</t>
  </si>
  <si>
    <t>MN0271500</t>
  </si>
  <si>
    <t>Orono PD</t>
  </si>
  <si>
    <t>MN0020700</t>
  </si>
  <si>
    <t>Lino Lakes PD</t>
  </si>
  <si>
    <t>MN0270800</t>
  </si>
  <si>
    <t>Golden Valley PD</t>
  </si>
  <si>
    <t>MN0271400</t>
  </si>
  <si>
    <t>New Hope PD</t>
  </si>
  <si>
    <t>MN0190600</t>
  </si>
  <si>
    <t>South St Paul PD</t>
  </si>
  <si>
    <t>MN0660200</t>
  </si>
  <si>
    <t>Northfield PD</t>
  </si>
  <si>
    <t>MN0190700</t>
  </si>
  <si>
    <t>West St Paul PD</t>
  </si>
  <si>
    <t>MN0020400</t>
  </si>
  <si>
    <t>Columbia Heights PD</t>
  </si>
  <si>
    <t>MN0820200</t>
  </si>
  <si>
    <t>Forest Lake PD</t>
  </si>
  <si>
    <t>MN0340100</t>
  </si>
  <si>
    <t>Willmar PD</t>
  </si>
  <si>
    <t>MN0820600</t>
  </si>
  <si>
    <t>Stillwater PD</t>
  </si>
  <si>
    <t>MN0190000</t>
  </si>
  <si>
    <t>Dakota SO</t>
  </si>
  <si>
    <t>MN0770000</t>
  </si>
  <si>
    <t>Todd SO</t>
  </si>
  <si>
    <t>Todd</t>
  </si>
  <si>
    <t>MN0270900</t>
  </si>
  <si>
    <t>Hopkins PD</t>
  </si>
  <si>
    <t>MN0240100</t>
  </si>
  <si>
    <t>Albert Lea PD</t>
  </si>
  <si>
    <t>Freeborn</t>
  </si>
  <si>
    <t>MN0400000</t>
  </si>
  <si>
    <t>Le Sueur SO</t>
  </si>
  <si>
    <t>LeSueur</t>
  </si>
  <si>
    <t>MN0660000</t>
  </si>
  <si>
    <t>Rice SO</t>
  </si>
  <si>
    <t>MN0020100</t>
  </si>
  <si>
    <t>Anoka PD</t>
  </si>
  <si>
    <t>MN0050000</t>
  </si>
  <si>
    <t>Benton SO</t>
  </si>
  <si>
    <t>Benton</t>
  </si>
  <si>
    <t>MN0230000</t>
  </si>
  <si>
    <t>Fillmore SO</t>
  </si>
  <si>
    <t>Fillmore</t>
  </si>
  <si>
    <t>MN0290000</t>
  </si>
  <si>
    <t>Hubbard SO</t>
  </si>
  <si>
    <t>Hubbard</t>
  </si>
  <si>
    <t>MN0731200</t>
  </si>
  <si>
    <t>Sartell PD</t>
  </si>
  <si>
    <t>MN0480000</t>
  </si>
  <si>
    <t>Mille Lacs SO</t>
  </si>
  <si>
    <t>Mille Lacs</t>
  </si>
  <si>
    <t>MN0250300</t>
  </si>
  <si>
    <t>Red Wing PD</t>
  </si>
  <si>
    <t>MN0691000</t>
  </si>
  <si>
    <t>Hibbing PD</t>
  </si>
  <si>
    <t>MN0860100</t>
  </si>
  <si>
    <t>Buffalo PD</t>
  </si>
  <si>
    <t>MN0330000</t>
  </si>
  <si>
    <t>Kanabec SO</t>
  </si>
  <si>
    <t>Kanabec</t>
  </si>
  <si>
    <t>MN0470000</t>
  </si>
  <si>
    <t>Meeker SO</t>
  </si>
  <si>
    <t>Meeker</t>
  </si>
  <si>
    <t>MN0090000</t>
  </si>
  <si>
    <t>Carlton SO</t>
  </si>
  <si>
    <t>Carlton</t>
  </si>
  <si>
    <t>MN0070000</t>
  </si>
  <si>
    <t>Blue Earth SO</t>
  </si>
  <si>
    <t>MN0600000</t>
  </si>
  <si>
    <t>Polk SO</t>
  </si>
  <si>
    <t>Polk</t>
  </si>
  <si>
    <t>MN0500000</t>
  </si>
  <si>
    <t>Mower SO</t>
  </si>
  <si>
    <t>MN0040100</t>
  </si>
  <si>
    <t>Bemidji PD</t>
  </si>
  <si>
    <t>MN0271900</t>
  </si>
  <si>
    <t>Robbinsdale PD</t>
  </si>
  <si>
    <t>MN0850000</t>
  </si>
  <si>
    <t>Winona SO</t>
  </si>
  <si>
    <t>MN0430200</t>
  </si>
  <si>
    <t>Hutchinson PD</t>
  </si>
  <si>
    <t>Mahnomen</t>
  </si>
  <si>
    <t>MN0420100</t>
  </si>
  <si>
    <t>Marshall PD</t>
  </si>
  <si>
    <t>Lyon</t>
  </si>
  <si>
    <t>MN0200000</t>
  </si>
  <si>
    <t>Dodge SO</t>
  </si>
  <si>
    <t xml:space="preserve">Dodge </t>
  </si>
  <si>
    <t>MN0050200</t>
  </si>
  <si>
    <t>Sauk Rapids PD</t>
  </si>
  <si>
    <t>MN0520100</t>
  </si>
  <si>
    <t>North Mankato PD</t>
  </si>
  <si>
    <t>Nicollet</t>
  </si>
  <si>
    <t>MN0180100</t>
  </si>
  <si>
    <t>Brainerd PD</t>
  </si>
  <si>
    <t>MN0560100</t>
  </si>
  <si>
    <t>Fergus Falls PD</t>
  </si>
  <si>
    <t>MN0080100</t>
  </si>
  <si>
    <t>New Ulm PD</t>
  </si>
  <si>
    <t>Brown</t>
  </si>
  <si>
    <t>MN0010000</t>
  </si>
  <si>
    <t>Aitkin SO</t>
  </si>
  <si>
    <t>Aitkin</t>
  </si>
  <si>
    <t>MN0530100</t>
  </si>
  <si>
    <t>Worthington PD</t>
  </si>
  <si>
    <t>Nobles</t>
  </si>
  <si>
    <t>MN0240000</t>
  </si>
  <si>
    <t>Freeborn SO</t>
  </si>
  <si>
    <t>MN0620500</t>
  </si>
  <si>
    <t>Mounds View PD</t>
  </si>
  <si>
    <t>MN0273400</t>
  </si>
  <si>
    <t>Rogers PD</t>
  </si>
  <si>
    <t>MN0140000</t>
  </si>
  <si>
    <t>Clay SO</t>
  </si>
  <si>
    <t>MN0620700</t>
  </si>
  <si>
    <t>North St Paul PD</t>
  </si>
  <si>
    <t>MN0270700</t>
  </si>
  <si>
    <t>South Lake Minnetonka PD</t>
  </si>
  <si>
    <t>MN0090100</t>
  </si>
  <si>
    <t>Cloquet PD</t>
  </si>
  <si>
    <t>MN0210100</t>
  </si>
  <si>
    <t>Alexandria PD</t>
  </si>
  <si>
    <t>MN0520200</t>
  </si>
  <si>
    <t>St Peter PD</t>
  </si>
  <si>
    <t>MN0790000</t>
  </si>
  <si>
    <t>Wabasha SO</t>
  </si>
  <si>
    <t>Wabasha</t>
  </si>
  <si>
    <t>MN0190400</t>
  </si>
  <si>
    <t>Mendota Heights PD</t>
  </si>
  <si>
    <t>MN0680000</t>
  </si>
  <si>
    <t>Roseau SO</t>
  </si>
  <si>
    <t>Roseau</t>
  </si>
  <si>
    <t>MN0310300</t>
  </si>
  <si>
    <t>Grand Rapids PD</t>
  </si>
  <si>
    <t>MN0020300</t>
  </si>
  <si>
    <t>Centennial Lakes PD</t>
  </si>
  <si>
    <t>MN0430000</t>
  </si>
  <si>
    <t>McLeod SO</t>
  </si>
  <si>
    <t>MN0710100</t>
  </si>
  <si>
    <t>Big Lake PD</t>
  </si>
  <si>
    <t>MN0720000</t>
  </si>
  <si>
    <t>Sibley SO</t>
  </si>
  <si>
    <t>Sibley</t>
  </si>
  <si>
    <t>MN0460100</t>
  </si>
  <si>
    <t>Fairmont PD</t>
  </si>
  <si>
    <t>McLeod</t>
  </si>
  <si>
    <t>MN0130500</t>
  </si>
  <si>
    <t>North Branch PD</t>
  </si>
  <si>
    <t>MN0460000</t>
  </si>
  <si>
    <t>Martin SO</t>
  </si>
  <si>
    <t>MN0691700</t>
  </si>
  <si>
    <t>Hermantown PD</t>
  </si>
  <si>
    <t>MN0640000</t>
  </si>
  <si>
    <t>Redwood SO</t>
  </si>
  <si>
    <t>Redwood</t>
  </si>
  <si>
    <t>MN0670000</t>
  </si>
  <si>
    <t>Rock SO</t>
  </si>
  <si>
    <t>Rock</t>
  </si>
  <si>
    <t>MN0450000</t>
  </si>
  <si>
    <t>Marshall SO</t>
  </si>
  <si>
    <t>Martin</t>
  </si>
  <si>
    <t>MN0272800</t>
  </si>
  <si>
    <t>Minnetrista PD</t>
  </si>
  <si>
    <t>MN0130900</t>
  </si>
  <si>
    <t>Lakes Area PD</t>
  </si>
  <si>
    <t>MN0810300</t>
  </si>
  <si>
    <t>Waseca PD</t>
  </si>
  <si>
    <t>Waseca</t>
  </si>
  <si>
    <t>MN0590000</t>
  </si>
  <si>
    <t>Pipestone SO</t>
  </si>
  <si>
    <t>Pipestone</t>
  </si>
  <si>
    <t>MN0272000</t>
  </si>
  <si>
    <t>St Anthony PD</t>
  </si>
  <si>
    <t>MN0030100</t>
  </si>
  <si>
    <t>Detroit Lakes PD</t>
  </si>
  <si>
    <t>MN0740000</t>
  </si>
  <si>
    <t>Steele SO</t>
  </si>
  <si>
    <t>MN0150000</t>
  </si>
  <si>
    <t>Clearwater SO</t>
  </si>
  <si>
    <t>Clearwater</t>
  </si>
  <si>
    <t>MN0570100</t>
  </si>
  <si>
    <t>Thief River Falls PD</t>
  </si>
  <si>
    <t>Pennington</t>
  </si>
  <si>
    <t>MN0600200</t>
  </si>
  <si>
    <t>East Grand Forks PD</t>
  </si>
  <si>
    <t>MN0530000</t>
  </si>
  <si>
    <t>Nobles SO</t>
  </si>
  <si>
    <t>MN0691400</t>
  </si>
  <si>
    <t>Virginia PD</t>
  </si>
  <si>
    <t>MN0320000</t>
  </si>
  <si>
    <t>Jackson SO</t>
  </si>
  <si>
    <t>Jackson</t>
  </si>
  <si>
    <t>MN0420000</t>
  </si>
  <si>
    <t>Lyon SO</t>
  </si>
  <si>
    <t>MN0300100</t>
  </si>
  <si>
    <t>Cambridge PD</t>
  </si>
  <si>
    <t>MN0280000</t>
  </si>
  <si>
    <t>Houston SO</t>
  </si>
  <si>
    <t>Houston</t>
  </si>
  <si>
    <t>MN0490100</t>
  </si>
  <si>
    <t>Little Falls PD</t>
  </si>
  <si>
    <t>MN0520000</t>
  </si>
  <si>
    <t>Nicollet SO</t>
  </si>
  <si>
    <t>MN0600100</t>
  </si>
  <si>
    <t>Crookston PD</t>
  </si>
  <si>
    <t>MN0180500</t>
  </si>
  <si>
    <t>Baxter PD</t>
  </si>
  <si>
    <t>MN0130800</t>
  </si>
  <si>
    <t>Wyoming PD</t>
  </si>
  <si>
    <t>MN0700300</t>
  </si>
  <si>
    <t>New Prague PD</t>
  </si>
  <si>
    <t>MN0730600</t>
  </si>
  <si>
    <t>Waite Park PD</t>
  </si>
  <si>
    <t>MN0800000</t>
  </si>
  <si>
    <t>Wadena SO</t>
  </si>
  <si>
    <t>Wadena</t>
  </si>
  <si>
    <t>MN0021500</t>
  </si>
  <si>
    <t>St Francis PD</t>
  </si>
  <si>
    <t>MN0610000</t>
  </si>
  <si>
    <t>Pope SO</t>
  </si>
  <si>
    <t>Pope</t>
  </si>
  <si>
    <t>MN0700100</t>
  </si>
  <si>
    <t>Belle Plaine PD</t>
  </si>
  <si>
    <t>MN0650000</t>
  </si>
  <si>
    <t>Renville SO</t>
  </si>
  <si>
    <t>Renville</t>
  </si>
  <si>
    <t>MN0731100</t>
  </si>
  <si>
    <t>St Joseph PD</t>
  </si>
  <si>
    <t>MN0470100</t>
  </si>
  <si>
    <t>Litchfield PD</t>
  </si>
  <si>
    <t>MN0360000</t>
  </si>
  <si>
    <t>Koochiching SO</t>
  </si>
  <si>
    <t>Koochiching</t>
  </si>
  <si>
    <t>MN0540000</t>
  </si>
  <si>
    <t>Norman SO</t>
  </si>
  <si>
    <t>Norman</t>
  </si>
  <si>
    <t>MN0830000</t>
  </si>
  <si>
    <t>Watonwan SO</t>
  </si>
  <si>
    <t>Watonwan</t>
  </si>
  <si>
    <t>MN0020800</t>
  </si>
  <si>
    <t>Spring Lake Park PD</t>
  </si>
  <si>
    <t>MN0080000</t>
  </si>
  <si>
    <t>Brown SO</t>
  </si>
  <si>
    <t>MN0870000</t>
  </si>
  <si>
    <t>Yellow Medicine SO</t>
  </si>
  <si>
    <t>Yellow Medicine</t>
  </si>
  <si>
    <t>MN0810000</t>
  </si>
  <si>
    <t>Waseca SO</t>
  </si>
  <si>
    <t>MN0360100</t>
  </si>
  <si>
    <t>Internatl Falls PD</t>
  </si>
  <si>
    <t>MN0200200</t>
  </si>
  <si>
    <t>Kasson PD</t>
  </si>
  <si>
    <t>MN0700200</t>
  </si>
  <si>
    <t>Jordan PD</t>
  </si>
  <si>
    <t>MN0220000</t>
  </si>
  <si>
    <t>Faribault SO</t>
  </si>
  <si>
    <t>Faribault</t>
  </si>
  <si>
    <t>MN0273000</t>
  </si>
  <si>
    <t>Medina PD</t>
  </si>
  <si>
    <t>MN0410000</t>
  </si>
  <si>
    <t>Lincoln SO</t>
  </si>
  <si>
    <t>Lincoln</t>
  </si>
  <si>
    <t>MN0273100</t>
  </si>
  <si>
    <t>Corcoran PD</t>
  </si>
  <si>
    <t>MN0273700</t>
  </si>
  <si>
    <t>West Hennepin PD</t>
  </si>
  <si>
    <t>MN0440000</t>
  </si>
  <si>
    <t>Mahnomen SO</t>
  </si>
  <si>
    <t>Marshall</t>
  </si>
  <si>
    <t>MN0430100</t>
  </si>
  <si>
    <t>Glencoe PD</t>
  </si>
  <si>
    <t>MN0730100</t>
  </si>
  <si>
    <t>Cold Spring PD</t>
  </si>
  <si>
    <t>MN0300300</t>
  </si>
  <si>
    <t>Isanti PD</t>
  </si>
  <si>
    <t>MN0570000</t>
  </si>
  <si>
    <t>Pennington SO</t>
  </si>
  <si>
    <t>MN0820500</t>
  </si>
  <si>
    <t>St Paul Park PD</t>
  </si>
  <si>
    <t>MN0750100</t>
  </si>
  <si>
    <t>Morris PD</t>
  </si>
  <si>
    <t>Stevens</t>
  </si>
  <si>
    <t>MN0160000</t>
  </si>
  <si>
    <t>Cook SO</t>
  </si>
  <si>
    <t>Cook</t>
  </si>
  <si>
    <t>MN0380000</t>
  </si>
  <si>
    <t>Lake SO</t>
  </si>
  <si>
    <t>Lake</t>
  </si>
  <si>
    <t>MN0370000</t>
  </si>
  <si>
    <t>Lac Qui Parle SO</t>
  </si>
  <si>
    <t>Lac Qui Parle</t>
  </si>
  <si>
    <t>MN0120200</t>
  </si>
  <si>
    <t>Montevideo PD</t>
  </si>
  <si>
    <t>Chippewa</t>
  </si>
  <si>
    <t>MN0510000</t>
  </si>
  <si>
    <t>Murray SO</t>
  </si>
  <si>
    <t>Murray</t>
  </si>
  <si>
    <t>MN0273200</t>
  </si>
  <si>
    <t>Dayton PD</t>
  </si>
  <si>
    <t>MN0090600</t>
  </si>
  <si>
    <t>Thomson Twnshp PD</t>
  </si>
  <si>
    <t>MN0690500</t>
  </si>
  <si>
    <t>Chisholm PD</t>
  </si>
  <si>
    <t>MN0640200</t>
  </si>
  <si>
    <t>Redwood Falls PD</t>
  </si>
  <si>
    <t>MN0790100</t>
  </si>
  <si>
    <t>Lake City PD</t>
  </si>
  <si>
    <t>MN0760000</t>
  </si>
  <si>
    <t>Swift SO</t>
  </si>
  <si>
    <t>Swift</t>
  </si>
  <si>
    <t>MN0170000</t>
  </si>
  <si>
    <t>Cottonwood SO</t>
  </si>
  <si>
    <t>Cottonwood</t>
  </si>
  <si>
    <t>MN0821400</t>
  </si>
  <si>
    <t>Oak Park Heights PD</t>
  </si>
  <si>
    <t>MN0701000</t>
  </si>
  <si>
    <t>Elko New Market PD</t>
  </si>
  <si>
    <t>MN0280300</t>
  </si>
  <si>
    <t>La Crescent PD</t>
  </si>
  <si>
    <t>MN0710400</t>
  </si>
  <si>
    <t>Becker PD</t>
  </si>
  <si>
    <t>MN0120000</t>
  </si>
  <si>
    <t>Chippewa SO</t>
  </si>
  <si>
    <t>MN0480200</t>
  </si>
  <si>
    <t>Princeton PD</t>
  </si>
  <si>
    <t>MN0272300</t>
  </si>
  <si>
    <t>Wayzata PD</t>
  </si>
  <si>
    <t>MN0170200</t>
  </si>
  <si>
    <t>Windom PD</t>
  </si>
  <si>
    <t>MN0830200</t>
  </si>
  <si>
    <t>St James PD</t>
  </si>
  <si>
    <t>MN0270000</t>
  </si>
  <si>
    <t>Hennepin SO</t>
  </si>
  <si>
    <t>MN0260000</t>
  </si>
  <si>
    <t>Grant SO</t>
  </si>
  <si>
    <t xml:space="preserve">Grant </t>
  </si>
  <si>
    <t>MN0730500</t>
  </si>
  <si>
    <t>Sauk Centre PD</t>
  </si>
  <si>
    <t>MN0140200</t>
  </si>
  <si>
    <t>Dilworth PD</t>
  </si>
  <si>
    <t>MN0800100</t>
  </si>
  <si>
    <t>Wadena PD</t>
  </si>
  <si>
    <t>MN0250100</t>
  </si>
  <si>
    <t>Cannon Falls PD</t>
  </si>
  <si>
    <t>MN0630000</t>
  </si>
  <si>
    <t>Red Lake SO</t>
  </si>
  <si>
    <t>Red Lake</t>
  </si>
  <si>
    <t>MN0850300</t>
  </si>
  <si>
    <t>Goodview PD</t>
  </si>
  <si>
    <t>MN0400200</t>
  </si>
  <si>
    <t>Le Sueur PD</t>
  </si>
  <si>
    <t>MN0290100</t>
  </si>
  <si>
    <t>Park Rapids PD</t>
  </si>
  <si>
    <t>MN0270500</t>
  </si>
  <si>
    <t>Deephaven PD</t>
  </si>
  <si>
    <t>MN0660400</t>
  </si>
  <si>
    <t>Lonsdale PD</t>
  </si>
  <si>
    <t>MN0820100</t>
  </si>
  <si>
    <t>Bayport PD</t>
  </si>
  <si>
    <t>MN0690800</t>
  </si>
  <si>
    <t>Eveleth PD</t>
  </si>
  <si>
    <t>MN0694400</t>
  </si>
  <si>
    <t>East Range PD</t>
  </si>
  <si>
    <t>MN0850100</t>
  </si>
  <si>
    <t>St Charles PD</t>
  </si>
  <si>
    <t>MN0750000</t>
  </si>
  <si>
    <t>Stevens SO</t>
  </si>
  <si>
    <t>MN0730200</t>
  </si>
  <si>
    <t>Melrose PD</t>
  </si>
  <si>
    <t>MN0380200</t>
  </si>
  <si>
    <t>Two Harbors PD</t>
  </si>
  <si>
    <t>MN0820400</t>
  </si>
  <si>
    <t>Newport PD</t>
  </si>
  <si>
    <t>MN0350000</t>
  </si>
  <si>
    <t>Kittson SO</t>
  </si>
  <si>
    <t>Kittson</t>
  </si>
  <si>
    <t>MN0690700</t>
  </si>
  <si>
    <t>Ely PD</t>
  </si>
  <si>
    <t>MN0080200</t>
  </si>
  <si>
    <t>Sleepy Eye PD</t>
  </si>
  <si>
    <t>MN0250800</t>
  </si>
  <si>
    <t>Zumbrota PD</t>
  </si>
  <si>
    <t>MN0770100</t>
  </si>
  <si>
    <t>Long Prairie PD</t>
  </si>
  <si>
    <t>MN0840100</t>
  </si>
  <si>
    <t>Breckenridge PD</t>
  </si>
  <si>
    <t>Wilkin</t>
  </si>
  <si>
    <t>MN0860600</t>
  </si>
  <si>
    <t>Annandale PD</t>
  </si>
  <si>
    <t>MN0060000</t>
  </si>
  <si>
    <t>Big Stone SO</t>
  </si>
  <si>
    <t>Big Stone</t>
  </si>
  <si>
    <t>MN0790200</t>
  </si>
  <si>
    <t>Plainview PD</t>
  </si>
  <si>
    <t>MN0220100</t>
  </si>
  <si>
    <t>Blue Earth PD</t>
  </si>
  <si>
    <t>MN0840000</t>
  </si>
  <si>
    <t>Wilkin SO</t>
  </si>
  <si>
    <t>MN0691300</t>
  </si>
  <si>
    <t>Proctor PD</t>
  </si>
  <si>
    <t>MN0760200</t>
  </si>
  <si>
    <t>Benson PD</t>
  </si>
  <si>
    <t>MN0400300</t>
  </si>
  <si>
    <t>Montgomery PD</t>
  </si>
  <si>
    <t>MN0480100</t>
  </si>
  <si>
    <t>Milaca PD</t>
  </si>
  <si>
    <t>MN0770200</t>
  </si>
  <si>
    <t>Staples PD</t>
  </si>
  <si>
    <t>MN0390000</t>
  </si>
  <si>
    <t>Lake of the Woods SO</t>
  </si>
  <si>
    <t>Lake of the Woods</t>
  </si>
  <si>
    <t>MN0090200</t>
  </si>
  <si>
    <t>Moose Lake PD</t>
  </si>
  <si>
    <t>MN0280100</t>
  </si>
  <si>
    <t>Caledonia PD</t>
  </si>
  <si>
    <t>MN0870200</t>
  </si>
  <si>
    <t>Granite Falls PD</t>
  </si>
  <si>
    <t>MN0070400</t>
  </si>
  <si>
    <t>Eagle Lake PD</t>
  </si>
  <si>
    <t>MN0680100</t>
  </si>
  <si>
    <t>Roseau PD</t>
  </si>
  <si>
    <t>MN0271600</t>
  </si>
  <si>
    <t>Osseo PD</t>
  </si>
  <si>
    <t>MN0731400</t>
  </si>
  <si>
    <t>Albany PD</t>
  </si>
  <si>
    <t>MN0140100</t>
  </si>
  <si>
    <t>Barnesville PD</t>
  </si>
  <si>
    <t>MN0070500</t>
  </si>
  <si>
    <t>Lake Crystal PD</t>
  </si>
  <si>
    <t>MN0610100</t>
  </si>
  <si>
    <t>Glenwood PD</t>
  </si>
  <si>
    <t>MN0790300</t>
  </si>
  <si>
    <t>Wabasha PD</t>
  </si>
  <si>
    <t>MN0730300</t>
  </si>
  <si>
    <t>Paynesville PD</t>
  </si>
  <si>
    <t>MN0180300</t>
  </si>
  <si>
    <t>Breezy Point PD</t>
  </si>
  <si>
    <t>MN0180200</t>
  </si>
  <si>
    <t>Crosby PD</t>
  </si>
  <si>
    <t>MN0650300</t>
  </si>
  <si>
    <t>Olivia PD</t>
  </si>
  <si>
    <t>MN0430700</t>
  </si>
  <si>
    <t>Winsted PD</t>
  </si>
  <si>
    <t>MN0181100</t>
  </si>
  <si>
    <t>Pequot Lakes PD</t>
  </si>
  <si>
    <t>MN0220400</t>
  </si>
  <si>
    <t>Wells PD</t>
  </si>
  <si>
    <t>MN0810100</t>
  </si>
  <si>
    <t>Janesville PD</t>
  </si>
  <si>
    <t>MN0720200</t>
  </si>
  <si>
    <t>Gaylord PD</t>
  </si>
  <si>
    <t>MN0180400</t>
  </si>
  <si>
    <t>Crosslake PD</t>
  </si>
  <si>
    <t>MN0720100</t>
  </si>
  <si>
    <t>Arlington PD</t>
  </si>
  <si>
    <t>MN0170100</t>
  </si>
  <si>
    <t>Mountain Lake PD</t>
  </si>
  <si>
    <t>MN0140300</t>
  </si>
  <si>
    <t>Hawley PD</t>
  </si>
  <si>
    <t>MN0420200</t>
  </si>
  <si>
    <t>Tracy PD</t>
  </si>
  <si>
    <t>MN0510200</t>
  </si>
  <si>
    <t>Slayton PD</t>
  </si>
  <si>
    <t>MN0080300</t>
  </si>
  <si>
    <t>Springfield PD</t>
  </si>
  <si>
    <t>MN0010100</t>
  </si>
  <si>
    <t>Aitkin PD</t>
  </si>
  <si>
    <t>MN0860400</t>
  </si>
  <si>
    <t>Howard Lake PD</t>
  </si>
  <si>
    <t>MN0310200</t>
  </si>
  <si>
    <t>Coleraine PD</t>
  </si>
  <si>
    <t>MN0780000</t>
  </si>
  <si>
    <t>Traverse SO</t>
  </si>
  <si>
    <t>Traverse</t>
  </si>
  <si>
    <t>MN0740200</t>
  </si>
  <si>
    <t>Blooming Prairie PD</t>
  </si>
  <si>
    <t>MN0060100</t>
  </si>
  <si>
    <t>Ortonville PD</t>
  </si>
  <si>
    <t>MN0380100</t>
  </si>
  <si>
    <t>Silver Bay PD</t>
  </si>
  <si>
    <t>MN0690900</t>
  </si>
  <si>
    <t>Gilbert PD</t>
  </si>
  <si>
    <t>MN0680200</t>
  </si>
  <si>
    <t>Warroad PD</t>
  </si>
  <si>
    <t>MN0300200</t>
  </si>
  <si>
    <t>Braham PD</t>
  </si>
  <si>
    <t>MN0070200</t>
  </si>
  <si>
    <t>Mapleton PD</t>
  </si>
  <si>
    <t>MN0870100</t>
  </si>
  <si>
    <t>Canby PD</t>
  </si>
  <si>
    <t>MN0210200</t>
  </si>
  <si>
    <t>Osakis PD</t>
  </si>
  <si>
    <t>MN0230500</t>
  </si>
  <si>
    <t>Rushford PD</t>
  </si>
  <si>
    <t>MN0320200</t>
  </si>
  <si>
    <t>Lakefield PD</t>
  </si>
  <si>
    <t>MN0430400</t>
  </si>
  <si>
    <t>Lester Prairie PD</t>
  </si>
  <si>
    <t>MN0111000</t>
  </si>
  <si>
    <t>Pike Bay PD</t>
  </si>
  <si>
    <t>MN0370100</t>
  </si>
  <si>
    <t>Dawson-Boyd PD</t>
  </si>
  <si>
    <t>MN0850400</t>
  </si>
  <si>
    <t>Lewiston PD</t>
  </si>
  <si>
    <t>MN0690200</t>
  </si>
  <si>
    <t>Babbitt PD</t>
  </si>
  <si>
    <t>MN0730800</t>
  </si>
  <si>
    <t>Belgrade/Brooten PD</t>
  </si>
  <si>
    <t>MN0731600</t>
  </si>
  <si>
    <t>Avon PD</t>
  </si>
  <si>
    <t>MN0071200</t>
  </si>
  <si>
    <t>Tri-City PD</t>
  </si>
  <si>
    <t>MN0220500</t>
  </si>
  <si>
    <t>Winnebago PD</t>
  </si>
  <si>
    <t>MN0420300</t>
  </si>
  <si>
    <t>Minneota PD</t>
  </si>
  <si>
    <t>MN0760100</t>
  </si>
  <si>
    <t>Appleton PD</t>
  </si>
  <si>
    <t>MN0800400</t>
  </si>
  <si>
    <t>Menagha PD</t>
  </si>
  <si>
    <t>MN0780200</t>
  </si>
  <si>
    <t>Wheaton PD</t>
  </si>
  <si>
    <t>MN0120100</t>
  </si>
  <si>
    <t>Clara City PD</t>
  </si>
  <si>
    <t>MN0280400</t>
  </si>
  <si>
    <t>Spring Grove PD</t>
  </si>
  <si>
    <t>MN0230400</t>
  </si>
  <si>
    <t>Preston PD</t>
  </si>
  <si>
    <t>MN0610200</t>
  </si>
  <si>
    <t>Starbuck PD</t>
  </si>
  <si>
    <t>MN0510100</t>
  </si>
  <si>
    <t>Fulda PD</t>
  </si>
  <si>
    <t>MN0650400</t>
  </si>
  <si>
    <t>Renville PD</t>
  </si>
  <si>
    <t>MN0810200</t>
  </si>
  <si>
    <t>New Richland PD</t>
  </si>
  <si>
    <t>MN0650100</t>
  </si>
  <si>
    <t>Fairfax PD</t>
  </si>
  <si>
    <t>MN0260100</t>
  </si>
  <si>
    <t>Elbow Lake PD</t>
  </si>
  <si>
    <t>MN0340200</t>
  </si>
  <si>
    <t>Atwater PD</t>
  </si>
  <si>
    <t>MN0650200</t>
  </si>
  <si>
    <t>Hector PD</t>
  </si>
  <si>
    <t>MN0071000</t>
  </si>
  <si>
    <t>Madison Lake PD</t>
  </si>
  <si>
    <t>MN0310400</t>
  </si>
  <si>
    <t>Keewatin PD</t>
  </si>
  <si>
    <t>MN0390100</t>
  </si>
  <si>
    <t>Baudette PD</t>
  </si>
  <si>
    <t>MN0470200</t>
  </si>
  <si>
    <t>Eden Valley PD</t>
  </si>
  <si>
    <t>MN0110800</t>
  </si>
  <si>
    <t>Lake Shore PD</t>
  </si>
  <si>
    <t>MN0660500</t>
  </si>
  <si>
    <t>Morristown PD</t>
  </si>
  <si>
    <t>MN0310500</t>
  </si>
  <si>
    <t>Nashwauk PD</t>
  </si>
  <si>
    <t>MN0280200</t>
  </si>
  <si>
    <t>Houston PD</t>
  </si>
  <si>
    <t>MN0350100</t>
  </si>
  <si>
    <t>Hallock PD</t>
  </si>
  <si>
    <t>MN0310700</t>
  </si>
  <si>
    <t>Deer River PD</t>
  </si>
  <si>
    <t>MN0110200</t>
  </si>
  <si>
    <t>Walker PD</t>
  </si>
  <si>
    <t>MN0110500</t>
  </si>
  <si>
    <t>Pine River PD</t>
  </si>
  <si>
    <t>MN0480400</t>
  </si>
  <si>
    <t>Onamia PD</t>
  </si>
  <si>
    <t>MN0310100</t>
  </si>
  <si>
    <t>Bovey PD</t>
  </si>
  <si>
    <t>MN0430500</t>
  </si>
  <si>
    <t>Silver Lake PD</t>
  </si>
  <si>
    <t>MN0040200</t>
  </si>
  <si>
    <t>Blackduck PD</t>
  </si>
  <si>
    <t>MN0480300</t>
  </si>
  <si>
    <t>Isle PD</t>
  </si>
  <si>
    <t>MN0640100</t>
  </si>
  <si>
    <t>Lamberton PD</t>
  </si>
  <si>
    <t>MN0200600</t>
  </si>
  <si>
    <t>West Concord PD</t>
  </si>
  <si>
    <t>MN0731000</t>
  </si>
  <si>
    <t>Kimball PD</t>
  </si>
  <si>
    <t>MN0750500</t>
  </si>
  <si>
    <t>Hancock PD</t>
  </si>
  <si>
    <t>MN0430300</t>
  </si>
  <si>
    <t>Brownton PD</t>
  </si>
  <si>
    <t>MN0650600</t>
  </si>
  <si>
    <t>Buffalo Lake PD</t>
  </si>
  <si>
    <t>MN0221000</t>
  </si>
  <si>
    <t>Minnesota Lake PD</t>
  </si>
  <si>
    <t>MN0220200</t>
  </si>
  <si>
    <t>Elmore PD</t>
  </si>
  <si>
    <t>MN0692100</t>
  </si>
  <si>
    <t>Breitung Twnshp PD</t>
  </si>
  <si>
    <t>MN0010400</t>
  </si>
  <si>
    <t>Hill City PD</t>
  </si>
  <si>
    <t>MN0280500</t>
  </si>
  <si>
    <t>Hokah PD</t>
  </si>
  <si>
    <t>MN0691500</t>
  </si>
  <si>
    <t>Floodwood PD</t>
  </si>
  <si>
    <t>MN0651000</t>
  </si>
  <si>
    <t>Sacred Heart PD</t>
  </si>
  <si>
    <t>MN0650800</t>
  </si>
  <si>
    <t>Franklin PD</t>
  </si>
  <si>
    <t>MN0650700</t>
  </si>
  <si>
    <t>Danube PD</t>
  </si>
  <si>
    <t>MN0110700</t>
  </si>
  <si>
    <t>Pillager PD</t>
  </si>
  <si>
    <t>MN0260200</t>
  </si>
  <si>
    <t>Ashby PD</t>
  </si>
  <si>
    <t>MN0230800</t>
  </si>
  <si>
    <t>Fountain PD</t>
  </si>
  <si>
    <t>MN0231100</t>
  </si>
  <si>
    <t>Ostrander PD</t>
  </si>
  <si>
    <t>MN0110400</t>
  </si>
  <si>
    <t>Longville PD</t>
  </si>
  <si>
    <t>MN0272400</t>
  </si>
  <si>
    <t>Univ of MN - Mpls PD</t>
  </si>
  <si>
    <t>MN0272500</t>
  </si>
  <si>
    <t>Metropolitan Airport PD</t>
  </si>
  <si>
    <t>MN0274000</t>
  </si>
  <si>
    <t>Three Rivers Park Dist PD</t>
  </si>
  <si>
    <t>MN0691800</t>
  </si>
  <si>
    <t>Univ of Minn - Duluth PD</t>
  </si>
  <si>
    <t>MN0750600</t>
  </si>
  <si>
    <t>Univ of MN-Morris PD</t>
  </si>
  <si>
    <t>MNCON0000</t>
  </si>
  <si>
    <t>MN DNR - Enfrcmnt Div</t>
  </si>
  <si>
    <t>NA</t>
  </si>
  <si>
    <t>MNDI02300</t>
  </si>
  <si>
    <t>Upper Sioux PD</t>
  </si>
  <si>
    <t>MNDI02400</t>
  </si>
  <si>
    <t>Mille Lacs Ojibwe Tribal PD</t>
  </si>
  <si>
    <t>MNDI07000</t>
  </si>
  <si>
    <t>Fond du Lac PD</t>
  </si>
  <si>
    <t>MNMHP0000</t>
  </si>
  <si>
    <t>MN State Patrol</t>
  </si>
  <si>
    <t>MNMHP0100</t>
  </si>
  <si>
    <t>MSP Oakdale</t>
  </si>
  <si>
    <t>MNMHP0200</t>
  </si>
  <si>
    <t>MSP Rochester</t>
  </si>
  <si>
    <t>MNMHP0300</t>
  </si>
  <si>
    <t>MSP Marshall</t>
  </si>
  <si>
    <t>MNMHP0400</t>
  </si>
  <si>
    <t>MSP Golden Valley</t>
  </si>
  <si>
    <t>MNMHP0600</t>
  </si>
  <si>
    <t>MSP St Cloud</t>
  </si>
  <si>
    <t>MNMHP0700</t>
  </si>
  <si>
    <t>MSP Brainerd</t>
  </si>
  <si>
    <t>MNMHP0800</t>
  </si>
  <si>
    <t>MSP Detroit Lakes</t>
  </si>
  <si>
    <t>MNMHP0900</t>
  </si>
  <si>
    <t>MSP Thief River Falls</t>
  </si>
  <si>
    <t>MNMHP1000</t>
  </si>
  <si>
    <t>MSP Virginia</t>
  </si>
  <si>
    <t>MNMHP1100</t>
  </si>
  <si>
    <t>MSP Duluth</t>
  </si>
  <si>
    <t>MNMHP1200</t>
  </si>
  <si>
    <t>MSP Mankato</t>
  </si>
  <si>
    <t>MNMHP1300</t>
  </si>
  <si>
    <t>Capital Security PD</t>
  </si>
  <si>
    <t>ORI</t>
  </si>
  <si>
    <t>POP SERVED</t>
  </si>
  <si>
    <t>COUNTY</t>
  </si>
  <si>
    <t>`</t>
  </si>
  <si>
    <t>NAME_MATCH</t>
  </si>
  <si>
    <t>agency_bcaname</t>
  </si>
  <si>
    <t>pop_served</t>
  </si>
  <si>
    <t>Aitkin County</t>
  </si>
  <si>
    <t>Benton County</t>
  </si>
  <si>
    <t>Big Stone County</t>
  </si>
  <si>
    <t>Brown County</t>
  </si>
  <si>
    <t>Carlton County</t>
  </si>
  <si>
    <t>Chippewa County</t>
  </si>
  <si>
    <t>Clearwater County</t>
  </si>
  <si>
    <t>Cook County</t>
  </si>
  <si>
    <t>Cottonwood County</t>
  </si>
  <si>
    <t>Douglas County</t>
  </si>
  <si>
    <t>Faribault County</t>
  </si>
  <si>
    <t>Fillmore County</t>
  </si>
  <si>
    <t>Goodhue County</t>
  </si>
  <si>
    <t>Grant County</t>
  </si>
  <si>
    <t>Houston County</t>
  </si>
  <si>
    <t>Jackson County</t>
  </si>
  <si>
    <t>Kandiyohi County</t>
  </si>
  <si>
    <t>Kittson County</t>
  </si>
  <si>
    <t>Lac Qui Parle County</t>
  </si>
  <si>
    <t>Lake of the Woods County</t>
  </si>
  <si>
    <t>Lake County</t>
  </si>
  <si>
    <t>Lincoln County</t>
  </si>
  <si>
    <t>Lyon County</t>
  </si>
  <si>
    <t>Murray County</t>
  </si>
  <si>
    <t>Norman County</t>
  </si>
  <si>
    <t>Olmsted County</t>
  </si>
  <si>
    <t>Otter Tail County</t>
  </si>
  <si>
    <t>Pipestone County</t>
  </si>
  <si>
    <t>Polk County</t>
  </si>
  <si>
    <t>Pope County</t>
  </si>
  <si>
    <t>Red Lake County</t>
  </si>
  <si>
    <t>Renville County</t>
  </si>
  <si>
    <t>Rice County</t>
  </si>
  <si>
    <t>Stevens County</t>
  </si>
  <si>
    <t>Swift County</t>
  </si>
  <si>
    <t>Traverse County</t>
  </si>
  <si>
    <t>Wabasha County</t>
  </si>
  <si>
    <t>Waseca County</t>
  </si>
  <si>
    <t>Wilkin County</t>
  </si>
  <si>
    <t>Yellow Medicine County</t>
  </si>
  <si>
    <t xml:space="preserve"> Detention Deputy Thuan Vuong</t>
  </si>
  <si>
    <t>Deputy Patrick Chelmo</t>
  </si>
  <si>
    <t>Deputies Willis Jacox and William Condon</t>
  </si>
  <si>
    <t>Deputy Kirk Simmons</t>
  </si>
  <si>
    <t>HCMC Nurses: Shari Otterblad, Sean Kennedy, Monica Arons, and Robert Crock</t>
  </si>
  <si>
    <t>Detention Deputy Bradley Klick</t>
  </si>
  <si>
    <t>Sgt. Matthew Steffens</t>
  </si>
  <si>
    <t>Robert Kruse; Thomas Weinzettel</t>
  </si>
  <si>
    <t>Jon Loretz</t>
  </si>
  <si>
    <t>Darryl Boerger; Mark Sletner; Tom Bergren; John Harrington</t>
  </si>
  <si>
    <t>Shawn Longen</t>
  </si>
  <si>
    <t>Chad Degree; Darryl Boerger</t>
  </si>
  <si>
    <t>Amanda Heu</t>
  </si>
  <si>
    <t>Allen Anderson; Erik Diskerud; Ian Kough; Soren Mahowald; Derrick Herling</t>
  </si>
  <si>
    <t>Armando Abla-Reyes</t>
  </si>
  <si>
    <t>None named</t>
  </si>
  <si>
    <t>William C. Beaudette; Todd R. Feroni; Jay P. Griffin; Ryan W. Murphy</t>
  </si>
  <si>
    <t>Mark Distel</t>
  </si>
  <si>
    <t>Gerald Carter; Chad Dagenais; Michael Wills; Amanda Heu; Sgt. John Peck</t>
  </si>
  <si>
    <t>Adam Bailey; (Megan Monson)</t>
  </si>
  <si>
    <t>Nick Kellum; Eric Stevens; Thomas Radke</t>
  </si>
  <si>
    <t>Isaac Rinehart</t>
  </si>
  <si>
    <t>Michael McGinn</t>
  </si>
  <si>
    <t>Adam Bailey; Thomas Weinzettel</t>
  </si>
  <si>
    <t>Justin Miller; Daniel Ficcadenti; Matthew Gorans; Joshua Lynaugh</t>
  </si>
  <si>
    <t>Seth Snedden; Chris McGuire</t>
  </si>
  <si>
    <t>Andrew Heroux</t>
  </si>
  <si>
    <t>Matthew Sweeney; David Stokes</t>
  </si>
  <si>
    <t>Nicole Rasmussen; Eric Stevens; Amanda Heu</t>
  </si>
  <si>
    <t>Matt Yunker; (others not named)</t>
  </si>
  <si>
    <t>Brian Wanschura; Christopher McGuire</t>
  </si>
  <si>
    <t>Scott Wendell; Kim Kunde; Matthew Onnen</t>
  </si>
  <si>
    <t>Paul Cottingham; Craig Rhode; (Steve Anderson)</t>
  </si>
  <si>
    <t>Todd Bjorkman; Rondle Townsend</t>
  </si>
  <si>
    <t>Trip Vixayvong; Kevin Sullivan; Eric Diskerud; Lyle Whitney</t>
  </si>
  <si>
    <t>Andrew Shanley; Joshua Moore</t>
  </si>
  <si>
    <t>Dave Quast</t>
  </si>
  <si>
    <t>Officer Dzik</t>
  </si>
  <si>
    <t>David Stokes; Laura Boulduan; Jeffrey Lewis; Michael McGinn</t>
  </si>
  <si>
    <t>John Lacska; Lance Christianson</t>
  </si>
  <si>
    <t>Darryl Boerger</t>
  </si>
  <si>
    <t>Tom Menton; Chris Kasal</t>
  </si>
  <si>
    <t>Thor Johnson; Amulfo Curiel</t>
  </si>
  <si>
    <t>Allen Anderson; Erik Diskerud; Mark Blumberg</t>
  </si>
  <si>
    <t>John Fish; Laura Finnegan</t>
  </si>
  <si>
    <t>Teip Vixavong; Steve J. Anderson; Kevin R. Sullivan; James D. Labarre; Christian D. Larsen; Travele D. Haynes</t>
  </si>
  <si>
    <t>Jonathan Molde</t>
  </si>
  <si>
    <t>Darren McDonald</t>
  </si>
  <si>
    <t>John Gliske; Chris Kasai; Tom Menton</t>
  </si>
  <si>
    <t>Michael Johnson; Bruce Schmidt; Lori Hayne</t>
  </si>
  <si>
    <t>None named (Francisco Oritz)</t>
  </si>
  <si>
    <t>None named (Keng Her, Xue Vang)</t>
  </si>
  <si>
    <t>Anthony Spencer; Richard Beard; Steve Jaworski; Joseph Dick</t>
  </si>
  <si>
    <t>Patricia Englund</t>
  </si>
  <si>
    <t>Brian Wanschura; Daniel King; Keith Grundhauser; Shawn Longen; Len Wall; Sgt. Shawn Campbell</t>
  </si>
  <si>
    <t>Kevin Sullivan; Joseph Higgins; Dustin Ator; Kathleen Brown</t>
  </si>
  <si>
    <t>None named (Stephen Bobrowski)</t>
  </si>
  <si>
    <t>Robert Lockhorst; William Everett</t>
  </si>
  <si>
    <t>Steve Anderson; Soren Mahowald; John Pyka</t>
  </si>
  <si>
    <t>Thomas Smith</t>
  </si>
  <si>
    <t>None named (Matt Yunker)</t>
  </si>
  <si>
    <t>None listed</t>
  </si>
  <si>
    <t>INCIDENT DATE</t>
  </si>
  <si>
    <t>C.S.</t>
  </si>
  <si>
    <t>L.H.</t>
  </si>
  <si>
    <t>S.H.</t>
  </si>
  <si>
    <t>N.P.</t>
  </si>
  <si>
    <t>J.H.</t>
  </si>
  <si>
    <t>B.L.</t>
  </si>
  <si>
    <t>H.N.</t>
  </si>
  <si>
    <t>J.S.</t>
  </si>
  <si>
    <t>K.M.</t>
  </si>
  <si>
    <t>M.K.</t>
  </si>
  <si>
    <t>Stephanie Volz</t>
  </si>
  <si>
    <t>Amy Ament, Joe Schoon</t>
  </si>
  <si>
    <t>Todd-Wadena Community Corrections</t>
  </si>
  <si>
    <t>Chris Myhro, Dacia Kreklau</t>
  </si>
  <si>
    <t>(various)</t>
  </si>
  <si>
    <t>David Zehringer</t>
  </si>
  <si>
    <t>Ah'men McGill</t>
  </si>
  <si>
    <t>Maurice Floyd</t>
  </si>
  <si>
    <t>Derrick A. Revies</t>
  </si>
  <si>
    <t>Lamar Ferguson</t>
  </si>
  <si>
    <t>JOHANNA BETH MCDONOUGH V. AL'S AUTO SALES, INC., ET AL.</t>
  </si>
  <si>
    <t>(deputy)</t>
  </si>
  <si>
    <t>Dakota County Multi Agency Assistance Group</t>
  </si>
  <si>
    <t>Woodbury, City Of</t>
  </si>
  <si>
    <t>Bloomington, City Of</t>
  </si>
  <si>
    <t>The Lake Superior Drug Task Force</t>
  </si>
  <si>
    <t>Eagan, City of &amp; Economic</t>
  </si>
  <si>
    <t>Brooklyn Park, City Of Brooklyn Park EDA Brooklyn Park HRA</t>
  </si>
  <si>
    <t>Burnsville, City Of</t>
  </si>
  <si>
    <t>Oakdale, City of</t>
  </si>
  <si>
    <t>GARY BARTELT</t>
  </si>
  <si>
    <t>FIFTEA INC</t>
  </si>
  <si>
    <t>TREZJAUN SIMS</t>
  </si>
  <si>
    <t>JANICE SEEBEK</t>
  </si>
  <si>
    <t>ADAM ADAMS</t>
  </si>
  <si>
    <t>RYAN NEAL</t>
  </si>
  <si>
    <t>JOSHUA DEICK</t>
  </si>
  <si>
    <t>MUNIRA MAALIM</t>
  </si>
  <si>
    <t>KIM WHEELDEN</t>
  </si>
  <si>
    <t>JESSICA SENGBUSCH</t>
  </si>
  <si>
    <t>Starr Reed</t>
  </si>
  <si>
    <t>average</t>
  </si>
  <si>
    <t>Count of AGENCY</t>
  </si>
  <si>
    <t>Metro Gang Strike Force</t>
  </si>
  <si>
    <t>median</t>
  </si>
  <si>
    <t>Akeley</t>
  </si>
  <si>
    <t>Biwabik</t>
  </si>
  <si>
    <t>Dundas</t>
  </si>
  <si>
    <t>Morgan</t>
  </si>
  <si>
    <t>Pelican Rapids</t>
  </si>
  <si>
    <t>Anoka-Hennepin Em Narcotics &amp; Violent Crimes Task Force</t>
  </si>
  <si>
    <t>Brown-Lyon  Redwood</t>
  </si>
  <si>
    <t>Cee-Vi Drug Task Force</t>
  </si>
  <si>
    <t>Dakota Communications Center</t>
  </si>
  <si>
    <t>Dakota County Drug Task Force</t>
  </si>
  <si>
    <t>Hennepin County See (Me091)</t>
  </si>
  <si>
    <t>Hennepin County Violent Offender Task Force</t>
  </si>
  <si>
    <t>Northwest Metro Drug Task Force</t>
  </si>
  <si>
    <t>Southeast Mn Violent Crime Enforcement Team</t>
  </si>
  <si>
    <t>Washington Co Special Weapons Tactics Team (Swat)</t>
  </si>
  <si>
    <t>Washington County Narcotics</t>
  </si>
  <si>
    <t>JESSICA KAMPSCHROER, ET AL. V. ANOKA COUNTY, ET AL.</t>
  </si>
  <si>
    <t>Jessica Kampschroer and Cory Kampschroer v. Anoka County et, al.  DVS access  Located outside file room in lateral file cabinet on same wall as file room.</t>
  </si>
  <si>
    <t>Johanna Beth McDonough v. Al's Auto Sales, Inc.  Violation of alleged unauthorized DVS driver's license access.  See related Claim File #57576  Located outside file room in lateral file cabinet on same wall as file room.</t>
  </si>
  <si>
    <t>PATRICIA KARASOV V. CAPLAN LAW FIRM, ET AL.</t>
  </si>
  <si>
    <t xml:space="preserve">Patricia Mae Kerr Karasov v. Caplan Law Firm, P.A., et al., Court File No. 14-CV-1503 (RHK/FLN)  DPPA Violation and Invasion of Privacy  10/10/2014: *The current case number is: 14cv1503 (SRN/FLN)    01/07/2015: Notice of Reassignment of Magistrate Judge </t>
  </si>
  <si>
    <t>Jessica Kampschroer</t>
  </si>
  <si>
    <t>Anne Rasmusson v. City et al</t>
  </si>
  <si>
    <t>driver's privacy violation</t>
  </si>
  <si>
    <t>McGuire &amp; Wanschura v. City</t>
  </si>
  <si>
    <t>Data Practices Act Violation</t>
  </si>
  <si>
    <t>Judgment Against City</t>
  </si>
  <si>
    <t>Krekelberg, Amy v. County</t>
  </si>
  <si>
    <t>Driver's Privacy Protection Act</t>
  </si>
  <si>
    <t>Barbara Garn v. City</t>
  </si>
  <si>
    <t>Patricia Karasov v. City</t>
  </si>
  <si>
    <t>Hilary Kost v. City, et al.</t>
  </si>
  <si>
    <t>Data Privacy Violation</t>
  </si>
  <si>
    <t>David Stokes v. City</t>
  </si>
  <si>
    <t>Ashley Arcaro V. City, et al.</t>
  </si>
  <si>
    <r>
      <t xml:space="preserve">Settlement of federal-court action </t>
    </r>
    <r>
      <rPr>
        <i/>
        <sz val="11"/>
        <color rgb="FFFF0000"/>
        <rFont val="Calibri"/>
        <family val="2"/>
        <scheme val="minor"/>
      </rPr>
      <t>Kampschroer v. Anoka County</t>
    </r>
    <r>
      <rPr>
        <sz val="11"/>
        <color rgb="FFFF0000"/>
        <rFont val="Calibri"/>
        <family val="2"/>
        <scheme val="minor"/>
      </rPr>
      <t>, Case No. 13-cv-2512 (SRN/TNL), involving claim against county arising from alleged violation of plaintiff's rights under Driver's Privacy Protection Act of 1994, as amended</t>
    </r>
  </si>
  <si>
    <t>Group</t>
  </si>
  <si>
    <t>All Others</t>
  </si>
  <si>
    <t>Metro Gang</t>
  </si>
  <si>
    <t>all yrs</t>
  </si>
  <si>
    <t>Number of payouts</t>
  </si>
  <si>
    <t>Pct of payouts</t>
  </si>
  <si>
    <t>Count of PAID LOSS   2</t>
  </si>
  <si>
    <t>Minneapolis only:</t>
  </si>
  <si>
    <t>Yr</t>
  </si>
  <si>
    <t>TotalPaid</t>
  </si>
  <si>
    <t>NumPayouts</t>
  </si>
  <si>
    <t>Minneapolis-Ngo</t>
  </si>
  <si>
    <t>Minneapolis-Russell</t>
  </si>
  <si>
    <t>Minneapolis-Smith</t>
  </si>
  <si>
    <t>Meeker-Simpson</t>
  </si>
  <si>
    <t>Minneapolis-Felder</t>
  </si>
  <si>
    <t>Koochiching-Schneider</t>
  </si>
  <si>
    <t>Metro Gang-Rodriguez</t>
  </si>
  <si>
    <t>Brooklyn Park-Yang</t>
  </si>
  <si>
    <t>St Anthony-Castile</t>
  </si>
  <si>
    <t>St Paul-Baker</t>
  </si>
  <si>
    <t>Chaska-Pfister</t>
  </si>
  <si>
    <t>Big Payouts</t>
  </si>
  <si>
    <t>year_paid</t>
  </si>
  <si>
    <t>agency</t>
  </si>
  <si>
    <t>claimant</t>
  </si>
  <si>
    <t>incident_date</t>
  </si>
  <si>
    <t>claim_date</t>
  </si>
  <si>
    <t>paid_date</t>
  </si>
  <si>
    <t>paid_loss</t>
  </si>
  <si>
    <t>source</t>
  </si>
  <si>
    <t>officer</t>
  </si>
  <si>
    <t>description</t>
  </si>
  <si>
    <t>jail_related</t>
  </si>
  <si>
    <t>disposition</t>
  </si>
  <si>
    <t>group</t>
  </si>
  <si>
    <t>Source: Various Minnesota law enforcement agencies, MCIT, Star Tribune analysis</t>
  </si>
  <si>
    <t>tab</t>
  </si>
  <si>
    <t>payouts</t>
  </si>
  <si>
    <t>agencies</t>
  </si>
  <si>
    <t>yearly_totals</t>
  </si>
  <si>
    <t>pivot</t>
  </si>
  <si>
    <t>rates</t>
  </si>
  <si>
    <t>payments_2018</t>
  </si>
  <si>
    <t>Each payout made by a Minnesota law enforcement agency</t>
  </si>
  <si>
    <t>Data profiles on each Minnesota law enforcement agency</t>
  </si>
  <si>
    <t>Total law enforcement agency payouts by year, 2007 through 2017</t>
  </si>
  <si>
    <t>Pivot table</t>
  </si>
  <si>
    <t>Dollars paid by law enforcement agencies per 10,000 people served</t>
  </si>
  <si>
    <t>Each payout made by a Minnesota law enforcement agency so far in 2018</t>
  </si>
  <si>
    <t>Various Minnesota law enforcement agencies, MCIT, Star Tribune analysis</t>
  </si>
  <si>
    <t>claim_made_year</t>
  </si>
  <si>
    <t>year</t>
  </si>
  <si>
    <t>all_others</t>
  </si>
  <si>
    <t>metro_gang</t>
  </si>
  <si>
    <t>minneapolis</t>
  </si>
  <si>
    <t>total_dollars</t>
  </si>
  <si>
    <t>total_payouts</t>
  </si>
  <si>
    <t>claims</t>
  </si>
  <si>
    <t>total_paid_out</t>
  </si>
  <si>
    <t>population_served</t>
  </si>
  <si>
    <t>claims_per_10k</t>
  </si>
  <si>
    <t>dollars_per_10k</t>
  </si>
  <si>
    <t>When the settlement payment was made by the agency</t>
  </si>
  <si>
    <t>When the initial claim was made against the agency</t>
  </si>
  <si>
    <t>Name of the agency</t>
  </si>
  <si>
    <t>Official name of the agency</t>
  </si>
  <si>
    <t>Population served by the agency</t>
  </si>
  <si>
    <t>Name of the claimant</t>
  </si>
  <si>
    <t>Date of the incident</t>
  </si>
  <si>
    <t>Date the claim was made</t>
  </si>
  <si>
    <t>Date the settlement was paid out</t>
  </si>
  <si>
    <t>Amout of loss for agency</t>
  </si>
  <si>
    <t>Source of information</t>
  </si>
  <si>
    <t>Officer name</t>
  </si>
  <si>
    <t>Description of the incident</t>
  </si>
  <si>
    <t>Was it related to jailtime served by the claimant?</t>
  </si>
  <si>
    <t>Court disposition</t>
  </si>
  <si>
    <t>Agency grouping</t>
  </si>
  <si>
    <t>County or city</t>
  </si>
  <si>
    <t>Original name</t>
  </si>
  <si>
    <t>Agency name</t>
  </si>
  <si>
    <t>County of the agency</t>
  </si>
  <si>
    <t>Data year</t>
  </si>
  <si>
    <t>Total paid by all other agencies</t>
  </si>
  <si>
    <t>Total paid by Metro Gang Strikeforce</t>
  </si>
  <si>
    <t>Total paid by Minneapolis Police Department</t>
  </si>
  <si>
    <t>Total dollars paid out</t>
  </si>
  <si>
    <t>Total number of payouts</t>
  </si>
  <si>
    <t>Number of claims against agency</t>
  </si>
  <si>
    <t>Total dollars paid out by agency</t>
  </si>
  <si>
    <t>Population served by agency</t>
  </si>
  <si>
    <t>Claims per 10,000 people served</t>
  </si>
  <si>
    <t>Dollars paid per 10,000 people served</t>
  </si>
  <si>
    <t>Column Labels</t>
  </si>
  <si>
    <t>y2007</t>
  </si>
  <si>
    <t>y2008</t>
  </si>
  <si>
    <t>y2009</t>
  </si>
  <si>
    <t>y2010</t>
  </si>
  <si>
    <t>y2011</t>
  </si>
  <si>
    <t>y2012</t>
  </si>
  <si>
    <t>y2014</t>
  </si>
  <si>
    <t>y2013</t>
  </si>
  <si>
    <t>y2015</t>
  </si>
  <si>
    <t>y2016</t>
  </si>
  <si>
    <t>y2017</t>
  </si>
  <si>
    <t>All Agencies</t>
  </si>
  <si>
    <t>total</t>
  </si>
  <si>
    <t xml:space="preserve">Total Sum of PAID LOSS   </t>
  </si>
  <si>
    <t>Total Count of AGENCY</t>
  </si>
  <si>
    <t>count</t>
  </si>
  <si>
    <t>latitude</t>
  </si>
  <si>
    <t>longitude</t>
  </si>
  <si>
    <t>combined</t>
  </si>
  <si>
    <t>Total payouts made by a Minnesota law enforcement agency, by year 2007 through 2017</t>
  </si>
  <si>
    <t>Payments made in 2007</t>
  </si>
  <si>
    <t>Payments made in 2008</t>
  </si>
  <si>
    <t>Payments made in 2009</t>
  </si>
  <si>
    <t>Payments made in 2010</t>
  </si>
  <si>
    <t>Payments made in 2011</t>
  </si>
  <si>
    <t>Payments made in 2012</t>
  </si>
  <si>
    <t>Payments made in 2013</t>
  </si>
  <si>
    <t>Payments made in 2014</t>
  </si>
  <si>
    <t>Payments made in 2015</t>
  </si>
  <si>
    <t>Payments made in 2016</t>
  </si>
  <si>
    <t>Payments made in 2017</t>
  </si>
  <si>
    <t>Total payments</t>
  </si>
  <si>
    <t>Count of payments</t>
  </si>
  <si>
    <t>Latitude coordinate</t>
  </si>
  <si>
    <t>Longitude coordinate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</si>
</sst>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00_);_(&quot;$&quot;* \(#,##0.00\);_(&quot;$&quot;* &quot;-&quot;??_);_(@_)"/>
    <numFmt numFmtId="165" formatCode="_(* #,##0.00_);_(* \(#,##0.00\);_(* &quot;-&quot;??_);_(@_)"/>
    <numFmt numFmtId="166" formatCode="m/d/yyyy;@"/>
    <numFmt numFmtId="167" formatCode="mm&quot;/&quot;dd&quot;/&quot;yyyy"/>
    <numFmt numFmtId="168" formatCode="_(&quot;$&quot;* #,##0_);_(&quot;$&quot;* \(#,##0\);_(&quot;$&quot;* &quot;-&quot;??_);_(@_)"/>
    <numFmt numFmtId="169" formatCode="&quot;$&quot;#,##0"/>
    <numFmt numFmtId="170" formatCode="_(* #,##0_);_(* \(#,##0\);_(* &quot;-&quot;??_);_(@_)"/>
    <numFmt numFmtId="171" formatCode="0.0"/>
  </numFmts>
  <fonts count="19" x14ac:knownFonts="1">
    <font>
      <sz val="11"/>
      <color theme="1"/>
      <name val="Calibri"/>
      <family val="2"/>
      <scheme val="minor"/>
    </font>
    <font>
      <sz val="11"/>
      <color theme="1"/>
      <name val="Calibri"/>
      <family val="2"/>
      <scheme val="minor"/>
    </font>
    <font>
      <i/>
      <sz val="11"/>
      <color theme="1"/>
      <name val="Calibri"/>
      <family val="2"/>
      <scheme val="minor"/>
    </font>
    <font>
      <sz val="10"/>
      <name val="Arial"/>
      <family val="2"/>
    </font>
    <font>
      <sz val="10"/>
      <color theme="1"/>
      <name val="Arial"/>
      <family val="2"/>
    </font>
    <font>
      <sz val="10"/>
      <color indexed="8"/>
      <name val="Arial"/>
      <family val="2"/>
    </font>
    <font>
      <b/>
      <sz val="9"/>
      <color indexed="81"/>
      <name val="Tahoma"/>
      <family val="2"/>
    </font>
    <font>
      <sz val="9"/>
      <color indexed="81"/>
      <name val="Tahoma"/>
      <family val="2"/>
    </font>
    <font>
      <sz val="11"/>
      <name val="Calibri"/>
      <family val="2"/>
      <scheme val="minor"/>
    </font>
    <font>
      <sz val="11"/>
      <color rgb="FF000000"/>
      <name val="Calibri"/>
      <family val="2"/>
      <scheme val="minor"/>
    </font>
    <font>
      <i/>
      <sz val="11"/>
      <name val="Calibri"/>
      <family val="2"/>
      <scheme val="minor"/>
    </font>
    <font>
      <sz val="11"/>
      <color indexed="8"/>
      <name val="Calibri"/>
      <family val="2"/>
      <scheme val="minor"/>
    </font>
    <font>
      <b/>
      <sz val="11"/>
      <color theme="1"/>
      <name val="Calibri"/>
      <family val="2"/>
      <scheme val="minor"/>
    </font>
    <font>
      <sz val="11"/>
      <name val="Arial"/>
      <family val="2"/>
    </font>
    <font>
      <sz val="11"/>
      <color indexed="8"/>
      <name val="Arial"/>
      <family val="2"/>
    </font>
    <font>
      <sz val="11"/>
      <color rgb="FFFF0000"/>
      <name val="Calibri"/>
      <family val="2"/>
      <scheme val="minor"/>
    </font>
    <font>
      <i/>
      <sz val="11"/>
      <color rgb="FFFF0000"/>
      <name val="Calibri"/>
      <family val="2"/>
      <scheme val="minor"/>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90">
    <xf numFmtId="0" fontId="0" fillId="0" borderId="0"/>
    <xf numFmtId="164" fontId="1" fillId="0" borderId="0" applyFont="0" applyFill="0" applyBorder="0" applyAlignment="0" applyProtection="0"/>
    <xf numFmtId="0" fontId="3" fillId="0" borderId="0"/>
    <xf numFmtId="0" fontId="4" fillId="0" borderId="0"/>
    <xf numFmtId="164" fontId="3" fillId="0" borderId="0" applyFont="0" applyFill="0" applyBorder="0" applyAlignment="0" applyProtection="0"/>
    <xf numFmtId="0" fontId="5" fillId="0" borderId="0" applyNumberForma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18">
    <xf numFmtId="0" fontId="0" fillId="0" borderId="0" xfId="0"/>
    <xf numFmtId="0" fontId="0"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4" borderId="0" xfId="0" applyFont="1" applyFill="1" applyBorder="1"/>
    <xf numFmtId="0" fontId="0" fillId="0" borderId="0" xfId="0" applyFont="1" applyBorder="1"/>
    <xf numFmtId="0" fontId="0" fillId="0" borderId="0" xfId="0" applyFont="1" applyBorder="1" applyAlignment="1">
      <alignment wrapText="1"/>
    </xf>
    <xf numFmtId="0" fontId="0" fillId="0" borderId="0" xfId="0" applyFont="1" applyFill="1" applyBorder="1"/>
    <xf numFmtId="0" fontId="9" fillId="0" borderId="0" xfId="0" applyFont="1" applyFill="1" applyBorder="1" applyAlignment="1" applyProtection="1">
      <alignment horizontal="center" vertical="center" wrapText="1"/>
    </xf>
    <xf numFmtId="14" fontId="9" fillId="0" borderId="0" xfId="0" applyNumberFormat="1" applyFont="1" applyFill="1" applyBorder="1" applyAlignment="1" applyProtection="1">
      <alignment horizontal="right" vertical="center" wrapText="1"/>
    </xf>
    <xf numFmtId="0" fontId="9" fillId="0" borderId="0" xfId="0" applyFont="1" applyFill="1" applyBorder="1" applyAlignment="1" applyProtection="1">
      <alignment vertical="center" wrapText="1"/>
    </xf>
    <xf numFmtId="0" fontId="0" fillId="0" borderId="0" xfId="0" applyFont="1" applyFill="1" applyBorder="1" applyAlignment="1">
      <alignment horizontal="left"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49" fontId="0" fillId="0" borderId="0" xfId="0" applyNumberFormat="1"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1" fillId="0" borderId="0" xfId="0" applyNumberFormat="1" applyFont="1" applyFill="1" applyBorder="1" applyAlignment="1" applyProtection="1">
      <alignment horizontal="center" vertical="top"/>
    </xf>
    <xf numFmtId="168" fontId="0" fillId="0" borderId="0" xfId="0" applyNumberFormat="1"/>
    <xf numFmtId="169" fontId="9" fillId="0" borderId="0" xfId="0" applyNumberFormat="1" applyFont="1" applyFill="1" applyBorder="1" applyAlignment="1" applyProtection="1">
      <alignment horizontal="right" vertical="center" wrapText="1"/>
    </xf>
    <xf numFmtId="169" fontId="8" fillId="0" borderId="0" xfId="4" applyNumberFormat="1" applyFont="1" applyFill="1" applyBorder="1" applyAlignment="1">
      <alignment horizontal="right" vertical="center" wrapText="1"/>
    </xf>
    <xf numFmtId="169" fontId="0" fillId="0" borderId="0" xfId="0" applyNumberFormat="1" applyFont="1" applyBorder="1" applyAlignment="1">
      <alignment horizontal="right"/>
    </xf>
    <xf numFmtId="169" fontId="0" fillId="4" borderId="0" xfId="0" applyNumberFormat="1" applyFont="1" applyFill="1" applyBorder="1" applyAlignment="1">
      <alignment horizontal="right" wrapText="1"/>
    </xf>
    <xf numFmtId="169" fontId="8" fillId="0" borderId="0" xfId="4" applyNumberFormat="1" applyFont="1" applyFill="1" applyBorder="1" applyAlignment="1">
      <alignment horizontal="right"/>
    </xf>
    <xf numFmtId="169" fontId="1" fillId="0" borderId="0" xfId="1" applyNumberFormat="1" applyFont="1" applyFill="1" applyBorder="1" applyAlignment="1">
      <alignment horizontal="right" vertical="center" wrapText="1"/>
    </xf>
    <xf numFmtId="169" fontId="8" fillId="0" borderId="0" xfId="0" applyNumberFormat="1" applyFont="1" applyFill="1" applyBorder="1" applyAlignment="1">
      <alignment horizontal="right"/>
    </xf>
    <xf numFmtId="0" fontId="12" fillId="0" borderId="0" xfId="0" applyFont="1" applyBorder="1"/>
    <xf numFmtId="0" fontId="8" fillId="0" borderId="0" xfId="0" applyFont="1" applyFill="1"/>
    <xf numFmtId="0" fontId="0" fillId="0" borderId="0" xfId="0" applyFill="1"/>
    <xf numFmtId="14" fontId="0" fillId="0" borderId="0" xfId="0" applyNumberFormat="1"/>
    <xf numFmtId="0" fontId="0" fillId="0" borderId="0" xfId="0" applyNumberFormat="1"/>
    <xf numFmtId="170" fontId="0" fillId="0" borderId="0" xfId="6" applyNumberFormat="1" applyFont="1"/>
    <xf numFmtId="168" fontId="0" fillId="0" borderId="0" xfId="1" applyNumberFormat="1" applyFont="1"/>
    <xf numFmtId="171" fontId="0" fillId="0" borderId="0" xfId="0" applyNumberFormat="1"/>
    <xf numFmtId="0" fontId="0" fillId="0" borderId="0" xfId="0" applyFont="1" applyBorder="1" applyAlignment="1">
      <alignment horizontal="right"/>
    </xf>
    <xf numFmtId="0" fontId="0" fillId="4" borderId="0" xfId="0" applyFont="1" applyFill="1" applyBorder="1" applyAlignment="1">
      <alignment horizontal="right" wrapText="1"/>
    </xf>
    <xf numFmtId="0" fontId="8" fillId="0" borderId="0" xfId="0" applyFont="1" applyFill="1" applyBorder="1" applyAlignment="1">
      <alignment horizontal="right"/>
    </xf>
    <xf numFmtId="0" fontId="0" fillId="0" borderId="0" xfId="0" applyAlignment="1">
      <alignment horizontal="right"/>
    </xf>
    <xf numFmtId="0" fontId="12" fillId="0" borderId="0" xfId="0" applyFont="1"/>
    <xf numFmtId="170" fontId="0" fillId="0" borderId="0" xfId="0" applyNumberFormat="1"/>
    <xf numFmtId="9" fontId="0" fillId="0" borderId="0" xfId="7" applyFont="1"/>
    <xf numFmtId="169" fontId="0" fillId="0" borderId="0" xfId="0" applyNumberFormat="1"/>
    <xf numFmtId="0" fontId="0" fillId="0" borderId="0" xfId="0" applyFont="1" applyBorder="1" applyAlignment="1">
      <alignment horizontal="left"/>
    </xf>
    <xf numFmtId="0" fontId="0" fillId="4" borderId="0" xfId="0" applyFont="1" applyFill="1" applyBorder="1" applyAlignment="1">
      <alignment horizontal="left"/>
    </xf>
    <xf numFmtId="0" fontId="9" fillId="0" borderId="0" xfId="0" applyFont="1" applyFill="1" applyBorder="1" applyAlignment="1" applyProtection="1">
      <alignment horizontal="left" vertical="center" wrapText="1"/>
    </xf>
    <xf numFmtId="0" fontId="15" fillId="0" borderId="0" xfId="0" applyFont="1" applyBorder="1"/>
    <xf numFmtId="0" fontId="0" fillId="0" borderId="0" xfId="0" applyFont="1" applyFill="1" applyBorder="1" applyAlignment="1">
      <alignment horizontal="right" vertical="center" wrapText="1"/>
    </xf>
    <xf numFmtId="0" fontId="0" fillId="0" borderId="0" xfId="0" applyFont="1" applyFill="1" applyBorder="1" applyAlignment="1">
      <alignment vertical="center"/>
    </xf>
    <xf numFmtId="169" fontId="0" fillId="0" borderId="0" xfId="0" applyNumberFormat="1" applyFont="1" applyFill="1" applyBorder="1" applyAlignment="1">
      <alignment horizontal="right" vertical="center" wrapText="1"/>
    </xf>
    <xf numFmtId="0" fontId="11" fillId="0" borderId="0" xfId="0" applyNumberFormat="1" applyFont="1" applyFill="1" applyBorder="1" applyAlignment="1" applyProtection="1">
      <alignment horizontal="center" vertical="center" wrapText="1"/>
    </xf>
    <xf numFmtId="0" fontId="0" fillId="0" borderId="0" xfId="0" applyFont="1" applyBorder="1" applyAlignment="1">
      <alignment horizontal="left" vertical="center" wrapText="1"/>
    </xf>
    <xf numFmtId="14" fontId="0" fillId="0" borderId="0" xfId="0" applyNumberFormat="1" applyFont="1" applyBorder="1" applyAlignment="1" applyProtection="1">
      <alignment vertical="center" wrapText="1"/>
    </xf>
    <xf numFmtId="14"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15" fillId="0" borderId="0" xfId="0" applyFont="1" applyFill="1" applyBorder="1" applyAlignment="1">
      <alignment horizontal="left" vertical="center" wrapText="1"/>
    </xf>
    <xf numFmtId="14" fontId="15" fillId="0" borderId="0" xfId="0" applyNumberFormat="1" applyFont="1" applyFill="1" applyBorder="1" applyAlignment="1">
      <alignment horizontal="center" vertical="center" wrapText="1"/>
    </xf>
    <xf numFmtId="169" fontId="15" fillId="0" borderId="0" xfId="1" applyNumberFormat="1" applyFont="1" applyFill="1" applyBorder="1" applyAlignment="1">
      <alignment horizontal="right" vertical="center" wrapText="1"/>
    </xf>
    <xf numFmtId="0" fontId="15" fillId="0" borderId="0" xfId="0" applyFont="1" applyFill="1" applyBorder="1" applyAlignment="1">
      <alignment horizontal="center" vertical="center" wrapText="1"/>
    </xf>
    <xf numFmtId="0" fontId="15" fillId="0" borderId="0" xfId="0" applyFont="1" applyFill="1" applyBorder="1" applyAlignment="1">
      <alignment vertical="center" wrapText="1"/>
    </xf>
    <xf numFmtId="0" fontId="8" fillId="0" borderId="0" xfId="0" applyFont="1" applyFill="1" applyBorder="1" applyAlignment="1">
      <alignment horizontal="left" vertical="center" wrapText="1"/>
    </xf>
    <xf numFmtId="0" fontId="0" fillId="0" borderId="0" xfId="0" applyFont="1" applyBorder="1" applyAlignment="1">
      <alignment vertical="center" wrapText="1"/>
    </xf>
    <xf numFmtId="0" fontId="0" fillId="0" borderId="0" xfId="0" applyFont="1" applyBorder="1" applyAlignment="1">
      <alignment horizontal="right" vertical="center" wrapText="1"/>
    </xf>
    <xf numFmtId="0" fontId="8" fillId="0" borderId="0" xfId="0" applyFont="1" applyFill="1" applyBorder="1" applyAlignment="1">
      <alignment vertical="center" wrapText="1"/>
    </xf>
    <xf numFmtId="169" fontId="0" fillId="0" borderId="0" xfId="0" applyNumberFormat="1" applyFont="1" applyBorder="1" applyAlignment="1">
      <alignment horizontal="right" vertical="center" wrapText="1"/>
    </xf>
    <xf numFmtId="0" fontId="8" fillId="0" borderId="0" xfId="0" applyFont="1" applyFill="1" applyBorder="1" applyAlignment="1">
      <alignment horizontal="right" vertical="center" wrapText="1"/>
    </xf>
    <xf numFmtId="166" fontId="8" fillId="0" borderId="0" xfId="0" applyNumberFormat="1" applyFont="1" applyFill="1" applyBorder="1" applyAlignment="1">
      <alignment vertical="center" wrapText="1"/>
    </xf>
    <xf numFmtId="14" fontId="0" fillId="0" borderId="0" xfId="0" applyNumberFormat="1" applyFont="1" applyBorder="1" applyAlignment="1">
      <alignment horizontal="center" vertical="center" wrapText="1"/>
    </xf>
    <xf numFmtId="0" fontId="8" fillId="0" borderId="0" xfId="0" applyNumberFormat="1" applyFont="1" applyFill="1" applyBorder="1" applyAlignment="1">
      <alignment horizontal="left" vertical="center" wrapText="1"/>
    </xf>
    <xf numFmtId="169" fontId="8" fillId="0" borderId="0" xfId="0" applyNumberFormat="1" applyFont="1" applyFill="1" applyBorder="1" applyAlignment="1">
      <alignment horizontal="right" vertical="center" wrapText="1"/>
    </xf>
    <xf numFmtId="0" fontId="8" fillId="0" borderId="0" xfId="0" applyNumberFormat="1" applyFont="1" applyFill="1" applyBorder="1" applyAlignment="1">
      <alignment vertical="center" wrapText="1"/>
    </xf>
    <xf numFmtId="0" fontId="0" fillId="0" borderId="0" xfId="0" applyAlignment="1">
      <alignment vertical="center" wrapText="1"/>
    </xf>
    <xf numFmtId="0" fontId="13" fillId="0" borderId="0" xfId="0" applyNumberFormat="1" applyFont="1" applyFill="1" applyAlignment="1">
      <alignment vertical="center" wrapText="1"/>
    </xf>
    <xf numFmtId="0" fontId="15" fillId="0" borderId="0" xfId="0" applyFont="1" applyBorder="1" applyAlignment="1">
      <alignment vertical="center" wrapText="1"/>
    </xf>
    <xf numFmtId="0" fontId="15" fillId="0" borderId="0" xfId="0" applyNumberFormat="1" applyFont="1" applyFill="1" applyBorder="1" applyAlignment="1">
      <alignment vertical="center" wrapText="1"/>
    </xf>
    <xf numFmtId="0" fontId="8" fillId="0" borderId="0" xfId="5" applyFont="1" applyFill="1" applyBorder="1" applyAlignment="1">
      <alignment horizontal="left" vertical="center" wrapText="1"/>
    </xf>
    <xf numFmtId="14" fontId="8" fillId="0" borderId="0" xfId="0" applyNumberFormat="1" applyFont="1" applyFill="1" applyBorder="1" applyAlignment="1">
      <alignment horizontal="right" vertical="center" wrapText="1"/>
    </xf>
    <xf numFmtId="0" fontId="8" fillId="3" borderId="0" xfId="2" applyNumberFormat="1" applyFont="1" applyFill="1" applyBorder="1" applyAlignment="1">
      <alignment horizontal="left" vertical="center" wrapText="1"/>
    </xf>
    <xf numFmtId="14" fontId="1" fillId="3" borderId="0" xfId="3" applyNumberFormat="1" applyFont="1" applyFill="1" applyBorder="1" applyAlignment="1">
      <alignment horizontal="center" vertical="center" wrapText="1"/>
    </xf>
    <xf numFmtId="49" fontId="8" fillId="3" borderId="0" xfId="2" applyNumberFormat="1" applyFont="1" applyFill="1" applyBorder="1" applyAlignment="1">
      <alignment horizontal="center" vertical="center" wrapText="1"/>
    </xf>
    <xf numFmtId="169" fontId="8" fillId="3" borderId="0" xfId="1" applyNumberFormat="1" applyFont="1" applyFill="1" applyBorder="1" applyAlignment="1">
      <alignment horizontal="right" vertical="center" wrapText="1"/>
    </xf>
    <xf numFmtId="0" fontId="1" fillId="3" borderId="0" xfId="3" applyFont="1" applyFill="1" applyBorder="1" applyAlignment="1">
      <alignment horizontal="center" vertical="center" wrapText="1"/>
    </xf>
    <xf numFmtId="0" fontId="11" fillId="0" borderId="0" xfId="0" applyFont="1" applyBorder="1" applyAlignment="1">
      <alignment horizontal="left" vertical="center" wrapText="1"/>
    </xf>
    <xf numFmtId="167" fontId="11" fillId="0" borderId="0" xfId="0" applyNumberFormat="1" applyFont="1" applyBorder="1" applyAlignment="1">
      <alignment horizontal="left" vertical="center" wrapText="1"/>
    </xf>
    <xf numFmtId="169" fontId="11" fillId="0" borderId="0" xfId="0" applyNumberFormat="1" applyFont="1" applyBorder="1" applyAlignment="1">
      <alignment horizontal="right" vertical="center" wrapText="1"/>
    </xf>
    <xf numFmtId="0" fontId="11" fillId="0" borderId="0" xfId="0" applyNumberFormat="1" applyFont="1" applyFill="1" applyBorder="1" applyAlignment="1" applyProtection="1">
      <alignment horizontal="left" vertical="center" wrapText="1"/>
    </xf>
    <xf numFmtId="14" fontId="0" fillId="0" borderId="0" xfId="0" applyNumberFormat="1" applyFont="1" applyFill="1" applyBorder="1" applyAlignment="1">
      <alignment vertical="center" wrapText="1"/>
    </xf>
    <xf numFmtId="0" fontId="0" fillId="0" borderId="0" xfId="0" applyFill="1" applyAlignment="1">
      <alignment vertical="center" wrapText="1"/>
    </xf>
    <xf numFmtId="0" fontId="11" fillId="0" borderId="0" xfId="5" applyFont="1" applyFill="1" applyBorder="1" applyAlignment="1">
      <alignment horizontal="left" vertical="center" wrapText="1"/>
    </xf>
    <xf numFmtId="166" fontId="8" fillId="0" borderId="0" xfId="0" applyNumberFormat="1" applyFont="1" applyFill="1" applyBorder="1" applyAlignment="1">
      <alignment horizontal="center" vertical="center" wrapText="1"/>
    </xf>
    <xf numFmtId="14" fontId="8" fillId="0" borderId="0" xfId="0" applyNumberFormat="1" applyFont="1" applyFill="1" applyBorder="1" applyAlignment="1">
      <alignment horizontal="center" vertical="center" wrapText="1"/>
    </xf>
    <xf numFmtId="0" fontId="13" fillId="0" borderId="0" xfId="0" applyFont="1" applyFill="1" applyAlignment="1">
      <alignment vertical="center" wrapText="1"/>
    </xf>
    <xf numFmtId="0" fontId="0" fillId="4" borderId="0" xfId="0" applyFill="1" applyAlignment="1">
      <alignment vertical="center" wrapText="1"/>
    </xf>
    <xf numFmtId="0" fontId="13" fillId="0" borderId="0" xfId="0" applyFont="1" applyFill="1" applyBorder="1" applyAlignment="1">
      <alignment horizontal="right" vertical="center" wrapText="1"/>
    </xf>
    <xf numFmtId="0" fontId="13" fillId="0" borderId="0" xfId="0" applyFont="1" applyFill="1" applyBorder="1" applyAlignment="1">
      <alignment horizontal="left" vertical="center" wrapText="1"/>
    </xf>
    <xf numFmtId="166" fontId="13" fillId="0" borderId="0" xfId="0" applyNumberFormat="1" applyFont="1" applyFill="1" applyBorder="1" applyAlignment="1">
      <alignment vertical="center" wrapText="1"/>
    </xf>
    <xf numFmtId="169" fontId="13" fillId="0" borderId="0" xfId="0" applyNumberFormat="1" applyFont="1" applyFill="1" applyBorder="1" applyAlignment="1">
      <alignment vertical="center" wrapText="1"/>
    </xf>
    <xf numFmtId="0" fontId="15" fillId="0" borderId="0" xfId="0" applyFont="1" applyBorder="1" applyAlignment="1">
      <alignment horizontal="left" vertical="center" wrapText="1"/>
    </xf>
    <xf numFmtId="167" fontId="15" fillId="0" borderId="0" xfId="0" quotePrefix="1" applyNumberFormat="1" applyFont="1" applyBorder="1" applyAlignment="1">
      <alignment horizontal="left" vertical="center" wrapText="1"/>
    </xf>
    <xf numFmtId="169" fontId="15" fillId="0" borderId="0" xfId="1" applyNumberFormat="1" applyFont="1" applyBorder="1" applyAlignment="1">
      <alignment horizontal="right" vertical="center" wrapText="1"/>
    </xf>
    <xf numFmtId="0" fontId="15" fillId="0" borderId="0" xfId="0" applyNumberFormat="1" applyFont="1" applyFill="1" applyBorder="1" applyAlignment="1" applyProtection="1">
      <alignment horizontal="left" vertical="center" wrapText="1"/>
    </xf>
    <xf numFmtId="169" fontId="1" fillId="0" borderId="0" xfId="1" applyNumberFormat="1" applyFont="1" applyBorder="1" applyAlignment="1">
      <alignment horizontal="right" vertical="center" wrapText="1"/>
    </xf>
    <xf numFmtId="0" fontId="8" fillId="0" borderId="0" xfId="0" applyFont="1" applyFill="1" applyAlignment="1">
      <alignment vertical="center" wrapText="1"/>
    </xf>
    <xf numFmtId="167" fontId="11" fillId="0" borderId="0" xfId="0" quotePrefix="1" applyNumberFormat="1" applyFont="1" applyBorder="1" applyAlignment="1">
      <alignment horizontal="left" vertical="center" wrapText="1"/>
    </xf>
    <xf numFmtId="14" fontId="11" fillId="0" borderId="0" xfId="0" applyNumberFormat="1" applyFont="1" applyFill="1" applyBorder="1" applyAlignment="1">
      <alignment horizontal="left" vertical="center" wrapText="1"/>
    </xf>
    <xf numFmtId="14" fontId="0" fillId="3" borderId="0" xfId="0" applyNumberFormat="1" applyFont="1" applyFill="1" applyBorder="1" applyAlignment="1">
      <alignment horizontal="center" vertical="center" wrapText="1"/>
    </xf>
    <xf numFmtId="0" fontId="0" fillId="3" borderId="0" xfId="0" applyFont="1" applyFill="1" applyBorder="1" applyAlignment="1">
      <alignment vertical="center" wrapText="1"/>
    </xf>
    <xf numFmtId="0" fontId="14" fillId="0" borderId="0" xfId="5" applyFont="1" applyFill="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vertical="center" wrapText="1"/>
    </xf>
    <xf numFmtId="169" fontId="0" fillId="0" borderId="0" xfId="0" applyNumberFormat="1" applyAlignment="1">
      <alignment vertical="center" wrapText="1"/>
    </xf>
    <xf numFmtId="0" fontId="0" fillId="4" borderId="0" xfId="0" applyFill="1" applyAlignment="1">
      <alignment horizontal="left" vertical="center" wrapText="1"/>
    </xf>
    <xf numFmtId="167" fontId="15" fillId="0" borderId="0" xfId="0" applyNumberFormat="1" applyFont="1" applyBorder="1" applyAlignment="1">
      <alignment horizontal="left" vertical="center" wrapText="1"/>
    </xf>
    <xf numFmtId="0" fontId="0" fillId="0" borderId="0" xfId="0" applyAlignment="1">
      <alignment horizontal="right" vertical="center" wrapText="1"/>
    </xf>
    <xf numFmtId="0" fontId="0" fillId="3" borderId="0" xfId="0" applyFill="1" applyAlignment="1">
      <alignment vertical="center" wrapText="1"/>
    </xf>
    <xf numFmtId="0" fontId="11" fillId="0" borderId="0" xfId="0" applyFont="1" applyFill="1" applyBorder="1" applyAlignment="1">
      <alignment horizontal="left" vertical="center" wrapText="1"/>
    </xf>
    <xf numFmtId="169" fontId="11" fillId="0" borderId="0" xfId="0" applyNumberFormat="1" applyFont="1" applyFill="1" applyBorder="1" applyAlignment="1">
      <alignment horizontal="right" vertical="center" wrapText="1"/>
    </xf>
    <xf numFmtId="0" fontId="12" fillId="5" borderId="1" xfId="0" applyFont="1" applyFill="1" applyBorder="1" applyAlignment="1">
      <alignment horizontal="left"/>
    </xf>
    <xf numFmtId="0" fontId="12" fillId="5" borderId="1" xfId="0" applyNumberFormat="1" applyFont="1" applyFill="1" applyBorder="1"/>
  </cellXfs>
  <cellStyles count="90">
    <cellStyle name="Comma" xfId="6" builtinId="3"/>
    <cellStyle name="Currency" xfId="1" builtinId="4"/>
    <cellStyle name="Currency 3" xfId="4"/>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Normal" xfId="0" builtinId="0"/>
    <cellStyle name="Normal 2" xfId="2"/>
    <cellStyle name="Normal 4" xfId="3"/>
    <cellStyle name="Normal_Sheet1" xfId="5"/>
    <cellStyle name="Percent" xfId="7" builtinId="5"/>
  </cellStyles>
  <dxfs count="6">
    <dxf>
      <numFmt numFmtId="170" formatCode="_(* #,##0_);_(* \(#,##0\);_(* &quot;-&quot;??_);_(@_)"/>
    </dxf>
    <dxf>
      <numFmt numFmtId="172" formatCode="_(* #,##0.0_);_(* \(#,##0.0\);_(* &quot;-&quot;??_);_(@_)"/>
    </dxf>
    <dxf>
      <numFmt numFmtId="165" formatCode="_(* #,##0.00_);_(* \(#,##0.00\);_(* &quot;-&quot;??_);_(@_)"/>
    </dxf>
    <dxf>
      <numFmt numFmtId="168" formatCode="_(&quot;$&quot;* #,##0_);_(&quot;$&quot;* \(#,##0\);_(&quot;$&quot;* &quot;-&quot;??_);_(@_)"/>
    </dxf>
    <dxf>
      <numFmt numFmtId="173" formatCode="_(&quot;$&quot;* #,##0.0_);_(&quot;$&quot;* \(#,##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pivotCacheDefinition" Target="pivotCache/pivotCacheDefinition2.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payouts by year</a:t>
            </a:r>
            <a:br>
              <a:rPr lang="en-US"/>
            </a:br>
            <a:r>
              <a:rPr lang="en-US"/>
              <a:t>*2007 includes one</a:t>
            </a:r>
            <a:r>
              <a:rPr lang="en-US" baseline="0"/>
              <a:t> $4.5 million payout</a:t>
            </a:r>
            <a:endParaRPr lang="en-US"/>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yearly_totals!$A$26:$A$36</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yearly_totals!$B$26:$B$36</c:f>
              <c:numCache>
                <c:formatCode>_("$"* #,##0_);_("$"* \(#,##0\);_("$"* "-"??_);_(@_)</c:formatCode>
                <c:ptCount val="11"/>
                <c:pt idx="0">
                  <c:v>5.74425E6</c:v>
                </c:pt>
                <c:pt idx="1">
                  <c:v>221499.0</c:v>
                </c:pt>
                <c:pt idx="2">
                  <c:v>1.48952298E6</c:v>
                </c:pt>
                <c:pt idx="3">
                  <c:v>735126.95</c:v>
                </c:pt>
                <c:pt idx="4">
                  <c:v>4.24028423E6</c:v>
                </c:pt>
                <c:pt idx="5">
                  <c:v>814093.39</c:v>
                </c:pt>
                <c:pt idx="6">
                  <c:v>4.07566999E6</c:v>
                </c:pt>
                <c:pt idx="7">
                  <c:v>1.02577228E6</c:v>
                </c:pt>
                <c:pt idx="8">
                  <c:v>1.37821056E6</c:v>
                </c:pt>
                <c:pt idx="9">
                  <c:v>827200.0</c:v>
                </c:pt>
                <c:pt idx="10">
                  <c:v>424025.0</c:v>
                </c:pt>
              </c:numCache>
            </c:numRef>
          </c:val>
          <c:extLst xmlns:c16r2="http://schemas.microsoft.com/office/drawing/2015/06/chart">
            <c:ext xmlns:c16="http://schemas.microsoft.com/office/drawing/2014/chart" uri="{C3380CC4-5D6E-409C-BE32-E72D297353CC}">
              <c16:uniqueId val="{00000000-51CE-405C-B054-51F7FB676B7E}"/>
            </c:ext>
          </c:extLst>
        </c:ser>
        <c:dLbls>
          <c:dLblPos val="outEnd"/>
          <c:showLegendKey val="0"/>
          <c:showVal val="1"/>
          <c:showCatName val="0"/>
          <c:showSerName val="0"/>
          <c:showPercent val="0"/>
          <c:showBubbleSize val="0"/>
        </c:dLbls>
        <c:gapWidth val="219"/>
        <c:overlap val="-27"/>
        <c:axId val="1769211176"/>
        <c:axId val="1769204312"/>
      </c:barChart>
      <c:catAx>
        <c:axId val="1769211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04312"/>
        <c:crosses val="autoZero"/>
        <c:auto val="1"/>
        <c:lblAlgn val="ctr"/>
        <c:lblOffset val="100"/>
        <c:noMultiLvlLbl val="0"/>
      </c:catAx>
      <c:valAx>
        <c:axId val="1769204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2111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Minneapolis - Number of payouts</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yearly_totals!$A$26:$A$36</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yearly_totals!$C$26:$C$36</c:f>
              <c:numCache>
                <c:formatCode>General</c:formatCode>
                <c:ptCount val="11"/>
                <c:pt idx="0">
                  <c:v>20.0</c:v>
                </c:pt>
                <c:pt idx="1">
                  <c:v>13.0</c:v>
                </c:pt>
                <c:pt idx="2">
                  <c:v>12.0</c:v>
                </c:pt>
                <c:pt idx="3">
                  <c:v>13.0</c:v>
                </c:pt>
                <c:pt idx="4">
                  <c:v>24.0</c:v>
                </c:pt>
                <c:pt idx="5">
                  <c:v>17.0</c:v>
                </c:pt>
                <c:pt idx="6">
                  <c:v>23.0</c:v>
                </c:pt>
                <c:pt idx="7">
                  <c:v>16.0</c:v>
                </c:pt>
                <c:pt idx="8">
                  <c:v>30.0</c:v>
                </c:pt>
                <c:pt idx="9">
                  <c:v>12.0</c:v>
                </c:pt>
                <c:pt idx="10">
                  <c:v>15.0</c:v>
                </c:pt>
              </c:numCache>
            </c:numRef>
          </c:val>
          <c:extLst xmlns:c16r2="http://schemas.microsoft.com/office/drawing/2015/06/chart">
            <c:ext xmlns:c16="http://schemas.microsoft.com/office/drawing/2014/chart" uri="{C3380CC4-5D6E-409C-BE32-E72D297353CC}">
              <c16:uniqueId val="{00000000-FA61-4048-879F-4B173AFA5C65}"/>
            </c:ext>
          </c:extLst>
        </c:ser>
        <c:dLbls>
          <c:dLblPos val="outEnd"/>
          <c:showLegendKey val="0"/>
          <c:showVal val="1"/>
          <c:showCatName val="0"/>
          <c:showSerName val="0"/>
          <c:showPercent val="0"/>
          <c:showBubbleSize val="0"/>
        </c:dLbls>
        <c:gapWidth val="219"/>
        <c:overlap val="-27"/>
        <c:axId val="1800138552"/>
        <c:axId val="1800157976"/>
      </c:barChart>
      <c:catAx>
        <c:axId val="1800138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57976"/>
        <c:crosses val="autoZero"/>
        <c:auto val="1"/>
        <c:lblAlgn val="ctr"/>
        <c:lblOffset val="100"/>
        <c:noMultiLvlLbl val="0"/>
      </c:catAx>
      <c:valAx>
        <c:axId val="1800157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138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payouts statewide by year</a:t>
            </a:r>
          </a:p>
        </c:rich>
      </c:tx>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numRef>
              <c:f>yearly_totals!$A$5:$A$15</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yearly_totals!$I$5:$I$15</c:f>
              <c:numCache>
                <c:formatCode>General</c:formatCode>
                <c:ptCount val="11"/>
                <c:pt idx="0">
                  <c:v>48.0</c:v>
                </c:pt>
                <c:pt idx="1">
                  <c:v>59.0</c:v>
                </c:pt>
                <c:pt idx="2">
                  <c:v>84.0</c:v>
                </c:pt>
                <c:pt idx="3">
                  <c:v>81.0</c:v>
                </c:pt>
                <c:pt idx="4">
                  <c:v>74.0</c:v>
                </c:pt>
                <c:pt idx="5">
                  <c:v>110.0</c:v>
                </c:pt>
                <c:pt idx="6">
                  <c:v>81.0</c:v>
                </c:pt>
                <c:pt idx="7">
                  <c:v>76.0</c:v>
                </c:pt>
                <c:pt idx="8">
                  <c:v>112.0</c:v>
                </c:pt>
                <c:pt idx="9">
                  <c:v>99.0</c:v>
                </c:pt>
                <c:pt idx="10">
                  <c:v>109.0</c:v>
                </c:pt>
              </c:numCache>
            </c:numRef>
          </c:val>
          <c:smooth val="0"/>
          <c:extLst xmlns:c16r2="http://schemas.microsoft.com/office/drawing/2015/06/chart">
            <c:ext xmlns:c16="http://schemas.microsoft.com/office/drawing/2014/chart" uri="{C3380CC4-5D6E-409C-BE32-E72D297353CC}">
              <c16:uniqueId val="{00000000-5E6C-4172-9316-CF680B50BF0D}"/>
            </c:ext>
          </c:extLst>
        </c:ser>
        <c:dLbls>
          <c:showLegendKey val="0"/>
          <c:showVal val="0"/>
          <c:showCatName val="0"/>
          <c:showSerName val="0"/>
          <c:showPercent val="0"/>
          <c:showBubbleSize val="0"/>
        </c:dLbls>
        <c:marker val="1"/>
        <c:smooth val="0"/>
        <c:axId val="-2101216680"/>
        <c:axId val="-2097877224"/>
      </c:lineChart>
      <c:catAx>
        <c:axId val="-2101216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877224"/>
        <c:crosses val="autoZero"/>
        <c:auto val="1"/>
        <c:lblAlgn val="ctr"/>
        <c:lblOffset val="100"/>
        <c:noMultiLvlLbl val="0"/>
      </c:catAx>
      <c:valAx>
        <c:axId val="-2097877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2166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dollars paid out statewide</a:t>
            </a:r>
          </a:p>
        </c:rich>
      </c:tx>
      <c:overlay val="0"/>
      <c:spPr>
        <a:noFill/>
        <a:ln>
          <a:noFill/>
        </a:ln>
        <a:effectLst/>
      </c:spPr>
    </c:title>
    <c:autoTitleDeleted val="0"/>
    <c:plotArea>
      <c:layout/>
      <c:barChart>
        <c:barDir val="col"/>
        <c:grouping val="stacked"/>
        <c:varyColors val="0"/>
        <c:ser>
          <c:idx val="0"/>
          <c:order val="0"/>
          <c:tx>
            <c:strRef>
              <c:f>yearly_totals!$B$4</c:f>
              <c:strCache>
                <c:ptCount val="1"/>
                <c:pt idx="0">
                  <c:v>all_others</c:v>
                </c:pt>
              </c:strCache>
            </c:strRef>
          </c:tx>
          <c:spPr>
            <a:solidFill>
              <a:schemeClr val="accent1"/>
            </a:solidFill>
            <a:ln>
              <a:noFill/>
            </a:ln>
            <a:effectLst/>
          </c:spPr>
          <c:invertIfNegative val="0"/>
          <c:cat>
            <c:numRef>
              <c:f>yearly_totals!$A$5:$A$15</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yearly_totals!$B$5:$B$15</c:f>
              <c:numCache>
                <c:formatCode>_("$"* #,##0_);_("$"* \(#,##0\);_("$"* "-"??_);_(@_)</c:formatCode>
                <c:ptCount val="11"/>
                <c:pt idx="0">
                  <c:v>774159.1800000001</c:v>
                </c:pt>
                <c:pt idx="1">
                  <c:v>1.19851108E6</c:v>
                </c:pt>
                <c:pt idx="2">
                  <c:v>5.27847184E6</c:v>
                </c:pt>
                <c:pt idx="3">
                  <c:v>1.20088319E6</c:v>
                </c:pt>
                <c:pt idx="4">
                  <c:v>2.93864006E6</c:v>
                </c:pt>
                <c:pt idx="5">
                  <c:v>4.28425786E6</c:v>
                </c:pt>
                <c:pt idx="6">
                  <c:v>2.08894563E6</c:v>
                </c:pt>
                <c:pt idx="7">
                  <c:v>3.24324016E6</c:v>
                </c:pt>
                <c:pt idx="8">
                  <c:v>4.45645993E6</c:v>
                </c:pt>
                <c:pt idx="9">
                  <c:v>2.04184918E6</c:v>
                </c:pt>
                <c:pt idx="10">
                  <c:v>7.9900925E6</c:v>
                </c:pt>
              </c:numCache>
            </c:numRef>
          </c:val>
          <c:extLst xmlns:c16r2="http://schemas.microsoft.com/office/drawing/2015/06/chart">
            <c:ext xmlns:c16="http://schemas.microsoft.com/office/drawing/2014/chart" uri="{C3380CC4-5D6E-409C-BE32-E72D297353CC}">
              <c16:uniqueId val="{00000000-CA29-4926-8058-BD80B4F816BA}"/>
            </c:ext>
          </c:extLst>
        </c:ser>
        <c:ser>
          <c:idx val="1"/>
          <c:order val="1"/>
          <c:tx>
            <c:strRef>
              <c:f>yearly_totals!$C$4</c:f>
              <c:strCache>
                <c:ptCount val="1"/>
                <c:pt idx="0">
                  <c:v>metro_gang</c:v>
                </c:pt>
              </c:strCache>
            </c:strRef>
          </c:tx>
          <c:spPr>
            <a:solidFill>
              <a:schemeClr val="accent2"/>
            </a:solidFill>
            <a:ln>
              <a:noFill/>
            </a:ln>
            <a:effectLst/>
          </c:spPr>
          <c:invertIfNegative val="0"/>
          <c:cat>
            <c:numRef>
              <c:f>yearly_totals!$A$5:$A$15</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yearly_totals!$C$5:$C$15</c:f>
              <c:numCache>
                <c:formatCode>_("$"* #,##0_);_("$"* \(#,##0\);_("$"* "-"??_);_(@_)</c:formatCode>
                <c:ptCount val="11"/>
                <c:pt idx="1">
                  <c:v>900.0</c:v>
                </c:pt>
                <c:pt idx="2">
                  <c:v>500.0</c:v>
                </c:pt>
                <c:pt idx="3">
                  <c:v>327028.22</c:v>
                </c:pt>
                <c:pt idx="4">
                  <c:v>3.625E6</c:v>
                </c:pt>
                <c:pt idx="5">
                  <c:v>120000.0</c:v>
                </c:pt>
                <c:pt idx="8">
                  <c:v>18885.0</c:v>
                </c:pt>
                <c:pt idx="9">
                  <c:v>228075.0</c:v>
                </c:pt>
              </c:numCache>
            </c:numRef>
          </c:val>
          <c:extLst xmlns:c16r2="http://schemas.microsoft.com/office/drawing/2015/06/chart">
            <c:ext xmlns:c16="http://schemas.microsoft.com/office/drawing/2014/chart" uri="{C3380CC4-5D6E-409C-BE32-E72D297353CC}">
              <c16:uniqueId val="{00000001-CA29-4926-8058-BD80B4F816BA}"/>
            </c:ext>
          </c:extLst>
        </c:ser>
        <c:ser>
          <c:idx val="2"/>
          <c:order val="2"/>
          <c:tx>
            <c:strRef>
              <c:f>yearly_totals!$D$4</c:f>
              <c:strCache>
                <c:ptCount val="1"/>
                <c:pt idx="0">
                  <c:v>minneapolis</c:v>
                </c:pt>
              </c:strCache>
            </c:strRef>
          </c:tx>
          <c:spPr>
            <a:solidFill>
              <a:schemeClr val="accent3"/>
            </a:solidFill>
            <a:ln>
              <a:noFill/>
            </a:ln>
            <a:effectLst/>
          </c:spPr>
          <c:invertIfNegative val="0"/>
          <c:cat>
            <c:numRef>
              <c:f>yearly_totals!$A$5:$A$15</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yearly_totals!$D$5:$D$15</c:f>
              <c:numCache>
                <c:formatCode>_("$"* #,##0_);_("$"* \(#,##0\);_("$"* "-"??_);_(@_)</c:formatCode>
                <c:ptCount val="11"/>
                <c:pt idx="0">
                  <c:v>5.74425E6</c:v>
                </c:pt>
                <c:pt idx="1">
                  <c:v>221499.0</c:v>
                </c:pt>
                <c:pt idx="2">
                  <c:v>1.48952298E6</c:v>
                </c:pt>
                <c:pt idx="3">
                  <c:v>735126.95</c:v>
                </c:pt>
                <c:pt idx="4">
                  <c:v>4.24028423E6</c:v>
                </c:pt>
                <c:pt idx="5">
                  <c:v>814093.39</c:v>
                </c:pt>
                <c:pt idx="6">
                  <c:v>4.07566999E6</c:v>
                </c:pt>
                <c:pt idx="7">
                  <c:v>1.02577228E6</c:v>
                </c:pt>
                <c:pt idx="8">
                  <c:v>1.37821056E6</c:v>
                </c:pt>
                <c:pt idx="9">
                  <c:v>827200.0</c:v>
                </c:pt>
                <c:pt idx="10">
                  <c:v>424025.0</c:v>
                </c:pt>
              </c:numCache>
            </c:numRef>
          </c:val>
          <c:extLst xmlns:c16r2="http://schemas.microsoft.com/office/drawing/2015/06/chart">
            <c:ext xmlns:c16="http://schemas.microsoft.com/office/drawing/2014/chart" uri="{C3380CC4-5D6E-409C-BE32-E72D297353CC}">
              <c16:uniqueId val="{00000002-CA29-4926-8058-BD80B4F816BA}"/>
            </c:ext>
          </c:extLst>
        </c:ser>
        <c:dLbls>
          <c:showLegendKey val="0"/>
          <c:showVal val="0"/>
          <c:showCatName val="0"/>
          <c:showSerName val="0"/>
          <c:showPercent val="0"/>
          <c:showBubbleSize val="0"/>
        </c:dLbls>
        <c:gapWidth val="150"/>
        <c:overlap val="100"/>
        <c:axId val="-2100793544"/>
        <c:axId val="-2100790056"/>
      </c:barChart>
      <c:catAx>
        <c:axId val="-2100793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790056"/>
        <c:crosses val="autoZero"/>
        <c:auto val="1"/>
        <c:lblAlgn val="ctr"/>
        <c:lblOffset val="100"/>
        <c:noMultiLvlLbl val="0"/>
      </c:catAx>
      <c:valAx>
        <c:axId val="-2100790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793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Dollars paid out per year</a:t>
            </a:r>
            <a:br>
              <a:rPr lang="en-US"/>
            </a:br>
            <a:r>
              <a:rPr lang="en-US"/>
              <a:t>highlighting big payouts ($1m</a:t>
            </a:r>
            <a:r>
              <a:rPr lang="en-US" baseline="0"/>
              <a:t> or more)</a:t>
            </a:r>
            <a:endParaRPr lang="en-US"/>
          </a:p>
        </c:rich>
      </c:tx>
      <c:overlay val="0"/>
      <c:spPr>
        <a:noFill/>
        <a:ln>
          <a:noFill/>
        </a:ln>
        <a:effectLst/>
      </c:spPr>
    </c:title>
    <c:autoTitleDeleted val="0"/>
    <c:plotArea>
      <c:layout/>
      <c:barChart>
        <c:barDir val="col"/>
        <c:grouping val="stacked"/>
        <c:varyColors val="0"/>
        <c:ser>
          <c:idx val="0"/>
          <c:order val="0"/>
          <c:tx>
            <c:strRef>
              <c:f>yearly_totals!$B$58</c:f>
              <c:strCache>
                <c:ptCount val="1"/>
                <c:pt idx="0">
                  <c:v>Minneapolis</c:v>
                </c:pt>
              </c:strCache>
            </c:strRef>
          </c:tx>
          <c:spPr>
            <a:solidFill>
              <a:schemeClr val="accent2">
                <a:lumMod val="75000"/>
              </a:schemeClr>
            </a:solidFill>
            <a:ln>
              <a:noFill/>
            </a:ln>
            <a:effectLst/>
          </c:spPr>
          <c:invertIfNegative val="0"/>
          <c:cat>
            <c:numRef>
              <c:f>yearly_totals!$A$59:$A$69</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yearly_totals!$B$59:$B$69</c:f>
              <c:numCache>
                <c:formatCode>_("$"* #,##0_);_("$"* \(#,##0\);_("$"* "-"??_);_(@_)</c:formatCode>
                <c:ptCount val="11"/>
                <c:pt idx="0">
                  <c:v>1.24425E6</c:v>
                </c:pt>
                <c:pt idx="1">
                  <c:v>221499.0</c:v>
                </c:pt>
                <c:pt idx="2">
                  <c:v>1.48952298E6</c:v>
                </c:pt>
                <c:pt idx="3">
                  <c:v>735126.95</c:v>
                </c:pt>
                <c:pt idx="4">
                  <c:v>1.05115557E6</c:v>
                </c:pt>
                <c:pt idx="5">
                  <c:v>814093.39</c:v>
                </c:pt>
                <c:pt idx="6">
                  <c:v>1.00066999E6</c:v>
                </c:pt>
                <c:pt idx="7">
                  <c:v>1.02577228E6</c:v>
                </c:pt>
                <c:pt idx="8">
                  <c:v>1.37821056E6</c:v>
                </c:pt>
                <c:pt idx="9">
                  <c:v>827200.0</c:v>
                </c:pt>
                <c:pt idx="10">
                  <c:v>424025.0</c:v>
                </c:pt>
              </c:numCache>
            </c:numRef>
          </c:val>
          <c:extLst xmlns:c16r2="http://schemas.microsoft.com/office/drawing/2015/06/chart">
            <c:ext xmlns:c16="http://schemas.microsoft.com/office/drawing/2014/chart" uri="{C3380CC4-5D6E-409C-BE32-E72D297353CC}">
              <c16:uniqueId val="{00000000-99C3-4BA6-8B49-E6B19E084C75}"/>
            </c:ext>
          </c:extLst>
        </c:ser>
        <c:ser>
          <c:idx val="1"/>
          <c:order val="1"/>
          <c:tx>
            <c:strRef>
              <c:f>yearly_totals!$C$58</c:f>
              <c:strCache>
                <c:ptCount val="1"/>
                <c:pt idx="0">
                  <c:v>All Others</c:v>
                </c:pt>
              </c:strCache>
            </c:strRef>
          </c:tx>
          <c:spPr>
            <a:solidFill>
              <a:schemeClr val="accent2"/>
            </a:solidFill>
            <a:ln>
              <a:noFill/>
            </a:ln>
            <a:effectLst/>
          </c:spPr>
          <c:invertIfNegative val="0"/>
          <c:cat>
            <c:numRef>
              <c:f>yearly_totals!$A$59:$A$69</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yearly_totals!$C$59:$C$69</c:f>
              <c:numCache>
                <c:formatCode>_("$"* #,##0_);_("$"* \(#,##0\);_("$"* "-"??_);_(@_)</c:formatCode>
                <c:ptCount val="11"/>
                <c:pt idx="0">
                  <c:v>774159.1800000001</c:v>
                </c:pt>
                <c:pt idx="1">
                  <c:v>1.19851108E6</c:v>
                </c:pt>
                <c:pt idx="2">
                  <c:v>3.52847184E6</c:v>
                </c:pt>
                <c:pt idx="3">
                  <c:v>1.20088319E6</c:v>
                </c:pt>
                <c:pt idx="4">
                  <c:v>2.93864006E6</c:v>
                </c:pt>
                <c:pt idx="5">
                  <c:v>4.28425786E6</c:v>
                </c:pt>
                <c:pt idx="6">
                  <c:v>2.08894563E6</c:v>
                </c:pt>
                <c:pt idx="7">
                  <c:v>1.24324016E6</c:v>
                </c:pt>
                <c:pt idx="8">
                  <c:v>1.60645993E6</c:v>
                </c:pt>
                <c:pt idx="9">
                  <c:v>2.04184918E6</c:v>
                </c:pt>
                <c:pt idx="10">
                  <c:v>1.49509149E6</c:v>
                </c:pt>
              </c:numCache>
            </c:numRef>
          </c:val>
          <c:extLst xmlns:c16r2="http://schemas.microsoft.com/office/drawing/2015/06/chart">
            <c:ext xmlns:c16="http://schemas.microsoft.com/office/drawing/2014/chart" uri="{C3380CC4-5D6E-409C-BE32-E72D297353CC}">
              <c16:uniqueId val="{00000001-99C3-4BA6-8B49-E6B19E084C75}"/>
            </c:ext>
          </c:extLst>
        </c:ser>
        <c:ser>
          <c:idx val="2"/>
          <c:order val="2"/>
          <c:tx>
            <c:strRef>
              <c:f>yearly_totals!$D$58</c:f>
              <c:strCache>
                <c:ptCount val="1"/>
                <c:pt idx="0">
                  <c:v>Metro Gang</c:v>
                </c:pt>
              </c:strCache>
            </c:strRef>
          </c:tx>
          <c:spPr>
            <a:solidFill>
              <a:schemeClr val="accent3"/>
            </a:solidFill>
            <a:ln>
              <a:noFill/>
            </a:ln>
            <a:effectLst/>
          </c:spPr>
          <c:invertIfNegative val="0"/>
          <c:cat>
            <c:numRef>
              <c:f>yearly_totals!$A$59:$A$69</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yearly_totals!$D$59:$D$69</c:f>
              <c:numCache>
                <c:formatCode>_("$"* #,##0_);_("$"* \(#,##0\);_("$"* "-"??_);_(@_)</c:formatCode>
                <c:ptCount val="11"/>
                <c:pt idx="1">
                  <c:v>900.0</c:v>
                </c:pt>
                <c:pt idx="2">
                  <c:v>500.0</c:v>
                </c:pt>
                <c:pt idx="3">
                  <c:v>327028.22</c:v>
                </c:pt>
                <c:pt idx="4">
                  <c:v>3.625E6</c:v>
                </c:pt>
                <c:pt idx="5">
                  <c:v>120000.0</c:v>
                </c:pt>
                <c:pt idx="8">
                  <c:v>18885.0</c:v>
                </c:pt>
                <c:pt idx="9">
                  <c:v>228075.0</c:v>
                </c:pt>
              </c:numCache>
            </c:numRef>
          </c:val>
          <c:extLst xmlns:c16r2="http://schemas.microsoft.com/office/drawing/2015/06/chart">
            <c:ext xmlns:c16="http://schemas.microsoft.com/office/drawing/2014/chart" uri="{C3380CC4-5D6E-409C-BE32-E72D297353CC}">
              <c16:uniqueId val="{00000002-99C3-4BA6-8B49-E6B19E084C75}"/>
            </c:ext>
          </c:extLst>
        </c:ser>
        <c:ser>
          <c:idx val="3"/>
          <c:order val="3"/>
          <c:tx>
            <c:strRef>
              <c:f>yearly_totals!$E$58</c:f>
              <c:strCache>
                <c:ptCount val="1"/>
                <c:pt idx="0">
                  <c:v>Big Payouts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yearly_totals!$A$59:$A$69</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yearly_totals!$E$59:$E$69</c:f>
              <c:numCache>
                <c:formatCode>General</c:formatCode>
                <c:ptCount val="11"/>
                <c:pt idx="0" formatCode="&quot;$&quot;#,##0">
                  <c:v>4.5E6</c:v>
                </c:pt>
                <c:pt idx="2" formatCode="&quot;$&quot;#,##0">
                  <c:v>1.75E6</c:v>
                </c:pt>
                <c:pt idx="4" formatCode="&quot;$&quot;#,##0">
                  <c:v>3.18912866E6</c:v>
                </c:pt>
                <c:pt idx="6" formatCode="&quot;$&quot;#,##0">
                  <c:v>3.075E6</c:v>
                </c:pt>
                <c:pt idx="7" formatCode="&quot;$&quot;#,##0">
                  <c:v>2.0E6</c:v>
                </c:pt>
                <c:pt idx="8" formatCode="&quot;$&quot;#,##0">
                  <c:v>2.85E6</c:v>
                </c:pt>
                <c:pt idx="10" formatCode="&quot;$&quot;#,##0">
                  <c:v>6.49500101E6</c:v>
                </c:pt>
              </c:numCache>
            </c:numRef>
          </c:val>
          <c:extLst xmlns:c16r2="http://schemas.microsoft.com/office/drawing/2015/06/chart">
            <c:ext xmlns:c16="http://schemas.microsoft.com/office/drawing/2014/chart" uri="{C3380CC4-5D6E-409C-BE32-E72D297353CC}">
              <c16:uniqueId val="{00000003-99C3-4BA6-8B49-E6B19E084C75}"/>
            </c:ext>
          </c:extLst>
        </c:ser>
        <c:dLbls>
          <c:showLegendKey val="0"/>
          <c:showVal val="0"/>
          <c:showCatName val="0"/>
          <c:showSerName val="0"/>
          <c:showPercent val="0"/>
          <c:showBubbleSize val="0"/>
        </c:dLbls>
        <c:gapWidth val="150"/>
        <c:overlap val="100"/>
        <c:axId val="-2097934280"/>
        <c:axId val="1783454248"/>
      </c:barChart>
      <c:catAx>
        <c:axId val="-209793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454248"/>
        <c:crosses val="autoZero"/>
        <c:auto val="1"/>
        <c:lblAlgn val="ctr"/>
        <c:lblOffset val="100"/>
        <c:noMultiLvlLbl val="0"/>
      </c:catAx>
      <c:valAx>
        <c:axId val="17834542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93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yearly_totals!$E$4</c:f>
              <c:strCache>
                <c:ptCount val="1"/>
                <c:pt idx="0">
                  <c:v>total_dollars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yearly_totals!$A$5:$A$15</c:f>
              <c:numCache>
                <c:formatCode>General</c:formatCode>
                <c:ptCount val="11"/>
                <c:pt idx="0">
                  <c:v>2007.0</c:v>
                </c:pt>
                <c:pt idx="1">
                  <c:v>2008.0</c:v>
                </c:pt>
                <c:pt idx="2">
                  <c:v>2009.0</c:v>
                </c:pt>
                <c:pt idx="3">
                  <c:v>2010.0</c:v>
                </c:pt>
                <c:pt idx="4">
                  <c:v>2011.0</c:v>
                </c:pt>
                <c:pt idx="5">
                  <c:v>2012.0</c:v>
                </c:pt>
                <c:pt idx="6">
                  <c:v>2013.0</c:v>
                </c:pt>
                <c:pt idx="7">
                  <c:v>2014.0</c:v>
                </c:pt>
                <c:pt idx="8">
                  <c:v>2015.0</c:v>
                </c:pt>
                <c:pt idx="9">
                  <c:v>2016.0</c:v>
                </c:pt>
                <c:pt idx="10">
                  <c:v>2017.0</c:v>
                </c:pt>
              </c:numCache>
            </c:numRef>
          </c:cat>
          <c:val>
            <c:numRef>
              <c:f>yearly_totals!$E$5:$E$15</c:f>
              <c:numCache>
                <c:formatCode>_("$"* #,##0_);_("$"* \(#,##0\);_("$"* "-"??_);_(@_)</c:formatCode>
                <c:ptCount val="11"/>
                <c:pt idx="0">
                  <c:v>6.51840918E6</c:v>
                </c:pt>
                <c:pt idx="1">
                  <c:v>1.42091008E6</c:v>
                </c:pt>
                <c:pt idx="2">
                  <c:v>6.76849482E6</c:v>
                </c:pt>
                <c:pt idx="3">
                  <c:v>2.26303836E6</c:v>
                </c:pt>
                <c:pt idx="4">
                  <c:v>1.080392429E7</c:v>
                </c:pt>
                <c:pt idx="5">
                  <c:v>5.21835125E6</c:v>
                </c:pt>
                <c:pt idx="6">
                  <c:v>6.16461562E6</c:v>
                </c:pt>
                <c:pt idx="7">
                  <c:v>4.26901244E6</c:v>
                </c:pt>
                <c:pt idx="8">
                  <c:v>5.85355549E6</c:v>
                </c:pt>
                <c:pt idx="9">
                  <c:v>3.09712418E6</c:v>
                </c:pt>
                <c:pt idx="10">
                  <c:v>8.4141175E6</c:v>
                </c:pt>
              </c:numCache>
            </c:numRef>
          </c:val>
          <c:extLst xmlns:c16r2="http://schemas.microsoft.com/office/drawing/2015/06/chart">
            <c:ext xmlns:c16="http://schemas.microsoft.com/office/drawing/2014/chart" uri="{C3380CC4-5D6E-409C-BE32-E72D297353CC}">
              <c16:uniqueId val="{00000000-0C31-444F-A603-3B4FCAF1D404}"/>
            </c:ext>
          </c:extLst>
        </c:ser>
        <c:dLbls>
          <c:dLblPos val="outEnd"/>
          <c:showLegendKey val="0"/>
          <c:showVal val="1"/>
          <c:showCatName val="0"/>
          <c:showSerName val="0"/>
          <c:showPercent val="0"/>
          <c:showBubbleSize val="0"/>
        </c:dLbls>
        <c:gapWidth val="219"/>
        <c:axId val="1800340776"/>
        <c:axId val="1800004280"/>
      </c:barChart>
      <c:catAx>
        <c:axId val="180034077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004280"/>
        <c:crosses val="autoZero"/>
        <c:auto val="1"/>
        <c:lblAlgn val="ctr"/>
        <c:lblOffset val="100"/>
        <c:noMultiLvlLbl val="0"/>
      </c:catAx>
      <c:valAx>
        <c:axId val="1800004280"/>
        <c:scaling>
          <c:orientation val="minMax"/>
        </c:scaling>
        <c:delete val="0"/>
        <c:axPos val="t"/>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3407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238125</xdr:colOff>
      <xdr:row>21</xdr:row>
      <xdr:rowOff>42861</xdr:rowOff>
    </xdr:from>
    <xdr:to>
      <xdr:col>17</xdr:col>
      <xdr:colOff>276225</xdr:colOff>
      <xdr:row>41</xdr:row>
      <xdr:rowOff>161925</xdr:rowOff>
    </xdr:to>
    <xdr:graphicFrame macro="">
      <xdr:nvGraphicFramePr>
        <xdr:cNvPr id="2" name="Chart 1">
          <a:extLst>
            <a:ext uri="{FF2B5EF4-FFF2-40B4-BE49-F238E27FC236}">
              <a16:creationId xmlns:a16="http://schemas.microsoft.com/office/drawing/2014/main" xmlns="" id="{DB376E5C-B6DA-401A-B6AB-85F949EBD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209549</xdr:colOff>
      <xdr:row>6</xdr:row>
      <xdr:rowOff>4761</xdr:rowOff>
    </xdr:from>
    <xdr:to>
      <xdr:col>22</xdr:col>
      <xdr:colOff>523874</xdr:colOff>
      <xdr:row>24</xdr:row>
      <xdr:rowOff>142874</xdr:rowOff>
    </xdr:to>
    <xdr:graphicFrame macro="">
      <xdr:nvGraphicFramePr>
        <xdr:cNvPr id="3" name="Chart 2">
          <a:extLst>
            <a:ext uri="{FF2B5EF4-FFF2-40B4-BE49-F238E27FC236}">
              <a16:creationId xmlns:a16="http://schemas.microsoft.com/office/drawing/2014/main" xmlns="" id="{99F4D928-EEC8-41FC-A8C4-F4AA1DEAC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18</xdr:row>
      <xdr:rowOff>71436</xdr:rowOff>
    </xdr:from>
    <xdr:to>
      <xdr:col>15</xdr:col>
      <xdr:colOff>428625</xdr:colOff>
      <xdr:row>35</xdr:row>
      <xdr:rowOff>76199</xdr:rowOff>
    </xdr:to>
    <xdr:graphicFrame macro="">
      <xdr:nvGraphicFramePr>
        <xdr:cNvPr id="4" name="Chart 3">
          <a:extLst>
            <a:ext uri="{FF2B5EF4-FFF2-40B4-BE49-F238E27FC236}">
              <a16:creationId xmlns:a16="http://schemas.microsoft.com/office/drawing/2014/main" xmlns="" id="{AB967421-E60E-4E2D-A792-DF00C0115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390525</xdr:colOff>
      <xdr:row>4</xdr:row>
      <xdr:rowOff>23812</xdr:rowOff>
    </xdr:from>
    <xdr:to>
      <xdr:col>22</xdr:col>
      <xdr:colOff>200025</xdr:colOff>
      <xdr:row>24</xdr:row>
      <xdr:rowOff>114300</xdr:rowOff>
    </xdr:to>
    <xdr:graphicFrame macro="">
      <xdr:nvGraphicFramePr>
        <xdr:cNvPr id="5" name="Chart 4">
          <a:extLst>
            <a:ext uri="{FF2B5EF4-FFF2-40B4-BE49-F238E27FC236}">
              <a16:creationId xmlns:a16="http://schemas.microsoft.com/office/drawing/2014/main" xmlns="" id="{F2D7C424-8073-46F3-B8B0-82A5C8035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409574</xdr:colOff>
      <xdr:row>47</xdr:row>
      <xdr:rowOff>23812</xdr:rowOff>
    </xdr:from>
    <xdr:to>
      <xdr:col>16</xdr:col>
      <xdr:colOff>409575</xdr:colOff>
      <xdr:row>69</xdr:row>
      <xdr:rowOff>152400</xdr:rowOff>
    </xdr:to>
    <xdr:graphicFrame macro="">
      <xdr:nvGraphicFramePr>
        <xdr:cNvPr id="8" name="Chart 7">
          <a:extLst>
            <a:ext uri="{FF2B5EF4-FFF2-40B4-BE49-F238E27FC236}">
              <a16:creationId xmlns:a16="http://schemas.microsoft.com/office/drawing/2014/main" xmlns="" id="{1AD5029C-9CBC-4DC3-B881-D4015DFB2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366712</xdr:colOff>
      <xdr:row>12</xdr:row>
      <xdr:rowOff>185736</xdr:rowOff>
    </xdr:from>
    <xdr:to>
      <xdr:col>19</xdr:col>
      <xdr:colOff>428625</xdr:colOff>
      <xdr:row>34</xdr:row>
      <xdr:rowOff>57149</xdr:rowOff>
    </xdr:to>
    <xdr:graphicFrame macro="">
      <xdr:nvGraphicFramePr>
        <xdr:cNvPr id="9" name="Chart 8">
          <a:extLst>
            <a:ext uri="{FF2B5EF4-FFF2-40B4-BE49-F238E27FC236}">
              <a16:creationId xmlns:a16="http://schemas.microsoft.com/office/drawing/2014/main" xmlns="" id="{AB969656-7036-4CCE-A9C3-CC50F9CE4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ebster, MaryJo" refreshedDate="43152.639741666666" createdVersion="6" refreshedVersion="6" minRefreshableVersion="3" recordCount="934">
  <cacheSource type="worksheet">
    <worksheetSource ref="A4:O4" sheet="payouts"/>
  </cacheSource>
  <cacheFields count="16">
    <cacheField name="CLAIMS MADE YEAR" numFmtId="0">
      <sharedItems containsString="0" containsBlank="1" containsNumber="1" containsInteger="1" minValue="2006" maxValue="2017"/>
    </cacheField>
    <cacheField name="YEAR PAID" numFmtId="0">
      <sharedItems containsSemiMixedTypes="0" containsString="0" containsNumber="1" containsInteger="1" minValue="2007" maxValue="2018" count="12">
        <n v="2009"/>
        <n v="2010"/>
        <n v="2011"/>
        <n v="2015"/>
        <n v="2012"/>
        <n v="2014"/>
        <n v="2013"/>
        <n v="2016"/>
        <n v="2017"/>
        <n v="2007"/>
        <n v="2008"/>
        <n v="2018"/>
      </sharedItems>
    </cacheField>
    <cacheField name="AGENCY" numFmtId="0">
      <sharedItems/>
    </cacheField>
    <cacheField name="agency_bcaname" numFmtId="0">
      <sharedItems count="191">
        <s v="Akeley"/>
        <s v="Albert Lea PD"/>
        <s v="Anoka SO"/>
        <s v="Anoka PD"/>
        <s v="Anoka-Hennepin Em Narcotics &amp; Violent Crimes Task Force"/>
        <s v="Apple Valley PD"/>
        <s v="Austin PD"/>
        <s v="Baxter PD"/>
        <s v="BCA"/>
        <s v="Becker PD"/>
        <s v="Beltrami SO"/>
        <s v="Bemidji PD"/>
        <s v="Big Lake PD"/>
        <s v="Biwabik"/>
        <s v="Blaine PD"/>
        <s v="Blooming Prairie PD"/>
        <s v="Bloomington PD"/>
        <s v="Blue Earth SO"/>
        <s v="Bovey PD"/>
        <s v="Braham PD"/>
        <s v="Brainerd PD"/>
        <s v="Breezy Point PD"/>
        <s v="Brooklyn Center PD"/>
        <s v="Brooklyn Park PD"/>
        <s v="Brown-Lyon  Redwood"/>
        <s v="Buffalo Lake PD"/>
        <s v="Burnsville PD"/>
        <s v="Canby PD"/>
        <s v="Carver SO"/>
        <s v="Cass SO"/>
        <s v="Cee-Vi Drug Task Force"/>
        <s v="Centennial Lakes PD"/>
        <s v="Champlin PD"/>
        <s v="Chaska PD"/>
        <s v="Chisago SO"/>
        <s v="Clay SO"/>
        <s v="CMMCIU"/>
        <s v="Columbia Heights PD"/>
        <s v="Coon Rapids PD"/>
        <s v="Cottage Grove"/>
        <s v="Cottonwood SO"/>
        <s v="Crow Wing SO"/>
        <s v="Crystal PD"/>
        <s v="Dakota Communications Center"/>
        <s v="Dakota SO"/>
        <s v="Dakota County Drug Task Force"/>
        <s v="Dakota County Multi Agency Assistance Group"/>
        <s v="Dayton PD"/>
        <s v="Detroit Lakes PD"/>
        <s v="Dilworth PD"/>
        <s v="Dodge SO"/>
        <s v="Duluth PD"/>
        <s v="Dundas"/>
        <s v="Eagan PD"/>
        <s v="East Grand Forks PD"/>
        <s v="Eden Prairie PD"/>
        <s v="Elk River PD"/>
        <s v="Fairmont PD"/>
        <s v="Faribault PD"/>
        <s v="Farmington PD"/>
        <s v="Freeborn SO"/>
        <s v="Fridley PD"/>
        <s v="Gaylord PD"/>
        <s v="Gilbert PD"/>
        <s v="Glencoe PD"/>
        <s v="Golden Valley PD"/>
        <s v="Goodhue SO"/>
        <s v="Grand Rapids PD"/>
        <s v="Hancock PD"/>
        <s v="Hastings PD"/>
        <s v="Hennepin SO"/>
        <s v="Hennepin County See (Me091)"/>
        <s v="Hennepin County Violent Offender Task Force"/>
        <s v="Hopkins PD"/>
        <s v="Howard Lake PD"/>
        <s v="Hubbard SO"/>
        <s v="Hutchinson PD"/>
        <s v="Internatl Falls PD"/>
        <s v="Inver Grove Heights PD"/>
        <s v="Isanti SO"/>
        <s v="Isanti PD"/>
        <s v="Itasca SO"/>
        <s v="Jackson"/>
        <s v="Kanabec SO"/>
        <s v="Kasson PD"/>
        <s v="Koochiching SO"/>
        <s v="Lake Crystal PD"/>
        <s v="Lakeville PD"/>
        <s v="Le Sueur SO"/>
        <s v="Lewiston PD"/>
        <s v="Lino Lakes PD"/>
        <s v="Little Falls PD"/>
        <s v="Lonsdale PD"/>
        <s v="Mahnomen SO"/>
        <s v="Mankato PD"/>
        <s v="Maple Grove PD"/>
        <s v="Maplewood PD"/>
        <s v="Marshall PD"/>
        <s v="Marshall SO"/>
        <s v="McLeod SO"/>
        <s v="Meeker SO"/>
        <s v="Mendota Heights PD"/>
        <s v="Metro Gang Strike Force"/>
        <s v="Mille Lacs SO"/>
        <s v="Minneapolis PD"/>
        <s v="Minnetonka PD"/>
        <s v="Montevideo PD"/>
        <s v="Montgomery PD"/>
        <s v="Moorhead PD"/>
        <s v="Morgan"/>
        <s v="Morrison SO"/>
        <s v="Mounds View PD"/>
        <s v="Mower SO"/>
        <s v="New Brighton PD"/>
        <s v="New Hope PD"/>
        <s v="New Ulm PD"/>
        <s v="Newport PD"/>
        <s v="Nicollet SO"/>
        <s v="Nobles SO"/>
        <s v="North St Paul PD"/>
        <s v="Northfield PD"/>
        <s v="Northwest Metro Drug Task Force"/>
        <s v="Oakdale PD"/>
        <s v="Osseo PD"/>
        <s v="Owatonna PD"/>
        <s v="Park Rapids PD"/>
        <s v="Pelican Rapids"/>
        <s v="Pennington SO"/>
        <s v="Pequot Lakes PD"/>
        <s v="Pine SO"/>
        <s v="Pine River PD"/>
        <s v="Plymouth PD"/>
        <s v="Princeton PD"/>
        <s v="Prior Lake PD"/>
        <s v="Ramsey SO"/>
        <s v="Ramsey PD"/>
        <s v="Red Wing PD"/>
        <s v="Redwood SO"/>
        <s v="Rice SO"/>
        <s v="Rice County Drug Task Force"/>
        <s v="Richfield PD"/>
        <s v="Robbinsdale PD"/>
        <s v="Rochester PD"/>
        <s v="Rock SO"/>
        <s v="Rogers PD"/>
        <s v="Roseau SO"/>
        <s v="Rosemount PD"/>
        <s v="Roseville PD"/>
        <s v="Scott SO"/>
        <s v="Shakopee PD"/>
        <s v="Sherburne SO"/>
        <s v="Sibley SO"/>
        <s v="South St Paul PD"/>
        <s v="Southeast Mn Violent Crime Enforcement Team"/>
        <s v="Springfield PD"/>
        <s v="St Anthony PD"/>
        <s v="St Cloud PD"/>
        <s v="St Francis PD"/>
        <s v="St Joseph PD"/>
        <s v="St Louis SO"/>
        <s v="St Louis Park PD"/>
        <s v="St Paul PD"/>
        <s v="St Peter PD"/>
        <s v="State Patrol"/>
        <s v="Stearns SO"/>
        <s v="Steele SO"/>
        <s v="Stillwater PD"/>
        <s v="SW Hennepin Drug Task Force"/>
        <s v="The Lake Superior Drug Task Force"/>
        <s v="Todd SO"/>
        <s v="Todd-Wadena Community Corrections"/>
        <s v="Two Harbors PD"/>
        <s v="Virginia PD"/>
        <s v="Wadena SO"/>
        <s v="Wadena PD"/>
        <s v="Waite Park PD"/>
        <s v="Warroad PD"/>
        <s v="Washington Co Special Weapons Tactics Team (Swat)"/>
        <s v="Washington SO"/>
        <s v="Washington County Narcotics"/>
        <s v="Watonwan SO"/>
        <s v="Wayzata PD"/>
        <s v="West Concord PD"/>
        <s v="West St Paul PD"/>
        <s v="White Bear Lake PD"/>
        <s v="Willmar PD"/>
        <s v="Winona PD"/>
        <s v="Winsted PD"/>
        <s v="Woodbury PD"/>
        <s v="Worthington PD"/>
        <s v="Wright SO"/>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3T00:00:00"/>
    </cacheField>
    <cacheField name="CLAIMS MADE DATE" numFmtId="0">
      <sharedItems containsNonDate="0" containsDate="1" containsString="0" containsBlank="1" minDate="2007-01-03T00:00:00" maxDate="2017-11-22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ebster, MaryJo" refreshedDate="43152.650811574073" createdVersion="6" refreshedVersion="6" minRefreshableVersion="3" recordCount="933">
  <cacheSource type="worksheet">
    <worksheetSource ref="A1:P934" sheet="payouts"/>
  </cacheSource>
  <cacheFields count="17">
    <cacheField name="CLAIMS MADE YEAR" numFmtId="0">
      <sharedItems containsString="0" containsBlank="1" containsNumber="1" containsInteger="1" minValue="2006" maxValue="2017" count="13">
        <m/>
        <n v="2009"/>
        <n v="2016"/>
        <n v="2015"/>
        <n v="2017"/>
        <n v="2014"/>
        <n v="2007"/>
        <n v="2010"/>
        <n v="2011"/>
        <n v="2012"/>
        <n v="2008"/>
        <n v="2013"/>
        <n v="2006"/>
      </sharedItems>
    </cacheField>
    <cacheField name="YEAR PAID" numFmtId="0">
      <sharedItems containsSemiMixedTypes="0" containsString="0" containsNumber="1" containsInteger="1" minValue="2007" maxValue="2017" count="11">
        <n v="2007"/>
        <n v="2011"/>
        <n v="2013"/>
        <n v="2017"/>
        <n v="2015"/>
        <n v="2014"/>
        <n v="2009"/>
        <n v="2012"/>
        <n v="2016"/>
        <n v="2010"/>
        <n v="2008"/>
      </sharedItems>
    </cacheField>
    <cacheField name="AGENCY" numFmtId="0">
      <sharedItems/>
    </cacheField>
    <cacheField name="agency_bcaname" numFmtId="0">
      <sharedItems count="191">
        <s v="Minneapolis PD"/>
        <s v="Metro Gang Strike Force"/>
        <s v="St Anthony PD"/>
        <s v="Brooklyn Park PD"/>
        <s v="Koochiching SO"/>
        <s v="St Paul PD"/>
        <s v="Meeker SO"/>
        <s v="Chaska PD"/>
        <s v="Isanti SO"/>
        <s v="Le Sueur SO"/>
        <s v="St Louis Park PD"/>
        <s v="Mille Lacs SO"/>
        <s v="Lakeville PD"/>
        <s v="Hubbard SO"/>
        <s v="Stearns SO"/>
        <s v="Brainerd PD"/>
        <s v="Brooklyn Center PD"/>
        <s v="CMMCIU"/>
        <s v="Bloomington PD"/>
        <s v="Dakota SO"/>
        <s v="Ramsey SO"/>
        <s v="White Bear Lake PD"/>
        <s v="Hennepin SO"/>
        <s v="Roseau SO"/>
        <s v="Columbia Heights PD"/>
        <s v="Champlin PD"/>
        <s v="Robbinsdale PD"/>
        <s v="Anoka-Hennepin Em Narcotics &amp; Violent Crimes Task Force"/>
        <s v="Anoka SO"/>
        <s v="Pine SO"/>
        <s v="South St Paul PD"/>
        <s v="Mankato PD"/>
        <s v="Itasca SO"/>
        <s v="Maplewood PD"/>
        <s v="Rock SO"/>
        <s v="Stillwater PD"/>
        <s v="Becker PD"/>
        <s v="Eden Prairie PD"/>
        <s v="Braham PD"/>
        <s v="Redwood SO"/>
        <s v="Hutchinson PD"/>
        <s v="Richfield PD"/>
        <s v="BCA"/>
        <s v="Faribault PD"/>
        <s v="Rice County Drug Task Force"/>
        <s v="Duluth PD"/>
        <s v="Rogers PD"/>
        <s v="Sherburne SO"/>
        <s v="New Hope PD"/>
        <s v="Cottonwood SO"/>
        <s v="State Patrol"/>
        <s v="Blaine PD"/>
        <s v="Pennington SO"/>
        <s v="Biwabik"/>
        <s v="Dodge SO"/>
        <s v="Eagan PD"/>
        <s v="McLeod SO"/>
        <s v="Rochester PD"/>
        <s v="Southeast Mn Violent Crime Enforcement Team"/>
        <s v="Washington SO"/>
        <s v="Carver SO"/>
        <s v="Hopkins PD"/>
        <s v="Roseville PD"/>
        <s v="Todd SO"/>
        <s v="Akeley"/>
        <s v="Nobles SO"/>
        <s v="Owatonna PD"/>
        <s v="Blue Earth SO"/>
        <s v="Apple Valley PD"/>
        <s v="St Louis SO"/>
        <s v="Farmington PD"/>
        <s v="Maple Grove PD"/>
        <s v="Wadena SO"/>
        <s v="Breezy Point PD"/>
        <s v="Rosemount PD"/>
        <s v="Brown-Lyon  Redwood"/>
        <s v="Dayton PD"/>
        <s v="Beltrami SO"/>
        <s v="Goodhue SO"/>
        <s v="Worthington PD"/>
        <s v="Pine River PD"/>
        <s v="St Joseph PD"/>
        <s v="Howard Lake PD"/>
        <s v="Buffalo Lake PD"/>
        <s v="Marshall SO"/>
        <s v="St Cloud PD"/>
        <s v="Washington County Narcotics"/>
        <s v="Woodbury PD"/>
        <s v="Nicollet SO"/>
        <s v="Burnsville PD"/>
        <s v="Gaylord PD"/>
        <s v="Sibley SO"/>
        <s v="Northfield PD"/>
        <s v="Waite Park PD"/>
        <s v="Chisago SO"/>
        <s v="Kanabec SO"/>
        <s v="Coon Rapids PD"/>
        <s v="Dakota Communications Center"/>
        <s v="Wayzata PD"/>
        <s v="Bovey PD"/>
        <s v="Shakopee PD"/>
        <s v="Crow Wing SO"/>
        <s v="Lonsdale PD"/>
        <s v="Rice SO"/>
        <s v="Scott SO"/>
        <s v="Wright SO"/>
        <s v="Clay SO"/>
        <s v="North St Paul PD"/>
        <s v="Marshall PD"/>
        <s v="Moorhead PD"/>
        <s v="Mounds View PD"/>
        <s v="St Francis PD"/>
        <s v="Northwest Metro Drug Task Force"/>
        <s v="Glencoe PD"/>
        <s v="Hastings PD"/>
        <s v="Blooming Prairie PD"/>
        <s v="Mahnomen SO"/>
        <s v="Pequot Lakes PD"/>
        <s v="West St Paul PD"/>
        <s v="Bemidji PD"/>
        <s v="Crystal PD"/>
        <s v="Albert Lea PD"/>
        <s v="Anoka PD"/>
        <s v="Jackson"/>
        <s v="Lewiston PD"/>
        <s v="Freeborn SO"/>
        <s v="Montgomery PD"/>
        <s v="Newport PD"/>
        <s v="Cass SO"/>
        <s v="Hancock PD"/>
        <s v="Minnetonka PD"/>
        <s v="New Brighton PD"/>
        <s v="Dakota County Drug Task Force"/>
        <s v="Ramsey PD"/>
        <s v="Willmar PD"/>
        <s v="Morrison SO"/>
        <s v="Oakdale PD"/>
        <s v="Baxter PD"/>
        <s v="Cottage Grove"/>
        <s v="Golden Valley PD"/>
        <s v="Centennial Lakes PD"/>
        <s v="Watonwan SO"/>
        <s v="Fridley PD"/>
        <s v="Virginia PD"/>
        <s v="Dakota County Multi Agency Assistance Group"/>
        <s v="Lake Crystal PD"/>
        <s v="Dilworth PD"/>
        <s v="Winona PD"/>
        <s v="Park Rapids PD"/>
        <s v="Plymouth PD"/>
        <s v="Big Lake PD"/>
        <s v="Elk River PD"/>
        <s v="Kasson PD"/>
        <s v="Osseo PD"/>
        <s v="Two Harbors PD"/>
        <s v="Steele SO"/>
        <s v="Inver Grove Heights PD"/>
        <s v="Mendota Heights PD"/>
        <s v="Princeton PD"/>
        <s v="Red Wing PD"/>
        <s v="St Peter PD"/>
        <s v="Warroad PD"/>
        <s v="Dundas"/>
        <s v="Pelican Rapids"/>
        <s v="Morgan"/>
        <s v="Mower SO"/>
        <s v="Todd-Wadena Community Corrections"/>
        <s v="Washington Co Special Weapons Tactics Team (Swat)"/>
        <s v="Detroit Lakes PD"/>
        <s v="Prior Lake PD"/>
        <s v="Montevideo PD"/>
        <s v="The Lake Superior Drug Task Force"/>
        <s v="SW Hennepin Drug Task Force"/>
        <s v="Little Falls PD"/>
        <s v="East Grand Forks PD"/>
        <s v="Wadena PD"/>
        <s v="Austin PD"/>
        <s v="Grand Rapids PD"/>
        <s v="Cee-Vi Drug Task Force"/>
        <s v="Hennepin County See (Me091)"/>
        <s v="Lino Lakes PD"/>
        <s v="Fairmont PD"/>
        <s v="Winsted PD"/>
        <s v="Springfield PD"/>
        <s v="Isanti PD"/>
        <s v="Gilbert PD"/>
        <s v="Hennepin County Violent Offender Task Force"/>
        <s v="West Concord PD"/>
        <s v="New Ulm PD"/>
        <s v="Internatl Falls PD"/>
        <s v="Canby PD"/>
      </sharedItems>
    </cacheField>
    <cacheField name="pop_served" numFmtId="0">
      <sharedItems containsBlank="1" containsMixedTypes="1" containsNumber="1" containsInteger="1" minValue="689" maxValue="413479"/>
    </cacheField>
    <cacheField name="CLAIMANT NAME" numFmtId="0">
      <sharedItems/>
    </cacheField>
    <cacheField name="INCIDENT DATE" numFmtId="0">
      <sharedItems containsNonDate="0" containsDate="1" containsString="0" containsBlank="1" minDate="2009-02-13T00:00:00" maxDate="2017-11-10T00:00:00"/>
    </cacheField>
    <cacheField name="CLAIMS MADE DATE" numFmtId="0">
      <sharedItems containsNonDate="0" containsDate="1" containsString="0" containsBlank="1" minDate="2007-01-03T00:00:00" maxDate="2017-11-15T00:00:00"/>
    </cacheField>
    <cacheField name="PAID DATE" numFmtId="0">
      <sharedItems containsDate="1" containsBlank="1" containsMixedTypes="1" minDate="2007-03-28T00:00:00" maxDate="2017-09-09T00:00:00"/>
    </cacheField>
    <cacheField name="PAID LOSS   " numFmtId="0">
      <sharedItems containsSemiMixedTypes="0" containsString="0" containsNumber="1" minValue="21.41" maxValue="4500000"/>
    </cacheField>
    <cacheField name="Source" numFmtId="0">
      <sharedItems/>
    </cacheField>
    <cacheField name="Officer" numFmtId="0">
      <sharedItems containsBlank="1"/>
    </cacheField>
    <cacheField name="Description" numFmtId="0">
      <sharedItems containsBlank="1" longText="1"/>
    </cacheField>
    <cacheField name="Incident Date2" numFmtId="0">
      <sharedItems containsDate="1" containsBlank="1" containsMixedTypes="1" minDate="1999-04-15T00:00:00" maxDate="2017-06-22T00:00:00"/>
    </cacheField>
    <cacheField name="Jail Related" numFmtId="0">
      <sharedItems containsBlank="1"/>
    </cacheField>
    <cacheField name="Disposition" numFmtId="0">
      <sharedItems containsBlank="1"/>
    </cacheField>
    <cacheField name="Group" numFmtId="0">
      <sharedItems count="3">
        <s v="Minneapolis"/>
        <s v="Metro Gang"/>
        <s v="All Othe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4">
  <r>
    <n v="2009"/>
    <x v="0"/>
    <s v="AKELEY, CITY OF"/>
    <x v="0"/>
    <e v="#N/A"/>
    <s v="KRISTY BARSCH"/>
    <m/>
    <d v="2009-06-02T00:00:00"/>
    <m/>
    <n v="55000"/>
    <s v="League of Minnesota Cities"/>
    <m/>
    <m/>
    <d v="2008-08-13T00:00:00"/>
    <s v="N"/>
    <m/>
  </r>
  <r>
    <n v="2009"/>
    <x v="0"/>
    <s v="ALBERT LEA, CITY OF"/>
    <x v="1"/>
    <n v="17763"/>
    <s v="BRIAN ANDERSON"/>
    <m/>
    <d v="2009-05-10T00:00:00"/>
    <m/>
    <n v="376.92"/>
    <s v="League of Minnesota Cities"/>
    <m/>
    <m/>
    <d v="2009-04-28T00:00:00"/>
    <s v="N"/>
    <m/>
  </r>
  <r>
    <n v="2009"/>
    <x v="0"/>
    <s v="ALBERT LEA, CITY OF"/>
    <x v="1"/>
    <n v="17763"/>
    <s v="LEA DEVELOPMENT, LLC"/>
    <m/>
    <d v="2009-06-30T00:00:00"/>
    <m/>
    <n v="550"/>
    <s v="League of Minnesota Cities"/>
    <m/>
    <m/>
    <d v="2009-04-01T00:00:00"/>
    <s v="N"/>
    <m/>
  </r>
  <r>
    <n v="2010"/>
    <x v="1"/>
    <s v="ALBERT LEA, CITY OF"/>
    <x v="1"/>
    <n v="17763"/>
    <s v="LANIER PRATT"/>
    <m/>
    <d v="2010-03-02T00:00:00"/>
    <m/>
    <n v="1284"/>
    <s v="League of Minnesota Cities"/>
    <m/>
    <m/>
    <d v="2009-02-17T00:00:00"/>
    <s v="N"/>
    <m/>
  </r>
  <r>
    <n v="2011"/>
    <x v="2"/>
    <s v="ALBERT LEA, CITY OF"/>
    <x v="1"/>
    <n v="17763"/>
    <s v="MUILENBURG, KEN &amp; KATHY"/>
    <m/>
    <d v="2011-10-25T00:00:00"/>
    <m/>
    <n v="73.56"/>
    <s v="League of Minnesota Cities"/>
    <m/>
    <m/>
    <d v="2011-10-21T00:00:00"/>
    <s v="N"/>
    <m/>
  </r>
  <r>
    <n v="2014"/>
    <x v="3"/>
    <s v="ALBERT LEA, CITY OF"/>
    <x v="1"/>
    <n v="17763"/>
    <s v="MORTENSON, SADIE"/>
    <m/>
    <d v="2014-07-03T00:00:00"/>
    <m/>
    <n v="9000"/>
    <s v="League of Minnesota Cities"/>
    <m/>
    <m/>
    <d v="2013-11-29T00:00:00"/>
    <s v="N"/>
    <m/>
  </r>
  <r>
    <m/>
    <x v="2"/>
    <s v="Anoka County"/>
    <x v="2"/>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r>
  <r>
    <m/>
    <x v="4"/>
    <s v="Anoka County"/>
    <x v="2"/>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r>
  <r>
    <m/>
    <x v="5"/>
    <s v="Anoka County"/>
    <x v="2"/>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r>
  <r>
    <n v="2012"/>
    <x v="4"/>
    <s v="ANOKA, CITY OF"/>
    <x v="3"/>
    <n v="17306"/>
    <s v="RASMUSSON, ANNE"/>
    <m/>
    <d v="2012-07-17T00:00:00"/>
    <m/>
    <n v="2800"/>
    <s v="League of Minnesota Cities"/>
    <m/>
    <m/>
    <d v="2012-01-19T00:00:00"/>
    <s v="N"/>
    <m/>
  </r>
  <r>
    <n v="2013"/>
    <x v="6"/>
    <s v="ANOKA, CITY OF"/>
    <x v="3"/>
    <n v="17306"/>
    <s v="MERSCHMAN, MIKE"/>
    <m/>
    <d v="2013-05-24T00:00:00"/>
    <m/>
    <n v="976.75"/>
    <s v="League of Minnesota Cities"/>
    <m/>
    <m/>
    <d v="2013-05-23T00:00:00"/>
    <s v="N"/>
    <m/>
  </r>
  <r>
    <n v="2013"/>
    <x v="6"/>
    <s v="ANOKA, CITY OF"/>
    <x v="3"/>
    <n v="17306"/>
    <s v="PEARSON, JOHN"/>
    <m/>
    <d v="2013-05-24T00:00:00"/>
    <m/>
    <n v="482.04"/>
    <s v="League of Minnesota Cities"/>
    <m/>
    <m/>
    <d v="2013-05-23T00:00:00"/>
    <s v="N"/>
    <m/>
  </r>
  <r>
    <n v="2013"/>
    <x v="6"/>
    <s v="ANOKA, CITY OF"/>
    <x v="3"/>
    <n v="17306"/>
    <s v="REDEPENNING, CAROL"/>
    <m/>
    <d v="2013-05-24T00:00:00"/>
    <m/>
    <n v="724.36"/>
    <s v="League of Minnesota Cities"/>
    <m/>
    <m/>
    <d v="2013-05-23T00:00:00"/>
    <s v="N"/>
    <m/>
  </r>
  <r>
    <n v="2015"/>
    <x v="7"/>
    <s v="ANOKA, CITY OF"/>
    <x v="3"/>
    <n v="17306"/>
    <s v="Chad Burkholder"/>
    <m/>
    <d v="2015-07-15T00:00:00"/>
    <m/>
    <n v="9000"/>
    <s v="League of Minnesota Cities"/>
    <m/>
    <m/>
    <d v="2015-02-15T00:00:00"/>
    <s v="N"/>
    <m/>
  </r>
  <r>
    <n v="2013"/>
    <x v="8"/>
    <s v="ANOKA, CITY OF"/>
    <x v="3"/>
    <n v="17306"/>
    <s v="SUMMER ROLLINS"/>
    <m/>
    <d v="2013-06-18T00:00:00"/>
    <m/>
    <n v="8750"/>
    <s v="League of Minnesota Cities"/>
    <m/>
    <m/>
    <d v="2003-05-27T00:00:00"/>
    <s v="N"/>
    <m/>
  </r>
  <r>
    <n v="2009"/>
    <x v="0"/>
    <s v="ANOKA-HENNEPIN EM NARCOTICS &amp; VIOLENT CRIMES TASK FORCE"/>
    <x v="4"/>
    <e v="#N/A"/>
    <s v="ELIZABETH FEARON"/>
    <m/>
    <d v="2009-08-18T00:00:00"/>
    <m/>
    <n v="1270"/>
    <s v="League of Minnesota Cities"/>
    <m/>
    <m/>
    <d v="2008-07-24T00:00:00"/>
    <s v="N"/>
    <m/>
  </r>
  <r>
    <n v="2008"/>
    <x v="0"/>
    <s v="ANOKA-HENNEPIN EM NARCOTICS &amp; VIOLENT CRIMES TASK FORCE"/>
    <x v="4"/>
    <e v="#N/A"/>
    <s v="KATHLEEN ADAMS"/>
    <m/>
    <d v="2008-04-29T00:00:00"/>
    <m/>
    <n v="12000"/>
    <s v="League of Minnesota Cities"/>
    <m/>
    <m/>
    <d v="2008-04-28T00:00:00"/>
    <s v="N"/>
    <m/>
  </r>
  <r>
    <n v="2007"/>
    <x v="0"/>
    <s v="ANOKA-HENNEPIN EM NARCOTICS &amp; VIOLENT CRIMES TASK FORCE"/>
    <x v="4"/>
    <e v="#N/A"/>
    <s v="NICOLE THOMPSON"/>
    <m/>
    <d v="2007-03-28T00:00:00"/>
    <m/>
    <n v="180000"/>
    <s v="League of Minnesota Cities"/>
    <m/>
    <m/>
    <d v="2007-02-16T00:00:00"/>
    <s v="N"/>
    <m/>
  </r>
  <r>
    <n v="2007"/>
    <x v="9"/>
    <s v="APPLE VALLEY, CITY OF"/>
    <x v="5"/>
    <n v="50832"/>
    <s v="DARREN CHILDS"/>
    <m/>
    <d v="2007-10-04T00:00:00"/>
    <m/>
    <n v="532.48"/>
    <s v="League of Minnesota Cities"/>
    <m/>
    <m/>
    <d v="2007-09-22T00:00:00"/>
    <s v="N"/>
    <m/>
  </r>
  <r>
    <n v="2009"/>
    <x v="0"/>
    <s v="APPLE VALLEY, CITY OF"/>
    <x v="5"/>
    <n v="50832"/>
    <s v="ERIC SYVERSON"/>
    <m/>
    <d v="2009-10-19T00:00:00"/>
    <m/>
    <n v="75"/>
    <s v="League of Minnesota Cities"/>
    <m/>
    <m/>
    <d v="2009-09-03T00:00:00"/>
    <s v="N"/>
    <m/>
  </r>
  <r>
    <n v="2009"/>
    <x v="0"/>
    <s v="APPLE VALLEY, CITY OF"/>
    <x v="5"/>
    <n v="50832"/>
    <s v="RANDY WOBSCHALL"/>
    <m/>
    <d v="2009-05-22T00:00:00"/>
    <m/>
    <n v="82.03"/>
    <s v="League of Minnesota Cities"/>
    <m/>
    <m/>
    <d v="2009-05-20T00:00:00"/>
    <s v="N"/>
    <m/>
  </r>
  <r>
    <n v="2011"/>
    <x v="2"/>
    <s v="APPLE VALLEY, CITY OF"/>
    <x v="5"/>
    <n v="50832"/>
    <s v="KHALID BARI"/>
    <m/>
    <d v="2011-01-21T00:00:00"/>
    <m/>
    <n v="45000"/>
    <s v="League of Minnesota Cities"/>
    <m/>
    <m/>
    <d v="2011-01-11T00:00:00"/>
    <s v="N"/>
    <m/>
  </r>
  <r>
    <n v="2012"/>
    <x v="4"/>
    <s v="APPLE VALLEY, CITY OF"/>
    <x v="5"/>
    <n v="50832"/>
    <s v="ERICKSON, KIERAN"/>
    <m/>
    <d v="2012-03-27T00:00:00"/>
    <m/>
    <n v="45000"/>
    <s v="League of Minnesota Cities"/>
    <m/>
    <m/>
    <d v="2011-07-16T00:00:00"/>
    <s v="N"/>
    <m/>
  </r>
  <r>
    <n v="2013"/>
    <x v="6"/>
    <s v="APPLE VALLEY, CITY OF"/>
    <x v="5"/>
    <n v="50832"/>
    <s v="JALLAH, RAYEL"/>
    <m/>
    <d v="2013-07-30T00:00:00"/>
    <m/>
    <n v="151.5"/>
    <s v="League of Minnesota Cities"/>
    <m/>
    <m/>
    <d v="2013-07-27T00:00:00"/>
    <s v="N"/>
    <m/>
  </r>
  <r>
    <n v="2013"/>
    <x v="5"/>
    <s v="APPLE VALLEY, CITY OF"/>
    <x v="5"/>
    <n v="50832"/>
    <s v="PARSHALL, JEFF"/>
    <m/>
    <d v="2013-11-07T00:00:00"/>
    <m/>
    <n v="302.11"/>
    <s v="League of Minnesota Cities"/>
    <m/>
    <m/>
    <d v="2013-11-07T00:00:00"/>
    <s v="N"/>
    <m/>
  </r>
  <r>
    <n v="2015"/>
    <x v="3"/>
    <s v="APPLE VALLEY, CITY OF"/>
    <x v="5"/>
    <n v="50832"/>
    <s v="Niels Schapochnicof"/>
    <m/>
    <d v="2015-09-16T00:00:00"/>
    <m/>
    <n v="4045"/>
    <s v="League of Minnesota Cities"/>
    <m/>
    <m/>
    <d v="2015-04-03T00:00:00"/>
    <s v="N"/>
    <m/>
  </r>
  <r>
    <n v="2015"/>
    <x v="3"/>
    <s v="APPLE VALLEY, CITY OF"/>
    <x v="5"/>
    <n v="50832"/>
    <s v="SCOTT ERICKSON"/>
    <m/>
    <d v="2015-12-10T00:00:00"/>
    <m/>
    <n v="1290"/>
    <s v="League of Minnesota Cities"/>
    <m/>
    <m/>
    <d v="2015-11-26T00:00:00"/>
    <s v="N"/>
    <m/>
  </r>
  <r>
    <n v="2009"/>
    <x v="0"/>
    <s v="AUSTIN, CITY OF"/>
    <x v="6"/>
    <n v="24708"/>
    <s v="TIM VAN RYPER"/>
    <m/>
    <d v="2009-03-23T00:00:00"/>
    <m/>
    <n v="384.7"/>
    <s v="League of Minnesota Cities"/>
    <m/>
    <m/>
    <d v="2008-08-16T00:00:00"/>
    <s v="N"/>
    <m/>
  </r>
  <r>
    <n v="2012"/>
    <x v="4"/>
    <s v="AUSTIN, CITY OF"/>
    <x v="6"/>
    <n v="24708"/>
    <s v="DECKER TRUCK LINES"/>
    <m/>
    <d v="2012-09-04T00:00:00"/>
    <m/>
    <n v="1044.3900000000001"/>
    <s v="League of Minnesota Cities"/>
    <m/>
    <m/>
    <d v="2012-07-22T00:00:00"/>
    <s v="N"/>
    <m/>
  </r>
  <r>
    <n v="2014"/>
    <x v="5"/>
    <s v="BAXTER, CITY OF"/>
    <x v="7"/>
    <n v="7872"/>
    <s v="TOURNAT, WALTER"/>
    <m/>
    <d v="2014-01-09T00:00:00"/>
    <m/>
    <n v="6000"/>
    <s v="League of Minnesota Cities"/>
    <m/>
    <m/>
    <d v="2013-11-16T00:00:00"/>
    <s v="N"/>
    <m/>
  </r>
  <r>
    <m/>
    <x v="5"/>
    <s v="BCA"/>
    <x v="8"/>
    <e v="#N/A"/>
    <s v="Todd Anthony Theyson"/>
    <m/>
    <m/>
    <d v="2014-10-27T00:00:00"/>
    <n v="40000"/>
    <s v="State Patrol"/>
    <s v="(redacted)"/>
    <m/>
    <m/>
    <s v="N"/>
    <m/>
  </r>
  <r>
    <m/>
    <x v="3"/>
    <s v="BCA"/>
    <x v="8"/>
    <e v="#N/A"/>
    <s v="Jane Doe"/>
    <m/>
    <m/>
    <d v="2015-07-20T00:00:00"/>
    <n v="117500"/>
    <s v="State Patrol"/>
    <s v="(redacted)"/>
    <m/>
    <m/>
    <s v="N"/>
    <m/>
  </r>
  <r>
    <m/>
    <x v="10"/>
    <s v="Becker County"/>
    <x v="9"/>
    <n v="4721"/>
    <s v="Steve Mattson"/>
    <m/>
    <m/>
    <m/>
    <n v="135000"/>
    <s v="MCIT"/>
    <s v="Timothy Haverkamp"/>
    <m/>
    <d v="2006-09-15T00:00:00"/>
    <s v="N"/>
    <m/>
  </r>
  <r>
    <m/>
    <x v="1"/>
    <s v="Becker County"/>
    <x v="9"/>
    <n v="4721"/>
    <s v="Glenn Fladmark"/>
    <m/>
    <m/>
    <d v="2010-06-18T00:00:00"/>
    <n v="5000"/>
    <s v="MCIT"/>
    <s v="Unknown"/>
    <m/>
    <d v="2008-06-01T00:00:00"/>
    <s v="Y"/>
    <m/>
  </r>
  <r>
    <m/>
    <x v="1"/>
    <s v="Becker County"/>
    <x v="9"/>
    <n v="4721"/>
    <s v="Kenneth Andersen"/>
    <m/>
    <m/>
    <d v="2010-03-05T00:00:00"/>
    <n v="104000"/>
    <s v="MCIT"/>
    <s v="Various"/>
    <m/>
    <d v="2007-06-11T00:00:00"/>
    <s v="Y"/>
    <m/>
  </r>
  <r>
    <m/>
    <x v="0"/>
    <s v="Beltrami County"/>
    <x v="10"/>
    <n v="30568"/>
    <s v="James Needham"/>
    <m/>
    <m/>
    <m/>
    <n v="33250"/>
    <s v="MCIT"/>
    <s v="Petrie"/>
    <m/>
    <d v="2007-06-10T00:00:00"/>
    <s v="N"/>
    <m/>
  </r>
  <r>
    <n v="2011"/>
    <x v="6"/>
    <s v="BEMIDJI, CITY OF"/>
    <x v="11"/>
    <n v="14536"/>
    <s v="MICHAEL J. ROY,"/>
    <m/>
    <d v="2011-05-27T00:00:00"/>
    <m/>
    <n v="9500"/>
    <s v="League of Minnesota Cities"/>
    <m/>
    <m/>
    <d v="2010-08-02T00:00:00"/>
    <s v="N"/>
    <m/>
  </r>
  <r>
    <n v="2013"/>
    <x v="8"/>
    <s v="BEMIDJI, CITY OF"/>
    <x v="11"/>
    <n v="14536"/>
    <s v="BROOKE BASS"/>
    <m/>
    <d v="2013-03-27T00:00:00"/>
    <m/>
    <n v="3125"/>
    <s v="League of Minnesota Cities"/>
    <m/>
    <m/>
    <d v="2007-01-29T00:00:00"/>
    <s v="N"/>
    <m/>
  </r>
  <r>
    <n v="2013"/>
    <x v="8"/>
    <s v="BIG LAKE, CITY OF"/>
    <x v="12"/>
    <n v="10425"/>
    <s v="BROOKE BASS"/>
    <m/>
    <d v="2013-03-26T00:00:00"/>
    <m/>
    <n v="3125"/>
    <s v="League of Minnesota Cities"/>
    <m/>
    <m/>
    <d v="2007-01-12T00:00:00"/>
    <s v="N"/>
    <m/>
  </r>
  <r>
    <n v="2010"/>
    <x v="2"/>
    <s v="BIWABIK, CITY OF"/>
    <x v="13"/>
    <e v="#N/A"/>
    <s v="NICHOLAS GRIVETTE,"/>
    <m/>
    <d v="2010-09-23T00:00:00"/>
    <m/>
    <n v="75000"/>
    <s v="League of Minnesota Cities"/>
    <m/>
    <m/>
    <d v="2008-10-26T00:00:00"/>
    <s v="N"/>
    <m/>
  </r>
  <r>
    <n v="2008"/>
    <x v="10"/>
    <s v="BLAINE, CITY OF &amp; EDA"/>
    <x v="14"/>
    <n v="62177"/>
    <s v="HANNA MOSSA"/>
    <m/>
    <d v="2008-06-17T00:00:00"/>
    <m/>
    <n v="213"/>
    <s v="League of Minnesota Cities"/>
    <m/>
    <m/>
    <d v="2008-06-03T00:00:00"/>
    <s v="N"/>
    <m/>
  </r>
  <r>
    <n v="2009"/>
    <x v="0"/>
    <s v="BLAINE, CITY OF &amp; EDA"/>
    <x v="14"/>
    <n v="62177"/>
    <s v="DANA MARIE OLNESS"/>
    <m/>
    <d v="2009-10-07T00:00:00"/>
    <m/>
    <n v="50"/>
    <s v="League of Minnesota Cities"/>
    <m/>
    <m/>
    <d v="2009-10-05T00:00:00"/>
    <s v="N"/>
    <m/>
  </r>
  <r>
    <n v="2009"/>
    <x v="1"/>
    <s v="BLAINE, CITY OF &amp; EDA"/>
    <x v="14"/>
    <n v="62177"/>
    <s v="RON &amp; ROSANNE KRUSE"/>
    <m/>
    <d v="2009-11-24T00:00:00"/>
    <m/>
    <n v="14850"/>
    <s v="League of Minnesota Cities"/>
    <m/>
    <m/>
    <d v="2009-08-11T00:00:00"/>
    <s v="N"/>
    <m/>
  </r>
  <r>
    <n v="2011"/>
    <x v="4"/>
    <s v="BLAINE, CITY OF &amp; EDA"/>
    <x v="14"/>
    <n v="62177"/>
    <s v="LYONS, KELLY"/>
    <m/>
    <d v="2011-09-06T00:00:00"/>
    <m/>
    <n v="25632.38"/>
    <s v="League of Minnesota Cities"/>
    <m/>
    <m/>
    <d v="2011-09-02T00:00:00"/>
    <s v="N"/>
    <m/>
  </r>
  <r>
    <n v="2011"/>
    <x v="4"/>
    <s v="BLAINE, CITY OF &amp; EDA"/>
    <x v="14"/>
    <n v="62177"/>
    <s v="WAGAMON, PATRICK"/>
    <m/>
    <d v="2011-03-22T00:00:00"/>
    <m/>
    <n v="88500"/>
    <s v="League of Minnesota Cities"/>
    <m/>
    <m/>
    <d v="2010-10-15T00:00:00"/>
    <s v="N"/>
    <m/>
  </r>
  <r>
    <n v="2013"/>
    <x v="6"/>
    <s v="BLAINE, CITY OF &amp; EDA"/>
    <x v="14"/>
    <n v="62177"/>
    <s v="CHUOL, NYARUACH"/>
    <m/>
    <d v="2013-06-18T00:00:00"/>
    <m/>
    <n v="1375"/>
    <s v="League of Minnesota Cities"/>
    <m/>
    <m/>
    <d v="2013-05-01T00:00:00"/>
    <s v="N"/>
    <m/>
  </r>
  <r>
    <n v="2012"/>
    <x v="6"/>
    <s v="BLAINE, CITY OF &amp; EDA"/>
    <x v="14"/>
    <n v="62177"/>
    <s v="HANEY, ELSAIED"/>
    <m/>
    <d v="2012-12-28T00:00:00"/>
    <m/>
    <n v="694.17"/>
    <s v="League of Minnesota Cities"/>
    <m/>
    <m/>
    <d v="2012-08-01T00:00:00"/>
    <s v="N"/>
    <m/>
  </r>
  <r>
    <n v="2014"/>
    <x v="3"/>
    <s v="BLAINE, CITY OF &amp; EDA"/>
    <x v="14"/>
    <n v="62177"/>
    <s v="KEVIN WESTERLUND"/>
    <m/>
    <d v="2014-12-05T00:00:00"/>
    <m/>
    <n v="25000"/>
    <s v="League of Minnesota Cities"/>
    <m/>
    <m/>
    <d v="2013-06-22T00:00:00"/>
    <s v="N"/>
    <m/>
  </r>
  <r>
    <n v="2014"/>
    <x v="7"/>
    <s v="BLAINE, CITY OF &amp; EDA"/>
    <x v="14"/>
    <n v="62177"/>
    <s v="JULIO MARTINEZ"/>
    <m/>
    <d v="2014-10-13T00:00:00"/>
    <m/>
    <n v="20000"/>
    <s v="League of Minnesota Cities"/>
    <m/>
    <m/>
    <d v="2014-10-12T00:00:00"/>
    <s v="N"/>
    <m/>
  </r>
  <r>
    <n v="2015"/>
    <x v="7"/>
    <s v="BLAINE, CITY OF &amp; EDA"/>
    <x v="14"/>
    <n v="62177"/>
    <s v="NADINE BABU"/>
    <m/>
    <d v="2015-01-07T00:00:00"/>
    <m/>
    <n v="4375.25"/>
    <s v="League of Minnesota Cities"/>
    <m/>
    <m/>
    <d v="2011-02-03T00:00:00"/>
    <s v="N"/>
    <m/>
  </r>
  <r>
    <n v="2014"/>
    <x v="8"/>
    <s v="BLAINE, CITY OF &amp; EDA"/>
    <x v="14"/>
    <n v="62177"/>
    <s v="ERICA ROHDE"/>
    <m/>
    <d v="2014-10-29T00:00:00"/>
    <m/>
    <n v="84500"/>
    <s v="League of Minnesota Cities"/>
    <m/>
    <m/>
    <d v="2012-09-11T00:00:00"/>
    <s v="N"/>
    <m/>
  </r>
  <r>
    <n v="2013"/>
    <x v="3"/>
    <s v="BLOOMING PRAIRIE, CITY OF"/>
    <x v="15"/>
    <n v="1972"/>
    <s v="GARCIA, VALANCHIE"/>
    <m/>
    <d v="2013-06-19T00:00:00"/>
    <m/>
    <n v="10000"/>
    <s v="League of Minnesota Cities"/>
    <m/>
    <m/>
    <d v="2013-04-17T00:00:00"/>
    <s v="N"/>
    <m/>
  </r>
  <r>
    <n v="2007"/>
    <x v="9"/>
    <s v="BLOOMINGTON, CITY OF"/>
    <x v="16"/>
    <n v="87158"/>
    <s v="KANDICE PAHL"/>
    <m/>
    <d v="2007-01-03T00:00:00"/>
    <m/>
    <n v="125"/>
    <s v="League of Minnesota Cities"/>
    <m/>
    <m/>
    <d v="2006-12-27T00:00:00"/>
    <s v="N"/>
    <m/>
  </r>
  <r>
    <n v="2008"/>
    <x v="10"/>
    <s v="BLOOMINGTON, CITY OF"/>
    <x v="16"/>
    <n v="87158"/>
    <s v="HANS SAGENG"/>
    <m/>
    <d v="2008-09-22T00:00:00"/>
    <m/>
    <n v="268"/>
    <s v="League of Minnesota Cities"/>
    <m/>
    <m/>
    <d v="2008-05-30T00:00:00"/>
    <s v="N"/>
    <m/>
  </r>
  <r>
    <n v="2007"/>
    <x v="10"/>
    <s v="BLOOMINGTON, CITY OF"/>
    <x v="16"/>
    <n v="87158"/>
    <s v="MARLENE GIBAS"/>
    <m/>
    <d v="2007-12-04T00:00:00"/>
    <m/>
    <n v="1397.19"/>
    <s v="League of Minnesota Cities"/>
    <m/>
    <m/>
    <d v="2007-10-31T00:00:00"/>
    <s v="N"/>
    <m/>
  </r>
  <r>
    <n v="2009"/>
    <x v="0"/>
    <s v="BLOOMINGTON, CITY OF"/>
    <x v="16"/>
    <n v="87158"/>
    <s v="KAREN KNUTSON"/>
    <m/>
    <d v="2009-05-29T00:00:00"/>
    <m/>
    <n v="325"/>
    <s v="League of Minnesota Cities"/>
    <m/>
    <m/>
    <d v="2009-04-01T00:00:00"/>
    <s v="N"/>
    <m/>
  </r>
  <r>
    <n v="2009"/>
    <x v="0"/>
    <s v="BLOOMINGTON, CITY OF"/>
    <x v="16"/>
    <n v="87158"/>
    <s v="LESLIE BRUESEHOFF"/>
    <m/>
    <d v="2009-04-28T00:00:00"/>
    <m/>
    <n v="507.59"/>
    <s v="League of Minnesota Cities"/>
    <m/>
    <m/>
    <d v="2009-04-17T00:00:00"/>
    <s v="N"/>
    <m/>
  </r>
  <r>
    <n v="2009"/>
    <x v="0"/>
    <s v="BLOOMINGTON, CITY OF"/>
    <x v="16"/>
    <n v="87158"/>
    <s v="LORENE FAYE TVINNEREIM"/>
    <m/>
    <d v="2009-11-15T00:00:00"/>
    <m/>
    <n v="500"/>
    <s v="League of Minnesota Cities"/>
    <m/>
    <m/>
    <d v="2009-11-10T00:00:00"/>
    <s v="N"/>
    <m/>
  </r>
  <r>
    <n v="2009"/>
    <x v="0"/>
    <s v="BLOOMINGTON, CITY OF"/>
    <x v="16"/>
    <n v="87158"/>
    <s v="MOHAMUAD FAGAS"/>
    <m/>
    <d v="2009-12-03T00:00:00"/>
    <m/>
    <n v="183.8"/>
    <s v="League of Minnesota Cities"/>
    <m/>
    <m/>
    <d v="2009-11-19T00:00:00"/>
    <s v="N"/>
    <m/>
  </r>
  <r>
    <n v="2009"/>
    <x v="0"/>
    <s v="BLOOMINGTON, CITY OF"/>
    <x v="16"/>
    <n v="87158"/>
    <s v="RITA MATTHEWS"/>
    <m/>
    <d v="2009-01-30T00:00:00"/>
    <m/>
    <n v="1074.67"/>
    <s v="League of Minnesota Cities"/>
    <m/>
    <m/>
    <d v="2008-11-28T00:00:00"/>
    <s v="N"/>
    <m/>
  </r>
  <r>
    <n v="2010"/>
    <x v="1"/>
    <s v="BLOOMINGTON, CITY OF"/>
    <x v="16"/>
    <n v="87158"/>
    <s v="CAMERON, DANIEL"/>
    <m/>
    <d v="2010-05-19T00:00:00"/>
    <m/>
    <n v="557.41"/>
    <s v="League of Minnesota Cities"/>
    <m/>
    <m/>
    <d v="2010-03-27T00:00:00"/>
    <s v="N"/>
    <m/>
  </r>
  <r>
    <n v="2010"/>
    <x v="1"/>
    <s v="BLOOMINGTON, CITY OF"/>
    <x v="16"/>
    <n v="87158"/>
    <s v="CHIA HANG"/>
    <m/>
    <d v="2010-05-12T00:00:00"/>
    <m/>
    <n v="400"/>
    <s v="League of Minnesota Cities"/>
    <m/>
    <m/>
    <d v="2010-05-05T00:00:00"/>
    <s v="N"/>
    <m/>
  </r>
  <r>
    <n v="2010"/>
    <x v="1"/>
    <s v="BLOOMINGTON, CITY OF"/>
    <x v="16"/>
    <n v="87158"/>
    <s v="DAVID KLICKA"/>
    <m/>
    <d v="2010-07-28T00:00:00"/>
    <m/>
    <n v="910"/>
    <s v="League of Minnesota Cities"/>
    <m/>
    <m/>
    <d v="2010-07-16T00:00:00"/>
    <s v="N"/>
    <m/>
  </r>
  <r>
    <n v="2010"/>
    <x v="1"/>
    <s v="BLOOMINGTON, CITY OF"/>
    <x v="16"/>
    <n v="87158"/>
    <s v="DEVONSHIRE APARTMENTS"/>
    <m/>
    <d v="2010-05-10T00:00:00"/>
    <m/>
    <n v="673.76"/>
    <s v="League of Minnesota Cities"/>
    <m/>
    <m/>
    <d v="2010-03-29T00:00:00"/>
    <s v="N"/>
    <m/>
  </r>
  <r>
    <n v="2008"/>
    <x v="1"/>
    <s v="BLOOMINGTON, CITY OF"/>
    <x v="16"/>
    <n v="87158"/>
    <s v="JOSEPH BARRACK"/>
    <m/>
    <d v="2008-04-18T00:00:00"/>
    <m/>
    <n v="25000"/>
    <s v="League of Minnesota Cities"/>
    <m/>
    <m/>
    <d v="2008-04-17T00:00:00"/>
    <s v="N"/>
    <m/>
  </r>
  <r>
    <n v="2011"/>
    <x v="2"/>
    <s v="BLOOMINGTON, CITY OF"/>
    <x v="16"/>
    <n v="87158"/>
    <s v="DEVONSHIRE APARTMENTS"/>
    <m/>
    <d v="2011-07-14T00:00:00"/>
    <m/>
    <n v="556.94000000000005"/>
    <s v="League of Minnesota Cities"/>
    <m/>
    <m/>
    <d v="2011-04-28T00:00:00"/>
    <s v="N"/>
    <m/>
  </r>
  <r>
    <n v="2009"/>
    <x v="2"/>
    <s v="BLOOMINGTON, CITY OF"/>
    <x v="16"/>
    <n v="87158"/>
    <s v="KARIM G. EL-GHAZZAWY"/>
    <m/>
    <d v="2009-02-27T00:00:00"/>
    <m/>
    <n v="325000"/>
    <s v="League of Minnesota Cities"/>
    <m/>
    <m/>
    <d v="2008-11-11T00:00:00"/>
    <s v="N"/>
    <m/>
  </r>
  <r>
    <n v="2012"/>
    <x v="4"/>
    <s v="BLOOMINGTON, CITY OF"/>
    <x v="16"/>
    <n v="87158"/>
    <s v="BETH, JEREMY"/>
    <m/>
    <d v="2012-09-24T00:00:00"/>
    <m/>
    <n v="106.54"/>
    <s v="League of Minnesota Cities"/>
    <m/>
    <m/>
    <d v="2012-09-04T00:00:00"/>
    <s v="N"/>
    <m/>
  </r>
  <r>
    <n v="2012"/>
    <x v="4"/>
    <s v="BLOOMINGTON, CITY OF"/>
    <x v="16"/>
    <n v="87158"/>
    <s v="COATE, THOMAS"/>
    <m/>
    <d v="2012-10-16T00:00:00"/>
    <m/>
    <n v="386.09"/>
    <s v="League of Minnesota Cities"/>
    <m/>
    <m/>
    <d v="2012-08-07T00:00:00"/>
    <s v="N"/>
    <m/>
  </r>
  <r>
    <n v="2012"/>
    <x v="4"/>
    <s v="BLOOMINGTON, CITY OF"/>
    <x v="16"/>
    <n v="87158"/>
    <s v="KAMP, MELANIE"/>
    <m/>
    <d v="2012-01-05T00:00:00"/>
    <m/>
    <n v="152.44"/>
    <s v="League of Minnesota Cities"/>
    <m/>
    <m/>
    <d v="2011-12-08T00:00:00"/>
    <s v="N"/>
    <m/>
  </r>
  <r>
    <n v="2010"/>
    <x v="4"/>
    <s v="BLOOMINGTON, CITY OF"/>
    <x v="16"/>
    <n v="87158"/>
    <s v="NICOLE YZAGUIRRE,"/>
    <m/>
    <d v="2010-09-07T00:00:00"/>
    <m/>
    <n v="12000"/>
    <s v="League of Minnesota Cities"/>
    <m/>
    <m/>
    <d v="2010-08-31T00:00:00"/>
    <s v="N"/>
    <m/>
  </r>
  <r>
    <n v="2012"/>
    <x v="4"/>
    <s v="BLOOMINGTON, CITY OF"/>
    <x v="16"/>
    <n v="87158"/>
    <s v="RASMUSSON, ANNE"/>
    <m/>
    <d v="2012-01-19T00:00:00"/>
    <m/>
    <n v="28000"/>
    <s v="League of Minnesota Cities"/>
    <m/>
    <m/>
    <d v="2012-01-19T00:00:00"/>
    <s v="N"/>
    <m/>
  </r>
  <r>
    <n v="2012"/>
    <x v="6"/>
    <s v="BLOOMINGTON, CITY OF"/>
    <x v="16"/>
    <n v="87158"/>
    <s v="U.S. DEPARTMENT OF HOUSING AND"/>
    <m/>
    <d v="2012-12-21T00:00:00"/>
    <m/>
    <n v="10379.209999999999"/>
    <s v="League of Minnesota Cities"/>
    <m/>
    <m/>
    <d v="2012-09-18T00:00:00"/>
    <s v="N"/>
    <m/>
  </r>
  <r>
    <n v="2011"/>
    <x v="6"/>
    <s v="BLOOMINGTON, CITY OF"/>
    <x v="16"/>
    <n v="87158"/>
    <s v="WARD, ISAAC"/>
    <m/>
    <d v="2011-08-12T00:00:00"/>
    <m/>
    <n v="150000"/>
    <s v="League of Minnesota Cities"/>
    <m/>
    <m/>
    <d v="2009-12-03T00:00:00"/>
    <s v="N"/>
    <m/>
  </r>
  <r>
    <n v="2012"/>
    <x v="5"/>
    <s v="BLOOMINGTON, CITY OF"/>
    <x v="16"/>
    <n v="87158"/>
    <s v="CHALBERG, JOHN"/>
    <m/>
    <d v="2012-12-20T00:00:00"/>
    <m/>
    <n v="25000"/>
    <s v="League of Minnesota Cities"/>
    <m/>
    <m/>
    <d v="2012-10-01T00:00:00"/>
    <s v="N"/>
    <m/>
  </r>
  <r>
    <n v="2014"/>
    <x v="5"/>
    <s v="BLOOMINGTON, CITY OF"/>
    <x v="16"/>
    <n v="87158"/>
    <s v="EMCAS"/>
    <m/>
    <d v="2014-03-05T00:00:00"/>
    <m/>
    <n v="170.66"/>
    <s v="League of Minnesota Cities"/>
    <m/>
    <m/>
    <d v="2013-12-31T00:00:00"/>
    <s v="N"/>
    <m/>
  </r>
  <r>
    <n v="2014"/>
    <x v="5"/>
    <s v="BLOOMINGTON, CITY OF"/>
    <x v="16"/>
    <n v="87158"/>
    <s v="INTERNATIONAL VILLAGE APARTMEN"/>
    <m/>
    <d v="2014-09-02T00:00:00"/>
    <m/>
    <n v="252.5"/>
    <s v="League of Minnesota Cities"/>
    <m/>
    <m/>
    <d v="2014-07-14T00:00:00"/>
    <s v="N"/>
    <m/>
  </r>
  <r>
    <n v="2014"/>
    <x v="5"/>
    <s v="BLOOMINGTON, CITY OF"/>
    <x v="16"/>
    <n v="87158"/>
    <s v="WICKHAM, STEPHEN"/>
    <m/>
    <d v="2014-05-20T00:00:00"/>
    <m/>
    <n v="1560"/>
    <s v="League of Minnesota Cities"/>
    <m/>
    <m/>
    <d v="2014-03-24T00:00:00"/>
    <s v="N"/>
    <m/>
  </r>
  <r>
    <n v="2014"/>
    <x v="3"/>
    <s v="BLOOMINGTON, CITY OF"/>
    <x v="16"/>
    <n v="87158"/>
    <s v="EMERALD PARK OF BLOOMINGTON"/>
    <m/>
    <d v="2014-10-28T00:00:00"/>
    <m/>
    <n v="660"/>
    <s v="League of Minnesota Cities"/>
    <m/>
    <m/>
    <d v="2014-10-15T00:00:00"/>
    <s v="N"/>
    <m/>
  </r>
  <r>
    <n v="2013"/>
    <x v="3"/>
    <s v="BLOOMINGTON, CITY OF"/>
    <x v="16"/>
    <n v="87158"/>
    <s v="LIDDLE, TAMMY JO"/>
    <m/>
    <d v="2013-01-22T00:00:00"/>
    <m/>
    <n v="25000"/>
    <s v="League of Minnesota Cities"/>
    <m/>
    <m/>
    <d v="2012-12-15T00:00:00"/>
    <s v="N"/>
    <m/>
  </r>
  <r>
    <n v="2012"/>
    <x v="3"/>
    <s v="BLOOMINGTON, CITY OF"/>
    <x v="16"/>
    <n v="87158"/>
    <s v="THE RALPH W JEWELL FAMILY LTD"/>
    <m/>
    <d v="2012-12-21T00:00:00"/>
    <m/>
    <n v="95000"/>
    <s v="League of Minnesota Cities"/>
    <m/>
    <m/>
    <d v="2012-09-18T00:00:00"/>
    <s v="N"/>
    <m/>
  </r>
  <r>
    <n v="2015"/>
    <x v="7"/>
    <s v="BLOOMINGTON, CITY OF"/>
    <x v="16"/>
    <n v="87158"/>
    <s v="ESA P PORTFOLIO OPERATING LESSEE, LLC"/>
    <m/>
    <d v="2015-09-28T00:00:00"/>
    <m/>
    <n v="3500"/>
    <s v="League of Minnesota Cities"/>
    <m/>
    <m/>
    <d v="2015-09-02T00:00:00"/>
    <s v="N"/>
    <m/>
  </r>
  <r>
    <n v="2016"/>
    <x v="7"/>
    <s v="BLOOMINGTON, CITY OF"/>
    <x v="16"/>
    <n v="87158"/>
    <s v="KEDAR KSHIRSAGAR"/>
    <m/>
    <d v="2016-09-20T00:00:00"/>
    <m/>
    <n v="175"/>
    <s v="League of Minnesota Cities"/>
    <m/>
    <m/>
    <d v="2016-09-03T00:00:00"/>
    <s v="N"/>
    <m/>
  </r>
  <r>
    <n v="2013"/>
    <x v="7"/>
    <s v="BLOOMINGTON, CITY OF"/>
    <x v="16"/>
    <n v="87158"/>
    <s v="KELLY ENGEBRETSON"/>
    <m/>
    <d v="2013-12-09T00:00:00"/>
    <m/>
    <n v="10000"/>
    <s v="League of Minnesota Cities"/>
    <m/>
    <m/>
    <d v="2010-11-10T00:00:00"/>
    <s v="N"/>
    <m/>
  </r>
  <r>
    <n v="2016"/>
    <x v="7"/>
    <s v="BLOOMINGTON, CITY OF"/>
    <x v="16"/>
    <n v="87158"/>
    <s v="LARRY NG"/>
    <m/>
    <d v="2016-07-14T00:00:00"/>
    <m/>
    <n v="750"/>
    <s v="League of Minnesota Cities"/>
    <m/>
    <m/>
    <d v="2016-07-04T00:00:00"/>
    <s v="N"/>
    <m/>
  </r>
  <r>
    <n v="2016"/>
    <x v="7"/>
    <s v="BLOOMINGTON, CITY OF"/>
    <x v="16"/>
    <n v="87158"/>
    <s v="SCOTT CHANDRADAT"/>
    <m/>
    <d v="2016-05-20T00:00:00"/>
    <m/>
    <n v="344"/>
    <s v="League of Minnesota Cities"/>
    <m/>
    <m/>
    <d v="2016-04-15T00:00:00"/>
    <s v="N"/>
    <m/>
  </r>
  <r>
    <n v="2017"/>
    <x v="8"/>
    <s v="BLOOMINGTON, CITY OF"/>
    <x v="16"/>
    <n v="87158"/>
    <s v="JANICE SEEBEK"/>
    <d v="2017-07-01T00:00:00"/>
    <d v="2017-08-25T00:00:00"/>
    <m/>
    <n v="2000"/>
    <s v="League of Minnesota Cities"/>
    <s v="(not provided)"/>
    <m/>
    <m/>
    <s v="N"/>
    <m/>
  </r>
  <r>
    <n v="2013"/>
    <x v="8"/>
    <s v="BLOOMINGTON, CITY OF"/>
    <x v="16"/>
    <n v="87158"/>
    <s v="JARED TAYLOR"/>
    <m/>
    <d v="2013-07-17T00:00:00"/>
    <m/>
    <n v="23614.29"/>
    <s v="League of Minnesota Cities"/>
    <m/>
    <m/>
    <d v="2006-04-20T00:00:00"/>
    <s v="N"/>
    <m/>
  </r>
  <r>
    <n v="2017"/>
    <x v="8"/>
    <s v="BLOOMINGTON, CITY OF"/>
    <x v="16"/>
    <n v="87158"/>
    <s v="JOSHUA DEICK"/>
    <d v="2017-05-30T00:00:00"/>
    <d v="2017-09-26T00:00:00"/>
    <m/>
    <n v="210.17"/>
    <s v="League of Minnesota Cities"/>
    <s v="(not provided)"/>
    <m/>
    <m/>
    <s v="N"/>
    <m/>
  </r>
  <r>
    <n v="2016"/>
    <x v="8"/>
    <s v="BLOOMINGTON, CITY OF"/>
    <x v="16"/>
    <n v="87158"/>
    <s v="MICRON MOLDING INC."/>
    <m/>
    <d v="2016-05-18T00:00:00"/>
    <m/>
    <n v="10000"/>
    <s v="League of Minnesota Cities"/>
    <m/>
    <m/>
    <d v="2015-08-23T00:00:00"/>
    <s v="N"/>
    <m/>
  </r>
  <r>
    <m/>
    <x v="2"/>
    <s v="Blue Earth County"/>
    <x v="17"/>
    <n v="15463"/>
    <s v="Jeremy Hansen"/>
    <m/>
    <m/>
    <d v="2011-05-25T00:00:00"/>
    <n v="49000"/>
    <s v="MCIT"/>
    <s v="Jim Sheppard"/>
    <m/>
    <d v="2007-02-08T00:00:00"/>
    <s v="Y"/>
    <m/>
  </r>
  <r>
    <n v="2010"/>
    <x v="2"/>
    <s v="BOVEY, CITY OF"/>
    <x v="18"/>
    <n v="821"/>
    <s v="STALEY, MATTHEW"/>
    <m/>
    <d v="2010-12-21T00:00:00"/>
    <m/>
    <n v="16250"/>
    <s v="League of Minnesota Cities"/>
    <m/>
    <m/>
    <d v="2007-06-15T00:00:00"/>
    <s v="N"/>
    <m/>
  </r>
  <r>
    <n v="2013"/>
    <x v="3"/>
    <s v="BRAHAM, CITY OF"/>
    <x v="19"/>
    <n v="1789"/>
    <s v="KIRSTEN KENNEDY"/>
    <m/>
    <d v="2013-06-10T00:00:00"/>
    <m/>
    <n v="130000"/>
    <s v="League of Minnesota Cities"/>
    <m/>
    <m/>
    <d v="2007-07-23T00:00:00"/>
    <s v="N"/>
    <m/>
  </r>
  <r>
    <n v="2007"/>
    <x v="1"/>
    <s v="BRAINERD, CITY OF"/>
    <x v="20"/>
    <n v="13384"/>
    <s v="DARWIN GERDES"/>
    <m/>
    <d v="2007-12-17T00:00:00"/>
    <m/>
    <n v="475000"/>
    <s v="League of Minnesota Cities"/>
    <m/>
    <m/>
    <d v="2007-06-01T00:00:00"/>
    <s v="N"/>
    <m/>
  </r>
  <r>
    <n v="2008"/>
    <x v="1"/>
    <s v="BREEZY POINT, CITY OF"/>
    <x v="21"/>
    <n v="2355"/>
    <s v="JULIE WILLENBRING"/>
    <m/>
    <d v="2008-07-28T00:00:00"/>
    <m/>
    <n v="35000"/>
    <s v="League of Minnesota Cities"/>
    <m/>
    <m/>
    <d v="2007-07-29T00:00:00"/>
    <s v="N"/>
    <m/>
  </r>
  <r>
    <n v="2009"/>
    <x v="0"/>
    <s v="BROOKLYN CENTER, CITY OF"/>
    <x v="22"/>
    <n v="30873"/>
    <s v="KRISTI NORDBY"/>
    <m/>
    <d v="2009-05-25T00:00:00"/>
    <m/>
    <n v="4442.5"/>
    <s v="League of Minnesota Cities"/>
    <m/>
    <m/>
    <d v="2009-02-26T00:00:00"/>
    <s v="N"/>
    <m/>
  </r>
  <r>
    <n v="2008"/>
    <x v="0"/>
    <s v="BROOKLYN CENTER, CITY OF"/>
    <x v="22"/>
    <n v="30873"/>
    <s v="KRISTIN NORDSTORM"/>
    <m/>
    <d v="2008-04-24T00:00:00"/>
    <m/>
    <n v="423.17"/>
    <s v="League of Minnesota Cities"/>
    <m/>
    <m/>
    <d v="2008-01-08T00:00:00"/>
    <s v="N"/>
    <m/>
  </r>
  <r>
    <n v="2010"/>
    <x v="2"/>
    <s v="BROOKLYN CENTER, CITY OF"/>
    <x v="22"/>
    <n v="30873"/>
    <s v="ANITA PLUNKETT"/>
    <m/>
    <d v="2010-06-10T00:00:00"/>
    <m/>
    <n v="3523.38"/>
    <s v="League of Minnesota Cities"/>
    <m/>
    <m/>
    <d v="2009-10-21T00:00:00"/>
    <s v="N"/>
    <m/>
  </r>
  <r>
    <n v="2009"/>
    <x v="2"/>
    <s v="BROOKLYN CENTER, CITY OF"/>
    <x v="22"/>
    <n v="30873"/>
    <s v="GERALD ANDRESEN"/>
    <m/>
    <d v="2009-11-25T00:00:00"/>
    <m/>
    <n v="17500"/>
    <s v="League of Minnesota Cities"/>
    <m/>
    <m/>
    <d v="2008-01-27T00:00:00"/>
    <s v="N"/>
    <m/>
  </r>
  <r>
    <n v="2010"/>
    <x v="2"/>
    <s v="BROOKLYN CENTER, CITY OF"/>
    <x v="22"/>
    <n v="30873"/>
    <s v="LAURA MAE WARNER"/>
    <m/>
    <d v="2010-03-02T00:00:00"/>
    <m/>
    <n v="450000"/>
    <s v="League of Minnesota Cities"/>
    <m/>
    <m/>
    <d v="2009-05-29T00:00:00"/>
    <s v="N"/>
    <m/>
  </r>
  <r>
    <n v="2012"/>
    <x v="6"/>
    <s v="BROOKLYN CENTER, CITY OF"/>
    <x v="22"/>
    <n v="30873"/>
    <s v="WEBBER SR., TIMMY"/>
    <m/>
    <d v="2012-08-16T00:00:00"/>
    <m/>
    <n v="100"/>
    <s v="League of Minnesota Cities"/>
    <m/>
    <m/>
    <d v="2012-07-03T00:00:00"/>
    <s v="N"/>
    <m/>
  </r>
  <r>
    <n v="2013"/>
    <x v="8"/>
    <s v="BROOKLYN CENTER, CITY OF"/>
    <x v="22"/>
    <n v="30873"/>
    <s v="BROOKE BASS"/>
    <m/>
    <d v="2013-03-26T00:00:00"/>
    <m/>
    <n v="9375"/>
    <s v="League of Minnesota Cities"/>
    <m/>
    <m/>
    <d v="2007-01-19T00:00:00"/>
    <s v="N"/>
    <m/>
  </r>
  <r>
    <n v="2007"/>
    <x v="9"/>
    <s v="BROOKLYN PARK, CITY OF BROOKLYN PARK EDA"/>
    <x v="23"/>
    <n v="79433"/>
    <s v="ASUA HARRIS"/>
    <m/>
    <d v="2007-09-27T00:00:00"/>
    <m/>
    <n v="591.92999999999995"/>
    <s v="League of Minnesota Cities"/>
    <m/>
    <m/>
    <d v="2006-01-13T00:00:00"/>
    <s v="N"/>
    <m/>
  </r>
  <r>
    <n v="2007"/>
    <x v="9"/>
    <s v="BROOKLYN PARK, CITY OF BROOKLYN PARK EDA"/>
    <x v="23"/>
    <n v="79433"/>
    <s v="EDWARD GARRETT"/>
    <m/>
    <d v="2007-08-01T00:00:00"/>
    <m/>
    <n v="200"/>
    <s v="League of Minnesota Cities"/>
    <m/>
    <m/>
    <d v="2007-07-15T00:00:00"/>
    <s v="N"/>
    <m/>
  </r>
  <r>
    <n v="2007"/>
    <x v="9"/>
    <s v="BROOKLYN PARK, CITY OF BROOKLYN PARK EDA"/>
    <x v="23"/>
    <n v="79433"/>
    <s v="JORGE ARMANDO HIDALGO"/>
    <m/>
    <d v="2007-01-16T00:00:00"/>
    <m/>
    <n v="100"/>
    <s v="League of Minnesota Cities"/>
    <m/>
    <m/>
    <d v="2006-12-12T00:00:00"/>
    <s v="N"/>
    <m/>
  </r>
  <r>
    <n v="2007"/>
    <x v="9"/>
    <s v="BROOKLYN PARK, CITY OF BROOKLYN PARK EDA"/>
    <x v="23"/>
    <n v="79433"/>
    <s v="MARIO TUCKER"/>
    <m/>
    <d v="2007-06-21T00:00:00"/>
    <m/>
    <n v="70"/>
    <s v="League of Minnesota Cities"/>
    <m/>
    <m/>
    <d v="2006-01-01T00:00:00"/>
    <s v="N"/>
    <m/>
  </r>
  <r>
    <n v="2007"/>
    <x v="9"/>
    <s v="BROOKLYN PARK, CITY OF BROOKLYN PARK EDA"/>
    <x v="23"/>
    <n v="79433"/>
    <s v="PETER SCALISE, JR"/>
    <m/>
    <d v="2007-12-11T00:00:00"/>
    <m/>
    <n v="280"/>
    <s v="League of Minnesota Cities"/>
    <m/>
    <m/>
    <d v="2007-10-13T00:00:00"/>
    <s v="N"/>
    <m/>
  </r>
  <r>
    <n v="2007"/>
    <x v="9"/>
    <s v="BROOKLYN PARK, CITY OF BROOKLYN PARK EDA"/>
    <x v="23"/>
    <n v="79433"/>
    <s v="RANDOLPH TINSEN"/>
    <m/>
    <d v="2007-06-27T00:00:00"/>
    <m/>
    <n v="250"/>
    <s v="League of Minnesota Cities"/>
    <m/>
    <m/>
    <d v="2007-04-06T00:00:00"/>
    <s v="N"/>
    <m/>
  </r>
  <r>
    <n v="2008"/>
    <x v="10"/>
    <s v="BROOKLYN PARK, CITY OF BROOKLYN PARK EDA"/>
    <x v="23"/>
    <n v="79433"/>
    <s v="CYRUS MCCLAIN"/>
    <m/>
    <d v="2008-06-30T00:00:00"/>
    <m/>
    <n v="475"/>
    <s v="League of Minnesota Cities"/>
    <m/>
    <m/>
    <d v="2008-06-21T00:00:00"/>
    <s v="N"/>
    <m/>
  </r>
  <r>
    <n v="2008"/>
    <x v="10"/>
    <s v="BROOKLYN PARK, CITY OF BROOKLYN PARK EDA"/>
    <x v="23"/>
    <n v="79433"/>
    <s v="DARIELLE MANGEN"/>
    <m/>
    <d v="2008-02-08T00:00:00"/>
    <m/>
    <n v="236.64"/>
    <s v="League of Minnesota Cities"/>
    <m/>
    <m/>
    <d v="2007-10-30T00:00:00"/>
    <s v="N"/>
    <m/>
  </r>
  <r>
    <n v="2007"/>
    <x v="10"/>
    <s v="BROOKLYN PARK, CITY OF BROOKLYN PARK EDA"/>
    <x v="23"/>
    <n v="79433"/>
    <s v="JACKIE LAMERE"/>
    <m/>
    <d v="2007-11-24T00:00:00"/>
    <m/>
    <n v="487.17"/>
    <s v="League of Minnesota Cities"/>
    <m/>
    <m/>
    <d v="2007-11-24T00:00:00"/>
    <s v="N"/>
    <m/>
  </r>
  <r>
    <n v="2008"/>
    <x v="10"/>
    <s v="BROOKLYN PARK, CITY OF BROOKLYN PARK EDA"/>
    <x v="23"/>
    <n v="79433"/>
    <s v="KING DEARING"/>
    <m/>
    <d v="2008-09-23T00:00:00"/>
    <m/>
    <n v="528.80999999999995"/>
    <s v="League of Minnesota Cities"/>
    <m/>
    <m/>
    <d v="2008-09-23T00:00:00"/>
    <s v="N"/>
    <m/>
  </r>
  <r>
    <n v="2008"/>
    <x v="10"/>
    <s v="BROOKLYN PARK, CITY OF BROOKLYN PARK EDA"/>
    <x v="23"/>
    <n v="79433"/>
    <s v="MIKE OSBORNE"/>
    <m/>
    <d v="2008-08-19T00:00:00"/>
    <m/>
    <n v="260.02"/>
    <s v="League of Minnesota Cities"/>
    <m/>
    <m/>
    <d v="2008-08-10T00:00:00"/>
    <s v="N"/>
    <m/>
  </r>
  <r>
    <n v="2008"/>
    <x v="0"/>
    <s v="BROOKLYN PARK, CITY OF BROOKLYN PARK EDA"/>
    <x v="23"/>
    <n v="79433"/>
    <s v="ASHLEY DOSS"/>
    <m/>
    <d v="2008-12-08T00:00:00"/>
    <m/>
    <n v="74.319999999999993"/>
    <s v="League of Minnesota Cities"/>
    <m/>
    <m/>
    <d v="2008-11-26T00:00:00"/>
    <s v="N"/>
    <m/>
  </r>
  <r>
    <n v="2009"/>
    <x v="0"/>
    <s v="BROOKLYN PARK, CITY OF BROOKLYN PARK EDA"/>
    <x v="23"/>
    <n v="79433"/>
    <s v="MINTY WONGEH"/>
    <m/>
    <d v="2009-07-11T00:00:00"/>
    <m/>
    <n v="103.49"/>
    <s v="League of Minnesota Cities"/>
    <m/>
    <m/>
    <d v="2009-07-11T00:00:00"/>
    <s v="N"/>
    <m/>
  </r>
  <r>
    <n v="2008"/>
    <x v="0"/>
    <s v="BROOKLYN PARK, CITY OF BROOKLYN PARK EDA"/>
    <x v="23"/>
    <n v="79433"/>
    <s v="TRACI CUNNINGHAM"/>
    <m/>
    <d v="2008-12-08T00:00:00"/>
    <m/>
    <n v="77.819999999999993"/>
    <s v="League of Minnesota Cities"/>
    <m/>
    <m/>
    <d v="2008-11-30T00:00:00"/>
    <s v="N"/>
    <m/>
  </r>
  <r>
    <n v="2010"/>
    <x v="1"/>
    <s v="BROOKLYN PARK, CITY OF BROOKLYN PARK EDA"/>
    <x v="23"/>
    <n v="79433"/>
    <s v="ABBA BORA HUSSEIN KEDIR"/>
    <m/>
    <d v="2010-10-26T00:00:00"/>
    <m/>
    <n v="173.37"/>
    <s v="League of Minnesota Cities"/>
    <m/>
    <m/>
    <d v="2010-09-11T00:00:00"/>
    <s v="N"/>
    <m/>
  </r>
  <r>
    <n v="2010"/>
    <x v="1"/>
    <s v="BROOKLYN PARK, CITY OF BROOKLYN PARK EDA"/>
    <x v="23"/>
    <n v="79433"/>
    <s v="BRETT LOOMIS"/>
    <m/>
    <d v="2010-10-26T00:00:00"/>
    <m/>
    <n v="683.27"/>
    <s v="League of Minnesota Cities"/>
    <m/>
    <m/>
    <d v="2010-10-07T00:00:00"/>
    <s v="N"/>
    <m/>
  </r>
  <r>
    <n v="2010"/>
    <x v="1"/>
    <s v="BROOKLYN PARK, CITY OF BROOKLYN PARK EDA"/>
    <x v="23"/>
    <n v="79433"/>
    <s v="DIANE SMITH"/>
    <m/>
    <d v="2010-08-27T00:00:00"/>
    <m/>
    <n v="250"/>
    <s v="League of Minnesota Cities"/>
    <m/>
    <m/>
    <d v="2010-08-22T00:00:00"/>
    <s v="N"/>
    <m/>
  </r>
  <r>
    <n v="2010"/>
    <x v="2"/>
    <s v="BROOKLYN PARK, CITY OF BROOKLYN PARK EDA"/>
    <x v="23"/>
    <n v="79433"/>
    <s v="ANTOINE EVANS,"/>
    <m/>
    <d v="2010-10-26T00:00:00"/>
    <m/>
    <n v="20000"/>
    <s v="League of Minnesota Cities"/>
    <m/>
    <m/>
    <d v="2010-09-30T00:00:00"/>
    <s v="N"/>
    <m/>
  </r>
  <r>
    <n v="2011"/>
    <x v="2"/>
    <s v="BROOKLYN PARK, CITY OF BROOKLYN PARK EDA"/>
    <x v="23"/>
    <n v="79433"/>
    <s v="MICHAEL FLADUNG"/>
    <m/>
    <d v="2011-04-22T00:00:00"/>
    <m/>
    <n v="600"/>
    <s v="League of Minnesota Cities"/>
    <m/>
    <m/>
    <d v="2011-01-23T00:00:00"/>
    <s v="N"/>
    <m/>
  </r>
  <r>
    <n v="2010"/>
    <x v="4"/>
    <s v="BROOKLYN PARK, CITY OF BROOKLYN PARK EDA"/>
    <x v="23"/>
    <n v="79433"/>
    <s v="JON BENEDIX"/>
    <m/>
    <d v="2010-10-19T00:00:00"/>
    <m/>
    <n v="36087.46"/>
    <s v="League of Minnesota Cities"/>
    <m/>
    <m/>
    <d v="2010-01-30T00:00:00"/>
    <s v="N"/>
    <m/>
  </r>
  <r>
    <n v="2010"/>
    <x v="4"/>
    <s v="BROOKLYN PARK, CITY OF BROOKLYN PARK EDA"/>
    <x v="23"/>
    <n v="79433"/>
    <s v="SPARKLE WALLACE"/>
    <m/>
    <d v="2010-10-19T00:00:00"/>
    <m/>
    <n v="16412.54"/>
    <s v="League of Minnesota Cities"/>
    <m/>
    <m/>
    <d v="2010-01-30T00:00:00"/>
    <s v="N"/>
    <m/>
  </r>
  <r>
    <n v="2012"/>
    <x v="4"/>
    <s v="BROOKLYN PARK, CITY OF BROOKLYN PARK EDA"/>
    <x v="23"/>
    <n v="79433"/>
    <s v="TAUSIQ, SHAIKH"/>
    <m/>
    <d v="2012-02-22T00:00:00"/>
    <m/>
    <n v="540.01"/>
    <s v="League of Minnesota Cities"/>
    <m/>
    <m/>
    <d v="2012-02-08T00:00:00"/>
    <s v="N"/>
    <m/>
  </r>
  <r>
    <n v="2013"/>
    <x v="6"/>
    <s v="BROOKLYN PARK, CITY OF BROOKLYN PARK EDA"/>
    <x v="23"/>
    <n v="79433"/>
    <s v="TOGBESON JR., AMOS"/>
    <m/>
    <d v="2013-03-14T00:00:00"/>
    <m/>
    <n v="150000"/>
    <s v="League of Minnesota Cities"/>
    <m/>
    <m/>
    <d v="2012-04-08T00:00:00"/>
    <s v="N"/>
    <m/>
  </r>
  <r>
    <n v="2014"/>
    <x v="5"/>
    <s v="BROOKLYN PARK, CITY OF BROOKLYN PARK EDA"/>
    <x v="23"/>
    <n v="79433"/>
    <s v="Kyle Holstein"/>
    <m/>
    <d v="2014-01-29T00:00:00"/>
    <m/>
    <n v="1127.77"/>
    <s v="League of Minnesota Cities"/>
    <m/>
    <m/>
    <d v="2014-01-29T00:00:00"/>
    <s v="N"/>
    <m/>
  </r>
  <r>
    <n v="2012"/>
    <x v="5"/>
    <s v="BROOKLYN PARK, CITY OF BROOKLYN PARK EDA"/>
    <x v="23"/>
    <n v="79433"/>
    <s v="STARR, TAJARAY"/>
    <m/>
    <d v="2012-11-21T00:00:00"/>
    <m/>
    <n v="7500"/>
    <s v="League of Minnesota Cities"/>
    <m/>
    <m/>
    <d v="2012-04-25T00:00:00"/>
    <s v="N"/>
    <m/>
  </r>
  <r>
    <n v="2014"/>
    <x v="3"/>
    <s v="BROOKLYN PARK, CITY OF BROOKLYN PARK EDA"/>
    <x v="23"/>
    <n v="79433"/>
    <s v="DEONTE BLOUNTT"/>
    <m/>
    <d v="2014-06-02T00:00:00"/>
    <m/>
    <n v="4000"/>
    <s v="League of Minnesota Cities"/>
    <m/>
    <m/>
    <d v="2011-07-25T00:00:00"/>
    <s v="N"/>
    <m/>
  </r>
  <r>
    <n v="2015"/>
    <x v="3"/>
    <s v="BROOKLYN PARK, CITY OF BROOKLYN PARK EDA"/>
    <x v="23"/>
    <n v="79433"/>
    <s v="SHOUA YANG"/>
    <m/>
    <d v="2015-02-05T00:00:00"/>
    <m/>
    <n v="2850000"/>
    <s v="League of Minnesota Cities"/>
    <m/>
    <m/>
    <d v="2014-01-25T00:00:00"/>
    <s v="N"/>
    <m/>
  </r>
  <r>
    <n v="2013"/>
    <x v="3"/>
    <s v="BROOKLYN PARK, CITY OF BROOKLYN PARK EDA"/>
    <x v="23"/>
    <n v="79433"/>
    <s v="VASQUEZ, MAURICE"/>
    <m/>
    <d v="2013-10-15T00:00:00"/>
    <m/>
    <n v="5000"/>
    <s v="League of Minnesota Cities"/>
    <m/>
    <m/>
    <d v="2011-10-18T00:00:00"/>
    <s v="N"/>
    <m/>
  </r>
  <r>
    <n v="2014"/>
    <x v="7"/>
    <s v="BROOKLYN PARK, CITY OF BROOKLYN PARK EDA"/>
    <x v="23"/>
    <n v="79433"/>
    <s v="Dwight Campbell"/>
    <m/>
    <d v="2014-12-19T00:00:00"/>
    <m/>
    <n v="20000"/>
    <s v="League of Minnesota Cities"/>
    <m/>
    <m/>
    <d v="2013-06-27T00:00:00"/>
    <s v="N"/>
    <m/>
  </r>
  <r>
    <n v="2016"/>
    <x v="7"/>
    <s v="BROOKLYN PARK, CITY OF BROOKLYN PARK EDA"/>
    <x v="23"/>
    <n v="79433"/>
    <s v="JAMES DORBOR"/>
    <m/>
    <d v="2016-07-14T00:00:00"/>
    <m/>
    <n v="9850.6299999999992"/>
    <s v="League of Minnesota Cities"/>
    <m/>
    <m/>
    <d v="2016-07-13T00:00:00"/>
    <s v="N"/>
    <m/>
  </r>
  <r>
    <n v="2016"/>
    <x v="7"/>
    <s v="BROOKLYN PARK, CITY OF BROOKLYN PARK EDA"/>
    <x v="23"/>
    <n v="79433"/>
    <s v="JULIAN MCCLAIN"/>
    <m/>
    <d v="2016-04-15T00:00:00"/>
    <m/>
    <n v="95000"/>
    <s v="League of Minnesota Cities"/>
    <m/>
    <m/>
    <d v="2015-08-20T00:00:00"/>
    <s v="N"/>
    <m/>
  </r>
  <r>
    <n v="2013"/>
    <x v="7"/>
    <s v="BROOKLYN PARK, CITY OF BROOKLYN PARK EDA"/>
    <x v="23"/>
    <n v="79433"/>
    <s v="RICHARD SAPP"/>
    <m/>
    <d v="2013-07-09T00:00:00"/>
    <m/>
    <n v="5015.51"/>
    <s v="League of Minnesota Cities"/>
    <m/>
    <m/>
    <d v="2003-12-20T00:00:00"/>
    <s v="N"/>
    <m/>
  </r>
  <r>
    <n v="2015"/>
    <x v="8"/>
    <s v="BROOKLYN PARK, CITY OF BROOKLYN PARK EDA"/>
    <x v="23"/>
    <n v="79433"/>
    <s v="ANDRE PASSENHEIM"/>
    <m/>
    <d v="2015-02-06T00:00:00"/>
    <m/>
    <n v="60000"/>
    <s v="League of Minnesota Cities"/>
    <m/>
    <m/>
    <d v="2014-11-04T00:00:00"/>
    <s v="N"/>
    <m/>
  </r>
  <r>
    <n v="2016"/>
    <x v="8"/>
    <s v="BROOKLYN PARK, CITY OF BROOKLYN PARK EDA"/>
    <x v="23"/>
    <n v="79433"/>
    <s v="JONATHAN BIAYANG"/>
    <m/>
    <d v="2016-03-01T00:00:00"/>
    <m/>
    <n v="25000"/>
    <s v="League of Minnesota Cities"/>
    <m/>
    <m/>
    <d v="2016-02-24T00:00:00"/>
    <s v="N"/>
    <m/>
  </r>
  <r>
    <n v="2017"/>
    <x v="8"/>
    <s v="Brooklyn Park, City Of Brooklyn Park EDA Brooklyn Park HRA"/>
    <x v="23"/>
    <n v="79433"/>
    <s v="MUNIRA MAALIM"/>
    <d v="2017-09-30T00:00:00"/>
    <d v="2017-10-17T00:00:00"/>
    <m/>
    <n v="8732.4599999999991"/>
    <s v="League of Minnesota Cities"/>
    <s v="(not provided)"/>
    <m/>
    <m/>
    <s v="N"/>
    <m/>
  </r>
  <r>
    <n v="2007"/>
    <x v="9"/>
    <s v="BROWN-LYON  REDWOOD"/>
    <x v="24"/>
    <e v="#N/A"/>
    <s v="HELEN AND DONALD PETERSON"/>
    <m/>
    <d v="2007-03-09T00:00:00"/>
    <m/>
    <n v="34000"/>
    <s v="League of Minnesota Cities"/>
    <m/>
    <m/>
    <d v="2007-01-16T00:00:00"/>
    <s v="N"/>
    <m/>
  </r>
  <r>
    <n v="2010"/>
    <x v="1"/>
    <s v="BUFFALO LAKE, CITY OF"/>
    <x v="25"/>
    <n v="689"/>
    <s v="GARY SAUBER"/>
    <m/>
    <d v="2010-06-08T00:00:00"/>
    <m/>
    <n v="25000"/>
    <s v="League of Minnesota Cities"/>
    <m/>
    <m/>
    <d v="2009-10-09T00:00:00"/>
    <s v="N"/>
    <m/>
  </r>
  <r>
    <n v="2012"/>
    <x v="4"/>
    <s v="BURNSVILLE, CITY OF"/>
    <x v="26"/>
    <n v="61939"/>
    <s v="RASMUSSON, ANNE"/>
    <m/>
    <d v="2012-01-19T00:00:00"/>
    <m/>
    <n v="5600"/>
    <s v="League of Minnesota Cities"/>
    <m/>
    <m/>
    <d v="2012-01-19T00:00:00"/>
    <s v="N"/>
    <m/>
  </r>
  <r>
    <n v="2013"/>
    <x v="6"/>
    <s v="BURNSVILLE, CITY OF"/>
    <x v="26"/>
    <n v="61939"/>
    <s v="OAKLAND, RONALD"/>
    <m/>
    <d v="2013-02-21T00:00:00"/>
    <m/>
    <n v="1900"/>
    <s v="League of Minnesota Cities"/>
    <m/>
    <m/>
    <d v="2012-12-16T00:00:00"/>
    <s v="N"/>
    <m/>
  </r>
  <r>
    <n v="2014"/>
    <x v="3"/>
    <s v="BURNSVILLE, CITY OF"/>
    <x v="26"/>
    <n v="61939"/>
    <s v="AYRLAHN JOHNSON"/>
    <m/>
    <d v="2014-05-05T00:00:00"/>
    <m/>
    <n v="20000"/>
    <s v="League of Minnesota Cities"/>
    <m/>
    <m/>
    <d v="2013-01-20T00:00:00"/>
    <s v="N"/>
    <m/>
  </r>
  <r>
    <n v="2015"/>
    <x v="7"/>
    <s v="BURNSVILLE, CITY OF"/>
    <x v="26"/>
    <n v="61939"/>
    <s v="DANIEL ROY"/>
    <m/>
    <d v="2015-02-17T00:00:00"/>
    <m/>
    <n v="4250"/>
    <s v="League of Minnesota Cities"/>
    <m/>
    <m/>
    <d v="2013-05-10T00:00:00"/>
    <s v="N"/>
    <m/>
  </r>
  <r>
    <n v="2017"/>
    <x v="8"/>
    <s v="BURNSVILLE, CITY OF"/>
    <x v="26"/>
    <m/>
    <s v="KIM WHEELDEN"/>
    <d v="2017-09-05T00:00:00"/>
    <d v="2017-11-01T00:00:00"/>
    <m/>
    <n v="500"/>
    <s v="League of Minnesota Cities"/>
    <s v="(not provided)"/>
    <m/>
    <m/>
    <s v="N"/>
    <m/>
  </r>
  <r>
    <n v="2014"/>
    <x v="8"/>
    <s v="BURNSVILLE, CITY OF"/>
    <x v="26"/>
    <n v="61939"/>
    <s v="PATRICIA KERR KARASOV"/>
    <m/>
    <d v="2014-05-14T00:00:00"/>
    <m/>
    <n v="17000"/>
    <s v="League of Minnesota Cities"/>
    <m/>
    <m/>
    <d v="2006-04-19T00:00:00"/>
    <s v="N"/>
    <m/>
  </r>
  <r>
    <n v="2013"/>
    <x v="6"/>
    <s v="CANBY, CITY OF"/>
    <x v="27"/>
    <n v="1729"/>
    <s v="BRADLEY, ANTWAN"/>
    <m/>
    <d v="2013-10-01T00:00:00"/>
    <m/>
    <n v="80"/>
    <s v="League of Minnesota Cities"/>
    <m/>
    <m/>
    <d v="2013-09-28T00:00:00"/>
    <s v="N"/>
    <m/>
  </r>
  <r>
    <m/>
    <x v="0"/>
    <s v="Carver County"/>
    <x v="28"/>
    <n v="73693"/>
    <s v="Jeffrey Paul"/>
    <m/>
    <m/>
    <m/>
    <n v="74133.39"/>
    <s v="MCIT"/>
    <s v="Unknown"/>
    <m/>
    <d v="2009-06-26T00:00:00"/>
    <s v="N"/>
    <m/>
  </r>
  <r>
    <m/>
    <x v="5"/>
    <s v="Cass County"/>
    <x v="29"/>
    <n v="23419"/>
    <s v="Rogers Davis"/>
    <m/>
    <m/>
    <m/>
    <n v="7500"/>
    <s v="MCIT"/>
    <s v="Holsapple"/>
    <m/>
    <d v="2011-09-18T00:00:00"/>
    <s v="N"/>
    <m/>
  </r>
  <r>
    <n v="2016"/>
    <x v="7"/>
    <s v="CEE-VI DRUG TASK FORCE"/>
    <x v="30"/>
    <e v="#N/A"/>
    <s v="MIRO CONSTRUCTION LLC"/>
    <m/>
    <d v="2016-03-02T00:00:00"/>
    <m/>
    <n v="879.46"/>
    <s v="League of Minnesota Cities"/>
    <m/>
    <m/>
    <d v="2015-12-21T00:00:00"/>
    <s v="N"/>
    <m/>
  </r>
  <r>
    <n v="2014"/>
    <x v="3"/>
    <s v="CENTENNIAL LAKES JOINT POLICE"/>
    <x v="31"/>
    <n v="10903"/>
    <s v="FRANK QUINN"/>
    <m/>
    <d v="2014-12-18T00:00:00"/>
    <m/>
    <n v="5500"/>
    <s v="League of Minnesota Cities"/>
    <m/>
    <m/>
    <d v="2014-04-02T00:00:00"/>
    <s v="N"/>
    <m/>
  </r>
  <r>
    <n v="2008"/>
    <x v="0"/>
    <s v="CHAMPLIN, CITY OF"/>
    <x v="32"/>
    <n v="24003"/>
    <s v="QUENTIN DEANGELO CURTIS"/>
    <m/>
    <d v="2008-07-21T00:00:00"/>
    <m/>
    <n v="19000"/>
    <s v="League of Minnesota Cities"/>
    <m/>
    <m/>
    <d v="2007-09-08T00:00:00"/>
    <s v="N"/>
    <m/>
  </r>
  <r>
    <n v="2013"/>
    <x v="5"/>
    <s v="CHAMPLIN, CITY OF"/>
    <x v="32"/>
    <n v="24003"/>
    <s v="MILLER, STACIE"/>
    <m/>
    <d v="2013-09-10T00:00:00"/>
    <m/>
    <n v="1000"/>
    <s v="League of Minnesota Cities"/>
    <m/>
    <m/>
    <d v="2012-12-26T00:00:00"/>
    <s v="N"/>
    <m/>
  </r>
  <r>
    <n v="2010"/>
    <x v="5"/>
    <s v="CHAMPLIN, CITY OF"/>
    <x v="32"/>
    <n v="24003"/>
    <s v="ROSEN, RONALD"/>
    <m/>
    <d v="2010-05-27T00:00:00"/>
    <m/>
    <n v="185000"/>
    <s v="League of Minnesota Cities"/>
    <m/>
    <m/>
    <d v="2010-01-08T00:00:00"/>
    <s v="N"/>
    <m/>
  </r>
  <r>
    <n v="2013"/>
    <x v="8"/>
    <s v="CHAMPLIN, CITY OF"/>
    <x v="32"/>
    <n v="24003"/>
    <s v="BROOKE BASS"/>
    <m/>
    <d v="2013-03-26T00:00:00"/>
    <m/>
    <n v="28125"/>
    <s v="League of Minnesota Cities"/>
    <m/>
    <m/>
    <d v="2009-09-08T00:00:00"/>
    <s v="N"/>
    <m/>
  </r>
  <r>
    <n v="2007"/>
    <x v="10"/>
    <s v="CHASKA, CITY OF"/>
    <x v="33"/>
    <n v="25099"/>
    <s v="ERIC NELSON"/>
    <m/>
    <d v="2007-08-16T00:00:00"/>
    <m/>
    <n v="3750"/>
    <s v="League of Minnesota Cities"/>
    <m/>
    <m/>
    <d v="2007-03-30T00:00:00"/>
    <s v="N"/>
    <m/>
  </r>
  <r>
    <n v="2007"/>
    <x v="10"/>
    <s v="CHASKA, CITY OF"/>
    <x v="33"/>
    <n v="25099"/>
    <s v="KENT BETTENDORF"/>
    <m/>
    <d v="2007-08-16T00:00:00"/>
    <m/>
    <n v="3750"/>
    <s v="League of Minnesota Cities"/>
    <m/>
    <m/>
    <d v="2007-03-30T00:00:00"/>
    <s v="N"/>
    <m/>
  </r>
  <r>
    <n v="2014"/>
    <x v="8"/>
    <s v="CHASKA, CITY OF"/>
    <x v="33"/>
    <n v="25099"/>
    <s v="DAWN PFISTER"/>
    <m/>
    <d v="2014-02-11T00:00:00"/>
    <m/>
    <n v="1500001.01"/>
    <s v="League of Minnesota Cities"/>
    <m/>
    <m/>
    <d v="2014-02-07T00:00:00"/>
    <s v="N"/>
    <m/>
  </r>
  <r>
    <m/>
    <x v="7"/>
    <s v="Chisago County"/>
    <x v="34"/>
    <n v="26712"/>
    <s v="Brandon Ross Polley"/>
    <m/>
    <m/>
    <m/>
    <n v="18000"/>
    <s v="MCIT"/>
    <s v="Griggs"/>
    <m/>
    <d v="2014-06-19T00:00:00"/>
    <s v="N"/>
    <m/>
  </r>
  <r>
    <m/>
    <x v="10"/>
    <s v="Clay County"/>
    <x v="35"/>
    <n v="12583"/>
    <s v="Terry McGinnis"/>
    <m/>
    <m/>
    <d v="2008-12-01T00:00:00"/>
    <n v="14500"/>
    <s v="MCIT"/>
    <s v="Various"/>
    <m/>
    <d v="2007-05-29T00:00:00"/>
    <s v="Y"/>
    <m/>
  </r>
  <r>
    <m/>
    <x v="7"/>
    <s v="Clay County"/>
    <x v="35"/>
    <n v="12583"/>
    <s v="Steven Kraft"/>
    <m/>
    <m/>
    <m/>
    <n v="9500"/>
    <s v="MCIT"/>
    <s v="Jason Hicks, Steven Landsem"/>
    <m/>
    <d v="2014-03-18T00:00:00"/>
    <s v="N"/>
    <m/>
  </r>
  <r>
    <m/>
    <x v="4"/>
    <s v="CMMCIU"/>
    <x v="36"/>
    <e v="#N/A"/>
    <s v="John Sorenson"/>
    <m/>
    <m/>
    <m/>
    <n v="350000"/>
    <s v="MCIT"/>
    <s v="David McLaughlin"/>
    <m/>
    <d v="2009-03-18T00:00:00"/>
    <s v="N"/>
    <m/>
  </r>
  <r>
    <n v="2015"/>
    <x v="8"/>
    <s v="COLUMBIA HEIGHTS, CITY OF &amp; COLUMBIA HEIGHTS EDA  HRA"/>
    <x v="37"/>
    <n v="19714"/>
    <s v="BRANDON SKINNER"/>
    <m/>
    <d v="2015-12-21T00:00:00"/>
    <m/>
    <n v="257500"/>
    <s v="League of Minnesota Cities"/>
    <m/>
    <m/>
    <d v="2011-08-02T00:00:00"/>
    <s v="N"/>
    <m/>
  </r>
  <r>
    <n v="2008"/>
    <x v="0"/>
    <s v="COON RAPIDS, CITY OF"/>
    <x v="38"/>
    <n v="62256"/>
    <s v="STEVE BRANSTROM"/>
    <m/>
    <d v="2008-12-06T00:00:00"/>
    <m/>
    <n v="221.35"/>
    <s v="League of Minnesota Cities"/>
    <m/>
    <m/>
    <d v="2008-12-06T00:00:00"/>
    <s v="N"/>
    <m/>
  </r>
  <r>
    <n v="2010"/>
    <x v="1"/>
    <s v="COON RAPIDS, CITY OF"/>
    <x v="38"/>
    <n v="62256"/>
    <s v="KELLY SWENSON"/>
    <m/>
    <d v="2010-01-19T00:00:00"/>
    <m/>
    <n v="153.57"/>
    <s v="League of Minnesota Cities"/>
    <m/>
    <m/>
    <d v="2010-01-19T00:00:00"/>
    <s v="N"/>
    <m/>
  </r>
  <r>
    <n v="2010"/>
    <x v="1"/>
    <s v="COON RAPIDS, CITY OF"/>
    <x v="38"/>
    <n v="62256"/>
    <s v="PELOQUIN, ELIZABETH"/>
    <m/>
    <d v="2010-11-02T00:00:00"/>
    <m/>
    <n v="301.74"/>
    <s v="League of Minnesota Cities"/>
    <m/>
    <m/>
    <d v="2010-10-22T00:00:00"/>
    <s v="N"/>
    <m/>
  </r>
  <r>
    <n v="2012"/>
    <x v="4"/>
    <s v="COON RAPIDS, CITY OF"/>
    <x v="38"/>
    <n v="62256"/>
    <s v="BARNES, MICHAEL"/>
    <m/>
    <d v="2012-06-06T00:00:00"/>
    <m/>
    <n v="250"/>
    <s v="League of Minnesota Cities"/>
    <m/>
    <m/>
    <d v="2012-06-04T00:00:00"/>
    <s v="N"/>
    <m/>
  </r>
  <r>
    <n v="2012"/>
    <x v="4"/>
    <s v="COON RAPIDS, CITY OF"/>
    <x v="38"/>
    <n v="62256"/>
    <s v="RASMUSSON, ANNE"/>
    <m/>
    <d v="2012-07-11T00:00:00"/>
    <m/>
    <n v="2800"/>
    <s v="League of Minnesota Cities"/>
    <m/>
    <m/>
    <d v="2012-01-19T00:00:00"/>
    <s v="N"/>
    <m/>
  </r>
  <r>
    <n v="2010"/>
    <x v="6"/>
    <s v="COON RAPIDS, CITY OF"/>
    <x v="38"/>
    <n v="62256"/>
    <s v="NATHEL LASHAWN HARRIS"/>
    <m/>
    <d v="2010-03-28T00:00:00"/>
    <m/>
    <n v="9999"/>
    <s v="League of Minnesota Cities"/>
    <m/>
    <m/>
    <d v="2008-04-22T00:00:00"/>
    <s v="N"/>
    <m/>
  </r>
  <r>
    <n v="2015"/>
    <x v="3"/>
    <s v="COON RAPIDS, CITY OF"/>
    <x v="38"/>
    <n v="62256"/>
    <s v="Peter Hartmark"/>
    <m/>
    <d v="2015-09-30T00:00:00"/>
    <m/>
    <n v="200"/>
    <s v="League of Minnesota Cities"/>
    <m/>
    <m/>
    <d v="2015-09-14T00:00:00"/>
    <s v="N"/>
    <m/>
  </r>
  <r>
    <n v="2013"/>
    <x v="7"/>
    <s v="COON RAPIDS, CITY OF"/>
    <x v="38"/>
    <n v="62256"/>
    <s v="KELLY ENGEBRETSON"/>
    <m/>
    <d v="2013-12-10T00:00:00"/>
    <m/>
    <n v="10000"/>
    <s v="League of Minnesota Cities"/>
    <m/>
    <m/>
    <d v="2010-11-12T00:00:00"/>
    <s v="N"/>
    <m/>
  </r>
  <r>
    <n v="2013"/>
    <x v="8"/>
    <s v="COON RAPIDS, CITY OF"/>
    <x v="38"/>
    <n v="62256"/>
    <s v="AMY KREKELBERG"/>
    <m/>
    <d v="2013-07-19T00:00:00"/>
    <m/>
    <n v="17550"/>
    <s v="League of Minnesota Cities"/>
    <m/>
    <m/>
    <d v="2008-12-04T00:00:00"/>
    <s v="N"/>
    <m/>
  </r>
  <r>
    <n v="2009"/>
    <x v="0"/>
    <s v="COTTAGE GROVE, CITY OF &amp; COTTAGE GROVE EDA"/>
    <x v="39"/>
    <n v="35868"/>
    <s v="BASIL LOVELAND"/>
    <m/>
    <d v="2009-05-04T00:00:00"/>
    <m/>
    <n v="384.3"/>
    <s v="League of Minnesota Cities"/>
    <m/>
    <m/>
    <d v="2009-05-04T00:00:00"/>
    <s v="N"/>
    <m/>
  </r>
  <r>
    <n v="2011"/>
    <x v="2"/>
    <s v="COTTAGE GROVE, CITY OF &amp; COTTAGE GROVE EDA"/>
    <x v="39"/>
    <n v="35868"/>
    <s v="BERGSBAKEN, MICHAEL &amp; DIANE"/>
    <m/>
    <d v="2011-10-12T00:00:00"/>
    <m/>
    <n v="250"/>
    <s v="League of Minnesota Cities"/>
    <m/>
    <m/>
    <d v="2011-08-13T00:00:00"/>
    <s v="N"/>
    <m/>
  </r>
  <r>
    <n v="2012"/>
    <x v="4"/>
    <s v="COTTAGE GROVE, CITY OF &amp; COTTAGE GROVE EDA"/>
    <x v="39"/>
    <n v="35868"/>
    <s v="RASMUSSON, ANNE"/>
    <m/>
    <d v="2012-01-19T00:00:00"/>
    <m/>
    <n v="5600"/>
    <s v="League of Minnesota Cities"/>
    <m/>
    <m/>
    <d v="2012-01-19T00:00:00"/>
    <s v="N"/>
    <m/>
  </r>
  <r>
    <m/>
    <x v="8"/>
    <s v="Cottonwood county"/>
    <x v="40"/>
    <n v="4896"/>
    <s v="Ryan Urban"/>
    <m/>
    <m/>
    <d v="2017-06-30T00:00:00"/>
    <n v="98000"/>
    <s v="MCIT"/>
    <s v="Various"/>
    <m/>
    <d v="2016-02-23T00:00:00"/>
    <s v="Y"/>
    <m/>
  </r>
  <r>
    <m/>
    <x v="9"/>
    <s v="Crow Wing County"/>
    <x v="41"/>
    <n v="32937"/>
    <s v="Kirk Flanagan"/>
    <m/>
    <m/>
    <m/>
    <n v="2500"/>
    <s v="MCIT"/>
    <s v="Pat Pickar"/>
    <m/>
    <d v="2007-06-14T00:00:00"/>
    <s v="N"/>
    <m/>
  </r>
  <r>
    <m/>
    <x v="10"/>
    <s v="Crow Wing County"/>
    <x v="41"/>
    <n v="32937"/>
    <s v="Robert Taylor"/>
    <m/>
    <m/>
    <d v="2008-11-10T00:00:00"/>
    <n v="2000"/>
    <s v="MCIT"/>
    <s v="Unknown"/>
    <m/>
    <d v="2008-08-10T00:00:00"/>
    <s v="Y"/>
    <m/>
  </r>
  <r>
    <m/>
    <x v="2"/>
    <s v="Crow Wing County"/>
    <x v="41"/>
    <n v="32937"/>
    <s v="David MacArthur"/>
    <m/>
    <m/>
    <m/>
    <n v="15000"/>
    <s v="MCIT"/>
    <s v="Unknown"/>
    <m/>
    <d v="2008-03-09T00:00:00"/>
    <s v="N"/>
    <m/>
  </r>
  <r>
    <n v="2015"/>
    <x v="7"/>
    <s v="CRYSTAL, CITY OF"/>
    <x v="42"/>
    <n v="22716"/>
    <s v="PAUL ANDERSON"/>
    <m/>
    <d v="2015-04-08T00:00:00"/>
    <m/>
    <n v="4000"/>
    <s v="League of Minnesota Cities"/>
    <m/>
    <m/>
    <d v="2012-02-19T00:00:00"/>
    <s v="N"/>
    <m/>
  </r>
  <r>
    <n v="2015"/>
    <x v="8"/>
    <s v="CRYSTAL, CITY OF"/>
    <x v="42"/>
    <n v="22716"/>
    <s v="PAUL ANDERSON"/>
    <m/>
    <d v="2015-05-15T00:00:00"/>
    <m/>
    <n v="9250"/>
    <s v="League of Minnesota Cities"/>
    <m/>
    <m/>
    <d v="2013-07-02T00:00:00"/>
    <s v="N"/>
    <m/>
  </r>
  <r>
    <n v="2013"/>
    <x v="8"/>
    <s v="DAKOTA COMMUNICATIONS CENTER"/>
    <x v="43"/>
    <e v="#N/A"/>
    <s v="JENNIE LOEFFLER"/>
    <m/>
    <d v="2013-06-03T00:00:00"/>
    <m/>
    <n v="17500"/>
    <s v="League of Minnesota Cities"/>
    <m/>
    <m/>
    <d v="2008-02-10T00:00:00"/>
    <s v="N"/>
    <m/>
  </r>
  <r>
    <m/>
    <x v="2"/>
    <s v="Dakota County"/>
    <x v="44"/>
    <n v="18693"/>
    <s v="Kelly, Jill"/>
    <m/>
    <m/>
    <s v="3/8/2011"/>
    <n v="315000"/>
    <s v="Dakota County"/>
    <s v="Jonathan Napper"/>
    <s v="Allegation of excessive force"/>
    <d v="2009-01-08T00:00:00"/>
    <s v="N"/>
    <m/>
  </r>
  <r>
    <m/>
    <x v="7"/>
    <s v="Dakota County"/>
    <x v="44"/>
    <n v="18693"/>
    <s v="Nelson, Damien"/>
    <m/>
    <m/>
    <s v="8/22/2016"/>
    <n v="28500"/>
    <s v="Dakota County"/>
    <s v="Deb Fyten &amp; unnamed staff"/>
    <s v="Inmate alleged violation of constitutional rights with removal of micro dermal piercings"/>
    <d v="2013-10-01T00:00:00"/>
    <s v="Y"/>
    <m/>
  </r>
  <r>
    <m/>
    <x v="7"/>
    <s v="Dakota County"/>
    <x v="44"/>
    <n v="18693"/>
    <s v="Nelson, Damien"/>
    <m/>
    <m/>
    <s v="8/22/2016"/>
    <n v="19000"/>
    <s v="Dakota County"/>
    <s v="Deb Fyten &amp; unnamed staff"/>
    <s v="Inmate alleged violation of constitutional rights with removal of micro dermal piercings"/>
    <d v="2013-10-01T00:00:00"/>
    <s v="Y"/>
    <m/>
  </r>
  <r>
    <n v="2008"/>
    <x v="0"/>
    <s v="DAKOTA COUNTY DRUG TASK FORCE"/>
    <x v="45"/>
    <e v="#N/A"/>
    <s v="H. EDWARD &amp; GRETCHEN KENNAN"/>
    <m/>
    <d v="2008-12-31T00:00:00"/>
    <m/>
    <n v="6800"/>
    <s v="League of Minnesota Cities"/>
    <m/>
    <m/>
    <d v="2008-12-15T00:00:00"/>
    <s v="N"/>
    <m/>
  </r>
  <r>
    <n v="2017"/>
    <x v="8"/>
    <s v="Dakota County Multi Agency Assistance Group"/>
    <x v="46"/>
    <m/>
    <s v="FIFTEA INC"/>
    <d v="2017-07-15T00:00:00"/>
    <d v="2017-07-18T00:00:00"/>
    <m/>
    <n v="4400"/>
    <s v="League of Minnesota Cities"/>
    <s v="(not provided)"/>
    <m/>
    <m/>
    <s v="N"/>
    <m/>
  </r>
  <r>
    <n v="2014"/>
    <x v="8"/>
    <s v="DAYTON, CITY OF"/>
    <x v="47"/>
    <n v="5055"/>
    <s v="PATRICIA KERR KARASOV"/>
    <m/>
    <d v="2014-05-14T00:00:00"/>
    <m/>
    <n v="34000"/>
    <s v="League of Minnesota Cities"/>
    <m/>
    <m/>
    <d v="2005-10-26T00:00:00"/>
    <s v="N"/>
    <m/>
  </r>
  <r>
    <n v="2008"/>
    <x v="0"/>
    <s v="DETROIT LAKES, CITY OF"/>
    <x v="48"/>
    <n v="9042"/>
    <s v="MATTHEW GUEMPLE"/>
    <m/>
    <d v="2008-09-19T00:00:00"/>
    <m/>
    <n v="2000"/>
    <s v="League of Minnesota Cities"/>
    <m/>
    <m/>
    <d v="2007-08-31T00:00:00"/>
    <s v="N"/>
    <m/>
  </r>
  <r>
    <n v="2016"/>
    <x v="7"/>
    <s v="DETROIT LAKES, CITY OF"/>
    <x v="48"/>
    <n v="9042"/>
    <s v="BRADLEY MEVERDEN"/>
    <m/>
    <d v="2016-04-21T00:00:00"/>
    <m/>
    <n v="456.13"/>
    <s v="League of Minnesota Cities"/>
    <m/>
    <m/>
    <d v="2016-04-18T00:00:00"/>
    <s v="N"/>
    <m/>
  </r>
  <r>
    <n v="2009"/>
    <x v="0"/>
    <s v="DILWORTH, CITY OF"/>
    <x v="49"/>
    <n v="4228"/>
    <s v="RODNEY RUDINSKY"/>
    <m/>
    <d v="2009-06-29T00:00:00"/>
    <m/>
    <n v="4000"/>
    <s v="League of Minnesota Cities"/>
    <m/>
    <m/>
    <d v="2009-04-21T00:00:00"/>
    <s v="N"/>
    <m/>
  </r>
  <r>
    <m/>
    <x v="1"/>
    <s v="Dodge County"/>
    <x v="50"/>
    <n v="13503"/>
    <s v="K.W."/>
    <m/>
    <m/>
    <m/>
    <n v="75000"/>
    <s v="MCIT"/>
    <s v="Jeremy Gunderson"/>
    <m/>
    <d v="2009-05-08T00:00:00"/>
    <s v="N"/>
    <m/>
  </r>
  <r>
    <m/>
    <x v="2"/>
    <s v="Dodge County"/>
    <x v="50"/>
    <n v="13503"/>
    <s v="R.O."/>
    <m/>
    <m/>
    <m/>
    <n v="72500"/>
    <s v="MCIT"/>
    <s v="Jeremy Gunderson"/>
    <m/>
    <d v="2009-03-15T00:00:00"/>
    <s v="N"/>
    <m/>
  </r>
  <r>
    <m/>
    <x v="4"/>
    <s v="Dodge County"/>
    <x v="50"/>
    <n v="13503"/>
    <s v="R.Y."/>
    <m/>
    <m/>
    <m/>
    <n v="62500"/>
    <s v="MCIT"/>
    <s v="Jeremy Gunderson"/>
    <m/>
    <d v="2009-04-15T00:00:00"/>
    <s v="N"/>
    <m/>
  </r>
  <r>
    <m/>
    <x v="1"/>
    <s v="Duluth"/>
    <x v="51"/>
    <n v="86241"/>
    <s v="James Croud"/>
    <m/>
    <m/>
    <d v="2010-11-11T00:00:00"/>
    <n v="100000"/>
    <s v="Duluth"/>
    <s v="(not provided)"/>
    <s v="Death of a person-under-arrest, while at a local hospital (alleged civil rights)"/>
    <m/>
    <s v="N"/>
    <m/>
  </r>
  <r>
    <m/>
    <x v="6"/>
    <s v="Duluth"/>
    <x v="51"/>
    <n v="86241"/>
    <s v="Anthony Carl"/>
    <m/>
    <m/>
    <d v="2013-06-04T00:00:00"/>
    <n v="50000"/>
    <s v="Duluth"/>
    <s v="(not provided)"/>
    <s v="police shooting resulting in the death of a person who was attacking the officer involved with a baseball bat at the time he was shot (alleged civil rights violation)"/>
    <m/>
    <s v="N"/>
    <m/>
  </r>
  <r>
    <m/>
    <x v="6"/>
    <s v="Duluth"/>
    <x v="51"/>
    <n v="86241"/>
    <s v="Kaley Peterson"/>
    <m/>
    <m/>
    <d v="2013-05-28T00:00:00"/>
    <n v="5000"/>
    <s v="Duluth"/>
    <s v="(not provided)"/>
    <s v="K-9 dog bite incident that occurred off-duty (alleged negligence)"/>
    <m/>
    <s v="N"/>
    <m/>
  </r>
  <r>
    <n v="2013"/>
    <x v="8"/>
    <s v="DUNDAS, CITY OF"/>
    <x v="52"/>
    <e v="#N/A"/>
    <s v="JARED TAYLOR"/>
    <m/>
    <d v="2013-08-02T00:00:00"/>
    <m/>
    <n v="2623.8"/>
    <s v="League of Minnesota Cities"/>
    <m/>
    <m/>
    <d v="2009-11-13T00:00:00"/>
    <s v="N"/>
    <m/>
  </r>
  <r>
    <n v="2007"/>
    <x v="10"/>
    <s v="EAGAN, CITY OF"/>
    <x v="53"/>
    <n v="66549"/>
    <s v="GREG SCHUUR"/>
    <m/>
    <d v="2007-12-03T00:00:00"/>
    <m/>
    <n v="542"/>
    <s v="League of Minnesota Cities"/>
    <m/>
    <m/>
    <d v="2007-12-01T00:00:00"/>
    <s v="N"/>
    <m/>
  </r>
  <r>
    <n v="2008"/>
    <x v="10"/>
    <s v="EAGAN, CITY OF"/>
    <x v="53"/>
    <n v="66549"/>
    <s v="MARY WAARA"/>
    <m/>
    <d v="2008-09-03T00:00:00"/>
    <m/>
    <n v="499.37"/>
    <s v="League of Minnesota Cities"/>
    <m/>
    <m/>
    <d v="2008-08-19T00:00:00"/>
    <s v="N"/>
    <m/>
  </r>
  <r>
    <n v="2007"/>
    <x v="10"/>
    <s v="EAGAN, CITY OF"/>
    <x v="53"/>
    <n v="66549"/>
    <s v="WENDY ALLAN"/>
    <m/>
    <d v="2007-12-27T00:00:00"/>
    <m/>
    <n v="444.46"/>
    <s v="League of Minnesota Cities"/>
    <m/>
    <m/>
    <d v="2007-12-23T00:00:00"/>
    <s v="N"/>
    <m/>
  </r>
  <r>
    <n v="2009"/>
    <x v="0"/>
    <s v="EAGAN, CITY OF"/>
    <x v="53"/>
    <n v="66549"/>
    <s v="HAROLD &amp; MARY JOHNSON"/>
    <m/>
    <d v="2009-07-25T00:00:00"/>
    <m/>
    <n v="3090.68"/>
    <s v="League of Minnesota Cities"/>
    <m/>
    <m/>
    <d v="2009-07-25T00:00:00"/>
    <s v="N"/>
    <m/>
  </r>
  <r>
    <n v="2009"/>
    <x v="0"/>
    <s v="EAGAN, CITY OF"/>
    <x v="53"/>
    <n v="66549"/>
    <s v="SUE VON DELINDE"/>
    <m/>
    <d v="2009-07-09T00:00:00"/>
    <m/>
    <n v="21.41"/>
    <s v="League of Minnesota Cities"/>
    <m/>
    <m/>
    <d v="2009-07-05T00:00:00"/>
    <s v="N"/>
    <m/>
  </r>
  <r>
    <n v="2008"/>
    <x v="0"/>
    <s v="EAGAN, CITY OF"/>
    <x v="53"/>
    <n v="66549"/>
    <s v="TOM BAKER"/>
    <m/>
    <d v="2008-12-17T00:00:00"/>
    <m/>
    <n v="232.99"/>
    <s v="League of Minnesota Cities"/>
    <m/>
    <m/>
    <d v="2008-11-29T00:00:00"/>
    <s v="N"/>
    <m/>
  </r>
  <r>
    <n v="2010"/>
    <x v="1"/>
    <s v="EAGAN, CITY OF"/>
    <x v="53"/>
    <n v="66549"/>
    <s v="GRAMERCY PARK OF EAGAN"/>
    <m/>
    <d v="2010-03-09T00:00:00"/>
    <m/>
    <n v="270.26"/>
    <s v="League of Minnesota Cities"/>
    <m/>
    <m/>
    <d v="2010-02-06T00:00:00"/>
    <s v="N"/>
    <m/>
  </r>
  <r>
    <n v="2012"/>
    <x v="4"/>
    <s v="EAGAN, CITY OF"/>
    <x v="53"/>
    <n v="66549"/>
    <s v="RASMUSSON, ANNE"/>
    <m/>
    <d v="2012-01-19T00:00:00"/>
    <m/>
    <n v="50400"/>
    <s v="League of Minnesota Cities"/>
    <m/>
    <m/>
    <d v="2012-01-19T00:00:00"/>
    <s v="N"/>
    <m/>
  </r>
  <r>
    <n v="2013"/>
    <x v="6"/>
    <s v="EAGAN, CITY OF"/>
    <x v="53"/>
    <n v="66549"/>
    <s v="NELSON, DARLA"/>
    <m/>
    <d v="2013-03-29T00:00:00"/>
    <m/>
    <n v="55.96"/>
    <s v="League of Minnesota Cities"/>
    <m/>
    <m/>
    <d v="2013-03-21T00:00:00"/>
    <s v="N"/>
    <m/>
  </r>
  <r>
    <n v="2014"/>
    <x v="5"/>
    <s v="EAGAN, CITY OF"/>
    <x v="53"/>
    <n v="66549"/>
    <s v="DOPERALSKI, BEAU"/>
    <m/>
    <d v="2014-02-18T00:00:00"/>
    <m/>
    <n v="160"/>
    <s v="League of Minnesota Cities"/>
    <m/>
    <m/>
    <d v="2014-02-18T00:00:00"/>
    <s v="N"/>
    <m/>
  </r>
  <r>
    <n v="2014"/>
    <x v="5"/>
    <s v="EAGAN, CITY OF"/>
    <x v="53"/>
    <n v="66549"/>
    <s v="LANG, MELISSA"/>
    <m/>
    <d v="2014-01-31T00:00:00"/>
    <m/>
    <n v="6130.5"/>
    <s v="League of Minnesota Cities"/>
    <m/>
    <m/>
    <d v="2014-01-29T00:00:00"/>
    <s v="N"/>
    <m/>
  </r>
  <r>
    <n v="2015"/>
    <x v="3"/>
    <s v="EAGAN, CITY OF"/>
    <x v="53"/>
    <n v="66549"/>
    <s v="DROBAC, DANIEL"/>
    <m/>
    <d v="2015-02-13T00:00:00"/>
    <m/>
    <n v="200"/>
    <s v="League of Minnesota Cities"/>
    <m/>
    <m/>
    <d v="2015-02-11T00:00:00"/>
    <s v="N"/>
    <m/>
  </r>
  <r>
    <n v="2015"/>
    <x v="3"/>
    <s v="EAGAN, CITY OF"/>
    <x v="53"/>
    <n v="66549"/>
    <s v="SHARP, NICHOLAS"/>
    <m/>
    <d v="2015-03-11T00:00:00"/>
    <m/>
    <n v="826.03"/>
    <s v="League of Minnesota Cities"/>
    <m/>
    <m/>
    <d v="2015-03-05T00:00:00"/>
    <s v="N"/>
    <m/>
  </r>
  <r>
    <n v="2016"/>
    <x v="7"/>
    <s v="EAGAN, CITY OF"/>
    <x v="53"/>
    <n v="66549"/>
    <s v="ASHLEY FRAHS"/>
    <m/>
    <d v="2016-07-28T00:00:00"/>
    <m/>
    <n v="350"/>
    <s v="League of Minnesota Cities"/>
    <m/>
    <m/>
    <d v="2016-07-05T00:00:00"/>
    <s v="N"/>
    <m/>
  </r>
  <r>
    <n v="2016"/>
    <x v="7"/>
    <s v="EAGAN, CITY OF"/>
    <x v="53"/>
    <n v="66549"/>
    <s v="CORY MCDIVITT"/>
    <m/>
    <d v="2016-01-19T00:00:00"/>
    <m/>
    <n v="298.87"/>
    <s v="League of Minnesota Cities"/>
    <m/>
    <m/>
    <d v="2016-01-15T00:00:00"/>
    <s v="N"/>
    <m/>
  </r>
  <r>
    <n v="2016"/>
    <x v="7"/>
    <s v="EAGAN, CITY OF"/>
    <x v="53"/>
    <n v="66549"/>
    <s v="DOMINIC LAPORTA"/>
    <m/>
    <d v="2016-09-16T00:00:00"/>
    <m/>
    <n v="198.32"/>
    <s v="League of Minnesota Cities"/>
    <m/>
    <m/>
    <d v="2016-08-25T00:00:00"/>
    <s v="N"/>
    <m/>
  </r>
  <r>
    <n v="2013"/>
    <x v="7"/>
    <s v="EAGAN, CITY OF"/>
    <x v="53"/>
    <n v="66549"/>
    <s v="NADINE BABU"/>
    <m/>
    <d v="2013-07-11T00:00:00"/>
    <m/>
    <n v="8750.5"/>
    <s v="League of Minnesota Cities"/>
    <m/>
    <m/>
    <d v="2010-10-28T00:00:00"/>
    <s v="N"/>
    <m/>
  </r>
  <r>
    <n v="2017"/>
    <x v="8"/>
    <s v="EAGAN, CITY OF"/>
    <x v="53"/>
    <n v="66549"/>
    <s v="NICHOLAS GRIFFITH"/>
    <m/>
    <d v="2017-04-24T00:00:00"/>
    <m/>
    <n v="75000"/>
    <s v="League of Minnesota Cities"/>
    <m/>
    <m/>
    <d v="2016-08-17T00:00:00"/>
    <s v="N"/>
    <m/>
  </r>
  <r>
    <n v="2017"/>
    <x v="8"/>
    <s v="Eagan, City of &amp; Economic"/>
    <x v="53"/>
    <n v="66549"/>
    <s v="JESSICA SENGBUSCH"/>
    <d v="2017-11-09T00:00:00"/>
    <d v="2017-11-14T00:00:00"/>
    <m/>
    <n v="260.47000000000003"/>
    <s v="League of Minnesota Cities"/>
    <s v="(not provided)"/>
    <m/>
    <m/>
    <s v="N"/>
    <m/>
  </r>
  <r>
    <n v="2017"/>
    <x v="8"/>
    <s v="Eagan, City of &amp; Economic"/>
    <x v="53"/>
    <n v="66549"/>
    <s v="RYAN NEAL"/>
    <d v="2017-09-02T00:00:00"/>
    <d v="2017-09-13T00:00:00"/>
    <m/>
    <n v="200"/>
    <s v="League of Minnesota Cities"/>
    <s v="(not provided)"/>
    <m/>
    <m/>
    <s v="N"/>
    <m/>
  </r>
  <r>
    <n v="2016"/>
    <x v="7"/>
    <s v="EAST GRAND FORKS, CITY OF"/>
    <x v="54"/>
    <n v="8659"/>
    <s v="GRANT SCHILLER"/>
    <m/>
    <d v="2016-05-23T00:00:00"/>
    <m/>
    <n v="1201.6400000000001"/>
    <s v="League of Minnesota Cities"/>
    <m/>
    <m/>
    <d v="2016-05-19T00:00:00"/>
    <s v="N"/>
    <m/>
  </r>
  <r>
    <n v="2012"/>
    <x v="4"/>
    <s v="EDEN PRAIRIE, CITY OF"/>
    <x v="55"/>
    <n v="63835"/>
    <s v="RASMUSSON, ANNE"/>
    <m/>
    <d v="2012-01-19T00:00:00"/>
    <m/>
    <n v="131600"/>
    <s v="League of Minnesota Cities"/>
    <m/>
    <m/>
    <d v="2012-01-19T00:00:00"/>
    <s v="N"/>
    <m/>
  </r>
  <r>
    <n v="2013"/>
    <x v="6"/>
    <s v="EDEN PRAIRIE, CITY OF"/>
    <x v="55"/>
    <n v="63835"/>
    <s v="DELVISCIO, MICHAEL"/>
    <m/>
    <d v="2013-08-05T00:00:00"/>
    <m/>
    <n v="1440"/>
    <s v="League of Minnesota Cities"/>
    <m/>
    <m/>
    <d v="2013-07-30T00:00:00"/>
    <s v="N"/>
    <m/>
  </r>
  <r>
    <n v="2013"/>
    <x v="8"/>
    <s v="ELK RIVER, CITY OF"/>
    <x v="56"/>
    <n v="23924"/>
    <s v="BROOKE BASS"/>
    <m/>
    <d v="2013-03-26T00:00:00"/>
    <m/>
    <n v="3125"/>
    <s v="League of Minnesota Cities"/>
    <m/>
    <m/>
    <d v="2007-01-27T00:00:00"/>
    <s v="N"/>
    <m/>
  </r>
  <r>
    <n v="2009"/>
    <x v="0"/>
    <s v="FAIRMONT, CITY OF"/>
    <x v="57"/>
    <n v="10247"/>
    <s v="ROBERT ALTMAN"/>
    <m/>
    <d v="2009-05-12T00:00:00"/>
    <m/>
    <n v="368.86"/>
    <s v="League of Minnesota Cities"/>
    <m/>
    <m/>
    <d v="2008-12-23T00:00:00"/>
    <s v="N"/>
    <m/>
  </r>
  <r>
    <n v="2014"/>
    <x v="5"/>
    <s v="FAIRMONT, CITY OF"/>
    <x v="57"/>
    <n v="10247"/>
    <s v="MAPLEWOOD RESIDENTS APARTMENTS"/>
    <m/>
    <d v="2014-05-21T00:00:00"/>
    <m/>
    <n v="596.70000000000005"/>
    <s v="League of Minnesota Cities"/>
    <m/>
    <m/>
    <d v="2014-03-14T00:00:00"/>
    <s v="N"/>
    <m/>
  </r>
  <r>
    <n v="2010"/>
    <x v="2"/>
    <s v="FARIBAULT, CITY OF"/>
    <x v="58"/>
    <n v="23648"/>
    <s v="KLAYSMAT, SHARON"/>
    <m/>
    <d v="2010-12-16T00:00:00"/>
    <m/>
    <n v="1391"/>
    <s v="League of Minnesota Cities"/>
    <m/>
    <m/>
    <d v="2010-12-10T00:00:00"/>
    <s v="N"/>
    <m/>
  </r>
  <r>
    <n v="2014"/>
    <x v="5"/>
    <s v="FARIBAULT, CITY OF"/>
    <x v="58"/>
    <n v="23648"/>
    <s v="SEEMAN, PAUL"/>
    <m/>
    <d v="2014-05-06T00:00:00"/>
    <m/>
    <n v="5000"/>
    <s v="League of Minnesota Cities"/>
    <m/>
    <m/>
    <d v="2012-06-08T00:00:00"/>
    <s v="N"/>
    <m/>
  </r>
  <r>
    <n v="2015"/>
    <x v="3"/>
    <s v="FARIBAULT, CITY OF"/>
    <x v="58"/>
    <n v="23648"/>
    <s v="DENNIS PIPER"/>
    <m/>
    <d v="2015-10-20T00:00:00"/>
    <m/>
    <n v="1218.45"/>
    <s v="League of Minnesota Cities"/>
    <m/>
    <m/>
    <d v="2015-10-11T00:00:00"/>
    <s v="N"/>
    <m/>
  </r>
  <r>
    <n v="2015"/>
    <x v="3"/>
    <s v="FARIBAULT, CITY OF"/>
    <x v="58"/>
    <n v="23648"/>
    <s v="SABRINA HENRY"/>
    <m/>
    <d v="2015-09-16T00:00:00"/>
    <m/>
    <n v="108750"/>
    <s v="League of Minnesota Cities"/>
    <m/>
    <m/>
    <d v="2010-06-01T00:00:00"/>
    <s v="N"/>
    <m/>
  </r>
  <r>
    <n v="2013"/>
    <x v="8"/>
    <s v="FARIBAULT, CITY OF"/>
    <x v="58"/>
    <n v="23648"/>
    <s v="JARED TAYLOR"/>
    <m/>
    <d v="2013-07-22T00:00:00"/>
    <m/>
    <n v="2623.81"/>
    <s v="League of Minnesota Cities"/>
    <m/>
    <m/>
    <d v="2012-08-13T00:00:00"/>
    <s v="N"/>
    <m/>
  </r>
  <r>
    <n v="2011"/>
    <x v="6"/>
    <s v="FARMINGTON CITY OF &amp; EDA"/>
    <x v="59"/>
    <n v="22940"/>
    <s v="MENOCH, BARBARA"/>
    <m/>
    <d v="2011-10-28T00:00:00"/>
    <m/>
    <n v="44500"/>
    <s v="League of Minnesota Cities"/>
    <m/>
    <m/>
    <d v="2011-06-17T00:00:00"/>
    <s v="N"/>
    <m/>
  </r>
  <r>
    <n v="2013"/>
    <x v="8"/>
    <s v="FARMINGTON CITY OF &amp; EDA"/>
    <x v="59"/>
    <n v="22940"/>
    <s v="JENNIE LOEFFLER"/>
    <m/>
    <d v="2013-05-20T00:00:00"/>
    <m/>
    <n v="2500"/>
    <s v="League of Minnesota Cities"/>
    <m/>
    <m/>
    <d v="2007-11-26T00:00:00"/>
    <s v="N"/>
    <m/>
  </r>
  <r>
    <m/>
    <x v="3"/>
    <s v="Freeborn County"/>
    <x v="60"/>
    <n v="12955"/>
    <s v="Michael Coverdale"/>
    <m/>
    <m/>
    <d v="2015-04-03T00:00:00"/>
    <n v="2300"/>
    <s v="MCIT"/>
    <s v="Various"/>
    <m/>
    <d v="2010-08-20T00:00:00"/>
    <s v="Y"/>
    <m/>
  </r>
  <r>
    <m/>
    <x v="8"/>
    <s v="Freeborn County"/>
    <x v="60"/>
    <n v="12955"/>
    <s v="Jacob Talamantes"/>
    <m/>
    <m/>
    <d v="2017-06-20T00:00:00"/>
    <n v="8000"/>
    <s v="MCIT"/>
    <s v="Various"/>
    <m/>
    <d v="2011-10-11T00:00:00"/>
    <s v="Y"/>
    <m/>
  </r>
  <r>
    <n v="2007"/>
    <x v="9"/>
    <s v="FRIDLEY, CITY OF"/>
    <x v="61"/>
    <n v="27782"/>
    <s v="GERRY AND ALESIA PEHL"/>
    <m/>
    <d v="2007-01-12T00:00:00"/>
    <m/>
    <n v="1175"/>
    <s v="League of Minnesota Cities"/>
    <m/>
    <m/>
    <d v="2006-12-27T00:00:00"/>
    <s v="N"/>
    <m/>
  </r>
  <r>
    <n v="2011"/>
    <x v="2"/>
    <s v="FRIDLEY, CITY OF"/>
    <x v="61"/>
    <n v="27782"/>
    <s v="GUY PROPERTIES, LLC"/>
    <m/>
    <d v="2011-09-06T00:00:00"/>
    <m/>
    <n v="1739.98"/>
    <s v="League of Minnesota Cities"/>
    <m/>
    <m/>
    <d v="2011-07-19T00:00:00"/>
    <s v="N"/>
    <m/>
  </r>
  <r>
    <n v="2012"/>
    <x v="4"/>
    <s v="FRIDLEY, CITY OF"/>
    <x v="61"/>
    <n v="27782"/>
    <s v="BULICZ, KATHARINE"/>
    <m/>
    <d v="2012-07-16T00:00:00"/>
    <m/>
    <n v="2421.86"/>
    <s v="League of Minnesota Cities"/>
    <m/>
    <m/>
    <d v="2012-07-02T00:00:00"/>
    <s v="N"/>
    <m/>
  </r>
  <r>
    <n v="2012"/>
    <x v="4"/>
    <s v="FRIDLEY, CITY OF"/>
    <x v="61"/>
    <n v="27782"/>
    <s v="RASMUSSON, ANNE"/>
    <m/>
    <d v="2012-07-11T00:00:00"/>
    <m/>
    <n v="2800"/>
    <s v="League of Minnesota Cities"/>
    <m/>
    <m/>
    <d v="2012-01-19T00:00:00"/>
    <s v="N"/>
    <m/>
  </r>
  <r>
    <n v="2017"/>
    <x v="8"/>
    <s v="Fridley, City Of"/>
    <x v="61"/>
    <n v="27782"/>
    <s v="TREMAYNE BROWN"/>
    <m/>
    <d v="2017-01-30T00:00:00"/>
    <m/>
    <n v="5000"/>
    <s v="League of Minnesota Cities"/>
    <m/>
    <m/>
    <d v="2016-03-03T00:00:00"/>
    <s v="N"/>
    <m/>
  </r>
  <r>
    <n v="2012"/>
    <x v="3"/>
    <s v="GAYLORD, CITY OF"/>
    <x v="62"/>
    <n v="2240"/>
    <s v="MENDOZA SIERRA, JESUS MANUELA"/>
    <m/>
    <d v="2012-09-04T00:00:00"/>
    <m/>
    <n v="20000"/>
    <s v="League of Minnesota Cities"/>
    <m/>
    <m/>
    <d v="2012-03-09T00:00:00"/>
    <s v="N"/>
    <m/>
  </r>
  <r>
    <n v="2013"/>
    <x v="8"/>
    <s v="GAYLORD, CITY OF"/>
    <x v="62"/>
    <n v="2240"/>
    <s v="BROOKE BASS"/>
    <m/>
    <d v="2013-03-28T00:00:00"/>
    <m/>
    <n v="3125"/>
    <s v="League of Minnesota Cities"/>
    <m/>
    <m/>
    <d v="2010-03-19T00:00:00"/>
    <s v="N"/>
    <m/>
  </r>
  <r>
    <n v="2007"/>
    <x v="9"/>
    <s v="GILBERT, CITY OF"/>
    <x v="63"/>
    <n v="1799"/>
    <s v="KIM PREINER"/>
    <m/>
    <d v="2007-10-26T00:00:00"/>
    <m/>
    <n v="405"/>
    <s v="League of Minnesota Cities"/>
    <m/>
    <m/>
    <d v="2007-10-01T00:00:00"/>
    <s v="N"/>
    <m/>
  </r>
  <r>
    <n v="2017"/>
    <x v="8"/>
    <s v="Gilbert, City Of"/>
    <x v="63"/>
    <n v="1799"/>
    <s v="CECILIA NOVLAN"/>
    <m/>
    <d v="2017-03-14T00:00:00"/>
    <m/>
    <n v="385"/>
    <s v="League of Minnesota Cities"/>
    <m/>
    <m/>
    <d v="2016-03-02T00:00:00"/>
    <s v="N"/>
    <m/>
  </r>
  <r>
    <n v="2010"/>
    <x v="1"/>
    <s v="GLENCOE, CITY OF"/>
    <x v="64"/>
    <n v="5493"/>
    <s v="NICKLUIS EZRA FLORES"/>
    <m/>
    <d v="2010-06-03T00:00:00"/>
    <m/>
    <n v="11000"/>
    <s v="League of Minnesota Cities"/>
    <m/>
    <m/>
    <d v="2010-04-24T00:00:00"/>
    <s v="N"/>
    <m/>
  </r>
  <r>
    <n v="2012"/>
    <x v="4"/>
    <s v="GOLDEN VALLEY, CITY OF"/>
    <x v="65"/>
    <n v="20991"/>
    <s v="RASMUSSON, ANNE"/>
    <m/>
    <d v="2012-07-05T00:00:00"/>
    <m/>
    <n v="5600"/>
    <s v="League of Minnesota Cities"/>
    <m/>
    <m/>
    <d v="2012-01-19T00:00:00"/>
    <s v="N"/>
    <m/>
  </r>
  <r>
    <m/>
    <x v="8"/>
    <s v="Goodhue county"/>
    <x v="66"/>
    <n v="21782"/>
    <s v="Mathew Honkanen"/>
    <m/>
    <m/>
    <d v="2017-04-04T00:00:00"/>
    <n v="33000"/>
    <s v="MCIT"/>
    <s v="Various"/>
    <m/>
    <d v="2014-11-28T00:00:00"/>
    <s v="Y"/>
    <m/>
  </r>
  <r>
    <n v="2009"/>
    <x v="0"/>
    <s v="GRAND RAPIDS, CITY OF"/>
    <x v="67"/>
    <n v="11155"/>
    <s v="LOLA SEEKMAN"/>
    <m/>
    <d v="2009-01-20T00:00:00"/>
    <m/>
    <n v="963.55"/>
    <s v="League of Minnesota Cities"/>
    <m/>
    <m/>
    <d v="2008-12-09T00:00:00"/>
    <s v="N"/>
    <m/>
  </r>
  <r>
    <n v="2013"/>
    <x v="8"/>
    <s v="HANCOCK, CITY OF"/>
    <x v="68"/>
    <n v="757"/>
    <s v="JOHANNA MCDONOUGH"/>
    <m/>
    <d v="2013-04-25T00:00:00"/>
    <m/>
    <n v="7500"/>
    <s v="League of Minnesota Cities"/>
    <m/>
    <m/>
    <d v="2008-11-07T00:00:00"/>
    <s v="N"/>
    <m/>
  </r>
  <r>
    <n v="2007"/>
    <x v="9"/>
    <s v="HASTINGS, CITY OF"/>
    <x v="69"/>
    <n v="22661"/>
    <s v="CANCELLED, SEE SUFFIX D"/>
    <m/>
    <d v="2007-05-14T00:00:00"/>
    <m/>
    <n v="11000"/>
    <s v="League of Minnesota Cities"/>
    <m/>
    <m/>
    <d v="2007-03-26T00:00:00"/>
    <s v="N"/>
    <m/>
  </r>
  <r>
    <n v="2007"/>
    <x v="10"/>
    <s v="Hennepin County"/>
    <x v="70"/>
    <n v="4414"/>
    <s v="Parent, Heather"/>
    <m/>
    <d v="2007-08-01T00:00:00"/>
    <d v="2008-08-01T00:00:00"/>
    <n v="13000"/>
    <s v="Hennepin County"/>
    <s v="Deputy Patrick Chelmo"/>
    <s v="Tort-Personal Injury"/>
    <m/>
    <s v="N"/>
    <m/>
  </r>
  <r>
    <n v="2007"/>
    <x v="0"/>
    <s v="Hennepin County"/>
    <x v="70"/>
    <n v="4414"/>
    <s v="Quam, Jordan"/>
    <m/>
    <d v="2007-07-01T00:00:00"/>
    <d v="2009-01-01T00:00:00"/>
    <n v="70000"/>
    <s v="Hennepin County"/>
    <s v=" Detention Deputy Thuan Vuong"/>
    <s v="Tort (Jail)"/>
    <m/>
    <s v="Y"/>
    <m/>
  </r>
  <r>
    <n v="2009"/>
    <x v="1"/>
    <s v="Hennepin County"/>
    <x v="70"/>
    <n v="4414"/>
    <s v="Tamer Bayoumy"/>
    <m/>
    <d v="2009-04-22T00:00:00"/>
    <d v="2010-04-22T00:00:00"/>
    <n v="25000"/>
    <s v="Hennepin County"/>
    <s v="Deputies Willis Jacox and William Condon"/>
    <s v="Tort-Personal Injury (Court Security)"/>
    <m/>
    <s v="N"/>
    <m/>
  </r>
  <r>
    <n v="2011"/>
    <x v="4"/>
    <s v="Hennepin County"/>
    <x v="70"/>
    <n v="4414"/>
    <s v="Branson, Jerome"/>
    <m/>
    <d v="2011-04-25T00:00:00"/>
    <d v="2012-04-25T00:00:00"/>
    <n v="20000"/>
    <s v="Hennepin County"/>
    <s v="Deputy Patrick Chelmo"/>
    <s v="Tort - Personal Injury"/>
    <m/>
    <s v="N"/>
    <m/>
  </r>
  <r>
    <n v="2011"/>
    <x v="4"/>
    <s v="Hennepin County"/>
    <x v="70"/>
    <n v="4414"/>
    <s v="Hill, Melissa Lynn"/>
    <m/>
    <d v="2011-12-09T00:00:00"/>
    <d v="2012-04-12T00:00:00"/>
    <n v="15000"/>
    <s v="Hennepin County"/>
    <s v="Deputy Kirk Simmons"/>
    <s v="Tort-Section 1983/Federal"/>
    <m/>
    <s v="N"/>
    <m/>
  </r>
  <r>
    <n v="2012"/>
    <x v="5"/>
    <s v="Hennepin County"/>
    <x v="70"/>
    <n v="4414"/>
    <s v="Schuler, Michael"/>
    <m/>
    <d v="2012-08-06T00:00:00"/>
    <d v="2014-05-29T00:00:00"/>
    <n v="277777"/>
    <s v="Hennepin County"/>
    <s v="HCMC Nurses: Shari Otterblad, Sean Kennedy, Monica Arons, and Robert Crock"/>
    <s v="Tort-Section 1983 (Jail)"/>
    <m/>
    <s v="Y"/>
    <m/>
  </r>
  <r>
    <n v="2014"/>
    <x v="5"/>
    <s v="Hennepin County"/>
    <x v="70"/>
    <n v="4414"/>
    <s v="Taylor, Raymond"/>
    <m/>
    <d v="2014-02-20T00:00:00"/>
    <d v="2014-12-16T00:00:00"/>
    <n v="1850"/>
    <s v="Hennepin County"/>
    <s v="Detention Deputy Bradley Klick"/>
    <s v="Tort-Section 1983/Federal (Jail)"/>
    <m/>
    <s v="Y"/>
    <m/>
  </r>
  <r>
    <n v="2015"/>
    <x v="8"/>
    <s v="Hennepin County"/>
    <x v="70"/>
    <n v="4414"/>
    <s v="Rasmussen, Adam Carl v. Matthew Stefens, H County"/>
    <m/>
    <d v="2015-06-15T00:00:00"/>
    <d v="2017-05-04T00:00:00"/>
    <n v="40000"/>
    <s v="Hennepin County"/>
    <s v="Sgt. Matthew Steffens"/>
    <s v="Tort-Section 1983/Federal"/>
    <m/>
    <s v="N"/>
    <m/>
  </r>
  <r>
    <n v="2013"/>
    <x v="6"/>
    <s v="HENNEPIN COUNTY SEE (ME091)"/>
    <x v="71"/>
    <e v="#N/A"/>
    <s v="SABRI PROPERTIES, LLC"/>
    <m/>
    <d v="2013-02-22T00:00:00"/>
    <m/>
    <n v="793"/>
    <s v="League of Minnesota Cities"/>
    <m/>
    <m/>
    <d v="2012-12-20T00:00:00"/>
    <s v="N"/>
    <m/>
  </r>
  <r>
    <n v="2016"/>
    <x v="7"/>
    <s v="HENNEPIN COUNTY VIOLENT OFFENDER TASK FORCE"/>
    <x v="72"/>
    <e v="#N/A"/>
    <s v="ELIZABETH O'CONNOR"/>
    <m/>
    <d v="2016-04-22T00:00:00"/>
    <m/>
    <n v="265.22000000000003"/>
    <s v="League of Minnesota Cities"/>
    <m/>
    <m/>
    <d v="2015-12-04T00:00:00"/>
    <s v="N"/>
    <m/>
  </r>
  <r>
    <n v="2009"/>
    <x v="4"/>
    <s v="HOPKINS, CITY OF"/>
    <x v="73"/>
    <n v="18167"/>
    <s v="ANDERSON, RONALD"/>
    <m/>
    <d v="2009-07-07T00:00:00"/>
    <m/>
    <n v="5000"/>
    <s v="League of Minnesota Cities"/>
    <m/>
    <m/>
    <d v="2008-07-23T00:00:00"/>
    <s v="N"/>
    <m/>
  </r>
  <r>
    <n v="2012"/>
    <x v="4"/>
    <s v="HOPKINS, CITY OF"/>
    <x v="73"/>
    <n v="18167"/>
    <s v="RASMUSSON, ANNE"/>
    <m/>
    <d v="2012-07-11T00:00:00"/>
    <m/>
    <n v="2800"/>
    <s v="League of Minnesota Cities"/>
    <m/>
    <m/>
    <d v="2012-01-19T00:00:00"/>
    <s v="N"/>
    <m/>
  </r>
  <r>
    <n v="2013"/>
    <x v="6"/>
    <s v="HOPKINS, CITY OF"/>
    <x v="73"/>
    <n v="18167"/>
    <s v="BACKLUND, RICHARD"/>
    <m/>
    <d v="2013-05-02T00:00:00"/>
    <m/>
    <n v="1183.81"/>
    <s v="League of Minnesota Cities"/>
    <m/>
    <m/>
    <d v="2013-05-01T00:00:00"/>
    <s v="N"/>
    <m/>
  </r>
  <r>
    <n v="2014"/>
    <x v="3"/>
    <s v="HOPKINS, CITY OF"/>
    <x v="73"/>
    <n v="18167"/>
    <s v="TAYLOR, LEROY"/>
    <m/>
    <d v="2014-12-17T00:00:00"/>
    <m/>
    <n v="1500"/>
    <s v="League of Minnesota Cities"/>
    <m/>
    <m/>
    <d v="2014-06-09T00:00:00"/>
    <s v="N"/>
    <m/>
  </r>
  <r>
    <n v="2016"/>
    <x v="7"/>
    <s v="HOPKINS, CITY OF"/>
    <x v="73"/>
    <n v="18167"/>
    <s v="BARTOLO ZAVALA"/>
    <m/>
    <d v="2016-01-25T00:00:00"/>
    <m/>
    <n v="67500"/>
    <s v="League of Minnesota Cities"/>
    <m/>
    <m/>
    <d v="2015-02-07T00:00:00"/>
    <s v="N"/>
    <m/>
  </r>
  <r>
    <n v="2013"/>
    <x v="8"/>
    <s v="HOWARD LAKE, CITY OF"/>
    <x v="74"/>
    <n v="2058"/>
    <s v="SUMMER ROLLINS"/>
    <m/>
    <d v="2013-09-18T00:00:00"/>
    <m/>
    <n v="26250"/>
    <s v="League of Minnesota Cities"/>
    <m/>
    <m/>
    <d v="2013-03-03T00:00:00"/>
    <s v="N"/>
    <m/>
  </r>
  <r>
    <m/>
    <x v="9"/>
    <s v="Hubbard County"/>
    <x v="75"/>
    <n v="16651"/>
    <s v="Mary Becker"/>
    <m/>
    <m/>
    <m/>
    <n v="5000"/>
    <s v="MCIT"/>
    <s v="Unknown"/>
    <m/>
    <d v="2005-11-18T00:00:00"/>
    <s v="N"/>
    <m/>
  </r>
  <r>
    <m/>
    <x v="10"/>
    <s v="Hubbard County"/>
    <x v="75"/>
    <n v="16651"/>
    <s v="Tina Meier"/>
    <m/>
    <m/>
    <m/>
    <n v="15000"/>
    <s v="MCIT"/>
    <s v="Johnson"/>
    <m/>
    <d v="2006-10-16T00:00:00"/>
    <s v="N"/>
    <m/>
  </r>
  <r>
    <m/>
    <x v="0"/>
    <s v="Hubbard County"/>
    <x v="75"/>
    <n v="16651"/>
    <s v="Kristy Barsch"/>
    <m/>
    <m/>
    <m/>
    <n v="640000"/>
    <s v="MCIT"/>
    <s v="Sierra"/>
    <m/>
    <d v="2008-08-13T00:00:00"/>
    <s v="N"/>
    <m/>
  </r>
  <r>
    <n v="2014"/>
    <x v="3"/>
    <s v="HUTCHINSON, CITY OF"/>
    <x v="76"/>
    <n v="13804"/>
    <s v="COON, TREVOR"/>
    <m/>
    <d v="2014-10-20T00:00:00"/>
    <m/>
    <n v="4500"/>
    <s v="League of Minnesota Cities"/>
    <m/>
    <m/>
    <d v="2013-12-13T00:00:00"/>
    <s v="N"/>
    <m/>
  </r>
  <r>
    <n v="2014"/>
    <x v="7"/>
    <s v="HUTCHINSON, CITY OF"/>
    <x v="76"/>
    <n v="13804"/>
    <s v="JUSTIN DELARE"/>
    <m/>
    <d v="2014-11-24T00:00:00"/>
    <m/>
    <n v="125000"/>
    <s v="League of Minnesota Cities"/>
    <m/>
    <m/>
    <d v="2013-10-25T00:00:00"/>
    <s v="N"/>
    <m/>
  </r>
  <r>
    <n v="2013"/>
    <x v="6"/>
    <s v="INTERNATIONAL FALLS, CITY OF"/>
    <x v="77"/>
    <n v="6111"/>
    <s v="WOOD, FRANCIS"/>
    <m/>
    <d v="2013-11-05T00:00:00"/>
    <m/>
    <n v="85"/>
    <s v="League of Minnesota Cities"/>
    <m/>
    <m/>
    <d v="2013-11-03T00:00:00"/>
    <s v="N"/>
    <m/>
  </r>
  <r>
    <n v="2012"/>
    <x v="4"/>
    <s v="INVER GROVE HEIGHTS, CITY OF"/>
    <x v="78"/>
    <n v="34912"/>
    <s v="RASMUSSON, ANNE"/>
    <m/>
    <d v="2012-01-19T00:00:00"/>
    <m/>
    <n v="2800"/>
    <s v="League of Minnesota Cities"/>
    <m/>
    <m/>
    <d v="2012-01-19T00:00:00"/>
    <s v="N"/>
    <m/>
  </r>
  <r>
    <m/>
    <x v="0"/>
    <s v="Isanti County"/>
    <x v="79"/>
    <n v="22902"/>
    <s v="Greg Engeseth class action"/>
    <m/>
    <m/>
    <d v="2009-07-29T00:00:00"/>
    <n v="775000"/>
    <s v="MCIT"/>
    <s v="Various"/>
    <m/>
    <s v="2002 &gt; 2006"/>
    <s v="Y"/>
    <m/>
  </r>
  <r>
    <m/>
    <x v="2"/>
    <s v="Isanti County"/>
    <x v="79"/>
    <n v="22902"/>
    <s v="Wendy Ericson"/>
    <m/>
    <m/>
    <m/>
    <n v="78000"/>
    <s v="MCIT"/>
    <s v="Sean Connelly"/>
    <m/>
    <d v="2009-08-08T00:00:00"/>
    <s v="N"/>
    <m/>
  </r>
  <r>
    <m/>
    <x v="7"/>
    <s v="Isanti County"/>
    <x v="79"/>
    <n v="22902"/>
    <s v="Nicholas Zentic"/>
    <m/>
    <m/>
    <d v="2016-04-21T00:00:00"/>
    <n v="51000"/>
    <s v="MCIT"/>
    <s v="Various"/>
    <m/>
    <d v="2013-12-30T00:00:00"/>
    <s v="Y"/>
    <m/>
  </r>
  <r>
    <n v="2009"/>
    <x v="0"/>
    <s v="ISANTI, CITY OF"/>
    <x v="80"/>
    <n v="5450"/>
    <s v="ROBERT ARTHUR STEFFEN"/>
    <m/>
    <d v="2009-07-10T00:00:00"/>
    <m/>
    <n v="408.6"/>
    <s v="League of Minnesota Cities"/>
    <m/>
    <m/>
    <d v="2009-07-10T00:00:00"/>
    <s v="N"/>
    <m/>
  </r>
  <r>
    <m/>
    <x v="2"/>
    <s v="Itasca County"/>
    <x v="81"/>
    <n v="28721"/>
    <s v="Troy Mann"/>
    <m/>
    <m/>
    <m/>
    <n v="155000"/>
    <s v="MCIT"/>
    <s v="Darin Shevich"/>
    <m/>
    <d v="2008-07-17T00:00:00"/>
    <s v="N"/>
    <m/>
  </r>
  <r>
    <m/>
    <x v="6"/>
    <s v="Itasca County"/>
    <x v="81"/>
    <n v="28721"/>
    <s v="Christopher Larson"/>
    <m/>
    <m/>
    <d v="2013-08-08T00:00:00"/>
    <n v="75000"/>
    <s v="MCIT"/>
    <s v="Various"/>
    <m/>
    <d v="2010-11-11T00:00:00"/>
    <s v="Y"/>
    <m/>
  </r>
  <r>
    <m/>
    <x v="7"/>
    <s v="Itasca County"/>
    <x v="81"/>
    <n v="28721"/>
    <s v="Andrew Hussman"/>
    <m/>
    <m/>
    <m/>
    <n v="1283.6600000000001"/>
    <s v="MCIT"/>
    <s v="Morris"/>
    <m/>
    <d v="2016-08-08T00:00:00"/>
    <s v="N"/>
    <m/>
  </r>
  <r>
    <n v="2015"/>
    <x v="8"/>
    <s v="Itasca County"/>
    <x v="81"/>
    <n v="28721"/>
    <s v="Ronald Gustafson"/>
    <d v="2015-05-09T00:00:00"/>
    <d v="2015-08-06T00:00:00"/>
    <d v="2017-07-26T00:00:00"/>
    <n v="15000"/>
    <s v="MCIT"/>
    <s v="(various)"/>
    <m/>
    <m/>
    <s v="N"/>
    <m/>
  </r>
  <r>
    <n v="2007"/>
    <x v="10"/>
    <s v="JACKSON, CITY OF"/>
    <x v="82"/>
    <e v="#N/A"/>
    <s v="FRANK &amp; MELISSA CHRISTIANSON"/>
    <m/>
    <d v="2007-08-28T00:00:00"/>
    <m/>
    <n v="9000"/>
    <s v="League of Minnesota Cities"/>
    <m/>
    <m/>
    <d v="2007-08-27T00:00:00"/>
    <s v="N"/>
    <m/>
  </r>
  <r>
    <m/>
    <x v="3"/>
    <s v="Kanabec County"/>
    <x v="83"/>
    <n v="15839"/>
    <s v="Craig John Smith"/>
    <m/>
    <m/>
    <m/>
    <n v="18000"/>
    <s v="MCIT"/>
    <s v="Seth Griffin"/>
    <m/>
    <d v="2014-06-18T00:00:00"/>
    <s v="N"/>
    <m/>
  </r>
  <r>
    <n v="2013"/>
    <x v="8"/>
    <s v="KASSON, CITY OF"/>
    <x v="84"/>
    <n v="6104"/>
    <s v="BROOKE BASS"/>
    <m/>
    <d v="2013-03-28T00:00:00"/>
    <m/>
    <n v="3125"/>
    <s v="League of Minnesota Cities"/>
    <m/>
    <m/>
    <d v="2009-12-17T00:00:00"/>
    <s v="N"/>
    <m/>
  </r>
  <r>
    <m/>
    <x v="5"/>
    <s v="Koochiching County"/>
    <x v="85"/>
    <n v="6623"/>
    <s v="Kathryn Schneider"/>
    <m/>
    <m/>
    <d v="2014-12-09T00:00:00"/>
    <n v="2000000"/>
    <s v="MCIT"/>
    <s v="Various"/>
    <m/>
    <d v="2014-03-25T00:00:00"/>
    <s v="Y"/>
    <m/>
  </r>
  <r>
    <m/>
    <x v="3"/>
    <s v="Koochiching County"/>
    <x v="85"/>
    <n v="6623"/>
    <s v="Dakota Alman"/>
    <m/>
    <m/>
    <d v="2015-01-16T00:00:00"/>
    <n v="9500"/>
    <s v="MCIT"/>
    <s v="Pelowski"/>
    <m/>
    <d v="2012-09-25T00:00:00"/>
    <s v="Y"/>
    <m/>
  </r>
  <r>
    <n v="2013"/>
    <x v="7"/>
    <s v="LAKE CRYSTAL, CITY OF"/>
    <x v="86"/>
    <n v="2523"/>
    <s v="NADINE BABU"/>
    <m/>
    <d v="2013-08-28T00:00:00"/>
    <m/>
    <n v="4375.25"/>
    <s v="League of Minnesota Cities"/>
    <m/>
    <m/>
    <d v="2011-02-03T00:00:00"/>
    <s v="N"/>
    <m/>
  </r>
  <r>
    <n v="2007"/>
    <x v="0"/>
    <s v="LAKEVILLE, CITY OF LAKEVILLE HRA"/>
    <x v="87"/>
    <n v="60846"/>
    <s v="NICHOLAS GOBLIRSCH"/>
    <m/>
    <d v="2007-03-27T00:00:00"/>
    <m/>
    <n v="675000"/>
    <s v="League of Minnesota Cities"/>
    <m/>
    <m/>
    <d v="2006-12-26T00:00:00"/>
    <s v="N"/>
    <m/>
  </r>
  <r>
    <n v="2012"/>
    <x v="4"/>
    <s v="LAKEVILLE, CITY OF LAKEVILLE HRA"/>
    <x v="87"/>
    <n v="60846"/>
    <s v="RASMUSSON, ANNE"/>
    <m/>
    <d v="2012-01-19T00:00:00"/>
    <m/>
    <n v="5600"/>
    <s v="League of Minnesota Cities"/>
    <m/>
    <m/>
    <d v="2012-01-19T00:00:00"/>
    <s v="N"/>
    <m/>
  </r>
  <r>
    <n v="2012"/>
    <x v="6"/>
    <s v="LAKEVILLE, CITY OF LAKEVILLE HRA"/>
    <x v="87"/>
    <n v="60846"/>
    <s v="MINCEY, HEATHER"/>
    <m/>
    <d v="2012-06-05T00:00:00"/>
    <m/>
    <n v="40000"/>
    <s v="League of Minnesota Cities"/>
    <m/>
    <m/>
    <d v="2012-01-30T00:00:00"/>
    <s v="N"/>
    <m/>
  </r>
  <r>
    <n v="2015"/>
    <x v="3"/>
    <s v="LAKEVILLE, CITY OF LAKEVILLE HRA"/>
    <x v="87"/>
    <n v="60846"/>
    <s v="CAROLYN WILLIAMS"/>
    <m/>
    <d v="2015-11-05T00:00:00"/>
    <m/>
    <n v="412"/>
    <s v="League of Minnesota Cities"/>
    <m/>
    <m/>
    <d v="2015-11-03T00:00:00"/>
    <s v="N"/>
    <m/>
  </r>
  <r>
    <n v="2015"/>
    <x v="3"/>
    <s v="LAKEVILLE, CITY OF LAKEVILLE HRA"/>
    <x v="87"/>
    <n v="60846"/>
    <s v="SCHMIDT, JASON"/>
    <m/>
    <d v="2015-02-18T00:00:00"/>
    <m/>
    <n v="890.75"/>
    <s v="League of Minnesota Cities"/>
    <m/>
    <m/>
    <d v="2014-03-03T00:00:00"/>
    <s v="N"/>
    <m/>
  </r>
  <r>
    <n v="2015"/>
    <x v="7"/>
    <s v="LAKEVILLE, CITY OF LAKEVILLE HRA"/>
    <x v="87"/>
    <n v="60846"/>
    <s v="BRIAN CURTIS"/>
    <m/>
    <d v="2015-03-27T00:00:00"/>
    <m/>
    <n v="6750"/>
    <s v="League of Minnesota Cities"/>
    <m/>
    <m/>
    <d v="2013-03-30T00:00:00"/>
    <s v="N"/>
    <m/>
  </r>
  <r>
    <n v="2016"/>
    <x v="7"/>
    <s v="LAKEVILLE, CITY OF LAKEVILLE HRA"/>
    <x v="87"/>
    <n v="60846"/>
    <s v="SHAWN FOOTE"/>
    <m/>
    <d v="2016-07-25T00:00:00"/>
    <m/>
    <n v="130"/>
    <s v="League of Minnesota Cities"/>
    <m/>
    <m/>
    <d v="2016-07-06T00:00:00"/>
    <s v="N"/>
    <m/>
  </r>
  <r>
    <n v="2013"/>
    <x v="8"/>
    <s v="LAKEVILLE, CITY OF LAKEVILLE HRA"/>
    <x v="87"/>
    <n v="60846"/>
    <s v="JENNIE LOEFFLER"/>
    <m/>
    <d v="2013-05-22T00:00:00"/>
    <m/>
    <n v="2500"/>
    <s v="League of Minnesota Cities"/>
    <m/>
    <m/>
    <d v="2004-08-27T00:00:00"/>
    <s v="N"/>
    <m/>
  </r>
  <r>
    <m/>
    <x v="4"/>
    <s v="Le Sueur County"/>
    <x v="88"/>
    <n v="17752"/>
    <s v="Tyler Heilman"/>
    <m/>
    <m/>
    <m/>
    <n v="750000"/>
    <s v="MCIT"/>
    <s v="Todd Walters"/>
    <m/>
    <d v="2009-07-20T00:00:00"/>
    <s v="N"/>
    <m/>
  </r>
  <r>
    <n v="2014"/>
    <x v="5"/>
    <s v="LEWISTON, CITY OF"/>
    <x v="89"/>
    <n v="1572"/>
    <s v="SCHUMANN, NATHAN"/>
    <m/>
    <d v="2014-06-20T00:00:00"/>
    <m/>
    <n v="8065"/>
    <s v="League of Minnesota Cities"/>
    <m/>
    <m/>
    <d v="2014-06-03T00:00:00"/>
    <s v="N"/>
    <m/>
  </r>
  <r>
    <n v="2012"/>
    <x v="4"/>
    <s v="LINO LAKES, CITY OF"/>
    <x v="90"/>
    <n v="21125"/>
    <s v="ENGLISH, MARCUS"/>
    <m/>
    <d v="2012-02-04T00:00:00"/>
    <m/>
    <n v="122.17"/>
    <s v="League of Minnesota Cities"/>
    <m/>
    <m/>
    <d v="2012-02-04T00:00:00"/>
    <s v="N"/>
    <m/>
  </r>
  <r>
    <n v="2012"/>
    <x v="4"/>
    <s v="LINO LAKES, CITY OF"/>
    <x v="90"/>
    <n v="21125"/>
    <s v="HUDELLA, CHERI"/>
    <m/>
    <d v="2012-02-04T00:00:00"/>
    <m/>
    <n v="110.98"/>
    <s v="League of Minnesota Cities"/>
    <m/>
    <m/>
    <d v="2012-02-04T00:00:00"/>
    <s v="N"/>
    <m/>
  </r>
  <r>
    <n v="2012"/>
    <x v="4"/>
    <s v="LINO LAKES, CITY OF"/>
    <x v="90"/>
    <n v="21125"/>
    <s v="NGUYEN, HUYNH"/>
    <m/>
    <d v="2012-02-04T00:00:00"/>
    <m/>
    <n v="781.44"/>
    <s v="League of Minnesota Cities"/>
    <m/>
    <m/>
    <d v="2012-02-04T00:00:00"/>
    <s v="N"/>
    <m/>
  </r>
  <r>
    <n v="2012"/>
    <x v="4"/>
    <s v="LINO LAKES, CITY OF"/>
    <x v="90"/>
    <n v="21125"/>
    <s v="TRINH, CARTER"/>
    <m/>
    <d v="2012-02-04T00:00:00"/>
    <m/>
    <n v="173"/>
    <s v="League of Minnesota Cities"/>
    <m/>
    <m/>
    <d v="2012-02-04T00:00:00"/>
    <s v="N"/>
    <m/>
  </r>
  <r>
    <n v="2012"/>
    <x v="4"/>
    <s v="LINO LAKES, CITY OF"/>
    <x v="90"/>
    <n v="21125"/>
    <s v="VANG, AY"/>
    <m/>
    <d v="2012-02-04T00:00:00"/>
    <m/>
    <n v="163.9"/>
    <s v="League of Minnesota Cities"/>
    <m/>
    <m/>
    <d v="2012-02-04T00:00:00"/>
    <s v="N"/>
    <m/>
  </r>
  <r>
    <n v="2016"/>
    <x v="7"/>
    <s v="LINO LAKES, CITY OF"/>
    <x v="90"/>
    <n v="21125"/>
    <s v="WENDY BROWN"/>
    <m/>
    <d v="2016-09-23T00:00:00"/>
    <m/>
    <n v="85.65"/>
    <s v="League of Minnesota Cities"/>
    <m/>
    <m/>
    <d v="2016-08-04T00:00:00"/>
    <s v="N"/>
    <m/>
  </r>
  <r>
    <n v="2011"/>
    <x v="2"/>
    <s v="LITTLE FALLS, CITY OF"/>
    <x v="91"/>
    <n v="8159"/>
    <s v="STARIN, CHARLENE"/>
    <m/>
    <d v="2011-07-21T00:00:00"/>
    <m/>
    <n v="305"/>
    <s v="League of Minnesota Cities"/>
    <m/>
    <m/>
    <d v="2010-12-30T00:00:00"/>
    <s v="N"/>
    <m/>
  </r>
  <r>
    <n v="2016"/>
    <x v="7"/>
    <s v="LITTLE FALLS, CITY OF"/>
    <x v="91"/>
    <n v="8159"/>
    <s v="GARY PECHAN"/>
    <m/>
    <d v="2016-04-04T00:00:00"/>
    <m/>
    <n v="1300"/>
    <s v="League of Minnesota Cities"/>
    <m/>
    <m/>
    <d v="2016-03-01T00:00:00"/>
    <s v="N"/>
    <m/>
  </r>
  <r>
    <n v="2009"/>
    <x v="2"/>
    <s v="LONSDALE, CITY OF"/>
    <x v="92"/>
    <n v="3830"/>
    <s v="TOLLEFSRUD, CHAYNE"/>
    <m/>
    <d v="2009-06-04T00:00:00"/>
    <m/>
    <n v="15000"/>
    <s v="League of Minnesota Cities"/>
    <m/>
    <m/>
    <d v="2008-12-28T00:00:00"/>
    <s v="N"/>
    <m/>
  </r>
  <r>
    <n v="2013"/>
    <x v="8"/>
    <s v="LONSDALE, CITY OF"/>
    <x v="92"/>
    <n v="3830"/>
    <s v="JARED TAYLOR"/>
    <m/>
    <d v="2013-07-31T00:00:00"/>
    <m/>
    <n v="2623.81"/>
    <s v="League of Minnesota Cities"/>
    <m/>
    <m/>
    <d v="2011-06-22T00:00:00"/>
    <s v="N"/>
    <m/>
  </r>
  <r>
    <m/>
    <x v="4"/>
    <s v="Mahnomen County"/>
    <x v="93"/>
    <n v="5521"/>
    <s v="Virgil Jensen"/>
    <m/>
    <m/>
    <m/>
    <n v="2423.3000000000002"/>
    <s v="MCIT"/>
    <s v="Unknown"/>
    <m/>
    <d v="2010-10-17T00:00:00"/>
    <s v="N"/>
    <m/>
  </r>
  <r>
    <m/>
    <x v="7"/>
    <s v="Mahnomen County"/>
    <x v="93"/>
    <n v="5521"/>
    <s v="Timothy Houtakker"/>
    <m/>
    <m/>
    <m/>
    <n v="10000"/>
    <s v="MCIT"/>
    <s v="Kyle Lusignan"/>
    <m/>
    <d v="2013-03-29T00:00:00"/>
    <s v="N"/>
    <m/>
  </r>
  <r>
    <n v="2009"/>
    <x v="0"/>
    <s v="MANKATO, CITY OF"/>
    <x v="94"/>
    <n v="40669"/>
    <s v="JOHN ELBERT"/>
    <m/>
    <d v="2009-08-03T00:00:00"/>
    <m/>
    <n v="5000"/>
    <s v="League of Minnesota Cities"/>
    <m/>
    <m/>
    <d v="2008-10-31T00:00:00"/>
    <s v="N"/>
    <m/>
  </r>
  <r>
    <n v="2010"/>
    <x v="1"/>
    <s v="MANKATO, CITY OF"/>
    <x v="94"/>
    <n v="40669"/>
    <s v="CAM PROPERTIES"/>
    <m/>
    <d v="2010-07-21T00:00:00"/>
    <m/>
    <n v="338.82"/>
    <s v="League of Minnesota Cities"/>
    <m/>
    <m/>
    <d v="2010-07-06T00:00:00"/>
    <s v="N"/>
    <m/>
  </r>
  <r>
    <n v="2012"/>
    <x v="6"/>
    <s v="MANKATO, CITY OF"/>
    <x v="94"/>
    <n v="40669"/>
    <s v="JORGENSON, WILLIAM"/>
    <m/>
    <d v="2012-02-21T00:00:00"/>
    <m/>
    <n v="160000"/>
    <s v="League of Minnesota Cities"/>
    <m/>
    <m/>
    <d v="2009-02-03T00:00:00"/>
    <s v="N"/>
    <m/>
  </r>
  <r>
    <n v="2014"/>
    <x v="3"/>
    <s v="MANKATO, CITY OF"/>
    <x v="94"/>
    <n v="40669"/>
    <s v="ABRAHAM, GREG"/>
    <m/>
    <d v="2014-10-20T00:00:00"/>
    <m/>
    <n v="64.430000000000007"/>
    <s v="League of Minnesota Cities"/>
    <m/>
    <m/>
    <d v="2014-07-02T00:00:00"/>
    <s v="N"/>
    <m/>
  </r>
  <r>
    <n v="2014"/>
    <x v="3"/>
    <s v="MANKATO, CITY OF"/>
    <x v="94"/>
    <n v="40669"/>
    <s v="ANDREW ERICKSON"/>
    <m/>
    <d v="2014-08-12T00:00:00"/>
    <m/>
    <n v="24000.15"/>
    <s v="League of Minnesota Cities"/>
    <m/>
    <m/>
    <d v="2013-03-10T00:00:00"/>
    <s v="N"/>
    <m/>
  </r>
  <r>
    <n v="2017"/>
    <x v="8"/>
    <s v="MANKATO, CITY OF"/>
    <x v="94"/>
    <n v="40669"/>
    <s v="GARY BARTELT"/>
    <d v="2017-06-22T00:00:00"/>
    <d v="2017-07-07T00:00:00"/>
    <m/>
    <n v="500"/>
    <s v="League of Minnesota Cities"/>
    <s v="(not provided)"/>
    <m/>
    <m/>
    <s v="N"/>
    <m/>
  </r>
  <r>
    <n v="2012"/>
    <x v="4"/>
    <s v="MAPLE GROVE, CITY OF MAPLE GROVE PARK BOARD  HRA"/>
    <x v="95"/>
    <n v="68297"/>
    <s v="KENDALL, LORI"/>
    <m/>
    <d v="2012-09-21T00:00:00"/>
    <m/>
    <n v="563"/>
    <s v="League of Minnesota Cities"/>
    <m/>
    <m/>
    <d v="2012-08-23T00:00:00"/>
    <s v="N"/>
    <m/>
  </r>
  <r>
    <n v="2014"/>
    <x v="7"/>
    <s v="MAPLE GROVE, CITY OF MAPLE GROVE PARK BOARD  HRA"/>
    <x v="95"/>
    <n v="68297"/>
    <s v="AMY FLAH"/>
    <m/>
    <d v="2014-02-01T00:00:00"/>
    <m/>
    <n v="40000"/>
    <s v="League of Minnesota Cities"/>
    <m/>
    <m/>
    <d v="2013-09-26T00:00:00"/>
    <s v="N"/>
    <m/>
  </r>
  <r>
    <n v="2013"/>
    <x v="8"/>
    <s v="MAPLE GROVE, CITY OF MAPLE GROVE PARK BOARD  HRA"/>
    <x v="95"/>
    <n v="68297"/>
    <s v="BROOKE BASS"/>
    <m/>
    <d v="2013-03-28T00:00:00"/>
    <m/>
    <n v="6250"/>
    <s v="League of Minnesota Cities"/>
    <m/>
    <m/>
    <d v="2010-08-16T00:00:00"/>
    <s v="N"/>
    <m/>
  </r>
  <r>
    <n v="2008"/>
    <x v="0"/>
    <s v="MAPLEWOOD, CITY OF"/>
    <x v="96"/>
    <n v="40742"/>
    <s v="ANDREW BURKE"/>
    <m/>
    <d v="2008-12-12T00:00:00"/>
    <m/>
    <n v="150000"/>
    <s v="League of Minnesota Cities"/>
    <m/>
    <m/>
    <d v="2006-04-28T00:00:00"/>
    <s v="N"/>
    <m/>
  </r>
  <r>
    <n v="2012"/>
    <x v="4"/>
    <s v="MAPLEWOOD, CITY OF"/>
    <x v="96"/>
    <n v="40742"/>
    <s v="BOECKERMAN, DAMON"/>
    <m/>
    <d v="2012-02-29T00:00:00"/>
    <m/>
    <n v="12000"/>
    <s v="League of Minnesota Cities"/>
    <m/>
    <m/>
    <d v="2011-07-22T00:00:00"/>
    <s v="N"/>
    <m/>
  </r>
  <r>
    <n v="2013"/>
    <x v="6"/>
    <s v="MAPLEWOOD, CITY OF"/>
    <x v="96"/>
    <n v="40742"/>
    <s v="CASTLE, JUSTINE"/>
    <m/>
    <d v="2013-02-08T00:00:00"/>
    <m/>
    <n v="75000"/>
    <s v="League of Minnesota Cities"/>
    <m/>
    <m/>
    <d v="2011-06-13T00:00:00"/>
    <s v="N"/>
    <m/>
  </r>
  <r>
    <n v="2012"/>
    <x v="6"/>
    <s v="MAPLEWOOD, CITY OF"/>
    <x v="96"/>
    <n v="40742"/>
    <s v="ROZMARYNOWSKI, ROBERT"/>
    <m/>
    <d v="2012-07-11T00:00:00"/>
    <m/>
    <n v="15000"/>
    <s v="League of Minnesota Cities"/>
    <m/>
    <m/>
    <d v="2012-07-02T00:00:00"/>
    <s v="N"/>
    <m/>
  </r>
  <r>
    <n v="2014"/>
    <x v="5"/>
    <s v="MAPLEWOOD, CITY OF"/>
    <x v="96"/>
    <n v="40742"/>
    <s v="G &amp; S WALSH PROPERTIES LLC"/>
    <m/>
    <d v="2014-06-23T00:00:00"/>
    <m/>
    <n v="925"/>
    <s v="League of Minnesota Cities"/>
    <m/>
    <m/>
    <d v="2014-04-17T00:00:00"/>
    <s v="N"/>
    <m/>
  </r>
  <r>
    <n v="2013"/>
    <x v="5"/>
    <s v="MAPLEWOOD, CITY OF"/>
    <x v="96"/>
    <n v="40742"/>
    <s v="WASHINGTON, KEVIN"/>
    <m/>
    <d v="2013-10-22T00:00:00"/>
    <m/>
    <n v="1850"/>
    <s v="League of Minnesota Cities"/>
    <m/>
    <m/>
    <d v="2012-09-03T00:00:00"/>
    <s v="N"/>
    <m/>
  </r>
  <r>
    <n v="2015"/>
    <x v="3"/>
    <s v="MAPLEWOOD, CITY OF"/>
    <x v="96"/>
    <n v="40742"/>
    <s v="CLINTON OHMANN"/>
    <m/>
    <d v="2015-01-19T00:00:00"/>
    <m/>
    <n v="2000"/>
    <s v="League of Minnesota Cities"/>
    <m/>
    <m/>
    <d v="2014-05-15T00:00:00"/>
    <s v="N"/>
    <m/>
  </r>
  <r>
    <n v="2014"/>
    <x v="7"/>
    <s v="MAPLEWOOD, CITY OF"/>
    <x v="96"/>
    <n v="40742"/>
    <s v="DAVID NELSON"/>
    <m/>
    <d v="2014-11-03T00:00:00"/>
    <m/>
    <n v="5000"/>
    <s v="League of Minnesota Cities"/>
    <m/>
    <m/>
    <d v="2009-07-28T00:00:00"/>
    <s v="N"/>
    <m/>
  </r>
  <r>
    <n v="2017"/>
    <x v="8"/>
    <s v="MAPLEWOOD, CITY OF"/>
    <x v="96"/>
    <n v="40742"/>
    <s v="RONALD ANDERSON"/>
    <m/>
    <d v="2017-01-18T00:00:00"/>
    <m/>
    <n v="663.18"/>
    <s v="League of Minnesota Cities"/>
    <m/>
    <m/>
    <d v="2016-11-13T00:00:00"/>
    <s v="N"/>
    <m/>
  </r>
  <r>
    <n v="2016"/>
    <x v="7"/>
    <s v="MARSHALL, CITY OF"/>
    <x v="97"/>
    <n v="13630"/>
    <s v="FRAN VANDEWIELE"/>
    <m/>
    <d v="2016-08-29T00:00:00"/>
    <m/>
    <n v="950.6"/>
    <s v="League of Minnesota Cities"/>
    <m/>
    <m/>
    <d v="2016-08-28T00:00:00"/>
    <s v="N"/>
    <m/>
  </r>
  <r>
    <n v="2013"/>
    <x v="8"/>
    <s v="MARSHALL, CITY OF"/>
    <x v="97"/>
    <n v="13630"/>
    <s v="BROOKE BASS"/>
    <m/>
    <d v="2013-03-27T00:00:00"/>
    <m/>
    <n v="12500"/>
    <s v="League of Minnesota Cities"/>
    <m/>
    <m/>
    <d v="2007-01-08T00:00:00"/>
    <s v="N"/>
    <m/>
  </r>
  <r>
    <m/>
    <x v="0"/>
    <s v="Martin County"/>
    <x v="98"/>
    <n v="9405"/>
    <s v="Latell Chaney"/>
    <m/>
    <m/>
    <d v="2009-09-14T00:00:00"/>
    <n v="25000"/>
    <s v="MCIT"/>
    <s v="Various"/>
    <m/>
    <d v="2006-03-26T00:00:00"/>
    <s v="Y"/>
    <m/>
  </r>
  <r>
    <m/>
    <x v="0"/>
    <s v="Martin County"/>
    <x v="98"/>
    <n v="9405"/>
    <s v="Ronald Lutz"/>
    <m/>
    <m/>
    <m/>
    <n v="3500"/>
    <s v="MCIT"/>
    <s v="Unknown"/>
    <m/>
    <d v="2007-05-07T00:00:00"/>
    <s v="N"/>
    <m/>
  </r>
  <r>
    <m/>
    <x v="7"/>
    <s v="Martin County"/>
    <x v="98"/>
    <n v="9405"/>
    <s v="Gavin Flohre"/>
    <m/>
    <m/>
    <m/>
    <n v="1000"/>
    <s v="MCIT"/>
    <s v="Jacob Ruppert, Michael Anderson"/>
    <m/>
    <d v="2015-05-30T00:00:00"/>
    <s v="N"/>
    <m/>
  </r>
  <r>
    <m/>
    <x v="4"/>
    <s v="McLeod County"/>
    <x v="99"/>
    <n v="10868"/>
    <s v="Roger Gutzke"/>
    <m/>
    <m/>
    <d v="2012-11-30T00:00:00"/>
    <n v="8500"/>
    <s v="MCIT"/>
    <s v="Unknown"/>
    <m/>
    <d v="2012-01-24T00:00:00"/>
    <s v="Y"/>
    <m/>
  </r>
  <r>
    <m/>
    <x v="6"/>
    <s v="McLeod County"/>
    <x v="99"/>
    <n v="10868"/>
    <s v="Harry Lee Ondracek"/>
    <m/>
    <m/>
    <m/>
    <n v="75000"/>
    <s v="MCIT"/>
    <s v="Eischens"/>
    <m/>
    <d v="2012-04-14T00:00:00"/>
    <s v="N"/>
    <m/>
  </r>
  <r>
    <m/>
    <x v="3"/>
    <s v="McLeod County"/>
    <x v="99"/>
    <n v="10868"/>
    <s v="Trevor Coon"/>
    <m/>
    <m/>
    <m/>
    <n v="1000"/>
    <s v="MCIT"/>
    <s v="Billy Kroll"/>
    <m/>
    <d v="2013-12-13T00:00:00"/>
    <s v="N"/>
    <m/>
  </r>
  <r>
    <m/>
    <x v="0"/>
    <s v="Meeker County"/>
    <x v="100"/>
    <n v="15838"/>
    <s v="Gail Simpson class action"/>
    <m/>
    <m/>
    <d v="2009-11-12T00:00:00"/>
    <n v="1750000"/>
    <s v="MCIT"/>
    <s v="Various"/>
    <m/>
    <s v="2004 &gt; 2008"/>
    <s v="Y"/>
    <m/>
  </r>
  <r>
    <n v="2012"/>
    <x v="4"/>
    <s v="MENDOTA HEIGHTS, CITY OF"/>
    <x v="101"/>
    <n v="11258"/>
    <s v="RASMUSSON, ANNE"/>
    <m/>
    <d v="2012-01-19T00:00:00"/>
    <m/>
    <n v="2800"/>
    <s v="League of Minnesota Cities"/>
    <m/>
    <m/>
    <d v="2012-01-19T00:00:00"/>
    <s v="N"/>
    <m/>
  </r>
  <r>
    <n v="2008"/>
    <x v="10"/>
    <s v="METRO GANG STRIKE FORCE LEVANDER, GILLEN  MILLER, PA"/>
    <x v="102"/>
    <e v="#N/A"/>
    <s v="JERRY &amp; KATHY HAYES"/>
    <m/>
    <d v="2008-07-08T00:00:00"/>
    <m/>
    <n v="900"/>
    <s v="League of Minnesota Cities"/>
    <m/>
    <m/>
    <d v="2008-05-25T00:00:00"/>
    <s v="N"/>
    <m/>
  </r>
  <r>
    <n v="2009"/>
    <x v="0"/>
    <s v="METRO GANG STRIKE FORCE LEVANDER, GILLEN  MILLER, PA"/>
    <x v="102"/>
    <e v="#N/A"/>
    <s v="JERMAINE BOOKER"/>
    <m/>
    <d v="2009-10-14T00:00:00"/>
    <m/>
    <n v="500"/>
    <s v="League of Minnesota Cities"/>
    <m/>
    <m/>
    <d v="2009-10-14T00:00:00"/>
    <s v="N"/>
    <m/>
  </r>
  <r>
    <n v="2008"/>
    <x v="1"/>
    <s v="METRO GANG STRIKE FORCE LEVANDER, GILLEN  MILLER, PA"/>
    <x v="102"/>
    <e v="#N/A"/>
    <s v="ANNA VUE HERR"/>
    <m/>
    <d v="2008-03-26T00:00:00"/>
    <m/>
    <n v="8000"/>
    <s v="League of Minnesota Cities"/>
    <m/>
    <m/>
    <d v="2007-10-04T00:00:00"/>
    <s v="N"/>
    <m/>
  </r>
  <r>
    <n v="2009"/>
    <x v="1"/>
    <s v="METRO GANG STRIKE FORCE LEVANDER, GILLEN  MILLER, PA"/>
    <x v="102"/>
    <e v="#N/A"/>
    <s v="BOOKERS, DEMARIO"/>
    <m/>
    <d v="2009-12-14T00:00:00"/>
    <m/>
    <n v="9100"/>
    <s v="League of Minnesota Cities"/>
    <m/>
    <m/>
    <d v="2009-06-01T00:00:00"/>
    <s v="N"/>
    <m/>
  </r>
  <r>
    <n v="2009"/>
    <x v="1"/>
    <s v="METRO GANG STRIKE FORCE LEVANDER, GILLEN  MILLER, PA"/>
    <x v="102"/>
    <e v="#N/A"/>
    <s v="BRAD STEINER"/>
    <m/>
    <d v="2009-11-16T00:00:00"/>
    <m/>
    <n v="200"/>
    <s v="League of Minnesota Cities"/>
    <m/>
    <m/>
    <d v="2009-11-16T00:00:00"/>
    <s v="N"/>
    <m/>
  </r>
  <r>
    <n v="2009"/>
    <x v="1"/>
    <s v="METRO GANG STRIKE FORCE LEVANDER, GILLEN  MILLER, PA"/>
    <x v="102"/>
    <e v="#N/A"/>
    <s v="BRIAN GODFREY"/>
    <m/>
    <d v="2009-11-08T00:00:00"/>
    <m/>
    <n v="600"/>
    <s v="League of Minnesota Cities"/>
    <m/>
    <m/>
    <d v="2006-06-15T00:00:00"/>
    <s v="N"/>
    <m/>
  </r>
  <r>
    <n v="2009"/>
    <x v="1"/>
    <s v="METRO GANG STRIKE FORCE LEVANDER, GILLEN  MILLER, PA"/>
    <x v="102"/>
    <e v="#N/A"/>
    <s v="CAL XIONG"/>
    <m/>
    <d v="2009-11-02T00:00:00"/>
    <m/>
    <n v="2205"/>
    <s v="League of Minnesota Cities"/>
    <m/>
    <m/>
    <d v="2004-06-10T00:00:00"/>
    <s v="N"/>
    <m/>
  </r>
  <r>
    <n v="2009"/>
    <x v="1"/>
    <s v="METRO GANG STRIKE FORCE LEVANDER, GILLEN  MILLER, PA"/>
    <x v="102"/>
    <e v="#N/A"/>
    <s v="CHRISTOPHER BOBO"/>
    <m/>
    <d v="2009-10-20T00:00:00"/>
    <m/>
    <n v="3177"/>
    <s v="League of Minnesota Cities"/>
    <m/>
    <m/>
    <d v="2007-02-05T00:00:00"/>
    <s v="N"/>
    <m/>
  </r>
  <r>
    <n v="2009"/>
    <x v="1"/>
    <s v="METRO GANG STRIKE FORCE LEVANDER, GILLEN  MILLER, PA"/>
    <x v="102"/>
    <e v="#N/A"/>
    <s v="DAGOBERTO RODRIGUEZ"/>
    <m/>
    <d v="2009-02-27T00:00:00"/>
    <m/>
    <n v="220000"/>
    <s v="League of Minnesota Cities"/>
    <m/>
    <m/>
    <d v="2008-07-31T00:00:00"/>
    <s v="N"/>
    <m/>
  </r>
  <r>
    <n v="2009"/>
    <x v="1"/>
    <s v="METRO GANG STRIKE FORCE LEVANDER, GILLEN  MILLER, PA"/>
    <x v="102"/>
    <e v="#N/A"/>
    <s v="DANIEL BUKSTEIN"/>
    <m/>
    <d v="2009-10-20T00:00:00"/>
    <m/>
    <n v="1707.24"/>
    <s v="League of Minnesota Cities"/>
    <m/>
    <m/>
    <d v="2006-06-13T00:00:00"/>
    <s v="N"/>
    <m/>
  </r>
  <r>
    <n v="2009"/>
    <x v="1"/>
    <s v="METRO GANG STRIKE FORCE LEVANDER, GILLEN  MILLER, PA"/>
    <x v="102"/>
    <e v="#N/A"/>
    <s v="FELIX BLAS"/>
    <m/>
    <d v="2009-07-02T00:00:00"/>
    <m/>
    <n v="16000"/>
    <s v="League of Minnesota Cities"/>
    <m/>
    <m/>
    <d v="2009-02-06T00:00:00"/>
    <s v="N"/>
    <m/>
  </r>
  <r>
    <n v="2009"/>
    <x v="1"/>
    <s v="METRO GANG STRIKE FORCE LEVANDER, GILLEN  MILLER, PA"/>
    <x v="102"/>
    <e v="#N/A"/>
    <s v="FRELIX, TERRANCE"/>
    <m/>
    <d v="2009-12-14T00:00:00"/>
    <m/>
    <n v="13400"/>
    <s v="League of Minnesota Cities"/>
    <m/>
    <m/>
    <d v="2009-06-01T00:00:00"/>
    <s v="N"/>
    <m/>
  </r>
  <r>
    <n v="2009"/>
    <x v="1"/>
    <s v="METRO GANG STRIKE FORCE LEVANDER, GILLEN  MILLER, PA"/>
    <x v="102"/>
    <e v="#N/A"/>
    <s v="JEANETTE MCDOWELL"/>
    <m/>
    <d v="2009-10-08T00:00:00"/>
    <m/>
    <n v="40"/>
    <s v="League of Minnesota Cities"/>
    <m/>
    <m/>
    <d v="2009-10-08T00:00:00"/>
    <s v="N"/>
    <m/>
  </r>
  <r>
    <n v="2009"/>
    <x v="1"/>
    <s v="METRO GANG STRIKE FORCE LEVANDER, GILLEN  MILLER, PA"/>
    <x v="102"/>
    <e v="#N/A"/>
    <s v="MOORE, CORTEZ"/>
    <m/>
    <d v="2009-12-14T00:00:00"/>
    <m/>
    <n v="22900"/>
    <s v="League of Minnesota Cities"/>
    <m/>
    <m/>
    <d v="2009-06-01T00:00:00"/>
    <s v="N"/>
    <m/>
  </r>
  <r>
    <n v="2009"/>
    <x v="1"/>
    <s v="METRO GANG STRIKE FORCE LEVANDER, GILLEN  MILLER, PA"/>
    <x v="102"/>
    <e v="#N/A"/>
    <s v="PAUL MCDAVID"/>
    <m/>
    <d v="2009-10-08T00:00:00"/>
    <m/>
    <n v="1312"/>
    <s v="League of Minnesota Cities"/>
    <m/>
    <m/>
    <d v="2009-02-24T00:00:00"/>
    <s v="N"/>
    <m/>
  </r>
  <r>
    <n v="2009"/>
    <x v="1"/>
    <s v="METRO GANG STRIKE FORCE LEVANDER, GILLEN  MILLER, PA"/>
    <x v="102"/>
    <e v="#N/A"/>
    <s v="SIMS, DION"/>
    <m/>
    <d v="2009-12-14T00:00:00"/>
    <m/>
    <n v="8400"/>
    <s v="League of Minnesota Cities"/>
    <m/>
    <m/>
    <d v="2009-06-01T00:00:00"/>
    <s v="N"/>
    <m/>
  </r>
  <r>
    <n v="2010"/>
    <x v="1"/>
    <s v="METRO GANG STRIKE FORCE LEVANDER, GILLEN  MILLER, PA"/>
    <x v="102"/>
    <e v="#N/A"/>
    <s v="SUNY PAO YA"/>
    <m/>
    <d v="2010-04-19T00:00:00"/>
    <m/>
    <n v="350"/>
    <s v="League of Minnesota Cities"/>
    <m/>
    <m/>
    <d v="2010-04-19T00:00:00"/>
    <s v="N"/>
    <m/>
  </r>
  <r>
    <n v="2010"/>
    <x v="1"/>
    <s v="METRO GANG STRIKE FORCE LEVANDER, GILLEN  MILLER, PA"/>
    <x v="102"/>
    <e v="#N/A"/>
    <s v="TAMOU BAMBA"/>
    <m/>
    <d v="2010-09-09T00:00:00"/>
    <m/>
    <n v="750"/>
    <s v="League of Minnesota Cities"/>
    <m/>
    <m/>
    <d v="2010-09-09T00:00:00"/>
    <s v="N"/>
    <m/>
  </r>
  <r>
    <n v="2009"/>
    <x v="1"/>
    <s v="METRO GANG STRIKE FORCE LEVANDER, GILLEN  MILLER, PA"/>
    <x v="102"/>
    <e v="#N/A"/>
    <s v="WARREN &amp; JACQUELIN COMEAUX"/>
    <m/>
    <d v="2009-12-14T00:00:00"/>
    <m/>
    <n v="17611.98"/>
    <s v="League of Minnesota Cities"/>
    <m/>
    <m/>
    <d v="2009-06-01T00:00:00"/>
    <s v="N"/>
    <m/>
  </r>
  <r>
    <n v="2009"/>
    <x v="1"/>
    <s v="METRO GANG STRIKE FORCE LEVANDER, GILLEN  MILLER, PA"/>
    <x v="102"/>
    <e v="#N/A"/>
    <s v="WILLIAM CHEVRE"/>
    <m/>
    <d v="2009-11-05T00:00:00"/>
    <m/>
    <n v="1275"/>
    <s v="League of Minnesota Cities"/>
    <m/>
    <m/>
    <d v="2005-07-30T00:00:00"/>
    <s v="N"/>
    <m/>
  </r>
  <r>
    <n v="2009"/>
    <x v="2"/>
    <s v="METRO GANG STRIKE FORCE LEVANDER, GILLEN  MILLER, PA"/>
    <x v="102"/>
    <e v="#N/A"/>
    <s v="DAGOBERTO RODRIGUEZ"/>
    <m/>
    <d v="2009-02-27T00:00:00"/>
    <m/>
    <n v="3625000"/>
    <s v="League of Minnesota Cities"/>
    <m/>
    <m/>
    <d v="2008-07-31T00:00:00"/>
    <s v="N"/>
    <m/>
  </r>
  <r>
    <n v="2009"/>
    <x v="4"/>
    <s v="METRO GANG STRIKE FORCE LEVANDER, GILLEN  MILLER, PA"/>
    <x v="102"/>
    <e v="#N/A"/>
    <s v="DAGOBERTO RODRIGUEZ"/>
    <m/>
    <d v="2009-02-27T00:00:00"/>
    <m/>
    <n v="50000"/>
    <s v="League of Minnesota Cities"/>
    <m/>
    <m/>
    <d v="2008-07-31T00:00:00"/>
    <s v="N"/>
    <m/>
  </r>
  <r>
    <n v="2012"/>
    <x v="4"/>
    <s v="METRO GANG STRIKE FORCE LEVANDER, GILLEN  MILLER, PA"/>
    <x v="102"/>
    <e v="#N/A"/>
    <s v="DUMAS, BILL"/>
    <m/>
    <d v="2012-01-06T00:00:00"/>
    <m/>
    <n v="15000"/>
    <s v="League of Minnesota Cities"/>
    <m/>
    <m/>
    <d v="2008-07-22T00:00:00"/>
    <s v="N"/>
    <m/>
  </r>
  <r>
    <n v="2010"/>
    <x v="4"/>
    <s v="METRO GANG STRIKE FORCE LEVANDER, GILLEN  MILLER, PA"/>
    <x v="102"/>
    <e v="#N/A"/>
    <s v="JAMES EDWARD MACKEY,"/>
    <m/>
    <d v="2010-03-26T00:00:00"/>
    <m/>
    <n v="30000"/>
    <s v="League of Minnesota Cities"/>
    <m/>
    <m/>
    <d v="2006-02-01T00:00:00"/>
    <s v="N"/>
    <m/>
  </r>
  <r>
    <n v="2010"/>
    <x v="4"/>
    <s v="METRO GANG STRIKE FORCE LEVANDER, GILLEN  MILLER, PA"/>
    <x v="102"/>
    <e v="#N/A"/>
    <s v="STEPHANIE BAXTER,"/>
    <m/>
    <d v="2010-08-17T00:00:00"/>
    <m/>
    <n v="25000"/>
    <s v="League of Minnesota Cities"/>
    <m/>
    <m/>
    <d v="2008-07-25T00:00:00"/>
    <s v="N"/>
    <m/>
  </r>
  <r>
    <n v="2009"/>
    <x v="3"/>
    <s v="METRO GANG STRIKE FORCE LEVANDER, GILLEN  MILLER, PA"/>
    <x v="102"/>
    <e v="#N/A"/>
    <s v="CHEVRE, WILLIAM"/>
    <m/>
    <d v="2009-11-05T00:00:00"/>
    <m/>
    <n v="1275"/>
    <s v="League of Minnesota Cities"/>
    <m/>
    <m/>
    <d v="2009-11-05T00:00:00"/>
    <s v="N"/>
    <m/>
  </r>
  <r>
    <n v="2011"/>
    <x v="3"/>
    <s v="METRO GANG STRIKE FORCE LEVANDER, GILLEN  MILLER, PA"/>
    <x v="102"/>
    <e v="#N/A"/>
    <s v="DUMAS, BILL"/>
    <m/>
    <d v="2011-06-15T00:00:00"/>
    <m/>
    <n v="15000"/>
    <s v="League of Minnesota Cities"/>
    <m/>
    <m/>
    <d v="2008-07-22T00:00:00"/>
    <s v="N"/>
    <m/>
  </r>
  <r>
    <n v="2009"/>
    <x v="3"/>
    <s v="METRO GANG STRIKE FORCE LEVANDER, GILLEN  MILLER, PA"/>
    <x v="102"/>
    <e v="#N/A"/>
    <s v="XIONG (FORMERLY KAO XIONG), CA"/>
    <m/>
    <d v="2009-11-02T00:00:00"/>
    <m/>
    <n v="2610"/>
    <s v="League of Minnesota Cities"/>
    <m/>
    <m/>
    <d v="2009-11-02T00:00:00"/>
    <s v="N"/>
    <m/>
  </r>
  <r>
    <n v="2009"/>
    <x v="7"/>
    <s v="METRO GANG STRIKE FORCE LEVANDER, GILLEN  MILLER, PA"/>
    <x v="102"/>
    <e v="#N/A"/>
    <s v="DAGOBERTO RODRIGUEZ"/>
    <m/>
    <d v="2009-02-27T00:00:00"/>
    <m/>
    <n v="228075"/>
    <s v="League of Minnesota Cities"/>
    <m/>
    <m/>
    <d v="2008-07-31T00:00:00"/>
    <s v="N"/>
    <m/>
  </r>
  <r>
    <m/>
    <x v="9"/>
    <s v="Mille Lacs County"/>
    <x v="103"/>
    <n v="16631"/>
    <s v="Brandon Brown"/>
    <m/>
    <m/>
    <d v="2007-08-06T00:00:00"/>
    <n v="700000"/>
    <s v="MCIT"/>
    <s v="Bev Roxbury (Nurse), Various CO's"/>
    <m/>
    <d v="2005-11-25T00:00:00"/>
    <s v="Y"/>
    <m/>
  </r>
  <r>
    <m/>
    <x v="0"/>
    <s v="Mille Lacs County"/>
    <x v="103"/>
    <n v="16631"/>
    <s v="LTD, a minor"/>
    <m/>
    <m/>
    <m/>
    <n v="45000"/>
    <s v="MCIT"/>
    <s v="Unknown"/>
    <m/>
    <d v="2007-04-10T00:00:00"/>
    <s v="N"/>
    <m/>
  </r>
  <r>
    <m/>
    <x v="6"/>
    <s v="Mille Lacs County"/>
    <x v="103"/>
    <n v="16631"/>
    <s v="Joshua Holscher"/>
    <m/>
    <m/>
    <d v="2013-10-11T00:00:00"/>
    <n v="200000"/>
    <s v="MCIT"/>
    <s v="Various"/>
    <m/>
    <d v="2010-12-07T00:00:00"/>
    <s v="Y"/>
    <m/>
  </r>
  <r>
    <m/>
    <x v="3"/>
    <s v="Mille Lacs County"/>
    <x v="103"/>
    <n v="16631"/>
    <s v="B.L."/>
    <m/>
    <m/>
    <m/>
    <n v="10000"/>
    <s v="MCIT"/>
    <s v="Aaron Heuer"/>
    <m/>
    <d v="2012-05-03T00:00:00"/>
    <s v="N"/>
    <m/>
  </r>
  <r>
    <m/>
    <x v="3"/>
    <s v="Mille Lacs County"/>
    <x v="103"/>
    <n v="16631"/>
    <s v="H.N."/>
    <m/>
    <m/>
    <m/>
    <n v="10000"/>
    <s v="MCIT"/>
    <s v="Aaron Heuer"/>
    <m/>
    <d v="2012-05-03T00:00:00"/>
    <s v="N"/>
    <m/>
  </r>
  <r>
    <m/>
    <x v="3"/>
    <s v="Mille Lacs County"/>
    <x v="103"/>
    <n v="16631"/>
    <s v="J.S."/>
    <m/>
    <m/>
    <m/>
    <n v="10000"/>
    <s v="MCIT"/>
    <s v="Aaron Heuer"/>
    <m/>
    <d v="2012-05-03T00:00:00"/>
    <s v="N"/>
    <m/>
  </r>
  <r>
    <m/>
    <x v="3"/>
    <s v="Mille Lacs County"/>
    <x v="103"/>
    <n v="16631"/>
    <s v="J.S."/>
    <m/>
    <m/>
    <m/>
    <n v="10000"/>
    <s v="MCIT"/>
    <s v="Aaron Heuer"/>
    <m/>
    <d v="2012-05-03T00:00:00"/>
    <s v="N"/>
    <m/>
  </r>
  <r>
    <m/>
    <x v="3"/>
    <s v="Mille Lacs County"/>
    <x v="103"/>
    <n v="16631"/>
    <s v="K.M."/>
    <m/>
    <m/>
    <m/>
    <n v="10000"/>
    <s v="MCIT"/>
    <s v="Aaron Heuer"/>
    <m/>
    <d v="2012-05-03T00:00:00"/>
    <s v="N"/>
    <m/>
  </r>
  <r>
    <m/>
    <x v="3"/>
    <s v="Mille Lacs County"/>
    <x v="103"/>
    <n v="16631"/>
    <s v="M.K."/>
    <m/>
    <m/>
    <m/>
    <n v="10000"/>
    <s v="MCIT"/>
    <s v="Aaron Heuer"/>
    <m/>
    <d v="2012-05-03T00:00:00"/>
    <s v="N"/>
    <m/>
  </r>
  <r>
    <m/>
    <x v="9"/>
    <s v="Minneapolis"/>
    <x v="104"/>
    <n v="413479"/>
    <s v="B. McWhorter &amp; D. Burns"/>
    <m/>
    <m/>
    <m/>
    <n v="300000"/>
    <s v="Minneapolis"/>
    <s v="Officers Mark Johnson, Lucas Peterson"/>
    <m/>
    <d v="2002-01-01T00:00:00"/>
    <s v="N"/>
    <m/>
  </r>
  <r>
    <m/>
    <x v="9"/>
    <s v="Minneapolis"/>
    <x v="104"/>
    <n v="413479"/>
    <s v="Bobby White "/>
    <m/>
    <m/>
    <m/>
    <n v="25000"/>
    <s v="Minneapolis"/>
    <s v="Officers William Bjork and Lance Christianson"/>
    <m/>
    <d v="2004-09-25T00:00:00"/>
    <s v="N"/>
    <m/>
  </r>
  <r>
    <m/>
    <x v="9"/>
    <s v="Minneapolis"/>
    <x v="104"/>
    <n v="413479"/>
    <s v="Bradley Ornes"/>
    <m/>
    <m/>
    <m/>
    <n v="2000"/>
    <s v="Minneapolis"/>
    <s v="Sgt Christopher Pickhardt William P. McManus"/>
    <m/>
    <d v="2004-02-15T00:00:00"/>
    <s v="N"/>
    <m/>
  </r>
  <r>
    <m/>
    <x v="9"/>
    <s v="Minneapolis"/>
    <x v="104"/>
    <n v="413479"/>
    <s v="Carolyn Rose Thomas"/>
    <m/>
    <m/>
    <m/>
    <n v="13000"/>
    <s v="Minneapolis"/>
    <s v="Officers Chad Fuchs, Lucas Peterson"/>
    <m/>
    <d v="2002-05-05T00:00:00"/>
    <s v="N"/>
    <m/>
  </r>
  <r>
    <m/>
    <x v="9"/>
    <s v="Minneapolis"/>
    <x v="104"/>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r>
  <r>
    <m/>
    <x v="9"/>
    <s v="Minneapolis"/>
    <x v="104"/>
    <n v="413479"/>
    <s v="Christopher Perry"/>
    <m/>
    <m/>
    <m/>
    <n v="10000"/>
    <s v="Minneapolis"/>
    <s v="Officers Michael Geere, James Burns, Chief McMannus"/>
    <m/>
    <d v="2004-11-16T00:00:00"/>
    <s v="N"/>
    <m/>
  </r>
  <r>
    <m/>
    <x v="9"/>
    <s v="Minneapolis"/>
    <x v="104"/>
    <n v="413479"/>
    <s v="Conniess Chatmon (Minor: M.P.)"/>
    <m/>
    <m/>
    <m/>
    <n v="5000"/>
    <s v="Minneapolis"/>
    <s v="Officers James Bums, Michael Geere; William McManus, Chief"/>
    <m/>
    <d v="2004-11-16T00:00:00"/>
    <s v="N"/>
    <m/>
  </r>
  <r>
    <m/>
    <x v="9"/>
    <s v="Minneapolis"/>
    <x v="104"/>
    <n v="413479"/>
    <s v="Dana Canty"/>
    <m/>
    <m/>
    <m/>
    <n v="70000"/>
    <s v="Minneapolis"/>
    <s v="Officers Alan Williams, Anne Moryc"/>
    <m/>
    <d v="2004-10-08T00:00:00"/>
    <s v="N"/>
    <m/>
  </r>
  <r>
    <m/>
    <x v="9"/>
    <s v="Minneapolis"/>
    <x v="104"/>
    <n v="413479"/>
    <s v="David Niznik"/>
    <m/>
    <m/>
    <m/>
    <n v="50000"/>
    <s v="Minneapolis"/>
    <s v="Sgt. Charles McCree"/>
    <m/>
    <d v="2003-06-06T00:00:00"/>
    <s v="N"/>
    <m/>
  </r>
  <r>
    <m/>
    <x v="9"/>
    <s v="Minneapolis"/>
    <x v="104"/>
    <n v="413479"/>
    <s v="Dontay St. James"/>
    <m/>
    <m/>
    <m/>
    <n v="215000"/>
    <s v="Minneapolis"/>
    <s v="Officer Mark Suchta, Sgts. Bruce Folkens, John Rouner, Michael Keefe"/>
    <m/>
    <d v="2004-09-19T00:00:00"/>
    <s v="N"/>
    <m/>
  </r>
  <r>
    <m/>
    <x v="9"/>
    <s v="Minneapolis"/>
    <x v="104"/>
    <n v="413479"/>
    <s v="Duy Ngo"/>
    <m/>
    <m/>
    <m/>
    <n v="4500000"/>
    <s v="Minneapolis"/>
    <s v="Officer Charles Storlie"/>
    <m/>
    <d v="2003-02-25T00:00:00"/>
    <s v="N"/>
    <m/>
  </r>
  <r>
    <m/>
    <x v="9"/>
    <s v="Minneapolis"/>
    <x v="104"/>
    <n v="413479"/>
    <s v="Estate of Juwan Gatlin "/>
    <m/>
    <m/>
    <m/>
    <n v="40000"/>
    <s v="Minneapolis"/>
    <s v="Sgt. Michael Green"/>
    <m/>
    <d v="2004-02-15T00:00:00"/>
    <s v="N"/>
    <m/>
  </r>
  <r>
    <m/>
    <x v="9"/>
    <s v="Minneapolis"/>
    <x v="104"/>
    <n v="413479"/>
    <s v="Felicia Craig"/>
    <m/>
    <m/>
    <m/>
    <n v="35000"/>
    <s v="Minneapolis"/>
    <s v="Officers Sean McGinty, Christopher Tucker, Mark Bohnsack, Jeremy Hulke"/>
    <m/>
    <d v="2003-02-08T00:00:00"/>
    <s v="N"/>
    <m/>
  </r>
  <r>
    <m/>
    <x v="9"/>
    <s v="Minneapolis"/>
    <x v="104"/>
    <n v="413479"/>
    <s v="Gary Gilmer"/>
    <m/>
    <m/>
    <m/>
    <n v="250000"/>
    <s v="Minneapolis"/>
    <s v="Officers Robert Cunningham, Thomas Gustafson"/>
    <m/>
    <d v="2001-06-23T00:00:00"/>
    <s v="N"/>
    <m/>
  </r>
  <r>
    <m/>
    <x v="9"/>
    <s v="Minneapolis"/>
    <x v="104"/>
    <n v="413479"/>
    <s v="Jacob John Kenfield"/>
    <m/>
    <m/>
    <m/>
    <n v="15000"/>
    <s v="Minneapolis"/>
    <s v="Lt. Robert Kroll"/>
    <m/>
    <d v="2004-02-15T00:00:00"/>
    <s v="N"/>
    <m/>
  </r>
  <r>
    <m/>
    <x v="9"/>
    <s v="Minneapolis"/>
    <x v="104"/>
    <n v="413479"/>
    <s v="Lisa Young"/>
    <m/>
    <m/>
    <m/>
    <n v="5000"/>
    <s v="Minneapolis"/>
    <s v="Officers McMahon, David Voss, James Reynolds"/>
    <m/>
    <d v="2005-08-18T00:00:00"/>
    <s v="N"/>
    <m/>
  </r>
  <r>
    <m/>
    <x v="9"/>
    <s v="Minneapolis"/>
    <x v="104"/>
    <n v="413479"/>
    <s v="Otis Williams"/>
    <m/>
    <m/>
    <m/>
    <n v="750"/>
    <s v="Minneapolis"/>
    <s v="Officer Jeff Hoff, Sgt. Brian Anderson, Sgt Christopher Granger, Chief McMannus"/>
    <m/>
    <d v="2003-08-19T00:00:00"/>
    <s v="N"/>
    <m/>
  </r>
  <r>
    <m/>
    <x v="9"/>
    <s v="Minneapolis"/>
    <x v="104"/>
    <n v="413479"/>
    <s v="Philander D. Jenkins"/>
    <m/>
    <m/>
    <m/>
    <n v="110000"/>
    <s v="Minneapolis"/>
    <s v="Sgt. Jeff Jindra, Insp. Kim Schilling"/>
    <m/>
    <d v="2003-05-21T00:00:00"/>
    <s v="N"/>
    <m/>
  </r>
  <r>
    <m/>
    <x v="9"/>
    <s v="Minneapolis"/>
    <x v="104"/>
    <n v="413479"/>
    <s v="Shauna Vega"/>
    <m/>
    <m/>
    <m/>
    <n v="17500"/>
    <s v="Minneapolis"/>
    <s v="City of Minneapolis"/>
    <m/>
    <d v="2006-07-27T00:00:00"/>
    <s v="N"/>
    <m/>
  </r>
  <r>
    <m/>
    <x v="9"/>
    <s v="Minneapolis"/>
    <x v="104"/>
    <n v="413479"/>
    <s v="Walter Childs"/>
    <m/>
    <m/>
    <m/>
    <n v="75000"/>
    <s v="Minneapolis"/>
    <s v="Officer James Burns"/>
    <m/>
    <d v="2006-05-10T00:00:00"/>
    <s v="N"/>
    <m/>
  </r>
  <r>
    <m/>
    <x v="10"/>
    <s v="Minneapolis"/>
    <x v="104"/>
    <n v="413479"/>
    <s v="Alfred Flowers"/>
    <m/>
    <m/>
    <m/>
    <n v="15000"/>
    <s v="Minneapolis"/>
    <s v="Officers Becker, Tschida, Bamette"/>
    <m/>
    <d v="2003-09-27T00:00:00"/>
    <s v="N"/>
    <m/>
  </r>
  <r>
    <m/>
    <x v="10"/>
    <s v="Minneapolis"/>
    <x v="104"/>
    <n v="413479"/>
    <s v="Angel McKinney, "/>
    <m/>
    <m/>
    <m/>
    <n v="10000"/>
    <s v="Minneapolis"/>
    <s v="City of Minneapolis"/>
    <m/>
    <d v="2006-06-14T00:00:00"/>
    <s v="N"/>
    <m/>
  </r>
  <r>
    <m/>
    <x v="10"/>
    <s v="Minneapolis"/>
    <x v="104"/>
    <n v="413479"/>
    <s v="Deon Mallet"/>
    <m/>
    <m/>
    <m/>
    <n v="25000"/>
    <s v="Minneapolis"/>
    <s v="Officer Robert Kroll"/>
    <m/>
    <d v="2005-10-08T00:00:00"/>
    <s v="N"/>
    <m/>
  </r>
  <r>
    <m/>
    <x v="10"/>
    <s v="Minneapolis"/>
    <x v="104"/>
    <n v="413479"/>
    <s v="Dewayne Davidson"/>
    <m/>
    <m/>
    <m/>
    <n v="16500"/>
    <s v="Minneapolis"/>
    <s v="Officers Mark Lanassa. Patricia Nelson, Patrick Myslajek"/>
    <m/>
    <d v="2007-07-09T00:00:00"/>
    <s v="N"/>
    <m/>
  </r>
  <r>
    <m/>
    <x v="10"/>
    <s v="Minneapolis"/>
    <x v="104"/>
    <n v="413479"/>
    <s v="Elisa Montgomery"/>
    <m/>
    <m/>
    <m/>
    <n v="7500"/>
    <s v="Minneapolis"/>
    <s v="City of Minneapolis"/>
    <m/>
    <d v="1999-04-15T00:00:00"/>
    <s v="N"/>
    <m/>
  </r>
  <r>
    <m/>
    <x v="10"/>
    <s v="Minneapolis"/>
    <x v="104"/>
    <n v="413479"/>
    <s v="Grover Harris"/>
    <m/>
    <m/>
    <m/>
    <n v="7500"/>
    <s v="Minneapolis"/>
    <s v="Officer Daniel Wells"/>
    <m/>
    <d v="2004-10-15T00:00:00"/>
    <s v="N"/>
    <m/>
  </r>
  <r>
    <m/>
    <x v="10"/>
    <s v="Minneapolis"/>
    <x v="104"/>
    <n v="413479"/>
    <s v="Joel Matos Ramos "/>
    <m/>
    <m/>
    <m/>
    <n v="26000"/>
    <s v="Minneapolis"/>
    <s v="Officer Victor Mills; William McManus, Chief of Police"/>
    <m/>
    <d v="2004-08-15T00:00:00"/>
    <s v="N"/>
    <m/>
  </r>
  <r>
    <m/>
    <x v="10"/>
    <s v="Minneapolis"/>
    <x v="104"/>
    <n v="413479"/>
    <s v="Medora Hudson"/>
    <m/>
    <m/>
    <m/>
    <n v="25000"/>
    <s v="Minneapolis"/>
    <s v="Officer John Mills, Robert Olson, William McManus"/>
    <m/>
    <d v="2003-07-01T00:00:00"/>
    <s v="N"/>
    <m/>
  </r>
  <r>
    <m/>
    <x v="10"/>
    <s v="Minneapolis"/>
    <x v="104"/>
    <n v="413479"/>
    <s v="Nicholas Hall v. Burns &amp; Grahn"/>
    <m/>
    <m/>
    <m/>
    <n v="12500"/>
    <s v="Minneapolis"/>
    <s v="Officers James Bums, Michael Grahn"/>
    <m/>
    <d v="2004-12-24T00:00:00"/>
    <s v="N"/>
    <m/>
  </r>
  <r>
    <m/>
    <x v="10"/>
    <s v="Minneapolis"/>
    <x v="104"/>
    <n v="413479"/>
    <s v="Rachel Robinson"/>
    <m/>
    <m/>
    <m/>
    <n v="40000"/>
    <s v="Minneapolis"/>
    <s v="Officer Daniel Swalve"/>
    <m/>
    <d v="2005-06-04T00:00:00"/>
    <s v="N"/>
    <m/>
  </r>
  <r>
    <m/>
    <x v="10"/>
    <s v="Minneapolis"/>
    <x v="104"/>
    <n v="413479"/>
    <s v="Richard Trammell Williams"/>
    <m/>
    <m/>
    <m/>
    <n v="7500"/>
    <s v="Minneapolis"/>
    <s v="Officers Andrew Stender, Nicholas Torborg, Lucas Peterson, Mark Beaupre, Scott Creighton, Todd Babekuhl, Sgts. David Garman, Steven Mosey"/>
    <m/>
    <d v="2004-12-20T00:00:00"/>
    <s v="N"/>
    <m/>
  </r>
  <r>
    <m/>
    <x v="10"/>
    <s v="Minneapolis"/>
    <x v="104"/>
    <n v="413479"/>
    <s v="Terrell Oliver"/>
    <m/>
    <m/>
    <m/>
    <n v="999"/>
    <s v="Minneapolis"/>
    <s v="Sgt Jessee Garcia ID, Officer Bruce Steven Johnson; Chief William McManus as successor to Chief Robert Olson"/>
    <m/>
    <d v="2002-08-13T00:00:00"/>
    <s v="N"/>
    <m/>
  </r>
  <r>
    <m/>
    <x v="10"/>
    <s v="Minneapolis"/>
    <x v="104"/>
    <n v="413479"/>
    <s v="William Matthews"/>
    <m/>
    <m/>
    <m/>
    <n v="28000"/>
    <s v="Minneapolis"/>
    <s v="Officers Jason Reimer, John Staufeiiberg; Robert Olson, Chief of Police"/>
    <m/>
    <d v="2002-05-27T00:00:00"/>
    <s v="N"/>
    <m/>
  </r>
  <r>
    <m/>
    <x v="0"/>
    <s v="Minneapolis"/>
    <x v="104"/>
    <n v="413479"/>
    <s v="Clarence Johnson"/>
    <m/>
    <m/>
    <m/>
    <n v="201"/>
    <s v="Minneapolis"/>
    <s v="City of Minneapolis"/>
    <m/>
    <d v="2007-11-14T00:00:00"/>
    <s v="N"/>
    <m/>
  </r>
  <r>
    <m/>
    <x v="0"/>
    <s v="Minneapolis"/>
    <x v="104"/>
    <n v="413479"/>
    <s v="Derrick Simmons"/>
    <m/>
    <m/>
    <m/>
    <n v="35000"/>
    <s v="Minneapolis"/>
    <s v="Lucas Petersen, Mark Kaspszak"/>
    <m/>
    <d v="2006-08-04T00:00:00"/>
    <s v="N"/>
    <m/>
  </r>
  <r>
    <m/>
    <x v="0"/>
    <s v="Minneapolis"/>
    <x v="104"/>
    <n v="413479"/>
    <s v="Donnell Lauderdale"/>
    <m/>
    <m/>
    <m/>
    <n v="500"/>
    <s v="Minneapolis"/>
    <s v="City of Minneapolis"/>
    <m/>
    <d v="2008-11-13T00:00:00"/>
    <s v="N"/>
    <m/>
  </r>
  <r>
    <m/>
    <x v="0"/>
    <s v="Minneapolis"/>
    <x v="104"/>
    <n v="413479"/>
    <s v="Eldridge Chatman"/>
    <m/>
    <m/>
    <m/>
    <n v="495000"/>
    <s v="Minneapolis"/>
    <s v="Officer Craig Taylor"/>
    <m/>
    <d v="2008-04-11T00:00:00"/>
    <s v="N"/>
    <m/>
  </r>
  <r>
    <m/>
    <x v="0"/>
    <s v="Minneapolis"/>
    <x v="104"/>
    <n v="413479"/>
    <s v="Gianna Madison"/>
    <m/>
    <m/>
    <m/>
    <n v="999.99"/>
    <s v="Minneapolis"/>
    <s v="Officer Steven Fogarty"/>
    <m/>
    <d v="2007-08-06T00:00:00"/>
    <s v="N"/>
    <m/>
  </r>
  <r>
    <m/>
    <x v="0"/>
    <s v="Minneapolis"/>
    <x v="104"/>
    <n v="413479"/>
    <s v="Khang &amp; Moua"/>
    <m/>
    <m/>
    <m/>
    <n v="626922"/>
    <s v="Minneapolis"/>
    <s v="Steven Blackwell, Matthew Kaminski, Ricardo Muro and Craig Taylor,Sgt. Michael Young, John Sheneman, Alan Williams "/>
    <m/>
    <d v="2008-12-15T00:00:00"/>
    <s v="N"/>
    <m/>
  </r>
  <r>
    <m/>
    <x v="0"/>
    <s v="Minneapolis"/>
    <x v="104"/>
    <n v="413479"/>
    <s v="Kristy Jordan"/>
    <m/>
    <m/>
    <m/>
    <n v="400"/>
    <s v="Minneapolis"/>
    <s v="City of Minneapolis"/>
    <m/>
    <d v="2008-11-13T00:00:00"/>
    <s v="N"/>
    <m/>
  </r>
  <r>
    <m/>
    <x v="0"/>
    <s v="Minneapolis"/>
    <x v="104"/>
    <n v="413479"/>
    <s v="Mitchel Hicks"/>
    <m/>
    <m/>
    <m/>
    <n v="999.99"/>
    <s v="Minneapolis"/>
    <m/>
    <m/>
    <d v="2009-03-19T00:00:00"/>
    <s v="N"/>
    <m/>
  </r>
  <r>
    <m/>
    <x v="0"/>
    <s v="Minneapolis"/>
    <x v="104"/>
    <n v="413479"/>
    <s v="Nancy Johnson"/>
    <m/>
    <m/>
    <m/>
    <n v="65000"/>
    <s v="Minneapolis"/>
    <s v="Officers Mark Kaspszak, Lucas Peterson"/>
    <m/>
    <d v="2006-08-04T00:00:00"/>
    <s v="N"/>
    <m/>
  </r>
  <r>
    <m/>
    <x v="0"/>
    <s v="Minneapolis"/>
    <x v="104"/>
    <n v="413479"/>
    <s v="Otieno &amp; Wong Walton"/>
    <m/>
    <m/>
    <m/>
    <n v="169500"/>
    <s v="Minneapolis"/>
    <s v="Officers David M. Hansen, Michael J. Meath"/>
    <m/>
    <d v="2007-09-02T00:00:00"/>
    <s v="N"/>
    <m/>
  </r>
  <r>
    <m/>
    <x v="0"/>
    <s v="Minneapolis"/>
    <x v="104"/>
    <n v="413479"/>
    <s v="Symone Taylor"/>
    <m/>
    <m/>
    <m/>
    <n v="15000"/>
    <s v="Minneapolis"/>
    <s v="OfficersThomas Schmid, Sherry Appledorn, Lucas Peterson, Aaron Morris, Kurt Mencel, Gary Nelson; Tim Dolan, Minneapolis Chief of Police"/>
    <m/>
    <d v="2006-02-03T00:00:00"/>
    <s v="N"/>
    <m/>
  </r>
  <r>
    <m/>
    <x v="0"/>
    <s v="Minneapolis"/>
    <x v="104"/>
    <n v="413479"/>
    <s v="William Mavity"/>
    <m/>
    <m/>
    <m/>
    <n v="80000"/>
    <s v="Minneapolis"/>
    <s v="Officers Jeffrey Carter, Dustin Duprey"/>
    <m/>
    <d v="2008-06-19T00:00:00"/>
    <s v="N"/>
    <m/>
  </r>
  <r>
    <m/>
    <x v="1"/>
    <s v="Minneapolis"/>
    <x v="104"/>
    <n v="413479"/>
    <s v="Anthony Ricci Judgment/Plaintiff"/>
    <m/>
    <m/>
    <m/>
    <n v="21500"/>
    <s v="Minneapolis"/>
    <s v="Minneapolis Police Department"/>
    <m/>
    <d v="2004-02-06T00:00:00"/>
    <s v="N"/>
    <m/>
  </r>
  <r>
    <m/>
    <x v="1"/>
    <s v="Minneapolis"/>
    <x v="104"/>
    <n v="413479"/>
    <s v="Augustin Ganley"/>
    <m/>
    <m/>
    <m/>
    <n v="70800"/>
    <s v="Minneapolis"/>
    <s v="Officers Richard Lilliard, Craig Ronald Williams, Sgts. Edward Nelson, Dale Burns, Lt. Marie Przynski, Deputy Chief Robert Allen"/>
    <m/>
    <d v="2007-08-31T00:00:00"/>
    <s v="N"/>
    <m/>
  </r>
  <r>
    <m/>
    <x v="1"/>
    <s v="Minneapolis"/>
    <x v="104"/>
    <n v="413479"/>
    <s v="Derryl Jenkins"/>
    <m/>
    <m/>
    <m/>
    <n v="235000"/>
    <s v="Minneapolis"/>
    <s v="Officers Richard Walker, George Warzinik, Michael Honeycutt, John Trangsrud, Shawn Powell, Christopher Tuma, Scott Dahlquist"/>
    <m/>
    <d v="2009-02-19T00:00:00"/>
    <s v="N"/>
    <m/>
  </r>
  <r>
    <m/>
    <x v="1"/>
    <s v="Minneapolis"/>
    <x v="104"/>
    <n v="413479"/>
    <s v="James Gardner"/>
    <m/>
    <m/>
    <m/>
    <n v="150"/>
    <s v="Minneapolis"/>
    <s v="Officers Brian Grahme, Christopher Pickhardt, Anthony Leone"/>
    <m/>
    <d v="2006-07-27T00:00:00"/>
    <s v="N"/>
    <m/>
  </r>
  <r>
    <m/>
    <x v="1"/>
    <s v="Minneapolis"/>
    <x v="104"/>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r>
  <r>
    <m/>
    <x v="1"/>
    <s v="Minneapolis"/>
    <x v="104"/>
    <n v="413479"/>
    <s v="Latora Powers"/>
    <m/>
    <m/>
    <m/>
    <n v="10000"/>
    <s v="Minneapolis"/>
    <s v="Officer Thomas Schmid"/>
    <m/>
    <d v="2007-09-11T00:00:00"/>
    <s v="N"/>
    <m/>
  </r>
  <r>
    <m/>
    <x v="1"/>
    <s v="Minneapolis"/>
    <x v="104"/>
    <n v="413479"/>
    <s v="Nicholas Kastner"/>
    <m/>
    <m/>
    <m/>
    <n v="75000"/>
    <s v="Minneapolis"/>
    <s v="Officers Sherry Appledorra, Joseph Robert Will"/>
    <m/>
    <d v="2008-12-11T00:00:00"/>
    <s v="N"/>
    <m/>
  </r>
  <r>
    <m/>
    <x v="1"/>
    <s v="Minneapolis"/>
    <x v="104"/>
    <n v="413479"/>
    <s v="Phillip Kelly"/>
    <m/>
    <m/>
    <m/>
    <n v="16410.580000000002"/>
    <s v="Minneapolis"/>
    <s v="Officers Douglas Dubay, Jomar Vilaamor"/>
    <m/>
    <d v="2004-01-08T00:00:00"/>
    <s v="N"/>
    <m/>
  </r>
  <r>
    <m/>
    <x v="1"/>
    <s v="Minneapolis"/>
    <x v="104"/>
    <n v="413479"/>
    <s v="Rickey Jones"/>
    <m/>
    <m/>
    <m/>
    <n v="15000"/>
    <s v="Minneapolis"/>
    <s v="Officers Jomar Vilaraot, Craig Taylor, Kevin Lazarchic, Sgt. Jonathan Kingsbury"/>
    <m/>
    <d v="2002-11-07T00:00:00"/>
    <s v="N"/>
    <m/>
  </r>
  <r>
    <m/>
    <x v="1"/>
    <s v="Minneapolis"/>
    <x v="104"/>
    <n v="413479"/>
    <s v="Rolando Ruiz"/>
    <m/>
    <m/>
    <m/>
    <n v="120066.37"/>
    <s v="Minneapolis"/>
    <s v="Chief Dolan, Officer Todd Lappegaard"/>
    <m/>
    <d v="2009-04-30T00:00:00"/>
    <s v="N"/>
    <m/>
  </r>
  <r>
    <m/>
    <x v="1"/>
    <s v="Minneapolis"/>
    <x v="104"/>
    <n v="413479"/>
    <s v="Sherod Jones"/>
    <m/>
    <m/>
    <m/>
    <n v="3000"/>
    <s v="Minneapolis"/>
    <s v="Officers Knoll, Elsenbers"/>
    <m/>
    <d v="2004-11-23T00:00:00"/>
    <s v="N"/>
    <m/>
  </r>
  <r>
    <m/>
    <x v="1"/>
    <s v="Minneapolis"/>
    <x v="104"/>
    <n v="413479"/>
    <s v="Sherrie Williams"/>
    <m/>
    <m/>
    <m/>
    <n v="200"/>
    <s v="Minneapolis"/>
    <s v="Officers Adam Lepinski, Brian Grahme, C. Hudok, Linda Sue Chapin, Stephen McKean, Samual L. Reid"/>
    <m/>
    <d v="2008-10-17T00:00:00"/>
    <s v="N"/>
    <m/>
  </r>
  <r>
    <m/>
    <x v="1"/>
    <s v="Minneapolis"/>
    <x v="104"/>
    <n v="413479"/>
    <s v="Terry Williams"/>
    <m/>
    <m/>
    <m/>
    <n v="3000"/>
    <s v="Minneapolis"/>
    <s v="Anne Deneen, Dan Tyra"/>
    <m/>
    <d v="2006-07-26T00:00:00"/>
    <s v="N"/>
    <m/>
  </r>
  <r>
    <m/>
    <x v="2"/>
    <s v="Minneapolis"/>
    <x v="104"/>
    <n v="413479"/>
    <s v="Abel Miamen"/>
    <m/>
    <m/>
    <m/>
    <n v="80000"/>
    <s v="Minneapolis"/>
    <s v="Officer John Bennett"/>
    <m/>
    <d v="2010-01-04T00:00:00"/>
    <s v="N"/>
    <m/>
  </r>
  <r>
    <m/>
    <x v="2"/>
    <s v="Minneapolis"/>
    <x v="104"/>
    <n v="413479"/>
    <s v="Alicia Smith"/>
    <m/>
    <m/>
    <m/>
    <n v="4500"/>
    <s v="Minneapolis"/>
    <s v="Officer Michael Pfaff"/>
    <m/>
    <d v="2004-09-17T00:00:00"/>
    <s v="N"/>
    <m/>
  </r>
  <r>
    <m/>
    <x v="2"/>
    <s v="Minneapolis"/>
    <x v="104"/>
    <n v="413479"/>
    <s v="Ayan Osman"/>
    <m/>
    <m/>
    <m/>
    <n v="12000"/>
    <s v="Minneapolis"/>
    <s v="Officer Patrick Tapp"/>
    <m/>
    <d v="2010-04-20T00:00:00"/>
    <s v="N"/>
    <m/>
  </r>
  <r>
    <m/>
    <x v="2"/>
    <s v="Minneapolis"/>
    <x v="104"/>
    <n v="413479"/>
    <s v="Carlton Davis"/>
    <m/>
    <m/>
    <m/>
    <n v="25000"/>
    <s v="Minneapolis"/>
    <s v="Officer Collins"/>
    <m/>
    <d v="2010-07-03T00:00:00"/>
    <s v="N"/>
    <m/>
  </r>
  <r>
    <m/>
    <x v="2"/>
    <s v="Minneapolis"/>
    <x v="104"/>
    <n v="413479"/>
    <s v="Cassandra Brown"/>
    <m/>
    <m/>
    <m/>
    <n v="32830.5"/>
    <s v="Minneapolis"/>
    <s v="Chief Tim Dolan, Officer Aaron Morrison"/>
    <m/>
    <d v="2009-06-16T00:00:00"/>
    <s v="N"/>
    <m/>
  </r>
  <r>
    <m/>
    <x v="2"/>
    <s v="Minneapolis"/>
    <x v="104"/>
    <n v="413479"/>
    <s v="Curtis Shelmon"/>
    <m/>
    <m/>
    <m/>
    <n v="23500"/>
    <s v="Minneapolis"/>
    <s v="City of Minneapolis"/>
    <m/>
    <d v="2007-05-17T00:00:00"/>
    <s v="N"/>
    <m/>
  </r>
  <r>
    <m/>
    <x v="2"/>
    <s v="Minneapolis"/>
    <x v="104"/>
    <n v="413479"/>
    <s v="Darrell Williams"/>
    <m/>
    <m/>
    <m/>
    <n v="24500"/>
    <s v="Minneapolis"/>
    <s v="Officer David Voxx"/>
    <m/>
    <d v="2009-07-10T00:00:00"/>
    <s v="N"/>
    <m/>
  </r>
  <r>
    <m/>
    <x v="2"/>
    <s v="Minneapolis"/>
    <x v="104"/>
    <n v="413479"/>
    <s v="David James Taylor"/>
    <m/>
    <m/>
    <m/>
    <n v="16500"/>
    <s v="Minneapolis"/>
    <s v="Officer Walter Alvorado"/>
    <m/>
    <d v="2010-03-03T00:00:00"/>
    <s v="N"/>
    <m/>
  </r>
  <r>
    <m/>
    <x v="2"/>
    <s v="Minneapolis"/>
    <x v="104"/>
    <n v="413479"/>
    <s v="Dominic Felder (Katie Felder)"/>
    <m/>
    <m/>
    <m/>
    <n v="2189128.66"/>
    <s v="Minneapolis"/>
    <s v="Officers Lawrence Loonsfoot, Jason King"/>
    <m/>
    <d v="2006-09-20T00:00:00"/>
    <s v="N"/>
    <m/>
  </r>
  <r>
    <m/>
    <x v="2"/>
    <s v="Minneapolis"/>
    <x v="104"/>
    <n v="413479"/>
    <s v="Herr v. Peterson, et al."/>
    <m/>
    <m/>
    <m/>
    <n v="3000"/>
    <s v="Minneapolis"/>
    <s v="Officers Bill Peterson, Carl Blad, Timothy Devick, John Sheneman, Griffin Hillbo, Jeffery Kading, Mark Kaspszak, Ricardo Muro"/>
    <m/>
    <d v="2007-10-04T00:00:00"/>
    <s v="N"/>
    <m/>
  </r>
  <r>
    <m/>
    <x v="2"/>
    <s v="Minneapolis"/>
    <x v="104"/>
    <n v="413479"/>
    <s v="Jermaine Reed"/>
    <m/>
    <m/>
    <m/>
    <n v="20000"/>
    <s v="Minneapolis"/>
    <s v="Officers Clark Goset, Mark Lanasa"/>
    <m/>
    <d v="2007-12-17T00:00:00"/>
    <s v="N"/>
    <m/>
  </r>
  <r>
    <m/>
    <x v="2"/>
    <s v="Minneapolis"/>
    <x v="104"/>
    <n v="413479"/>
    <s v="John Wuchko"/>
    <m/>
    <m/>
    <m/>
    <n v="40000"/>
    <s v="Minneapolis"/>
    <s v="Officer Charles Storlie"/>
    <m/>
    <d v="2003-05-30T00:00:00"/>
    <s v="N"/>
    <m/>
  </r>
  <r>
    <m/>
    <x v="2"/>
    <s v="Minneapolis"/>
    <x v="104"/>
    <n v="413479"/>
    <s v="Malcom Labon"/>
    <m/>
    <m/>
    <m/>
    <n v="45000"/>
    <s v="Minneapolis"/>
    <s v="Officers John Laluzeme, Patrick McCarver"/>
    <m/>
    <d v="2006-09-08T00:00:00"/>
    <s v="N"/>
    <m/>
  </r>
  <r>
    <m/>
    <x v="2"/>
    <s v="Minneapolis"/>
    <x v="104"/>
    <n v="413479"/>
    <s v="Mark Kallenbach"/>
    <m/>
    <m/>
    <m/>
    <n v="17500"/>
    <s v="Minneapolis"/>
    <s v="Jarrod Silva"/>
    <m/>
    <d v="2008-09-01T00:00:00"/>
    <s v="N"/>
    <m/>
  </r>
  <r>
    <m/>
    <x v="2"/>
    <s v="Minneapolis"/>
    <x v="104"/>
    <n v="413479"/>
    <s v="Max Graves"/>
    <m/>
    <m/>
    <m/>
    <n v="90000"/>
    <s v="Minneapolis"/>
    <s v="Officers' Mark Lanasa, Michael Meath"/>
    <m/>
    <d v="2008-10-04T00:00:00"/>
    <s v="N"/>
    <m/>
  </r>
  <r>
    <m/>
    <x v="2"/>
    <s v="Minneapolis"/>
    <x v="104"/>
    <n v="413479"/>
    <s v="Nicole Madison"/>
    <m/>
    <m/>
    <m/>
    <n v="296490.07"/>
    <s v="Minneapolis"/>
    <s v="Officer Daniel Willis"/>
    <m/>
    <d v="2008-12-08T00:00:00"/>
    <s v="N"/>
    <m/>
  </r>
  <r>
    <m/>
    <x v="2"/>
    <s v="Minneapolis"/>
    <x v="104"/>
    <n v="413479"/>
    <s v="Patricia Knapp"/>
    <m/>
    <m/>
    <m/>
    <n v="1500"/>
    <s v="Minneapolis"/>
    <s v="Officer James Novak"/>
    <m/>
    <d v="2010-02-26T00:00:00"/>
    <s v="N"/>
    <m/>
  </r>
  <r>
    <m/>
    <x v="2"/>
    <s v="Minneapolis"/>
    <x v="104"/>
    <n v="413479"/>
    <s v="Recardo Meeks"/>
    <m/>
    <m/>
    <m/>
    <n v="76500"/>
    <s v="Minneapolis"/>
    <s v="Chief Dolan, Officers David O'Connor, Daniel Anderson"/>
    <m/>
    <d v="2009-03-25T00:00:00"/>
    <s v="N"/>
    <m/>
  </r>
  <r>
    <m/>
    <x v="2"/>
    <s v="Minneapolis"/>
    <x v="104"/>
    <n v="413479"/>
    <s v="Rickia Russell"/>
    <m/>
    <m/>
    <m/>
    <n v="1000000"/>
    <s v="Minneapolis"/>
    <s v="Officers Craig Taylor, David Clifford, Daniel Loe"/>
    <m/>
    <d v="2010-02-16T00:00:00"/>
    <s v="N"/>
    <m/>
  </r>
  <r>
    <m/>
    <x v="2"/>
    <s v="Minneapolis"/>
    <x v="104"/>
    <n v="413479"/>
    <s v="Tenise Winder"/>
    <m/>
    <m/>
    <m/>
    <n v="190000"/>
    <s v="Minneapolis"/>
    <s v="Officer Eric Lukes"/>
    <m/>
    <d v="2008-09-03T00:00:00"/>
    <s v="N"/>
    <m/>
  </r>
  <r>
    <m/>
    <x v="2"/>
    <s v="Minneapolis"/>
    <x v="104"/>
    <n v="413479"/>
    <s v="Thomas Hoffe"/>
    <m/>
    <m/>
    <m/>
    <n v="835"/>
    <s v="Minneapolis"/>
    <m/>
    <m/>
    <d v="2003-04-22T00:00:00"/>
    <s v="N"/>
    <m/>
  </r>
  <r>
    <m/>
    <x v="2"/>
    <s v="Minneapolis"/>
    <x v="104"/>
    <n v="413479"/>
    <s v="Thomas Lyons"/>
    <m/>
    <m/>
    <m/>
    <n v="9000"/>
    <s v="Minneapolis"/>
    <s v="Officers Monida Boelter, Lance Faust, Christopher Guelcher"/>
    <m/>
    <d v="2010-05-24T00:00:00"/>
    <s v="N"/>
    <m/>
  </r>
  <r>
    <m/>
    <x v="2"/>
    <s v="Minneapolis"/>
    <x v="104"/>
    <n v="413479"/>
    <s v="Toshiba Gibson"/>
    <m/>
    <m/>
    <m/>
    <n v="7500"/>
    <s v="Minneapolis"/>
    <s v="City of Minneapolis"/>
    <m/>
    <d v="2010-09-07T00:00:00"/>
    <s v="N"/>
    <m/>
  </r>
  <r>
    <m/>
    <x v="2"/>
    <s v="Minneapolis"/>
    <x v="104"/>
    <n v="413479"/>
    <s v="Zeanna Robinson"/>
    <m/>
    <m/>
    <m/>
    <n v="35000"/>
    <s v="Minneapolis"/>
    <s v="Officer Kevn Lazarchie"/>
    <m/>
    <d v="2009-04-24T00:00:00"/>
    <s v="N"/>
    <m/>
  </r>
  <r>
    <m/>
    <x v="4"/>
    <s v="Minneapolis"/>
    <x v="104"/>
    <n v="413479"/>
    <s v="Anne Rasmusson"/>
    <m/>
    <m/>
    <m/>
    <n v="392500"/>
    <s v="Minneapolis"/>
    <s v="City of Minneapolis"/>
    <m/>
    <d v="2011-09-01T00:00:00"/>
    <s v="N"/>
    <m/>
  </r>
  <r>
    <m/>
    <x v="4"/>
    <s v="Minneapolis"/>
    <x v="104"/>
    <n v="413479"/>
    <s v="Antoine Lee"/>
    <m/>
    <m/>
    <m/>
    <n v="13600"/>
    <s v="Minneapolis"/>
    <s v="Officers Oscar Macias, Shawn Kelly"/>
    <m/>
    <d v="2009-03-29T00:00:00"/>
    <s v="N"/>
    <m/>
  </r>
  <r>
    <m/>
    <x v="4"/>
    <s v="Minneapolis"/>
    <x v="104"/>
    <n v="413479"/>
    <s v="Bernard Miles"/>
    <m/>
    <m/>
    <m/>
    <n v="4500"/>
    <s v="Minneapolis"/>
    <s v="Officers Golgert, Gulstqad, Hanson"/>
    <m/>
    <d v="2009-02-13T00:00:00"/>
    <s v="N"/>
    <m/>
  </r>
  <r>
    <m/>
    <x v="4"/>
    <s v="Minneapolis"/>
    <x v="104"/>
    <n v="413479"/>
    <s v="David Jones"/>
    <m/>
    <m/>
    <m/>
    <n v="2500"/>
    <s v="Minneapolis"/>
    <s v="Officers Matthew McLean. Michael Rossum, Joseph Ogren, Dallas Williams"/>
    <m/>
    <d v="2009-12-07T00:00:00"/>
    <s v="N"/>
    <m/>
  </r>
  <r>
    <m/>
    <x v="4"/>
    <s v="Minneapolis"/>
    <x v="104"/>
    <n v="413479"/>
    <s v="Demetris Robinson"/>
    <m/>
    <m/>
    <m/>
    <n v="30000"/>
    <s v="Minneapolis"/>
    <s v="Officers John Paul Chamberlain, David Allan Wilson"/>
    <m/>
    <d v="2010-10-02T00:00:00"/>
    <s v="N"/>
    <m/>
  </r>
  <r>
    <m/>
    <x v="4"/>
    <s v="Minneapolis"/>
    <x v="104"/>
    <n v="413479"/>
    <s v="Dorian Hay"/>
    <m/>
    <m/>
    <m/>
    <n v="6500"/>
    <s v="Minneapolis"/>
    <s v="Officer Adam Lewis"/>
    <m/>
    <d v="2010-10-29T00:00:00"/>
    <s v="N"/>
    <m/>
  </r>
  <r>
    <m/>
    <x v="4"/>
    <s v="Minneapolis"/>
    <x v="104"/>
    <n v="413479"/>
    <s v="Fred Farthing"/>
    <m/>
    <m/>
    <m/>
    <n v="20000"/>
    <s v="Minneapolis"/>
    <s v="Chief Dolan, Officers D. Pommerenke, D. Willis, G. Westlund, D. Hansen, M. Kiphe, D. Misgen, K. Lazarchie"/>
    <m/>
    <d v="2010-03-04T00:00:00"/>
    <s v="N"/>
    <m/>
  </r>
  <r>
    <m/>
    <x v="4"/>
    <s v="Minneapolis"/>
    <x v="104"/>
    <n v="413479"/>
    <s v="Ira Stafford"/>
    <m/>
    <m/>
    <m/>
    <n v="19578.89"/>
    <s v="Minneapolis"/>
    <s v="Officer Joel Pucely"/>
    <m/>
    <d v="2009-08-14T00:00:00"/>
    <s v="N"/>
    <m/>
  </r>
  <r>
    <m/>
    <x v="4"/>
    <s v="Minneapolis"/>
    <x v="104"/>
    <n v="413479"/>
    <s v="Joseph Elliot"/>
    <m/>
    <m/>
    <m/>
    <n v="55000"/>
    <s v="Minneapolis"/>
    <s v="Officer Christopher Garbisch"/>
    <m/>
    <d v="2009-07-23T00:00:00"/>
    <s v="N"/>
    <m/>
  </r>
  <r>
    <m/>
    <x v="4"/>
    <s v="Minneapolis"/>
    <x v="104"/>
    <n v="413479"/>
    <s v="Joseph McClennon"/>
    <m/>
    <m/>
    <m/>
    <n v="5000"/>
    <s v="Minneapolis"/>
    <s v="Officers Chad Hofius, John Schweiger, James Carroll, Matthew Alan Kipke"/>
    <m/>
    <d v="2006-12-20T00:00:00"/>
    <s v="N"/>
    <m/>
  </r>
  <r>
    <m/>
    <x v="4"/>
    <s v="Minneapolis"/>
    <x v="104"/>
    <n v="413479"/>
    <s v="Kenya Montgomery"/>
    <m/>
    <m/>
    <m/>
    <n v="74414.5"/>
    <s v="Minneapolis"/>
    <s v="Timothy Devik, John Transgrud, Jer Yang, James Frost"/>
    <m/>
    <d v="2011-03-30T00:00:00"/>
    <s v="N"/>
    <m/>
  </r>
  <r>
    <m/>
    <x v="4"/>
    <s v="Minneapolis"/>
    <x v="104"/>
    <n v="413479"/>
    <s v="Leah Anderson"/>
    <m/>
    <m/>
    <m/>
    <n v="30000"/>
    <s v="Minneapolis"/>
    <s v="City of Minneapolis"/>
    <m/>
    <d v="2012-03-30T00:00:00"/>
    <s v="N"/>
    <m/>
  </r>
  <r>
    <m/>
    <x v="4"/>
    <s v="Minneapolis"/>
    <x v="104"/>
    <n v="413479"/>
    <s v="Mauricio McKinney"/>
    <m/>
    <m/>
    <m/>
    <n v="85000"/>
    <s v="Minneapolis"/>
    <s v="Officers Blayne Lehner, Terry Nutter, Jason Case"/>
    <m/>
    <d v="2011-09-13T00:00:00"/>
    <s v="N"/>
    <m/>
  </r>
  <r>
    <m/>
    <x v="4"/>
    <s v="Minneapolis"/>
    <x v="104"/>
    <n v="413479"/>
    <s v="Nicholas Dahl"/>
    <m/>
    <m/>
    <m/>
    <n v="8500"/>
    <s v="Minneapolis"/>
    <s v="Officer Peter Ritschel"/>
    <m/>
    <d v="2010-06-09T00:00:00"/>
    <s v="N"/>
    <m/>
  </r>
  <r>
    <m/>
    <x v="4"/>
    <s v="Minneapolis"/>
    <x v="104"/>
    <n v="413479"/>
    <s v="Tiffany Crowder"/>
    <m/>
    <m/>
    <m/>
    <n v="2000"/>
    <s v="Minneapolis"/>
    <s v="Officer David Menter"/>
    <m/>
    <d v="2012-10-10T00:00:00"/>
    <s v="N"/>
    <m/>
  </r>
  <r>
    <m/>
    <x v="4"/>
    <s v="Minneapolis"/>
    <x v="104"/>
    <n v="413479"/>
    <s v="Tonya Magnan"/>
    <m/>
    <m/>
    <m/>
    <n v="40000"/>
    <s v="Minneapolis"/>
    <s v="Michael Young, Jonathon Kingsbury, Michael Moore, Christopher Smith, Christopher Granger, "/>
    <m/>
    <d v="2010-07-11T00:00:00"/>
    <s v="N"/>
    <m/>
  </r>
  <r>
    <m/>
    <x v="4"/>
    <s v="Minneapolis"/>
    <x v="104"/>
    <n v="413479"/>
    <s v="Victoria Johnson"/>
    <m/>
    <m/>
    <m/>
    <n v="25000"/>
    <s v="Minneapolis"/>
    <s v="Officers Chad Hofius, John Schweiger, James Carroll, Matthew Alan Kipke"/>
    <m/>
    <d v="2006-12-20T00:00:00"/>
    <s v="N"/>
    <m/>
  </r>
  <r>
    <m/>
    <x v="6"/>
    <s v="Minneapolis"/>
    <x v="104"/>
    <n v="413479"/>
    <s v="Albertine Rotimi"/>
    <m/>
    <m/>
    <m/>
    <n v="6500"/>
    <s v="Minneapolis"/>
    <s v="Jarrod S. Kunze and City of Minneapolis"/>
    <m/>
    <d v="2010-08-28T00:00:00"/>
    <s v="N"/>
    <m/>
  </r>
  <r>
    <m/>
    <x v="6"/>
    <s v="Minneapolis"/>
    <x v="104"/>
    <n v="413479"/>
    <s v="Andrew Josef Brenner"/>
    <m/>
    <m/>
    <m/>
    <n v="6000"/>
    <s v="Minneapolis"/>
    <s v="Officer Mark Lanasa, Officer John Doe and City of Minneapolis"/>
    <m/>
    <d v="2010-07-26T00:00:00"/>
    <s v="N"/>
    <m/>
  </r>
  <r>
    <m/>
    <x v="6"/>
    <s v="Minneapolis"/>
    <x v="104"/>
    <n v="413479"/>
    <s v="Bobby Hayward Smith"/>
    <m/>
    <m/>
    <m/>
    <n v="70000"/>
    <s v="Minneapolis"/>
    <s v="Officers Sherry Appledorn and Joshua Rick, Sergeant Gary Nelson  and the City of Minneapolis"/>
    <m/>
    <d v="2009-06-29T00:00:00"/>
    <s v="N"/>
    <m/>
  </r>
  <r>
    <m/>
    <x v="6"/>
    <s v="Minneapolis"/>
    <x v="104"/>
    <n v="413479"/>
    <s v="Brandon Dickson"/>
    <m/>
    <m/>
    <m/>
    <n v="60000"/>
    <s v="Minneapolis"/>
    <s v="Officers Joshua Stewart and Sundiata Bronson, City of Minneapolis"/>
    <m/>
    <d v="2011-09-09T00:00:00"/>
    <s v="N"/>
    <m/>
  </r>
  <r>
    <m/>
    <x v="6"/>
    <s v="Minneapolis"/>
    <x v="104"/>
    <n v="413479"/>
    <s v="Carl Eller"/>
    <m/>
    <m/>
    <m/>
    <n v="2000"/>
    <s v="Minneapolis"/>
    <s v="Officers Gilles, B. P. Antaya, Seth Porras, Christopher Tuma, Patricia L. Nelson, Timothy Hafstad, Paul Hatle, C. Peter, Sergeant Pickhardt"/>
    <m/>
    <d v="2008-04-04T00:00:00"/>
    <s v="N"/>
    <m/>
  </r>
  <r>
    <m/>
    <x v="6"/>
    <s v="Minneapolis"/>
    <x v="104"/>
    <n v="413479"/>
    <s v="Darryl Gill"/>
    <m/>
    <m/>
    <m/>
    <n v="108000"/>
    <s v="Minneapolis"/>
    <s v="Joshua Stewart and Sundiata Bronson"/>
    <m/>
    <d v="2012-04-26T00:00:00"/>
    <s v="N"/>
    <m/>
  </r>
  <r>
    <m/>
    <x v="6"/>
    <s v="Minneapolis"/>
    <x v="104"/>
    <n v="413479"/>
    <s v="Darryl Robinson"/>
    <m/>
    <m/>
    <m/>
    <n v="15000"/>
    <s v="Minneapolis"/>
    <s v="City of Minneapolis, Officer Mark Lanasa, James Archer, (Hennepin County and Deputies a-x)"/>
    <m/>
    <d v="2008-07-20T00:00:00"/>
    <s v="N"/>
    <m/>
  </r>
  <r>
    <m/>
    <x v="6"/>
    <s v="Minneapolis"/>
    <x v="104"/>
    <n v="413479"/>
    <s v="Dontae Thomas"/>
    <m/>
    <m/>
    <m/>
    <n v="650"/>
    <s v="Minneapolis"/>
    <s v="Officers Tyrone Barze, Jr. and Victor Mills and the _x000a_City of Minneapolis_x000a_"/>
    <m/>
    <d v="2012-01-12T00:00:00"/>
    <s v="N"/>
    <m/>
  </r>
  <r>
    <m/>
    <x v="6"/>
    <s v="Minneapolis"/>
    <x v="104"/>
    <n v="413479"/>
    <s v="Ernest Abbott"/>
    <m/>
    <m/>
    <m/>
    <n v="70000"/>
    <s v="Minneapolis"/>
    <s v="Christopher Steward"/>
    <m/>
    <d v="2009-11-12T00:00:00"/>
    <s v="N"/>
    <m/>
  </r>
  <r>
    <m/>
    <x v="6"/>
    <s v="Minneapolis"/>
    <x v="104"/>
    <n v="413479"/>
    <s v="James Keten, et al."/>
    <m/>
    <m/>
    <m/>
    <n v="225000"/>
    <s v="Minneapolis"/>
    <s v="Officers John Does 1-15,  and the City of Minneapolis"/>
    <m/>
    <d v="2011-04-13T00:00:00"/>
    <s v="N"/>
    <m/>
  </r>
  <r>
    <m/>
    <x v="6"/>
    <s v="Minneapolis"/>
    <x v="104"/>
    <n v="413479"/>
    <s v="Kari Andrews"/>
    <m/>
    <m/>
    <m/>
    <n v="10000"/>
    <s v="Minneapolis"/>
    <s v="Does 1-10; City of Minneapolis"/>
    <m/>
    <d v="2012-09-13T00:00:00"/>
    <s v="N"/>
    <m/>
  </r>
  <r>
    <m/>
    <x v="6"/>
    <s v="Minneapolis"/>
    <x v="104"/>
    <n v="413479"/>
    <s v="Larry Smith"/>
    <m/>
    <m/>
    <m/>
    <n v="3075000"/>
    <s v="Minneapolis"/>
    <s v="Officers Timothy Gorman and Timothy Callahan and City of Minneapolis"/>
    <m/>
    <d v="2010-09-09T00:00:00"/>
    <s v="N"/>
    <m/>
  </r>
  <r>
    <m/>
    <x v="6"/>
    <s v="Minneapolis"/>
    <x v="104"/>
    <n v="413479"/>
    <s v="Maria Garcia"/>
    <m/>
    <m/>
    <m/>
    <n v="70000"/>
    <s v="Minneapolis"/>
    <s v="Officers James Golgart and Jordan Davis, City of Minneapolis"/>
    <m/>
    <d v="2010-12-11T00:00:00"/>
    <s v="N"/>
    <m/>
  </r>
  <r>
    <m/>
    <x v="6"/>
    <s v="Minneapolis"/>
    <x v="104"/>
    <n v="413479"/>
    <s v="Martin Schaaron"/>
    <m/>
    <m/>
    <m/>
    <n v="25000"/>
    <s v="Minneapolis"/>
    <s v="Officer M. Young and City of Minneapolis"/>
    <m/>
    <d v="2012-04-13T00:00:00"/>
    <s v="N"/>
    <m/>
  </r>
  <r>
    <m/>
    <x v="6"/>
    <s v="Minneapolis"/>
    <x v="104"/>
    <n v="413479"/>
    <s v="Melissa Hill"/>
    <m/>
    <m/>
    <m/>
    <n v="999.99"/>
    <s v="Minneapolis"/>
    <s v="City of Minneapolis, Officer Amy Vreeland, (The United States Federal Protective Service) "/>
    <m/>
    <d v="2011-06-09T00:00:00"/>
    <s v="N"/>
    <m/>
  </r>
  <r>
    <m/>
    <x v="6"/>
    <s v="Minneapolis"/>
    <x v="104"/>
    <n v="413479"/>
    <s v="Melvin Dickerson Jr."/>
    <m/>
    <m/>
    <m/>
    <n v="90000"/>
    <s v="Minneapolis"/>
    <s v="Sundiata Bronson and City of Minneapolis"/>
    <m/>
    <d v="2011-10-29T00:00:00"/>
    <s v="N"/>
    <m/>
  </r>
  <r>
    <m/>
    <x v="6"/>
    <s v="Minneapolis"/>
    <x v="104"/>
    <n v="413479"/>
    <s v="Tahisha Willaims-Brewer"/>
    <m/>
    <m/>
    <m/>
    <n v="20000"/>
    <s v="Minneapolis"/>
    <s v="City of Minneapolis, Scott Mars, John Does 1-5"/>
    <m/>
    <d v="2004-10-24T00:00:00"/>
    <s v="N"/>
    <m/>
  </r>
  <r>
    <m/>
    <x v="6"/>
    <s v="Minneapolis"/>
    <x v="104"/>
    <n v="413479"/>
    <s v="Tawana Robinson"/>
    <m/>
    <m/>
    <m/>
    <n v="75000"/>
    <s v="Minneapolis"/>
    <s v="Officer A. Hanson, Officers John Doe 1-5 and City of Minneapolis"/>
    <m/>
    <d v="2009-03-14T00:00:00"/>
    <s v="N"/>
    <m/>
  </r>
  <r>
    <m/>
    <x v="6"/>
    <s v="Minneapolis"/>
    <x v="104"/>
    <n v="413479"/>
    <s v="Teflon Edwards"/>
    <m/>
    <m/>
    <m/>
    <n v="5000"/>
    <s v="Minneapolis"/>
    <s v="City of Minneapolis, Officers Jason Andersen, Jane Doe and Richard Roe, and Tim Dolan"/>
    <m/>
    <d v="2008-10-16T00:00:00"/>
    <s v="N"/>
    <m/>
  </r>
  <r>
    <m/>
    <x v="6"/>
    <s v="Minneapolis"/>
    <x v="104"/>
    <n v="413479"/>
    <s v="Terry and Jerome Yzaguirre"/>
    <m/>
    <m/>
    <m/>
    <n v="3000"/>
    <s v="Minneapolis"/>
    <s v=" Officer I. Raichert, John Does 1-10, Sgt. Patricia Annoni,  (Hennepin County, Minnesota, Michael Freeman), and Susan Segal"/>
    <m/>
    <d v="2011-08-20T00:00:00"/>
    <s v="N"/>
    <m/>
  </r>
  <r>
    <m/>
    <x v="6"/>
    <s v="Minneapolis"/>
    <x v="104"/>
    <n v="413479"/>
    <s v="Trang Nguyen"/>
    <m/>
    <m/>
    <m/>
    <n v="91020"/>
    <s v="Minneapolis"/>
    <s v="Officers Christopher Lokke and Sundiata Bronson, City of Minneapolis"/>
    <m/>
    <d v="2011-03-06T00:00:00"/>
    <s v="N"/>
    <m/>
  </r>
  <r>
    <m/>
    <x v="6"/>
    <s v="Minneapolis"/>
    <x v="104"/>
    <n v="413479"/>
    <s v="Wayne Newton"/>
    <m/>
    <m/>
    <m/>
    <n v="10000"/>
    <s v="Minneapolis"/>
    <s v="Officer Richard Walker (and Class A Valet, Inc.)"/>
    <m/>
    <d v="2010-07-05T00:00:00"/>
    <s v="N"/>
    <m/>
  </r>
  <r>
    <m/>
    <x v="6"/>
    <s v="Minneapolis"/>
    <x v="104"/>
    <n v="413479"/>
    <s v="William DeMone Walker"/>
    <m/>
    <m/>
    <m/>
    <n v="37500"/>
    <s v="Minneapolis"/>
    <s v="Lucas Peterson, John Does 1-3, Tim Dolan and the City of Minneapolis"/>
    <m/>
    <d v="2012-04-17T00:00:00"/>
    <s v="N"/>
    <m/>
  </r>
  <r>
    <m/>
    <x v="5"/>
    <s v="Minneapolis"/>
    <x v="104"/>
    <n v="413479"/>
    <s v="Alicia Joneja"/>
    <m/>
    <m/>
    <m/>
    <n v="50000"/>
    <s v="Minneapolis"/>
    <s v="Officers Heather Sterzinger and Sundiata Bronson"/>
    <m/>
    <d v="2012-06-22T00:00:00"/>
    <s v="N"/>
    <m/>
  </r>
  <r>
    <m/>
    <x v="5"/>
    <s v="Minneapolis"/>
    <x v="104"/>
    <n v="413479"/>
    <s v="Ashanti Austin"/>
    <m/>
    <m/>
    <m/>
    <n v="146107.5"/>
    <s v="Minneapolis"/>
    <s v="Officer Jeffrey Seidl, Officer David Garman, and City of Minneapolis_x000a_"/>
    <m/>
    <d v="2012-09-04T00:00:00"/>
    <s v="N"/>
    <m/>
  </r>
  <r>
    <m/>
    <x v="5"/>
    <s v="Minneapolis"/>
    <x v="104"/>
    <n v="413479"/>
    <s v="Brad Carlson"/>
    <m/>
    <m/>
    <m/>
    <n v="99000"/>
    <s v="Minneapolis"/>
    <s v="City of Minneapolis"/>
    <m/>
    <d v="2011-06-01T00:00:00"/>
    <s v="N"/>
    <m/>
  </r>
  <r>
    <m/>
    <x v="5"/>
    <s v="Minneapolis"/>
    <x v="104"/>
    <n v="413479"/>
    <s v="Bryan Avrey"/>
    <m/>
    <m/>
    <m/>
    <n v="207000"/>
    <s v="Minneapolis"/>
    <s v="Tyler Edwards"/>
    <m/>
    <d v="2012-04-01T00:00:00"/>
    <s v="N"/>
    <m/>
  </r>
  <r>
    <m/>
    <x v="5"/>
    <s v="Minneapolis"/>
    <x v="104"/>
    <n v="413479"/>
    <s v="Christopher Thompson"/>
    <m/>
    <m/>
    <m/>
    <n v="43000"/>
    <s v="Minneapolis"/>
    <s v="Officers Mi’Quel Barnes and, Craig Crisp Jr. and the City of Minneapolis"/>
    <m/>
    <d v="2012-04-01T00:00:00"/>
    <s v="N"/>
    <m/>
  </r>
  <r>
    <m/>
    <x v="5"/>
    <s v="Minneapolis"/>
    <x v="104"/>
    <n v="413479"/>
    <s v="Dennis Hill"/>
    <m/>
    <m/>
    <m/>
    <n v="7000"/>
    <s v="Minneapolis"/>
    <s v="City of Minneapolis, Officer Matthew Kaminski, Officer Jason Schmitt, John  Doe Officers 1-10_x000a_"/>
    <m/>
    <d v="2007-04-09T00:00:00"/>
    <s v="N"/>
    <m/>
  </r>
  <r>
    <m/>
    <x v="5"/>
    <s v="Minneapolis"/>
    <x v="104"/>
    <n v="413479"/>
    <s v="Ghaffara Tillis"/>
    <m/>
    <m/>
    <m/>
    <n v="30000"/>
    <s v="Minneapolis"/>
    <s v="City of Minneapolis, Officer Jordan Davis, Officer Jeremy Foster, Tim Dolan"/>
    <m/>
    <d v="2011-02-12T00:00:00"/>
    <s v="N"/>
    <m/>
  </r>
  <r>
    <m/>
    <x v="5"/>
    <s v="Minneapolis"/>
    <x v="104"/>
    <n v="413479"/>
    <s v="Goff Holdings, LLC"/>
    <m/>
    <m/>
    <m/>
    <n v="8000"/>
    <s v="Minneapolis"/>
    <s v="City of Minneapolis"/>
    <m/>
    <d v="2010-02-06T00:00:00"/>
    <s v="N"/>
    <m/>
  </r>
  <r>
    <m/>
    <x v="5"/>
    <s v="Minneapolis"/>
    <x v="104"/>
    <n v="413479"/>
    <s v="Ibsa Aliyi Mussa"/>
    <m/>
    <m/>
    <m/>
    <n v="1500"/>
    <s v="Minneapolis"/>
    <s v="Officer Mukhtar Abdulkadir, Officer Yang, City of Minneapolis"/>
    <m/>
    <d v="2010-07-25T00:00:00"/>
    <s v="N"/>
    <m/>
  </r>
  <r>
    <m/>
    <x v="5"/>
    <s v="Minneapolis"/>
    <x v="104"/>
    <n v="413479"/>
    <s v="Jeremy Axel, Michael Mitchell"/>
    <m/>
    <m/>
    <m/>
    <n v="271864.78000000003"/>
    <s v="Minneapolis"/>
    <s v="Officers Michael Griffin and William Gregory"/>
    <m/>
    <d v="2011-11-04T00:00:00"/>
    <s v="N"/>
    <m/>
  </r>
  <r>
    <m/>
    <x v="5"/>
    <s v="Minneapolis"/>
    <x v="104"/>
    <n v="413479"/>
    <s v="John Wuchko"/>
    <m/>
    <m/>
    <m/>
    <n v="40000"/>
    <s v="Minneapolis"/>
    <s v="John Staufenberg and City of Minneapolis"/>
    <m/>
    <d v="2009-09-21T00:00:00"/>
    <s v="N"/>
    <m/>
  </r>
  <r>
    <m/>
    <x v="5"/>
    <s v="Minneapolis"/>
    <x v="104"/>
    <n v="413479"/>
    <s v="Michael Sallet  (Complaints dated 9-15-11 &amp; 10-9-12)"/>
    <m/>
    <m/>
    <m/>
    <n v="7000"/>
    <s v="Minneapolis"/>
    <s v="Paul Schweiger, Jason Anderson &amp; City of Minneapolis"/>
    <m/>
    <d v="2006-10-06T00:00:00"/>
    <s v="N"/>
    <m/>
  </r>
  <r>
    <m/>
    <x v="5"/>
    <s v="Minneapolis"/>
    <x v="104"/>
    <n v="413479"/>
    <s v="Prywon Bettis"/>
    <m/>
    <m/>
    <m/>
    <n v="38800"/>
    <s v="Minneapolis"/>
    <s v="The City of Minneapolis, Karl Sauskojus, and Joshua Metcalf "/>
    <m/>
    <d v="2010-09-10T00:00:00"/>
    <s v="N"/>
    <m/>
  </r>
  <r>
    <m/>
    <x v="5"/>
    <s v="Minneapolis"/>
    <x v="104"/>
    <n v="413479"/>
    <s v="Ray Swanson"/>
    <m/>
    <m/>
    <m/>
    <n v="45000"/>
    <s v="Minneapolis"/>
    <s v="Ka Yang, KeHeung Anderson, Jon Edwards, Sara Metcalf"/>
    <m/>
    <d v="2011-04-29T00:00:00"/>
    <s v="N"/>
    <m/>
  </r>
  <r>
    <m/>
    <x v="5"/>
    <s v="Minneapolis"/>
    <x v="104"/>
    <n v="413479"/>
    <s v="S.S. by legal guardian"/>
    <m/>
    <m/>
    <m/>
    <n v="22500"/>
    <s v="Minneapolis"/>
    <s v="Brian Cummings, Kevin Franek and City of Minneapolis"/>
    <m/>
    <d v="2013-03-06T00:00:00"/>
    <s v="N"/>
    <m/>
  </r>
  <r>
    <m/>
    <x v="5"/>
    <s v="Minneapolis"/>
    <x v="104"/>
    <n v="413479"/>
    <s v="Zenebe Tessema"/>
    <m/>
    <m/>
    <m/>
    <n v="9000"/>
    <s v="Minneapolis"/>
    <m/>
    <m/>
    <d v="2010-07-20T00:00:00"/>
    <s v="N"/>
    <m/>
  </r>
  <r>
    <m/>
    <x v="3"/>
    <s v="Minneapolis"/>
    <x v="104"/>
    <n v="413479"/>
    <s v="Carmon Lang "/>
    <m/>
    <m/>
    <m/>
    <n v="43000"/>
    <s v="Minneapolis"/>
    <s v="City of Minneapolis, Minneapolis Police Officers 1-10"/>
    <m/>
    <m/>
    <s v="N"/>
    <m/>
  </r>
  <r>
    <m/>
    <x v="3"/>
    <s v="Minneapolis"/>
    <x v="104"/>
    <n v="413479"/>
    <s v="Christopher L. Jilek"/>
    <m/>
    <m/>
    <m/>
    <n v="5000"/>
    <s v="Minneapolis"/>
    <s v="Officers Douglas Lemons and Kenneth Tidgwell and City of Minneapolis"/>
    <m/>
    <d v="2014-03-20T00:00:00"/>
    <s v="N"/>
    <m/>
  </r>
  <r>
    <m/>
    <x v="3"/>
    <s v="Minneapolis"/>
    <x v="104"/>
    <n v="413479"/>
    <s v="Cossens, William Robert v.Jordan Davis"/>
    <m/>
    <m/>
    <m/>
    <n v="150000"/>
    <s v="Minneapolis"/>
    <s v="Jordan Davis"/>
    <m/>
    <d v="2014-03-02T00:00:00"/>
    <s v="N"/>
    <m/>
  </r>
  <r>
    <m/>
    <x v="3"/>
    <s v="Minneapolis"/>
    <x v="104"/>
    <n v="413479"/>
    <s v="Daniel L. Fancher "/>
    <m/>
    <m/>
    <m/>
    <n v="271176.52"/>
    <s v="Minneapolis"/>
    <s v="Sokhom Klann, Andrew Allen, City of Minneapolis"/>
    <m/>
    <d v="2012-06-06T00:00:00"/>
    <s v="N"/>
    <m/>
  </r>
  <r>
    <m/>
    <x v="3"/>
    <s v="Minneapolis"/>
    <x v="104"/>
    <n v="413479"/>
    <s v="David Paradeise "/>
    <m/>
    <m/>
    <m/>
    <n v="34221"/>
    <s v="Minneapolis"/>
    <s v="Tyrone Barze and City of Minneapolis"/>
    <m/>
    <d v="2014-06-14T00:00:00"/>
    <s v="N"/>
    <m/>
  </r>
  <r>
    <m/>
    <x v="3"/>
    <s v="Minneapolis"/>
    <x v="104"/>
    <n v="413479"/>
    <s v="Donnie Ray Wallace"/>
    <m/>
    <m/>
    <m/>
    <n v="6000"/>
    <s v="Minneapolis"/>
    <s v="Officers Troy Carlson and John Haugland, City of Minneapolis"/>
    <m/>
    <d v="2013-10-10T00:00:00"/>
    <s v="N"/>
    <m/>
  </r>
  <r>
    <m/>
    <x v="3"/>
    <s v="Minneapolis"/>
    <x v="104"/>
    <n v="413479"/>
    <s v="Dontae Thomas"/>
    <m/>
    <m/>
    <m/>
    <n v="140000"/>
    <s v="Minneapolis"/>
    <s v="Tyrone Barze, Victor Mills, City of Minneapolis"/>
    <m/>
    <d v="2012-01-12T00:00:00"/>
    <s v="N"/>
    <m/>
  </r>
  <r>
    <m/>
    <x v="3"/>
    <s v="Minneapolis"/>
    <x v="104"/>
    <n v="413479"/>
    <s v="Elliot Raynell Barnes"/>
    <m/>
    <m/>
    <m/>
    <n v="66421.91"/>
    <s v="Minneapolis"/>
    <s v="Officer Richard Walker, City of Minneapolis"/>
    <m/>
    <d v="2012-04-03T00:00:00"/>
    <s v="N"/>
    <m/>
  </r>
  <r>
    <m/>
    <x v="3"/>
    <s v="Minneapolis"/>
    <x v="104"/>
    <n v="413479"/>
    <s v="Eric Hullett,  v. Tyler Edwards"/>
    <m/>
    <m/>
    <m/>
    <n v="17500"/>
    <s v="Minneapolis"/>
    <s v="Oficers Tyler Edwards, Daniel Swalve, Darah Westermeyer, Other Unnamed Officers, Janee Harteau, City of Minneapolis"/>
    <m/>
    <d v="2012-08-08T00:00:00"/>
    <s v="N"/>
    <m/>
  </r>
  <r>
    <m/>
    <x v="3"/>
    <s v="Minneapolis"/>
    <x v="104"/>
    <n v="413479"/>
    <s v="German Castillo"/>
    <m/>
    <m/>
    <m/>
    <n v="67999"/>
    <s v="Minneapolis"/>
    <s v="City of Minneapolis, Officers Michael Honeycutt, Kevin David Parsons, Jane Doe and Richard Roe, Janee Harteau"/>
    <m/>
    <d v="2012-07-14T00:00:00"/>
    <s v="N"/>
    <m/>
  </r>
  <r>
    <m/>
    <x v="3"/>
    <s v="Minneapolis"/>
    <x v="104"/>
    <n v="413479"/>
    <s v="Irita King "/>
    <m/>
    <m/>
    <m/>
    <n v="999"/>
    <s v="Minneapolis"/>
    <s v="City of Minneapolis Officer ave Garman, John Doe and Richard Roe, Timothy Dolan"/>
    <m/>
    <d v="2010-07-03T00:00:00"/>
    <s v="N"/>
    <m/>
  </r>
  <r>
    <m/>
    <x v="3"/>
    <s v="Minneapolis"/>
    <x v="104"/>
    <n v="413479"/>
    <s v="James Davies "/>
    <m/>
    <m/>
    <m/>
    <n v="11500"/>
    <s v="Minneapolis"/>
    <s v="Jamie Conway and City of Minneapolis"/>
    <m/>
    <d v="2015-04-16T00:00:00"/>
    <s v="N"/>
    <m/>
  </r>
  <r>
    <m/>
    <x v="3"/>
    <s v="Minneapolis"/>
    <x v="104"/>
    <n v="413479"/>
    <s v="Jamie Voelk "/>
    <m/>
    <m/>
    <m/>
    <n v="500"/>
    <s v="Minneapolis"/>
    <s v="Molly Fischer and City of Minneapolis"/>
    <m/>
    <d v="2013-09-18T00:00:00"/>
    <s v="N"/>
    <m/>
  </r>
  <r>
    <m/>
    <x v="3"/>
    <s v="Minneapolis"/>
    <x v="104"/>
    <n v="413479"/>
    <s v="John Emmett Simpson"/>
    <m/>
    <m/>
    <m/>
    <n v="4635"/>
    <s v="Minneapolis"/>
    <m/>
    <m/>
    <d v="2014-12-31T00:00:00"/>
    <s v="N"/>
    <m/>
  </r>
  <r>
    <m/>
    <x v="3"/>
    <s v="Minneapolis"/>
    <x v="104"/>
    <n v="413479"/>
    <s v="Joshelle Sims"/>
    <m/>
    <m/>
    <m/>
    <n v="11000"/>
    <s v="Minneapolis"/>
    <s v="Officers Danyelle De Rose, Cheri Petersen, Michael Primozich, Michael Doran, Ann Martin, Sgt. Ann Kjos, Sgt. Luis Porras, Sgt Holly Keegel"/>
    <m/>
    <d v="2012-02-08T00:00:00"/>
    <s v="N"/>
    <m/>
  </r>
  <r>
    <m/>
    <x v="3"/>
    <s v="Minneapolis"/>
    <x v="104"/>
    <n v="413479"/>
    <s v="Kim Carter "/>
    <m/>
    <m/>
    <m/>
    <n v="79000"/>
    <s v="Minneapolis"/>
    <s v="City of Minneapolis and Officer Calvin Cook"/>
    <m/>
    <d v="2012-09-21T00:00:00"/>
    <s v="N"/>
    <m/>
  </r>
  <r>
    <m/>
    <x v="3"/>
    <s v="Minneapolis"/>
    <x v="104"/>
    <n v="413479"/>
    <s v="Louis Tate "/>
    <m/>
    <m/>
    <m/>
    <n v="25000"/>
    <s v="Minneapolis"/>
    <s v="City of Minneapolis, Sergeant Brian W. Anderson, Officers Steven Duane Lecy and Tracy Ann Gross"/>
    <m/>
    <d v="2013-08-07T00:00:00"/>
    <s v="N"/>
    <m/>
  </r>
  <r>
    <m/>
    <x v="3"/>
    <s v="Minneapolis"/>
    <x v="104"/>
    <n v="413479"/>
    <s v="Lutheran Grozell Lake "/>
    <m/>
    <m/>
    <m/>
    <n v="15500"/>
    <s v="Minneapolis"/>
    <s v="Anthony Smith, Danielle Evans, John Doe, Jane Doe, City of Minneapolis and Janee Harteau"/>
    <m/>
    <d v="2011-10-08T00:00:00"/>
    <s v="N"/>
    <m/>
  </r>
  <r>
    <m/>
    <x v="3"/>
    <s v="Minneapolis"/>
    <x v="104"/>
    <n v="413479"/>
    <s v="Madelyn Milton "/>
    <m/>
    <m/>
    <m/>
    <n v="82000"/>
    <s v="Minneapolis"/>
    <s v="Tyrone Barze, Jr., City of Minneapolis"/>
    <m/>
    <d v="2014-07-01T00:00:00"/>
    <s v="N"/>
    <m/>
  </r>
  <r>
    <m/>
    <x v="3"/>
    <s v="Minneapolis"/>
    <x v="104"/>
    <n v="413479"/>
    <s v="Mark Anthony Devine "/>
    <m/>
    <m/>
    <m/>
    <n v="20000"/>
    <s v="Minneapolis"/>
    <s v="Travis Williams"/>
    <m/>
    <d v="2014-07-13T00:00:00"/>
    <s v="N"/>
    <m/>
  </r>
  <r>
    <m/>
    <x v="3"/>
    <s v="Minneapolis"/>
    <x v="104"/>
    <n v="413479"/>
    <s v="Mark Chahine Shields"/>
    <m/>
    <m/>
    <m/>
    <n v="15547.13"/>
    <s v="Minneapolis"/>
    <s v="Mukhtar Abdulkadir, Ka Lee Yang, and City of Minneapolis"/>
    <m/>
    <d v="2013-02-20T00:00:00"/>
    <s v="N"/>
    <m/>
  </r>
  <r>
    <m/>
    <x v="3"/>
    <s v="Minneapolis"/>
    <x v="104"/>
    <n v="413479"/>
    <s v="McKinney, Laquisha "/>
    <m/>
    <m/>
    <m/>
    <n v="15500"/>
    <s v="Minneapolis"/>
    <s v="Officers Tyrone Barze, Richard Lillard, Officers Jane Doe and Richard Roe, Unkown and Unnamed Minneapolis Police Officers, Januee Harteau"/>
    <m/>
    <d v="2012-04-27T00:00:00"/>
    <s v="N"/>
    <m/>
  </r>
  <r>
    <m/>
    <x v="3"/>
    <s v="Minneapolis"/>
    <x v="104"/>
    <n v="413479"/>
    <s v="Michael David Burnett "/>
    <m/>
    <m/>
    <m/>
    <n v="39000"/>
    <s v="Minneapolis"/>
    <s v="City of Minneapolis, Christopher Cushenbery, Lararose Turner, Steven Lecy, John Doe and Jane Doe"/>
    <m/>
    <d v="2010-01-01T00:00:00"/>
    <s v="N"/>
    <m/>
  </r>
  <r>
    <m/>
    <x v="3"/>
    <s v="Minneapolis"/>
    <x v="104"/>
    <n v="413479"/>
    <s v="Michael Ofor"/>
    <m/>
    <m/>
    <m/>
    <n v="9500"/>
    <s v="Minneapolis"/>
    <s v="Steven Lecy, City of Minneapolis"/>
    <m/>
    <d v="2012-07-31T00:00:00"/>
    <s v="N"/>
    <m/>
  </r>
  <r>
    <m/>
    <x v="3"/>
    <s v="Minneapolis"/>
    <x v="104"/>
    <n v="413479"/>
    <s v="Minagua S Michaeleon"/>
    <m/>
    <m/>
    <m/>
    <n v="15000"/>
    <s v="Minneapolis"/>
    <s v="City of Minneapolis, Officers Sundiata Bronson and Heather Sterzinger"/>
    <m/>
    <d v="2012-04-30T00:00:00"/>
    <s v="N"/>
    <m/>
  </r>
  <r>
    <m/>
    <x v="3"/>
    <s v="Minneapolis"/>
    <x v="104"/>
    <n v="413479"/>
    <s v="Porter, Jessica f/k/a Joshua Nordyke"/>
    <m/>
    <m/>
    <m/>
    <n v="45000"/>
    <s v="Minneapolis"/>
    <s v="Officers Roosevelt Walls, City of Minneapolis, and (Kmart Corporation)"/>
    <m/>
    <d v="2012-02-02T00:00:00"/>
    <s v="N"/>
    <m/>
  </r>
  <r>
    <m/>
    <x v="3"/>
    <s v="Minneapolis"/>
    <x v="104"/>
    <n v="413479"/>
    <s v="Rose Mary Engstrom"/>
    <m/>
    <m/>
    <m/>
    <n v="5500"/>
    <s v="Minneapolis"/>
    <m/>
    <m/>
    <d v="2011-05-04T00:00:00"/>
    <s v="N"/>
    <m/>
  </r>
  <r>
    <m/>
    <x v="3"/>
    <s v="Minneapolis"/>
    <x v="104"/>
    <n v="413479"/>
    <s v="Steven Skolasinski "/>
    <m/>
    <m/>
    <m/>
    <n v="9961"/>
    <s v="Minneapolis"/>
    <s v="Officer James Bulleigh"/>
    <m/>
    <d v="2014-07-04T00:00:00"/>
    <s v="N"/>
    <m/>
  </r>
  <r>
    <m/>
    <x v="3"/>
    <s v="Minneapolis"/>
    <x v="104"/>
    <n v="413479"/>
    <s v="Zachary King"/>
    <m/>
    <m/>
    <m/>
    <n v="121750"/>
    <s v="Minneapolis"/>
    <s v="City of Minneapolis, Officers Joshua Stewart, Sundiata Bronson, Ka Yang, Darah Westermeyer, Joseph Klimmek"/>
    <m/>
    <d v="2012-06-18T00:00:00"/>
    <s v="N"/>
    <m/>
  </r>
  <r>
    <m/>
    <x v="3"/>
    <s v="Minneapolis"/>
    <x v="104"/>
    <n v="413479"/>
    <s v="Zachary Z. King, Craig E. Dyar, Jr. and Anthony L. Wilson"/>
    <m/>
    <m/>
    <m/>
    <n v="50000"/>
    <s v="Minneapolis"/>
    <s v="Officers Joshua Stewart, Sundiata Bronson, Ka Yang, Darah Westermeyer, Joseph Klimmek"/>
    <m/>
    <d v="2012-04-30T00:00:00"/>
    <s v="N"/>
    <m/>
  </r>
  <r>
    <m/>
    <x v="7"/>
    <s v="Minneapolis"/>
    <x v="104"/>
    <n v="413479"/>
    <s v="Bardin Schlitz"/>
    <m/>
    <m/>
    <m/>
    <n v="32500"/>
    <s v="Minneapolis"/>
    <s v="Daniel Diedrich, Michael Terry, Ty Jindra and Jeremy Foster"/>
    <m/>
    <d v="2014-12-21T00:00:00"/>
    <s v="N"/>
    <m/>
  </r>
  <r>
    <m/>
    <x v="7"/>
    <s v="Minneapolis"/>
    <x v="104"/>
    <n v="413479"/>
    <s v="Catrice Lynch"/>
    <m/>
    <m/>
    <m/>
    <n v="52600"/>
    <s v="Minneapolis"/>
    <s v="City of Minneapolis &amp; John Does 1-10"/>
    <m/>
    <d v="2014-09-26T00:00:00"/>
    <s v="N"/>
    <m/>
  </r>
  <r>
    <m/>
    <x v="7"/>
    <s v="Minneapolis"/>
    <x v="104"/>
    <n v="413479"/>
    <s v="Celeste Dawkins"/>
    <m/>
    <m/>
    <m/>
    <n v="105000"/>
    <s v="Minneapolis"/>
    <s v="Cory Fitch"/>
    <m/>
    <d v="2013-11-23T00:00:00"/>
    <s v="N"/>
    <m/>
  </r>
  <r>
    <m/>
    <x v="7"/>
    <s v="Minneapolis"/>
    <x v="104"/>
    <n v="413479"/>
    <s v="Hector Acevedo"/>
    <m/>
    <m/>
    <m/>
    <n v="62500"/>
    <s v="Minneapolis"/>
    <s v="Officer Tyrone Barze"/>
    <m/>
    <d v="2014-07-13T00:00:00"/>
    <s v="N"/>
    <m/>
  </r>
  <r>
    <m/>
    <x v="7"/>
    <s v="Minneapolis"/>
    <x v="104"/>
    <n v="413479"/>
    <s v="Jesse McLemore"/>
    <m/>
    <m/>
    <m/>
    <n v="40000"/>
    <s v="Minneapolis"/>
    <s v="Officers Jer Yang, Christopher Steward, Officer John Doe"/>
    <m/>
    <d v="2014-08-06T00:00:00"/>
    <s v="N"/>
    <m/>
  </r>
  <r>
    <m/>
    <x v="7"/>
    <s v="Minneapolis"/>
    <x v="104"/>
    <n v="413479"/>
    <s v="Jon Gauthier"/>
    <m/>
    <m/>
    <m/>
    <n v="86500"/>
    <s v="Minneapolis"/>
    <s v="James Boyd and David Jordan"/>
    <m/>
    <d v="2014-08-27T00:00:00"/>
    <s v="N"/>
    <m/>
  </r>
  <r>
    <m/>
    <x v="7"/>
    <s v="Minneapolis"/>
    <x v="104"/>
    <n v="413479"/>
    <s v="Jose Lopez"/>
    <m/>
    <m/>
    <m/>
    <n v="18600"/>
    <s v="Minneapolis"/>
    <s v="John Does 1-2 and City of Minneapolis"/>
    <m/>
    <d v="2015-09-04T00:00:00"/>
    <s v="N"/>
    <m/>
  </r>
  <r>
    <m/>
    <x v="7"/>
    <s v="Minneapolis"/>
    <x v="104"/>
    <n v="413479"/>
    <s v="Keevin Hinton"/>
    <m/>
    <m/>
    <m/>
    <n v="15000"/>
    <s v="Minneapolis"/>
    <s v="Officers Jer Yan, David Robinson, City of Minneapolis"/>
    <m/>
    <d v="2010-04-20T00:00:00"/>
    <s v="N"/>
    <m/>
  </r>
  <r>
    <m/>
    <x v="7"/>
    <s v="Minneapolis"/>
    <x v="104"/>
    <n v="413479"/>
    <s v="Latrice Trotter"/>
    <m/>
    <m/>
    <m/>
    <n v="20000"/>
    <s v="Minneapolis"/>
    <s v="City of Minneapolis and Officer Adam Lewis"/>
    <m/>
    <d v="2014-05-29T00:00:00"/>
    <s v="N"/>
    <m/>
  </r>
  <r>
    <m/>
    <x v="7"/>
    <s v="Minneapolis"/>
    <x v="104"/>
    <n v="413479"/>
    <s v="Luis Garcia"/>
    <m/>
    <m/>
    <m/>
    <n v="360000"/>
    <s v="Minneapolis"/>
    <s v="Officer Blayne Lehner, City of Minneapolis"/>
    <m/>
    <d v="2013-12-29T00:00:00"/>
    <s v="N"/>
    <m/>
  </r>
  <r>
    <m/>
    <x v="7"/>
    <s v="Minneapolis"/>
    <x v="104"/>
    <n v="413479"/>
    <s v="Michael Barnes"/>
    <m/>
    <m/>
    <m/>
    <n v="15000"/>
    <s v="Minneapolis"/>
    <s v="City of Minneapolis &amp; John Doe"/>
    <m/>
    <d v="2013-01-04T00:00:00"/>
    <s v="N"/>
    <m/>
  </r>
  <r>
    <m/>
    <x v="7"/>
    <s v="Minneapolis"/>
    <x v="104"/>
    <n v="413479"/>
    <s v="Robert Lilienfeld"/>
    <m/>
    <m/>
    <m/>
    <n v="19500"/>
    <s v="Minneapolis"/>
    <s v="Troy Carlson, John Haugland"/>
    <m/>
    <d v="2014-02-11T00:00:00"/>
    <s v="N"/>
    <m/>
  </r>
  <r>
    <m/>
    <x v="8"/>
    <s v="Minneapolis"/>
    <x v="104"/>
    <n v="413479"/>
    <s v="Ah'men McGill"/>
    <d v="2016-01-08T00:00:00"/>
    <m/>
    <m/>
    <n v="42250"/>
    <s v="Minneapolis"/>
    <s v="(not provided)"/>
    <m/>
    <m/>
    <s v="N"/>
    <m/>
  </r>
  <r>
    <m/>
    <x v="8"/>
    <s v="Minneapolis"/>
    <x v="104"/>
    <n v="413479"/>
    <s v="Alfred Flowers"/>
    <d v="2014-07-25T00:00:00"/>
    <m/>
    <m/>
    <n v="25000"/>
    <s v="Minneapolis"/>
    <s v="(not provided)"/>
    <m/>
    <m/>
    <s v="N"/>
    <m/>
  </r>
  <r>
    <m/>
    <x v="8"/>
    <s v="Minneapolis"/>
    <x v="104"/>
    <n v="413479"/>
    <s v="Bernard Miles"/>
    <m/>
    <m/>
    <m/>
    <n v="4500"/>
    <s v="Minneapolis"/>
    <s v="James Golgart, Andrew Hanson "/>
    <m/>
    <d v="2009-02-13T00:00:00"/>
    <s v="N"/>
    <m/>
  </r>
  <r>
    <m/>
    <x v="8"/>
    <s v="Minneapolis"/>
    <x v="104"/>
    <n v="413479"/>
    <s v="Bernard Miles"/>
    <d v="2009-02-13T00:00:00"/>
    <m/>
    <m/>
    <n v="4500"/>
    <s v="Minneapolis"/>
    <s v="(not provided)"/>
    <m/>
    <m/>
    <s v="N"/>
    <m/>
  </r>
  <r>
    <m/>
    <x v="8"/>
    <s v="Minneapolis"/>
    <x v="104"/>
    <n v="413479"/>
    <s v="David Concha"/>
    <m/>
    <m/>
    <m/>
    <n v="25000"/>
    <s v="Minneapolis"/>
    <s v="Joshua Henninger, Luis Realivasquez, Heidi Eisenbeis"/>
    <m/>
    <d v="2014-05-31T00:00:00"/>
    <s v="N"/>
    <m/>
  </r>
  <r>
    <m/>
    <x v="8"/>
    <s v="Minneapolis"/>
    <x v="104"/>
    <n v="413479"/>
    <s v="David Concha"/>
    <d v="2014-05-31T00:00:00"/>
    <m/>
    <m/>
    <n v="25000"/>
    <s v="Minneapolis"/>
    <s v="(not provided)"/>
    <m/>
    <m/>
    <s v="N"/>
    <m/>
  </r>
  <r>
    <m/>
    <x v="8"/>
    <s v="Minneapolis"/>
    <x v="104"/>
    <n v="413479"/>
    <s v="David J. Zehringer"/>
    <m/>
    <m/>
    <m/>
    <n v="18300"/>
    <s v="Minneapolis"/>
    <s v="Sean McTaggart, Robert Thunder, Joshua Federly and Michael Gustafson"/>
    <m/>
    <d v="2013-11-16T00:00:00"/>
    <s v="N"/>
    <m/>
  </r>
  <r>
    <m/>
    <x v="8"/>
    <s v="Minneapolis"/>
    <x v="104"/>
    <n v="413479"/>
    <s v="David Zehringer"/>
    <d v="2013-11-16T00:00:00"/>
    <m/>
    <m/>
    <n v="18300"/>
    <s v="Minneapolis"/>
    <s v="(not provided)"/>
    <m/>
    <m/>
    <s v="N"/>
    <m/>
  </r>
  <r>
    <m/>
    <x v="8"/>
    <s v="Minneapolis"/>
    <x v="104"/>
    <n v="413479"/>
    <s v="Derrick A. Revies"/>
    <d v="2014-08-01T00:00:00"/>
    <m/>
    <m/>
    <n v="11875"/>
    <s v="Minneapolis"/>
    <s v="(not provided)"/>
    <m/>
    <m/>
    <s v="N"/>
    <m/>
  </r>
  <r>
    <m/>
    <x v="8"/>
    <s v="Minneapolis"/>
    <x v="104"/>
    <n v="413479"/>
    <s v="Joshua Smithers"/>
    <m/>
    <m/>
    <m/>
    <n v="7000"/>
    <s v="Minneapolis"/>
    <s v="Brandy Steberg, Roderic Weber"/>
    <m/>
    <d v="2014-06-24T00:00:00"/>
    <s v="N"/>
    <m/>
  </r>
  <r>
    <m/>
    <x v="8"/>
    <s v="Minneapolis"/>
    <x v="104"/>
    <n v="413479"/>
    <s v="Joshua Smithers"/>
    <d v="2014-06-24T00:00:00"/>
    <m/>
    <m/>
    <n v="7000"/>
    <s v="Minneapolis"/>
    <s v="(not provided)"/>
    <m/>
    <m/>
    <s v="N"/>
    <m/>
  </r>
  <r>
    <m/>
    <x v="8"/>
    <s v="Minneapolis"/>
    <x v="104"/>
    <n v="413479"/>
    <s v="Lamar Ferguson"/>
    <d v="2014-10-07T00:00:00"/>
    <m/>
    <m/>
    <n v="25000"/>
    <s v="Minneapolis"/>
    <s v="(not provided)"/>
    <m/>
    <m/>
    <s v="N"/>
    <m/>
  </r>
  <r>
    <m/>
    <x v="8"/>
    <s v="Minneapolis"/>
    <x v="104"/>
    <n v="413479"/>
    <s v="Maurice Floyd"/>
    <d v="2017-01-10T00:00:00"/>
    <m/>
    <m/>
    <n v="300"/>
    <s v="Minneapolis"/>
    <s v="(not provided)"/>
    <m/>
    <m/>
    <s v="N"/>
    <m/>
  </r>
  <r>
    <m/>
    <x v="8"/>
    <s v="Minneapolis"/>
    <x v="104"/>
    <n v="413479"/>
    <s v="Shawn Ross"/>
    <m/>
    <m/>
    <m/>
    <n v="105000"/>
    <s v="Minneapolis"/>
    <s v="Christopher Reiter"/>
    <m/>
    <d v="2014-09-13T00:00:00"/>
    <s v="N"/>
    <m/>
  </r>
  <r>
    <m/>
    <x v="8"/>
    <s v="Minneapolis"/>
    <x v="104"/>
    <n v="413479"/>
    <s v="Shawn Ross"/>
    <d v="2014-09-13T00:00:00"/>
    <m/>
    <m/>
    <n v="105000"/>
    <s v="Minneapolis"/>
    <s v="(not provided)"/>
    <m/>
    <m/>
    <s v="N"/>
    <m/>
  </r>
  <r>
    <n v="2012"/>
    <x v="4"/>
    <s v="MINNETONKA, CITY OF"/>
    <x v="105"/>
    <n v="51921"/>
    <s v="RASMUSSON, ANNE"/>
    <m/>
    <d v="2012-01-19T00:00:00"/>
    <m/>
    <n v="5600"/>
    <s v="League of Minnesota Cities"/>
    <m/>
    <m/>
    <d v="2012-01-19T00:00:00"/>
    <s v="N"/>
    <m/>
  </r>
  <r>
    <n v="2014"/>
    <x v="5"/>
    <s v="MINNETONKA, CITY OF"/>
    <x v="105"/>
    <n v="51921"/>
    <s v="GAASVIG, JASON"/>
    <m/>
    <d v="2014-10-19T00:00:00"/>
    <m/>
    <n v="400"/>
    <s v="League of Minnesota Cities"/>
    <m/>
    <m/>
    <d v="2014-10-19T00:00:00"/>
    <s v="N"/>
    <m/>
  </r>
  <r>
    <n v="2017"/>
    <x v="8"/>
    <s v="MINNETONKA, CITY OF"/>
    <x v="105"/>
    <n v="51921"/>
    <s v="BREANN JUREK"/>
    <m/>
    <d v="2017-06-26T00:00:00"/>
    <m/>
    <n v="727.28"/>
    <s v="League of Minnesota Cities"/>
    <m/>
    <m/>
    <d v="2017-06-16T00:00:00"/>
    <s v="N"/>
    <m/>
  </r>
  <r>
    <n v="2013"/>
    <x v="8"/>
    <s v="MINNETONKA, CITY OF"/>
    <x v="105"/>
    <n v="51921"/>
    <s v="JOHANNA MCDONOUGH"/>
    <m/>
    <d v="2013-04-29T00:00:00"/>
    <m/>
    <n v="7500"/>
    <s v="League of Minnesota Cities"/>
    <m/>
    <m/>
    <d v="2007-09-14T00:00:00"/>
    <s v="N"/>
    <m/>
  </r>
  <r>
    <n v="2016"/>
    <x v="7"/>
    <s v="MONTEVIDEO, CITY OF"/>
    <x v="106"/>
    <n v="5180"/>
    <s v="TOM ANDERSON"/>
    <m/>
    <d v="2016-08-04T00:00:00"/>
    <m/>
    <n v="1982.52"/>
    <s v="League of Minnesota Cities"/>
    <m/>
    <m/>
    <d v="2016-07-19T00:00:00"/>
    <s v="N"/>
    <m/>
  </r>
  <r>
    <n v="2013"/>
    <x v="5"/>
    <s v="MONTGOMERY, CITY OF"/>
    <x v="107"/>
    <n v="2930"/>
    <s v="ENDERSBE, EDWARD &amp; DIANA"/>
    <m/>
    <d v="2013-09-23T00:00:00"/>
    <m/>
    <n v="8000"/>
    <s v="League of Minnesota Cities"/>
    <m/>
    <m/>
    <d v="2013-05-24T00:00:00"/>
    <s v="N"/>
    <m/>
  </r>
  <r>
    <n v="2013"/>
    <x v="8"/>
    <s v="MONTGOMERY, CITY OF"/>
    <x v="107"/>
    <n v="2930"/>
    <s v="JARED TAYLOR"/>
    <m/>
    <d v="2013-07-22T00:00:00"/>
    <m/>
    <n v="2623.81"/>
    <s v="League of Minnesota Cities"/>
    <m/>
    <m/>
    <d v="2012-10-06T00:00:00"/>
    <s v="N"/>
    <m/>
  </r>
  <r>
    <n v="2008"/>
    <x v="10"/>
    <s v="MOORHEAD, CITY OF"/>
    <x v="108"/>
    <n v="40283"/>
    <s v="CAMERON CORDES"/>
    <m/>
    <d v="2008-06-27T00:00:00"/>
    <m/>
    <n v="1234.4000000000001"/>
    <s v="League of Minnesota Cities"/>
    <m/>
    <m/>
    <d v="2008-04-03T00:00:00"/>
    <s v="N"/>
    <m/>
  </r>
  <r>
    <n v="2008"/>
    <x v="10"/>
    <s v="MOORHEAD, CITY OF"/>
    <x v="108"/>
    <n v="40283"/>
    <s v="DONALD OLSON"/>
    <m/>
    <d v="2008-06-27T00:00:00"/>
    <m/>
    <n v="345.35"/>
    <s v="League of Minnesota Cities"/>
    <m/>
    <m/>
    <d v="2008-04-03T00:00:00"/>
    <s v="N"/>
    <m/>
  </r>
  <r>
    <n v="2008"/>
    <x v="10"/>
    <s v="MOORHEAD, CITY OF"/>
    <x v="108"/>
    <n v="40283"/>
    <s v="MICHAEL LADUCER"/>
    <m/>
    <d v="2008-06-27T00:00:00"/>
    <m/>
    <n v="1629.42"/>
    <s v="League of Minnesota Cities"/>
    <m/>
    <m/>
    <d v="2008-04-03T00:00:00"/>
    <s v="N"/>
    <m/>
  </r>
  <r>
    <n v="2014"/>
    <x v="5"/>
    <s v="MOORHEAD, CITY OF"/>
    <x v="108"/>
    <n v="40283"/>
    <s v="DREWES, ALAN"/>
    <m/>
    <d v="2014-09-09T00:00:00"/>
    <m/>
    <n v="1951.43"/>
    <s v="League of Minnesota Cities"/>
    <m/>
    <m/>
    <d v="2014-07-30T00:00:00"/>
    <s v="N"/>
    <m/>
  </r>
  <r>
    <n v="2015"/>
    <x v="3"/>
    <s v="MOORHEAD, CITY OF"/>
    <x v="108"/>
    <n v="40283"/>
    <s v="BLINN, MICHELLE"/>
    <m/>
    <d v="2015-01-26T00:00:00"/>
    <m/>
    <n v="391.17"/>
    <s v="League of Minnesota Cities"/>
    <m/>
    <m/>
    <d v="2015-01-09T00:00:00"/>
    <s v="N"/>
    <m/>
  </r>
  <r>
    <n v="2014"/>
    <x v="3"/>
    <s v="MOORHEAD, CITY OF"/>
    <x v="108"/>
    <n v="40283"/>
    <s v="DRAEGER, KOM PETER COYLE"/>
    <m/>
    <d v="2014-12-31T00:00:00"/>
    <m/>
    <n v="484.83"/>
    <s v="League of Minnesota Cities"/>
    <m/>
    <m/>
    <d v="2014-12-21T00:00:00"/>
    <s v="N"/>
    <m/>
  </r>
  <r>
    <n v="2015"/>
    <x v="3"/>
    <s v="MOORHEAD, CITY OF"/>
    <x v="108"/>
    <n v="40283"/>
    <s v="Phillip Hamre"/>
    <m/>
    <d v="2015-04-15T00:00:00"/>
    <m/>
    <n v="202.54"/>
    <s v="League of Minnesota Cities"/>
    <m/>
    <m/>
    <d v="2014-05-01T00:00:00"/>
    <s v="N"/>
    <m/>
  </r>
  <r>
    <n v="2016"/>
    <x v="7"/>
    <s v="MOORHEAD, CITY OF"/>
    <x v="108"/>
    <n v="40283"/>
    <s v="KURT PETERSON"/>
    <m/>
    <d v="2016-10-06T00:00:00"/>
    <m/>
    <n v="218.38"/>
    <s v="League of Minnesota Cities"/>
    <m/>
    <m/>
    <d v="2016-09-22T00:00:00"/>
    <s v="N"/>
    <m/>
  </r>
  <r>
    <n v="2015"/>
    <x v="7"/>
    <s v="MOORHEAD, CITY OF"/>
    <x v="108"/>
    <n v="40283"/>
    <s v="MARCUS HEMSWORTH"/>
    <m/>
    <d v="2015-02-27T00:00:00"/>
    <m/>
    <n v="5826.83"/>
    <s v="League of Minnesota Cities"/>
    <m/>
    <m/>
    <d v="2014-02-23T00:00:00"/>
    <s v="N"/>
    <m/>
  </r>
  <r>
    <n v="2013"/>
    <x v="8"/>
    <s v="MOORHEAD, CITY OF"/>
    <x v="108"/>
    <n v="40283"/>
    <s v="BROOKE BASS"/>
    <m/>
    <d v="2013-03-27T00:00:00"/>
    <m/>
    <n v="12500"/>
    <s v="League of Minnesota Cities"/>
    <m/>
    <m/>
    <d v="2009-11-04T00:00:00"/>
    <s v="N"/>
    <m/>
  </r>
  <r>
    <n v="2017"/>
    <x v="8"/>
    <s v="Moorhead, City Of"/>
    <x v="108"/>
    <n v="40283"/>
    <s v="JOHATHAN MONTANEZ"/>
    <m/>
    <d v="2017-06-26T00:00:00"/>
    <m/>
    <n v="100"/>
    <s v="League of Minnesota Cities"/>
    <m/>
    <m/>
    <d v="2017-05-13T00:00:00"/>
    <s v="N"/>
    <m/>
  </r>
  <r>
    <n v="2014"/>
    <x v="5"/>
    <s v="MORGAN, CITY OF"/>
    <x v="109"/>
    <e v="#N/A"/>
    <s v="KLEINSCHMIDT, JORDAN"/>
    <m/>
    <d v="2014-08-19T00:00:00"/>
    <m/>
    <n v="2500"/>
    <s v="League of Minnesota Cities"/>
    <m/>
    <m/>
    <d v="2014-07-12T00:00:00"/>
    <s v="N"/>
    <m/>
  </r>
  <r>
    <m/>
    <x v="2"/>
    <s v="Morrison County"/>
    <x v="110"/>
    <n v="24515"/>
    <s v="Norris Sawada"/>
    <m/>
    <m/>
    <m/>
    <n v="6250"/>
    <s v="MCIT"/>
    <s v="Jaime Luberts, Kaj Meinhardt"/>
    <m/>
    <d v="2007-11-04T00:00:00"/>
    <s v="N"/>
    <m/>
  </r>
  <r>
    <m/>
    <x v="3"/>
    <s v="Morrison County"/>
    <x v="110"/>
    <n v="24515"/>
    <s v="Austin Sherping"/>
    <m/>
    <m/>
    <m/>
    <n v="1108"/>
    <s v="MCIT"/>
    <s v="Dave Sherping"/>
    <m/>
    <d v="2014-08-08T00:00:00"/>
    <s v="N"/>
    <m/>
  </r>
  <r>
    <n v="2014"/>
    <x v="5"/>
    <s v="MOUNDS VIEW, CITY OF"/>
    <x v="111"/>
    <n v="12779"/>
    <s v="ROSS, AMY"/>
    <m/>
    <d v="2014-04-22T00:00:00"/>
    <m/>
    <n v="561.77"/>
    <s v="League of Minnesota Cities"/>
    <m/>
    <m/>
    <d v="2014-04-11T00:00:00"/>
    <s v="N"/>
    <m/>
  </r>
  <r>
    <n v="2013"/>
    <x v="7"/>
    <s v="MOUNDS VIEW, CITY OF"/>
    <x v="111"/>
    <n v="12779"/>
    <s v="KELLY ENGEBRETSON"/>
    <m/>
    <d v="2013-12-09T00:00:00"/>
    <m/>
    <n v="10000"/>
    <s v="League of Minnesota Cities"/>
    <m/>
    <m/>
    <d v="2010-11-11T00:00:00"/>
    <s v="N"/>
    <m/>
  </r>
  <r>
    <n v="2013"/>
    <x v="8"/>
    <s v="MOUNDS VIEW, CITY OF"/>
    <x v="111"/>
    <n v="12779"/>
    <s v="BROOKE BASS"/>
    <m/>
    <d v="2013-03-27T00:00:00"/>
    <m/>
    <n v="12500"/>
    <s v="League of Minnesota Cities"/>
    <m/>
    <m/>
    <d v="2009-09-28T00:00:00"/>
    <s v="N"/>
    <m/>
  </r>
  <r>
    <m/>
    <x v="6"/>
    <s v="Mower County"/>
    <x v="112"/>
    <n v="14602"/>
    <s v="Joseph Serratore"/>
    <m/>
    <m/>
    <m/>
    <n v="2500"/>
    <s v="MCIT"/>
    <s v="Unknown"/>
    <m/>
    <d v="2011-10-24T00:00:00"/>
    <s v="N"/>
    <m/>
  </r>
  <r>
    <n v="2007"/>
    <x v="9"/>
    <s v="NEW BRIGHTON, CITY OF"/>
    <x v="113"/>
    <n v="22463"/>
    <s v="LUKE MORRISON"/>
    <m/>
    <d v="2007-04-30T00:00:00"/>
    <m/>
    <n v="200"/>
    <s v="League of Minnesota Cities"/>
    <m/>
    <m/>
    <d v="2007-04-22T00:00:00"/>
    <s v="N"/>
    <m/>
  </r>
  <r>
    <n v="2008"/>
    <x v="10"/>
    <s v="NEW BRIGHTON, CITY OF"/>
    <x v="113"/>
    <n v="22463"/>
    <s v="PETER &amp; LINDA WIDSTRAND"/>
    <m/>
    <d v="2008-08-13T00:00:00"/>
    <m/>
    <n v="140"/>
    <s v="League of Minnesota Cities"/>
    <m/>
    <m/>
    <d v="2008-08-06T00:00:00"/>
    <s v="N"/>
    <m/>
  </r>
  <r>
    <n v="2008"/>
    <x v="10"/>
    <s v="NEW BRIGHTON, CITY OF"/>
    <x v="113"/>
    <n v="22463"/>
    <s v="THOMAS SCHAFF"/>
    <m/>
    <d v="2008-02-04T00:00:00"/>
    <m/>
    <n v="1063.1300000000001"/>
    <s v="League of Minnesota Cities"/>
    <m/>
    <m/>
    <d v="2007-10-16T00:00:00"/>
    <s v="N"/>
    <m/>
  </r>
  <r>
    <n v="2010"/>
    <x v="1"/>
    <s v="NEW BRIGHTON, CITY OF"/>
    <x v="113"/>
    <n v="22463"/>
    <s v="JOSE LUIS MORALES-CRUZ"/>
    <m/>
    <d v="2010-07-06T00:00:00"/>
    <m/>
    <n v="2304"/>
    <s v="League of Minnesota Cities"/>
    <m/>
    <m/>
    <d v="2010-06-22T00:00:00"/>
    <s v="N"/>
    <m/>
  </r>
  <r>
    <n v="2010"/>
    <x v="1"/>
    <s v="NEW BRIGHTON, CITY OF"/>
    <x v="113"/>
    <n v="22463"/>
    <s v="LEIF FYKSEN"/>
    <m/>
    <d v="2010-08-05T00:00:00"/>
    <m/>
    <n v="1268.75"/>
    <s v="League of Minnesota Cities"/>
    <m/>
    <m/>
    <d v="2010-06-18T00:00:00"/>
    <s v="N"/>
    <m/>
  </r>
  <r>
    <n v="2010"/>
    <x v="1"/>
    <s v="NEW BRIGHTON, CITY OF"/>
    <x v="113"/>
    <n v="22463"/>
    <s v="TOWNHOUSE &amp; APARTMENT MGNT"/>
    <m/>
    <d v="2010-02-18T00:00:00"/>
    <m/>
    <n v="269.42"/>
    <s v="League of Minnesota Cities"/>
    <m/>
    <m/>
    <d v="2010-02-15T00:00:00"/>
    <s v="N"/>
    <m/>
  </r>
  <r>
    <n v="2012"/>
    <x v="4"/>
    <s v="NEW BRIGHTON, CITY OF"/>
    <x v="113"/>
    <n v="22463"/>
    <s v="ROSTAMI, FELOR"/>
    <m/>
    <d v="2012-02-23T00:00:00"/>
    <m/>
    <n v="397.99"/>
    <s v="League of Minnesota Cities"/>
    <m/>
    <m/>
    <d v="2012-02-20T00:00:00"/>
    <s v="N"/>
    <m/>
  </r>
  <r>
    <n v="2013"/>
    <x v="6"/>
    <s v="NEW BRIGHTON, CITY OF"/>
    <x v="113"/>
    <n v="22463"/>
    <s v="JACOBSON, TODD"/>
    <m/>
    <d v="2013-06-13T00:00:00"/>
    <m/>
    <n v="7500"/>
    <s v="League of Minnesota Cities"/>
    <m/>
    <m/>
    <d v="2011-04-20T00:00:00"/>
    <s v="N"/>
    <m/>
  </r>
  <r>
    <n v="2015"/>
    <x v="3"/>
    <s v="NEW BRIGHTON, CITY OF"/>
    <x v="113"/>
    <n v="22463"/>
    <s v="MAUTI, BENARD"/>
    <m/>
    <d v="2015-03-25T00:00:00"/>
    <m/>
    <n v="188.6"/>
    <s v="League of Minnesota Cities"/>
    <m/>
    <m/>
    <d v="2015-03-21T00:00:00"/>
    <s v="N"/>
    <m/>
  </r>
  <r>
    <n v="2007"/>
    <x v="0"/>
    <s v="NEW HOPE, CITY OF"/>
    <x v="114"/>
    <n v="20900"/>
    <s v="YVONNE CLARK"/>
    <m/>
    <d v="2007-07-20T00:00:00"/>
    <m/>
    <n v="47500"/>
    <s v="League of Minnesota Cities"/>
    <m/>
    <m/>
    <d v="2007-04-26T00:00:00"/>
    <s v="N"/>
    <m/>
  </r>
  <r>
    <n v="2010"/>
    <x v="2"/>
    <s v="NEW HOPE, CITY OF"/>
    <x v="114"/>
    <n v="20900"/>
    <s v="RENAE OLSTON"/>
    <m/>
    <d v="2010-12-16T00:00:00"/>
    <m/>
    <n v="5000"/>
    <s v="League of Minnesota Cities"/>
    <m/>
    <m/>
    <d v="2010-12-07T00:00:00"/>
    <s v="N"/>
    <m/>
  </r>
  <r>
    <n v="2012"/>
    <x v="6"/>
    <s v="NEW HOPE, CITY OF"/>
    <x v="114"/>
    <n v="20900"/>
    <s v="JOHNSON, TAMEKA"/>
    <m/>
    <d v="2012-04-13T00:00:00"/>
    <m/>
    <n v="99000"/>
    <s v="League of Minnesota Cities"/>
    <m/>
    <m/>
    <d v="2011-10-06T00:00:00"/>
    <s v="N"/>
    <m/>
  </r>
  <r>
    <n v="2009"/>
    <x v="6"/>
    <s v="NEW HOPE, CITY OF"/>
    <x v="114"/>
    <n v="20900"/>
    <s v="NATHAN GUDOWSKI"/>
    <m/>
    <d v="2009-10-08T00:00:00"/>
    <m/>
    <n v="1000"/>
    <s v="League of Minnesota Cities"/>
    <m/>
    <m/>
    <d v="2009-08-04T00:00:00"/>
    <s v="N"/>
    <m/>
  </r>
  <r>
    <n v="2014"/>
    <x v="5"/>
    <s v="NEW HOPE, CITY OF"/>
    <x v="114"/>
    <n v="20900"/>
    <s v="FRIESNER, KENT"/>
    <m/>
    <d v="2014-08-15T00:00:00"/>
    <m/>
    <n v="1900"/>
    <s v="League of Minnesota Cities"/>
    <m/>
    <m/>
    <d v="2014-08-09T00:00:00"/>
    <s v="N"/>
    <m/>
  </r>
  <r>
    <n v="2014"/>
    <x v="5"/>
    <s v="NEW HOPE, CITY OF"/>
    <x v="114"/>
    <n v="20900"/>
    <s v="ROBLES, RACHEL"/>
    <m/>
    <d v="2014-11-20T00:00:00"/>
    <m/>
    <n v="1068.97"/>
    <s v="League of Minnesota Cities"/>
    <m/>
    <m/>
    <d v="2014-09-29T00:00:00"/>
    <s v="N"/>
    <m/>
  </r>
  <r>
    <n v="2013"/>
    <x v="8"/>
    <s v="NEW HOPE, CITY OF"/>
    <x v="114"/>
    <n v="20900"/>
    <s v="BROOKE BASS"/>
    <m/>
    <d v="2013-04-05T00:00:00"/>
    <m/>
    <n v="12500"/>
    <s v="League of Minnesota Cities"/>
    <m/>
    <m/>
    <d v="2007-01-09T00:00:00"/>
    <s v="N"/>
    <m/>
  </r>
  <r>
    <n v="2015"/>
    <x v="3"/>
    <s v="NEW ULM, CITY OF"/>
    <x v="115"/>
    <n v="13195"/>
    <s v="Bruce Menk"/>
    <m/>
    <d v="2015-07-16T00:00:00"/>
    <m/>
    <n v="105.6"/>
    <s v="League of Minnesota Cities"/>
    <m/>
    <m/>
    <d v="2015-05-27T00:00:00"/>
    <s v="N"/>
    <m/>
  </r>
  <r>
    <n v="2011"/>
    <x v="6"/>
    <s v="NEWPORT, CITY OF"/>
    <x v="116"/>
    <n v="3477"/>
    <s v="HANSEN, PAUL"/>
    <m/>
    <d v="2011-10-26T00:00:00"/>
    <m/>
    <n v="8000"/>
    <s v="League of Minnesota Cities"/>
    <m/>
    <m/>
    <d v="2009-06-21T00:00:00"/>
    <s v="N"/>
    <m/>
  </r>
  <r>
    <m/>
    <x v="4"/>
    <s v="Nicollet County"/>
    <x v="117"/>
    <n v="8035"/>
    <s v="Jonathan Collins"/>
    <m/>
    <m/>
    <d v="2012-03-12T00:00:00"/>
    <n v="22500"/>
    <s v="MCIT"/>
    <s v="Various"/>
    <m/>
    <d v="2010-12-08T00:00:00"/>
    <s v="Y"/>
    <m/>
  </r>
  <r>
    <m/>
    <x v="0"/>
    <s v="Nobles County"/>
    <x v="118"/>
    <n v="8650"/>
    <s v="Latell Chaney"/>
    <m/>
    <m/>
    <d v="2009-09-11T00:00:00"/>
    <n v="50000"/>
    <s v="MCIT"/>
    <s v="Various"/>
    <m/>
    <d v="2006-04-01T00:00:00"/>
    <s v="Y"/>
    <m/>
  </r>
  <r>
    <m/>
    <x v="8"/>
    <s v="Nobles County"/>
    <x v="118"/>
    <n v="8650"/>
    <s v="Jose Paulino Orellana"/>
    <m/>
    <m/>
    <d v="2017-03-09T00:00:00"/>
    <n v="17500"/>
    <s v="MCIT"/>
    <s v="Various"/>
    <m/>
    <d v="2014-11-21T00:00:00"/>
    <s v="Y"/>
    <m/>
  </r>
  <r>
    <n v="2011"/>
    <x v="6"/>
    <s v="NORTH ST. PAUL, CITY OF"/>
    <x v="119"/>
    <n v="12417"/>
    <s v="HOOPER, CATRINA"/>
    <m/>
    <d v="2011-04-22T00:00:00"/>
    <m/>
    <n v="13500"/>
    <s v="League of Minnesota Cities"/>
    <m/>
    <m/>
    <d v="2010-04-16T00:00:00"/>
    <s v="N"/>
    <m/>
  </r>
  <r>
    <n v="2011"/>
    <x v="6"/>
    <s v="NORTH ST. PAUL, CITY OF"/>
    <x v="119"/>
    <n v="12417"/>
    <s v="RANKINS, INDIA"/>
    <m/>
    <d v="2011-04-22T00:00:00"/>
    <m/>
    <n v="4000"/>
    <s v="League of Minnesota Cities"/>
    <m/>
    <m/>
    <d v="2010-04-16T00:00:00"/>
    <s v="N"/>
    <m/>
  </r>
  <r>
    <n v="2013"/>
    <x v="8"/>
    <s v="NORTHFIELD, CITY OF"/>
    <x v="120"/>
    <n v="20430"/>
    <s v="JARED TAYLOR"/>
    <m/>
    <d v="2013-07-15T00:00:00"/>
    <m/>
    <n v="18366.669999999998"/>
    <s v="League of Minnesota Cities"/>
    <m/>
    <m/>
    <d v="2004-03-01T00:00:00"/>
    <s v="N"/>
    <m/>
  </r>
  <r>
    <n v="2015"/>
    <x v="3"/>
    <s v="NORTHWEST METRO DRUG TASK FORCE"/>
    <x v="121"/>
    <e v="#N/A"/>
    <s v="WILLIE BRIDGEFORTH III"/>
    <m/>
    <d v="2015-01-15T00:00:00"/>
    <m/>
    <n v="12000"/>
    <s v="League of Minnesota Cities"/>
    <m/>
    <m/>
    <d v="2014-10-22T00:00:00"/>
    <s v="N"/>
    <m/>
  </r>
  <r>
    <n v="2013"/>
    <x v="8"/>
    <s v="OAKDALE, CITY OF"/>
    <x v="122"/>
    <n v="28188"/>
    <s v="BROOKE BASS"/>
    <m/>
    <d v="2013-03-27T00:00:00"/>
    <m/>
    <n v="6250"/>
    <s v="League of Minnesota Cities"/>
    <m/>
    <m/>
    <d v="2008-12-02T00:00:00"/>
    <s v="N"/>
    <m/>
  </r>
  <r>
    <n v="2017"/>
    <x v="11"/>
    <s v="Oakdale, City of"/>
    <x v="122"/>
    <m/>
    <s v="Starr Reed"/>
    <d v="2017-11-12T00:00:00"/>
    <d v="2017-11-21T00:00:00"/>
    <m/>
    <n v="917.27"/>
    <s v="League of Minnesota Cities"/>
    <s v="(not provided)"/>
    <m/>
    <m/>
    <s v="N"/>
    <m/>
  </r>
  <r>
    <n v="2012"/>
    <x v="4"/>
    <s v="OSSEO, CITY OF"/>
    <x v="123"/>
    <n v="2660"/>
    <s v="DONNER, NICHOLAS"/>
    <m/>
    <d v="2012-09-10T00:00:00"/>
    <m/>
    <n v="855.68"/>
    <s v="League of Minnesota Cities"/>
    <m/>
    <m/>
    <d v="2012-09-07T00:00:00"/>
    <s v="N"/>
    <m/>
  </r>
  <r>
    <n v="2013"/>
    <x v="8"/>
    <s v="OSSEO, CITY OF"/>
    <x v="123"/>
    <n v="2660"/>
    <s v="BROOKE BASS"/>
    <m/>
    <d v="2013-03-27T00:00:00"/>
    <m/>
    <n v="3125"/>
    <s v="League of Minnesota Cities"/>
    <m/>
    <m/>
    <d v="2007-01-11T00:00:00"/>
    <s v="N"/>
    <m/>
  </r>
  <r>
    <n v="2007"/>
    <x v="10"/>
    <s v="OWATONNA, CITY OF"/>
    <x v="124"/>
    <n v="25643"/>
    <s v="JOHN &amp; JANE DOE"/>
    <m/>
    <d v="2007-05-14T00:00:00"/>
    <m/>
    <n v="50000"/>
    <s v="League of Minnesota Cities"/>
    <m/>
    <m/>
    <d v="2007-04-02T00:00:00"/>
    <s v="N"/>
    <m/>
  </r>
  <r>
    <n v="2014"/>
    <x v="5"/>
    <s v="OWATONNA, CITY OF"/>
    <x v="124"/>
    <n v="25643"/>
    <s v="SCHROEPFER, SHELBY"/>
    <m/>
    <d v="2014-08-22T00:00:00"/>
    <m/>
    <n v="1000"/>
    <s v="League of Minnesota Cities"/>
    <m/>
    <m/>
    <d v="2014-07-28T00:00:00"/>
    <s v="N"/>
    <m/>
  </r>
  <r>
    <n v="2014"/>
    <x v="3"/>
    <s v="OWATONNA, CITY OF"/>
    <x v="124"/>
    <n v="25643"/>
    <s v="SCHROEPFER, SHELBY"/>
    <m/>
    <d v="2014-08-22T00:00:00"/>
    <m/>
    <n v="3500"/>
    <s v="League of Minnesota Cities"/>
    <m/>
    <m/>
    <d v="2014-07-28T00:00:00"/>
    <s v="N"/>
    <m/>
  </r>
  <r>
    <n v="2015"/>
    <x v="7"/>
    <s v="OWATONNA, CITY OF"/>
    <x v="124"/>
    <n v="25643"/>
    <s v="FRANK TUBBS"/>
    <m/>
    <d v="2015-01-29T00:00:00"/>
    <m/>
    <n v="50000"/>
    <s v="League of Minnesota Cities"/>
    <m/>
    <m/>
    <d v="2014-05-17T00:00:00"/>
    <s v="N"/>
    <m/>
  </r>
  <r>
    <n v="2013"/>
    <x v="8"/>
    <s v="OWATONNA, CITY OF"/>
    <x v="124"/>
    <n v="25643"/>
    <s v="JARED TAYLOR"/>
    <m/>
    <d v="2013-07-18T00:00:00"/>
    <m/>
    <n v="2623.81"/>
    <s v="League of Minnesota Cities"/>
    <m/>
    <m/>
    <d v="2012-10-01T00:00:00"/>
    <s v="N"/>
    <m/>
  </r>
  <r>
    <n v="2007"/>
    <x v="10"/>
    <s v="PARK RAPIDS, CITY OF"/>
    <x v="125"/>
    <n v="3942"/>
    <s v="TINA MEIER"/>
    <m/>
    <d v="2007-04-12T00:00:00"/>
    <m/>
    <n v="3500"/>
    <s v="League of Minnesota Cities"/>
    <m/>
    <m/>
    <d v="2006-10-17T00:00:00"/>
    <s v="N"/>
    <m/>
  </r>
  <r>
    <n v="2014"/>
    <x v="5"/>
    <s v="PELICAN RAPIDS, CITY OF"/>
    <x v="126"/>
    <e v="#N/A"/>
    <s v="FOSTER, STEVE"/>
    <m/>
    <d v="2014-06-27T00:00:00"/>
    <m/>
    <n v="2543.67"/>
    <s v="League of Minnesota Cities"/>
    <m/>
    <m/>
    <d v="2014-03-30T00:00:00"/>
    <s v="N"/>
    <m/>
  </r>
  <r>
    <m/>
    <x v="1"/>
    <s v="Pennington County"/>
    <x v="127"/>
    <n v="5408"/>
    <s v="Desirae Auginaush"/>
    <m/>
    <m/>
    <d v="2010-01-12T00:00:00"/>
    <n v="80000"/>
    <s v="MCIT"/>
    <s v="Various"/>
    <m/>
    <d v="2006-01-21T00:00:00"/>
    <s v="Y"/>
    <m/>
  </r>
  <r>
    <n v="2009"/>
    <x v="1"/>
    <s v="PEQUOT LAKES, CITY OF"/>
    <x v="128"/>
    <n v="2260"/>
    <s v="MASON HEADLEE"/>
    <m/>
    <d v="2009-02-13T00:00:00"/>
    <m/>
    <n v="9000"/>
    <s v="League of Minnesota Cities"/>
    <m/>
    <m/>
    <d v="2007-02-12T00:00:00"/>
    <s v="N"/>
    <m/>
  </r>
  <r>
    <n v="2010"/>
    <x v="2"/>
    <s v="PEQUOT LAKES, CITY OF"/>
    <x v="128"/>
    <n v="2260"/>
    <s v="RAPER, RODNEY"/>
    <m/>
    <d v="2010-02-23T00:00:00"/>
    <m/>
    <n v="10000"/>
    <s v="League of Minnesota Cities"/>
    <m/>
    <m/>
    <d v="2010-02-03T00:00:00"/>
    <s v="N"/>
    <m/>
  </r>
  <r>
    <m/>
    <x v="0"/>
    <s v="Pine County"/>
    <x v="129"/>
    <n v="28914"/>
    <s v="Karel Dockal"/>
    <m/>
    <m/>
    <d v="2009-07-07T00:00:00"/>
    <n v="175000"/>
    <s v="MCIT"/>
    <s v="Various"/>
    <m/>
    <d v="2006-07-24T00:00:00"/>
    <s v="Y"/>
    <m/>
  </r>
  <r>
    <m/>
    <x v="4"/>
    <s v="Pine County"/>
    <x v="129"/>
    <n v="28914"/>
    <s v="Richard Smaker"/>
    <m/>
    <m/>
    <m/>
    <n v="30000"/>
    <s v="MCIT"/>
    <s v="Unknown"/>
    <m/>
    <d v="2009-11-08T00:00:00"/>
    <s v="N"/>
    <m/>
  </r>
  <r>
    <m/>
    <x v="6"/>
    <s v="Pine County"/>
    <x v="129"/>
    <n v="28914"/>
    <s v="Brian Barager"/>
    <m/>
    <m/>
    <m/>
    <n v="75000"/>
    <s v="MCIT"/>
    <s v="Jason Miller"/>
    <m/>
    <d v="2011-04-04T00:00:00"/>
    <s v="N"/>
    <m/>
  </r>
  <r>
    <n v="2009"/>
    <x v="4"/>
    <s v="PINE RIVER, CITY OF"/>
    <x v="130"/>
    <n v="922"/>
    <s v="MARK S. EDWARDS,"/>
    <m/>
    <d v="2009-06-22T00:00:00"/>
    <m/>
    <n v="28000"/>
    <s v="League of Minnesota Cities"/>
    <m/>
    <m/>
    <d v="2008-11-01T00:00:00"/>
    <s v="N"/>
    <m/>
  </r>
  <r>
    <n v="2008"/>
    <x v="10"/>
    <s v="PLYMOUTH, CITY OF"/>
    <x v="131"/>
    <n v="76192"/>
    <s v="THOMAS WOLCOTT"/>
    <m/>
    <d v="2008-07-09T00:00:00"/>
    <m/>
    <n v="300"/>
    <s v="League of Minnesota Cities"/>
    <m/>
    <m/>
    <d v="2008-06-26T00:00:00"/>
    <s v="N"/>
    <m/>
  </r>
  <r>
    <n v="2008"/>
    <x v="10"/>
    <s v="PLYMOUTH, CITY OF"/>
    <x v="131"/>
    <n v="76192"/>
    <s v="WILLIAMS HOLDINGS"/>
    <m/>
    <d v="2008-11-25T00:00:00"/>
    <m/>
    <n v="594.16999999999996"/>
    <s v="League of Minnesota Cities"/>
    <m/>
    <m/>
    <d v="2008-10-07T00:00:00"/>
    <s v="N"/>
    <m/>
  </r>
  <r>
    <n v="2010"/>
    <x v="1"/>
    <s v="PLYMOUTH, CITY OF"/>
    <x v="131"/>
    <n v="76192"/>
    <s v="VERONIA WALKER"/>
    <m/>
    <d v="2010-04-26T00:00:00"/>
    <m/>
    <n v="454"/>
    <s v="League of Minnesota Cities"/>
    <m/>
    <m/>
    <d v="2010-04-13T00:00:00"/>
    <s v="N"/>
    <m/>
  </r>
  <r>
    <n v="2012"/>
    <x v="4"/>
    <s v="PLYMOUTH, CITY OF"/>
    <x v="131"/>
    <n v="76192"/>
    <s v="DANE, CORI"/>
    <m/>
    <d v="2012-11-05T00:00:00"/>
    <m/>
    <n v="3131.8"/>
    <s v="League of Minnesota Cities"/>
    <m/>
    <m/>
    <d v="2012-10-29T00:00:00"/>
    <s v="N"/>
    <m/>
  </r>
  <r>
    <n v="2012"/>
    <x v="4"/>
    <s v="PLYMOUTH, CITY OF"/>
    <x v="131"/>
    <n v="76192"/>
    <s v="OLSON APARTMENTS"/>
    <m/>
    <d v="2012-12-06T00:00:00"/>
    <m/>
    <n v="265.20999999999998"/>
    <s v="League of Minnesota Cities"/>
    <m/>
    <m/>
    <d v="2012-11-27T00:00:00"/>
    <s v="N"/>
    <m/>
  </r>
  <r>
    <n v="2014"/>
    <x v="3"/>
    <s v="PLYMOUTH, CITY OF"/>
    <x v="131"/>
    <n v="76192"/>
    <s v="ROTELL, JOYCE"/>
    <m/>
    <d v="2014-12-23T00:00:00"/>
    <m/>
    <n v="750"/>
    <s v="League of Minnesota Cities"/>
    <m/>
    <m/>
    <d v="2014-12-19T00:00:00"/>
    <s v="N"/>
    <m/>
  </r>
  <r>
    <n v="2012"/>
    <x v="4"/>
    <s v="PRINCETON, CITY OF"/>
    <x v="132"/>
    <n v="4685"/>
    <s v="RASMUSSON, ANNE"/>
    <m/>
    <d v="2012-07-11T00:00:00"/>
    <m/>
    <n v="2800"/>
    <s v="League of Minnesota Cities"/>
    <m/>
    <m/>
    <d v="2012-01-19T00:00:00"/>
    <s v="N"/>
    <m/>
  </r>
  <r>
    <n v="2012"/>
    <x v="6"/>
    <s v="PRIOR LAKE, CITY OF"/>
    <x v="133"/>
    <n v="25581"/>
    <s v="ROWE, VERNON"/>
    <m/>
    <d v="2012-06-27T00:00:00"/>
    <m/>
    <n v="2000"/>
    <s v="League of Minnesota Cities"/>
    <m/>
    <m/>
    <d v="2011-07-16T00:00:00"/>
    <s v="N"/>
    <m/>
  </r>
  <r>
    <m/>
    <x v="9"/>
    <s v="Ramsey County"/>
    <x v="134"/>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r>
  <r>
    <m/>
    <x v="10"/>
    <s v="Ramsey County"/>
    <x v="134"/>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r>
  <r>
    <m/>
    <x v="0"/>
    <s v="Ramsey County"/>
    <x v="134"/>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r>
  <r>
    <m/>
    <x v="1"/>
    <s v="Ramsey County"/>
    <x v="134"/>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r>
  <r>
    <m/>
    <x v="1"/>
    <s v="Ramsey County"/>
    <x v="134"/>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r>
  <r>
    <m/>
    <x v="1"/>
    <s v="Ramsey County"/>
    <x v="134"/>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r>
  <r>
    <m/>
    <x v="2"/>
    <s v="Ramsey County"/>
    <x v="134"/>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r>
  <r>
    <m/>
    <x v="2"/>
    <s v="Ramsey County"/>
    <x v="134"/>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r>
  <r>
    <m/>
    <x v="4"/>
    <s v="Ramsey County"/>
    <x v="134"/>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r>
  <r>
    <m/>
    <x v="4"/>
    <s v="Ramsey County"/>
    <x v="134"/>
    <n v="76656"/>
    <s v="EUGENE BAHNEMANN V. RAMSEY COUNTY, ET AL."/>
    <m/>
    <m/>
    <s v="2012"/>
    <n v="10000"/>
    <s v="Ramsey County"/>
    <s v="Correctional Officer"/>
    <s v="Excessive Force"/>
    <m/>
    <s v="Y"/>
    <s v="Settlement"/>
  </r>
  <r>
    <m/>
    <x v="4"/>
    <s v="Ramsey County"/>
    <x v="134"/>
    <n v="76656"/>
    <s v="KEVIN J. MAXIE V. CITY OF ST. PAUL, ET AL."/>
    <m/>
    <m/>
    <d v="2012-09-11T00:00:00"/>
    <n v="8500"/>
    <s v="Ramsey County"/>
    <s v="Deputy"/>
    <m/>
    <m/>
    <s v="N"/>
    <s v="Settlement"/>
  </r>
  <r>
    <m/>
    <x v="4"/>
    <s v="Ramsey County"/>
    <x v="134"/>
    <n v="76656"/>
    <s v="MARVIN ELGY V. RAMSEY COUNTY, ET. AL."/>
    <m/>
    <m/>
    <s v="2012"/>
    <n v="3500"/>
    <s v="Ramsey County"/>
    <s v="Correctional Officer"/>
    <m/>
    <m/>
    <s v="Y"/>
    <s v="Settlement"/>
  </r>
  <r>
    <m/>
    <x v="6"/>
    <s v="Ramsey County"/>
    <x v="134"/>
    <n v="76656"/>
    <s v="CHARLES STROBEL V. RAMSEY COUNTY JOHN DOE 1"/>
    <m/>
    <m/>
    <s v="2013"/>
    <n v="70000"/>
    <s v="Ramsey County"/>
    <s v="Correctional Officer"/>
    <s v="Charles S. Strobel v. Ramsey  County and Correctional Officer John Doe 1  1983 violation - excessive force - assault and battery"/>
    <m/>
    <s v="Y"/>
    <s v="Settlement "/>
  </r>
  <r>
    <m/>
    <x v="6"/>
    <s v="Ramsey County"/>
    <x v="134"/>
    <n v="76656"/>
    <s v="JESSICA KAMPSCHROER, ET AL. V. ANOKA COUNTY, ET AL."/>
    <m/>
    <m/>
    <s v="2013"/>
    <n v="76250"/>
    <s v="Ramsey County"/>
    <s v="Deputy"/>
    <s v="Jessica Kampschroer and Cory Kampschroer v. Anoka County et, al.  DVS access  Located outside file room in lateral file cabinet on same wall as file room."/>
    <m/>
    <m/>
    <s v="Settlement "/>
  </r>
  <r>
    <m/>
    <x v="6"/>
    <s v="Ramsey County"/>
    <x v="134"/>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r>
  <r>
    <m/>
    <x v="6"/>
    <s v="Ramsey County"/>
    <x v="134"/>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r>
  <r>
    <m/>
    <x v="5"/>
    <s v="Ramsey County"/>
    <x v="134"/>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r>
  <r>
    <m/>
    <x v="5"/>
    <s v="Ramsey County"/>
    <x v="134"/>
    <n v="76656"/>
    <s v="JOHN BEEBE V. RAMSEY COUNTY JOHN DOES 1-6"/>
    <m/>
    <m/>
    <d v="2014-05-02T14:23:04"/>
    <n v="8500"/>
    <s v="Ramsey County"/>
    <s v="Correctional Officer"/>
    <s v="John Michael Beebe v. Ramsey County and Correctionsl Officers John Does 1-6  1983 violations-due process-assault battery-negligence"/>
    <m/>
    <s v="Y"/>
    <s v="Settlement"/>
  </r>
  <r>
    <m/>
    <x v="5"/>
    <s v="Ramsey County"/>
    <x v="134"/>
    <n v="76656"/>
    <s v="SCOTT AND KIMBERLY MEISTER V. RAMSEY COUNTY "/>
    <m/>
    <m/>
    <d v="2014-12-03T00:00:00"/>
    <n v="7500"/>
    <s v="Ramsey County"/>
    <s v="Deputy"/>
    <s v="Scott Leroy Meister and Kimberly Kay Meister v. Ramsy County, Deputy A. Breitbarth, Deputy C Moe, and Correctional Officers John Does 104 "/>
    <m/>
    <s v="N"/>
    <s v="Settlement "/>
  </r>
  <r>
    <m/>
    <x v="3"/>
    <s v="Ramsey County"/>
    <x v="134"/>
    <n v="76656"/>
    <s v="CLAIM OF VICTORIA MATTOX"/>
    <m/>
    <m/>
    <d v="2015-07-06T00:00:00"/>
    <n v="2500"/>
    <s v="Ramsey County"/>
    <s v="Deputy"/>
    <s v="Claimant alleges excessive use of force in incident at RC Courthouse. "/>
    <m/>
    <s v="N"/>
    <s v="Settlement "/>
  </r>
  <r>
    <m/>
    <x v="3"/>
    <s v="Ramsey County"/>
    <x v="134"/>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r>
  <r>
    <m/>
    <x v="3"/>
    <s v="Ramsey County"/>
    <x v="134"/>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r>
  <r>
    <m/>
    <x v="7"/>
    <s v="Ramsey County"/>
    <x v="134"/>
    <n v="76656"/>
    <s v="BLONG FANG HER V. JASON FLAHAVE"/>
    <m/>
    <m/>
    <d v="2016-05-04T09:29:23"/>
    <n v="30000"/>
    <s v="Ramsey County"/>
    <s v="RCSO - Correctional Officer"/>
    <s v="Claims excessive force "/>
    <m/>
    <s v="Y"/>
    <s v="Settlement "/>
  </r>
  <r>
    <m/>
    <x v="8"/>
    <s v="Ramsey County"/>
    <x v="134"/>
    <n v="76656"/>
    <s v="CLAIM OF CHER YANG"/>
    <m/>
    <m/>
    <d v="2017-03-09T08:41:20"/>
    <n v="10000"/>
    <s v="Ramsey County"/>
    <s v="Deputy"/>
    <s v="Forfiture "/>
    <m/>
    <s v="N"/>
    <s v="Settlement"/>
  </r>
  <r>
    <m/>
    <x v="8"/>
    <s v="Ramsey County"/>
    <x v="134"/>
    <n v="76656"/>
    <s v="JOHANNA BETH MCDONOUGH V. AL'S AUTO SALES, INC., ET AL."/>
    <d v="2013-03-19T00:00:00"/>
    <d v="2013-07-31T00:00:00"/>
    <d v="2017-08-10T00:00:00"/>
    <n v="10000"/>
    <s v="Ramsey County"/>
    <s v="(deputy)"/>
    <m/>
    <m/>
    <s v="N"/>
    <m/>
  </r>
  <r>
    <n v="2013"/>
    <x v="5"/>
    <s v="RAMSEY, CITY OF"/>
    <x v="135"/>
    <n v="26092"/>
    <s v="WELLS JR, WAYNE"/>
    <m/>
    <d v="2013-04-09T00:00:00"/>
    <m/>
    <n v="6500"/>
    <s v="League of Minnesota Cities"/>
    <m/>
    <m/>
    <d v="2011-11-12T00:00:00"/>
    <s v="N"/>
    <m/>
  </r>
  <r>
    <n v="2012"/>
    <x v="4"/>
    <s v="RED WING, CITY OF"/>
    <x v="136"/>
    <n v="16474"/>
    <s v="RASMUSSON, ANNE"/>
    <m/>
    <d v="2012-07-11T00:00:00"/>
    <m/>
    <n v="2800"/>
    <s v="League of Minnesota Cities"/>
    <m/>
    <m/>
    <d v="2012-01-19T00:00:00"/>
    <s v="N"/>
    <m/>
  </r>
  <r>
    <m/>
    <x v="0"/>
    <s v="Redwood County"/>
    <x v="137"/>
    <n v="9571"/>
    <s v="Lasonia Gonsoski"/>
    <m/>
    <m/>
    <d v="2009-10-05T00:00:00"/>
    <n v="130000"/>
    <s v="MCIT"/>
    <s v="Various"/>
    <m/>
    <d v="2006-09-09T00:00:00"/>
    <s v="Y"/>
    <m/>
  </r>
  <r>
    <m/>
    <x v="7"/>
    <s v="Rice county"/>
    <x v="138"/>
    <n v="17605"/>
    <s v="Denise Otterson"/>
    <m/>
    <m/>
    <d v="2016-06-22T00:00:00"/>
    <n v="15000"/>
    <s v="MCIT"/>
    <s v="Various"/>
    <m/>
    <d v="2013-12-10T00:00:00"/>
    <s v="Y"/>
    <m/>
  </r>
  <r>
    <m/>
    <x v="3"/>
    <s v="Rice County Drug Task Force"/>
    <x v="139"/>
    <e v="#N/A"/>
    <s v="S.H."/>
    <m/>
    <m/>
    <m/>
    <n v="108750"/>
    <s v="MCIT"/>
    <s v="Vogelsberg"/>
    <m/>
    <d v="2010-06-15T00:00:00"/>
    <s v="N"/>
    <m/>
  </r>
  <r>
    <n v="2011"/>
    <x v="2"/>
    <s v="RICHFIELD, CITY OF"/>
    <x v="140"/>
    <n v="36413"/>
    <s v="LINNIHAN, PATRICIA"/>
    <m/>
    <d v="2011-10-12T00:00:00"/>
    <m/>
    <n v="2211.2199999999998"/>
    <s v="League of Minnesota Cities"/>
    <m/>
    <m/>
    <d v="2011-07-13T00:00:00"/>
    <s v="N"/>
    <m/>
  </r>
  <r>
    <n v="2011"/>
    <x v="2"/>
    <s v="RICHFIELD, CITY OF"/>
    <x v="140"/>
    <n v="36413"/>
    <s v="SODERBERG, DIANE"/>
    <m/>
    <d v="2011-01-06T00:00:00"/>
    <m/>
    <n v="1500"/>
    <s v="League of Minnesota Cities"/>
    <m/>
    <m/>
    <d v="2009-04-10T00:00:00"/>
    <s v="N"/>
    <m/>
  </r>
  <r>
    <n v="2011"/>
    <x v="4"/>
    <s v="RICHFIELD, CITY OF"/>
    <x v="140"/>
    <n v="36413"/>
    <s v="DAVID H. JONES,"/>
    <m/>
    <d v="2011-06-02T00:00:00"/>
    <m/>
    <n v="2500"/>
    <s v="League of Minnesota Cities"/>
    <m/>
    <m/>
    <d v="2009-12-07T00:00:00"/>
    <s v="N"/>
    <m/>
  </r>
  <r>
    <n v="2015"/>
    <x v="7"/>
    <s v="RICHFIELD, CITY OF"/>
    <x v="140"/>
    <n v="36413"/>
    <s v="NATANIEL HANSON"/>
    <m/>
    <d v="2015-11-05T00:00:00"/>
    <m/>
    <n v="120000"/>
    <s v="League of Minnesota Cities"/>
    <m/>
    <m/>
    <d v="2011-12-11T00:00:00"/>
    <s v="N"/>
    <m/>
  </r>
  <r>
    <n v="2016"/>
    <x v="8"/>
    <s v="RICHFIELD, CITY OF"/>
    <x v="140"/>
    <n v="36413"/>
    <s v="KAMAL GELLE"/>
    <m/>
    <d v="2016-09-19T00:00:00"/>
    <m/>
    <n v="47500"/>
    <s v="League of Minnesota Cities"/>
    <m/>
    <m/>
    <d v="2015-10-03T00:00:00"/>
    <s v="N"/>
    <m/>
  </r>
  <r>
    <n v="2007"/>
    <x v="10"/>
    <s v="ROBBINSDALE, CITY OF"/>
    <x v="141"/>
    <n v="14411"/>
    <s v="DARRION MALLORY"/>
    <m/>
    <d v="2007-06-21T00:00:00"/>
    <m/>
    <n v="37500"/>
    <s v="League of Minnesota Cities"/>
    <m/>
    <m/>
    <d v="2005-12-07T00:00:00"/>
    <s v="N"/>
    <m/>
  </r>
  <r>
    <n v="2014"/>
    <x v="3"/>
    <s v="ROBBINSDALE, CITY OF"/>
    <x v="141"/>
    <n v="14411"/>
    <s v="NEWBERN, MELVIN"/>
    <m/>
    <d v="2014-03-07T00:00:00"/>
    <m/>
    <n v="185000"/>
    <s v="League of Minnesota Cities"/>
    <m/>
    <m/>
    <d v="2013-02-13T00:00:00"/>
    <s v="N"/>
    <m/>
  </r>
  <r>
    <n v="2014"/>
    <x v="7"/>
    <s v="ROBBINSDALE, CITY OF"/>
    <x v="141"/>
    <n v="14411"/>
    <s v="DEREK THOMPSON"/>
    <m/>
    <d v="2014-07-01T00:00:00"/>
    <m/>
    <n v="52500"/>
    <s v="League of Minnesota Cities"/>
    <m/>
    <m/>
    <d v="2012-07-01T00:00:00"/>
    <s v="N"/>
    <m/>
  </r>
  <r>
    <n v="2007"/>
    <x v="9"/>
    <s v="ROCHESTER, CITY OF"/>
    <x v="142"/>
    <n v="112542"/>
    <s v="CHRISTOPHER BLOCK"/>
    <m/>
    <d v="2007-04-30T00:00:00"/>
    <m/>
    <n v="55.75"/>
    <s v="League of Minnesota Cities"/>
    <m/>
    <m/>
    <d v="2007-04-28T00:00:00"/>
    <s v="N"/>
    <m/>
  </r>
  <r>
    <n v="2007"/>
    <x v="9"/>
    <s v="ROCHESTER, CITY OF"/>
    <x v="142"/>
    <n v="112542"/>
    <s v="NORM SCHWANKE"/>
    <m/>
    <d v="2007-04-30T00:00:00"/>
    <m/>
    <n v="115"/>
    <s v="League of Minnesota Cities"/>
    <m/>
    <m/>
    <d v="2007-04-29T00:00:00"/>
    <s v="N"/>
    <m/>
  </r>
  <r>
    <n v="2008"/>
    <x v="10"/>
    <s v="ROCHESTER, CITY OF"/>
    <x v="142"/>
    <n v="112542"/>
    <s v="CYNDI CHAMLEY"/>
    <m/>
    <d v="2008-07-15T00:00:00"/>
    <m/>
    <n v="800.95"/>
    <s v="League of Minnesota Cities"/>
    <m/>
    <m/>
    <d v="2008-07-10T00:00:00"/>
    <s v="N"/>
    <m/>
  </r>
  <r>
    <n v="2008"/>
    <x v="10"/>
    <s v="ROCHESTER, CITY OF"/>
    <x v="142"/>
    <n v="112542"/>
    <s v="LINDA PAULSON"/>
    <m/>
    <d v="2008-08-28T00:00:00"/>
    <m/>
    <n v="330"/>
    <s v="League of Minnesota Cities"/>
    <m/>
    <m/>
    <d v="2008-08-21T00:00:00"/>
    <s v="N"/>
    <m/>
  </r>
  <r>
    <n v="2008"/>
    <x v="10"/>
    <s v="ROCHESTER, CITY OF"/>
    <x v="142"/>
    <n v="112542"/>
    <s v="TOM JIRU"/>
    <m/>
    <d v="2008-05-30T00:00:00"/>
    <m/>
    <n v="222.43"/>
    <s v="League of Minnesota Cities"/>
    <m/>
    <m/>
    <d v="2008-05-05T00:00:00"/>
    <s v="N"/>
    <m/>
  </r>
  <r>
    <n v="2009"/>
    <x v="0"/>
    <s v="ROCHESTER, CITY OF"/>
    <x v="142"/>
    <n v="112542"/>
    <s v="CHARLES BUTRUFF"/>
    <m/>
    <d v="2009-04-28T00:00:00"/>
    <m/>
    <n v="84"/>
    <s v="League of Minnesota Cities"/>
    <m/>
    <m/>
    <d v="2009-04-27T00:00:00"/>
    <s v="N"/>
    <m/>
  </r>
  <r>
    <n v="2009"/>
    <x v="0"/>
    <s v="ROCHESTER, CITY OF"/>
    <x v="142"/>
    <n v="112542"/>
    <s v="DOBRZYNSKI ANDRZEY"/>
    <m/>
    <d v="2009-05-12T00:00:00"/>
    <m/>
    <n v="76"/>
    <s v="League of Minnesota Cities"/>
    <m/>
    <m/>
    <d v="2009-05-07T00:00:00"/>
    <s v="N"/>
    <m/>
  </r>
  <r>
    <n v="2009"/>
    <x v="0"/>
    <s v="ROCHESTER, CITY OF"/>
    <x v="142"/>
    <n v="112542"/>
    <s v="JEAN QUICK TRUST"/>
    <m/>
    <d v="2009-08-25T00:00:00"/>
    <m/>
    <n v="304.02999999999997"/>
    <s v="League of Minnesota Cities"/>
    <m/>
    <m/>
    <d v="2009-07-25T00:00:00"/>
    <s v="N"/>
    <m/>
  </r>
  <r>
    <n v="2009"/>
    <x v="0"/>
    <s v="ROCHESTER, CITY OF"/>
    <x v="142"/>
    <n v="112542"/>
    <s v="JEROD BOYNTON"/>
    <m/>
    <d v="2009-11-01T00:00:00"/>
    <m/>
    <n v="190.23"/>
    <s v="League of Minnesota Cities"/>
    <m/>
    <m/>
    <d v="2009-11-01T00:00:00"/>
    <s v="N"/>
    <m/>
  </r>
  <r>
    <n v="2008"/>
    <x v="0"/>
    <s v="ROCHESTER, CITY OF"/>
    <x v="142"/>
    <n v="112542"/>
    <s v="TERRY TIMMERMAN"/>
    <m/>
    <d v="2008-12-16T00:00:00"/>
    <m/>
    <n v="240"/>
    <s v="League of Minnesota Cities"/>
    <m/>
    <m/>
    <d v="2008-09-15T00:00:00"/>
    <s v="N"/>
    <m/>
  </r>
  <r>
    <n v="2009"/>
    <x v="0"/>
    <s v="ROCHESTER, CITY OF"/>
    <x v="142"/>
    <n v="112542"/>
    <s v="THOMAS WOLTER"/>
    <m/>
    <d v="2009-07-13T00:00:00"/>
    <m/>
    <n v="400"/>
    <s v="League of Minnesota Cities"/>
    <m/>
    <m/>
    <d v="2007-02-06T00:00:00"/>
    <s v="N"/>
    <m/>
  </r>
  <r>
    <n v="2010"/>
    <x v="1"/>
    <s v="ROCHESTER, CITY OF"/>
    <x v="142"/>
    <n v="112542"/>
    <s v="EXTENDED STAY AMERICA"/>
    <m/>
    <d v="2010-04-15T00:00:00"/>
    <m/>
    <n v="683.19"/>
    <s v="League of Minnesota Cities"/>
    <m/>
    <m/>
    <d v="2010-04-07T00:00:00"/>
    <s v="N"/>
    <m/>
  </r>
  <r>
    <n v="2010"/>
    <x v="1"/>
    <s v="ROCHESTER, CITY OF"/>
    <x v="142"/>
    <n v="112542"/>
    <s v="LAGUANA WATKINS"/>
    <m/>
    <d v="2010-02-23T00:00:00"/>
    <m/>
    <n v="40"/>
    <s v="League of Minnesota Cities"/>
    <m/>
    <m/>
    <d v="2010-01-27T00:00:00"/>
    <s v="N"/>
    <m/>
  </r>
  <r>
    <n v="2010"/>
    <x v="1"/>
    <s v="ROCHESTER, CITY OF"/>
    <x v="142"/>
    <n v="112542"/>
    <s v="MINNESOTA PUBLIC HOUSING AUTH"/>
    <m/>
    <d v="2010-02-23T00:00:00"/>
    <m/>
    <n v="108"/>
    <s v="League of Minnesota Cities"/>
    <m/>
    <m/>
    <d v="2010-01-27T00:00:00"/>
    <s v="N"/>
    <m/>
  </r>
  <r>
    <n v="2010"/>
    <x v="1"/>
    <s v="ROCHESTER, CITY OF"/>
    <x v="142"/>
    <n v="112542"/>
    <s v="NESIM MUJANOVIC"/>
    <m/>
    <d v="2010-09-17T00:00:00"/>
    <m/>
    <n v="193.26"/>
    <s v="League of Minnesota Cities"/>
    <m/>
    <m/>
    <d v="2010-09-17T00:00:00"/>
    <s v="N"/>
    <m/>
  </r>
  <r>
    <n v="2010"/>
    <x v="1"/>
    <s v="ROCHESTER, CITY OF"/>
    <x v="142"/>
    <n v="112542"/>
    <s v="OLMSTED COUNTY HOUSING &amp;"/>
    <m/>
    <d v="2010-01-12T00:00:00"/>
    <m/>
    <n v="676.25"/>
    <s v="League of Minnesota Cities"/>
    <m/>
    <m/>
    <d v="2009-11-01T00:00:00"/>
    <s v="N"/>
    <m/>
  </r>
  <r>
    <n v="2010"/>
    <x v="1"/>
    <s v="ROCHESTER, CITY OF"/>
    <x v="142"/>
    <n v="112542"/>
    <s v="VALERIE JACKSON"/>
    <m/>
    <d v="2010-10-15T00:00:00"/>
    <m/>
    <n v="267.94"/>
    <s v="League of Minnesota Cities"/>
    <m/>
    <m/>
    <d v="2010-09-30T00:00:00"/>
    <s v="N"/>
    <m/>
  </r>
  <r>
    <n v="2011"/>
    <x v="2"/>
    <s v="ROCHESTER, CITY OF"/>
    <x v="142"/>
    <n v="112542"/>
    <s v="MCCULLOCH, LYN"/>
    <m/>
    <d v="2011-10-03T00:00:00"/>
    <m/>
    <n v="326.25"/>
    <s v="League of Minnesota Cities"/>
    <m/>
    <m/>
    <d v="2011-10-01T00:00:00"/>
    <s v="N"/>
    <m/>
  </r>
  <r>
    <n v="2011"/>
    <x v="2"/>
    <s v="ROCHESTER, CITY OF"/>
    <x v="142"/>
    <n v="112542"/>
    <s v="SQUILLACE, DAVID"/>
    <m/>
    <d v="2011-11-14T00:00:00"/>
    <m/>
    <n v="553.5"/>
    <s v="League of Minnesota Cities"/>
    <m/>
    <m/>
    <d v="2011-10-15T00:00:00"/>
    <s v="N"/>
    <m/>
  </r>
  <r>
    <n v="2012"/>
    <x v="4"/>
    <s v="ROCHESTER, CITY OF"/>
    <x v="142"/>
    <n v="112542"/>
    <s v="BRUNKHORST, GREG"/>
    <m/>
    <d v="2012-04-19T00:00:00"/>
    <m/>
    <n v="150"/>
    <s v="League of Minnesota Cities"/>
    <m/>
    <m/>
    <d v="2011-09-01T00:00:00"/>
    <s v="N"/>
    <m/>
  </r>
  <r>
    <n v="2012"/>
    <x v="4"/>
    <s v="ROCHESTER, CITY OF"/>
    <x v="142"/>
    <n v="112542"/>
    <s v="COURTESY INN"/>
    <m/>
    <d v="2012-10-30T00:00:00"/>
    <m/>
    <n v="1232.95"/>
    <s v="League of Minnesota Cities"/>
    <m/>
    <m/>
    <d v="2012-10-28T00:00:00"/>
    <s v="N"/>
    <m/>
  </r>
  <r>
    <n v="2012"/>
    <x v="4"/>
    <s v="ROCHESTER, CITY OF"/>
    <x v="142"/>
    <n v="112542"/>
    <s v="DYKSTAL, LAURA"/>
    <m/>
    <d v="2012-05-03T00:00:00"/>
    <m/>
    <n v="1073.75"/>
    <s v="League of Minnesota Cities"/>
    <m/>
    <m/>
    <d v="2011-07-20T00:00:00"/>
    <s v="N"/>
    <m/>
  </r>
  <r>
    <n v="2012"/>
    <x v="4"/>
    <s v="ROCHESTER, CITY OF"/>
    <x v="142"/>
    <n v="112542"/>
    <s v="HAUSER, BOB"/>
    <m/>
    <d v="2012-12-11T00:00:00"/>
    <m/>
    <n v="863"/>
    <s v="League of Minnesota Cities"/>
    <m/>
    <m/>
    <d v="2012-11-17T00:00:00"/>
    <s v="N"/>
    <m/>
  </r>
  <r>
    <n v="2012"/>
    <x v="4"/>
    <s v="ROCHESTER, CITY OF"/>
    <x v="142"/>
    <n v="112542"/>
    <s v="HOMESTEAD MOTEL"/>
    <m/>
    <d v="2012-03-23T00:00:00"/>
    <m/>
    <n v="316.92"/>
    <s v="League of Minnesota Cities"/>
    <m/>
    <m/>
    <d v="2012-03-11T00:00:00"/>
    <s v="N"/>
    <m/>
  </r>
  <r>
    <n v="2012"/>
    <x v="4"/>
    <s v="ROCHESTER, CITY OF"/>
    <x v="142"/>
    <n v="112542"/>
    <s v="TITH, HOUN"/>
    <m/>
    <d v="2012-10-08T00:00:00"/>
    <m/>
    <n v="75000"/>
    <s v="League of Minnesota Cities"/>
    <m/>
    <m/>
    <d v="2012-05-23T00:00:00"/>
    <s v="N"/>
    <m/>
  </r>
  <r>
    <n v="2013"/>
    <x v="6"/>
    <s v="ROCHESTER, CITY OF"/>
    <x v="142"/>
    <n v="112542"/>
    <s v="BUTTONS, BRAD"/>
    <m/>
    <d v="2013-02-14T00:00:00"/>
    <m/>
    <n v="256.56"/>
    <s v="League of Minnesota Cities"/>
    <m/>
    <m/>
    <d v="2013-01-30T00:00:00"/>
    <s v="N"/>
    <m/>
  </r>
  <r>
    <n v="2013"/>
    <x v="6"/>
    <s v="ROCHESTER, CITY OF"/>
    <x v="142"/>
    <n v="112542"/>
    <s v="GEHRKE, RAY"/>
    <m/>
    <d v="2013-11-15T00:00:00"/>
    <m/>
    <n v="351.01"/>
    <s v="League of Minnesota Cities"/>
    <m/>
    <m/>
    <d v="2013-10-31T00:00:00"/>
    <s v="N"/>
    <m/>
  </r>
  <r>
    <n v="2013"/>
    <x v="6"/>
    <s v="ROCHESTER, CITY OF"/>
    <x v="142"/>
    <n v="112542"/>
    <s v="OLSON, ANTHONY"/>
    <m/>
    <d v="2013-08-05T00:00:00"/>
    <m/>
    <n v="300"/>
    <s v="League of Minnesota Cities"/>
    <m/>
    <m/>
    <d v="2013-07-20T00:00:00"/>
    <s v="N"/>
    <m/>
  </r>
  <r>
    <n v="2014"/>
    <x v="5"/>
    <s v="ROCHESTER, CITY OF"/>
    <x v="142"/>
    <n v="112542"/>
    <s v="JAKOBSON MANAGEMENT COMPANY"/>
    <m/>
    <d v="2014-02-04T00:00:00"/>
    <m/>
    <n v="300"/>
    <s v="League of Minnesota Cities"/>
    <m/>
    <m/>
    <d v="2013-12-12T00:00:00"/>
    <s v="N"/>
    <m/>
  </r>
  <r>
    <n v="2014"/>
    <x v="5"/>
    <s v="ROCHESTER, CITY OF"/>
    <x v="142"/>
    <n v="112542"/>
    <s v="RANK, MIRANDA"/>
    <m/>
    <d v="2014-10-20T00:00:00"/>
    <m/>
    <n v="649.99"/>
    <s v="League of Minnesota Cities"/>
    <m/>
    <m/>
    <d v="2014-10-14T00:00:00"/>
    <s v="N"/>
    <m/>
  </r>
  <r>
    <n v="2014"/>
    <x v="5"/>
    <s v="ROCHESTER, CITY OF"/>
    <x v="142"/>
    <n v="112542"/>
    <s v="TRI, CHARLES"/>
    <m/>
    <d v="2014-07-17T00:00:00"/>
    <m/>
    <n v="180.53"/>
    <s v="League of Minnesota Cities"/>
    <m/>
    <m/>
    <d v="2014-05-06T00:00:00"/>
    <s v="N"/>
    <m/>
  </r>
  <r>
    <n v="2013"/>
    <x v="5"/>
    <s v="ROCHESTER, CITY OF"/>
    <x v="142"/>
    <n v="112542"/>
    <s v="WILLIAMS, BRANDON"/>
    <m/>
    <d v="2013-12-23T00:00:00"/>
    <m/>
    <n v="2420"/>
    <s v="League of Minnesota Cities"/>
    <m/>
    <m/>
    <d v="2013-08-04T00:00:00"/>
    <s v="N"/>
    <m/>
  </r>
  <r>
    <n v="2012"/>
    <x v="3"/>
    <s v="ROCHESTER, CITY OF"/>
    <x v="142"/>
    <n v="112542"/>
    <s v="BROOKS, DAVID"/>
    <m/>
    <d v="2012-10-30T00:00:00"/>
    <m/>
    <n v="7000"/>
    <s v="League of Minnesota Cities"/>
    <m/>
    <m/>
    <d v="2011-01-20T00:00:00"/>
    <s v="N"/>
    <m/>
  </r>
  <r>
    <n v="2015"/>
    <x v="3"/>
    <s v="ROCHESTER, CITY OF"/>
    <x v="142"/>
    <n v="112542"/>
    <s v="CSC ROAD SERVICE"/>
    <m/>
    <d v="2015-03-18T00:00:00"/>
    <m/>
    <n v="1000"/>
    <s v="League of Minnesota Cities"/>
    <m/>
    <m/>
    <d v="2015-01-03T00:00:00"/>
    <s v="N"/>
    <m/>
  </r>
  <r>
    <n v="2016"/>
    <x v="7"/>
    <s v="ROCHESTER, CITY OF"/>
    <x v="142"/>
    <n v="112542"/>
    <s v="MARC WOOLMAN"/>
    <m/>
    <d v="2016-09-20T00:00:00"/>
    <m/>
    <n v="676.84"/>
    <s v="League of Minnesota Cities"/>
    <m/>
    <m/>
    <d v="2016-05-26T00:00:00"/>
    <s v="N"/>
    <m/>
  </r>
  <r>
    <n v="2016"/>
    <x v="7"/>
    <s v="ROCHESTER, CITY OF"/>
    <x v="142"/>
    <n v="112542"/>
    <s v="NATE GREGOR"/>
    <m/>
    <d v="2016-06-16T00:00:00"/>
    <m/>
    <n v="433.55"/>
    <s v="League of Minnesota Cities"/>
    <m/>
    <m/>
    <d v="2016-03-02T00:00:00"/>
    <s v="N"/>
    <m/>
  </r>
  <r>
    <n v="2017"/>
    <x v="8"/>
    <s v="ROCHESTER, CITY OF"/>
    <x v="142"/>
    <n v="112542"/>
    <s v="LEONNEL DAVIS"/>
    <m/>
    <d v="2017-02-09T00:00:00"/>
    <m/>
    <n v="300"/>
    <s v="League of Minnesota Cities"/>
    <m/>
    <m/>
    <d v="2017-02-08T00:00:00"/>
    <s v="N"/>
    <m/>
  </r>
  <r>
    <m/>
    <x v="1"/>
    <s v="Rock County"/>
    <x v="143"/>
    <n v="9518"/>
    <s v="Kim Kimmel"/>
    <m/>
    <m/>
    <m/>
    <n v="25000"/>
    <s v="MCIT"/>
    <s v="Ken Baker"/>
    <m/>
    <d v="2007-07-14T00:00:00"/>
    <s v="N"/>
    <m/>
  </r>
  <r>
    <m/>
    <x v="7"/>
    <s v="Rock County"/>
    <x v="143"/>
    <n v="9518"/>
    <s v="J.H."/>
    <m/>
    <m/>
    <m/>
    <n v="150000"/>
    <s v="MCIT"/>
    <s v="Kyle Kreun"/>
    <m/>
    <d v="2011-08-15T00:00:00"/>
    <s v="N"/>
    <m/>
  </r>
  <r>
    <n v="2007"/>
    <x v="10"/>
    <s v="ROGERS, CITY OF"/>
    <x v="144"/>
    <n v="12702"/>
    <s v="JOYCE ARENDS"/>
    <m/>
    <d v="2007-12-14T00:00:00"/>
    <m/>
    <n v="384"/>
    <s v="League of Minnesota Cities"/>
    <m/>
    <m/>
    <d v="2007-12-13T00:00:00"/>
    <s v="N"/>
    <m/>
  </r>
  <r>
    <n v="2011"/>
    <x v="2"/>
    <s v="ROGERS, CITY OF"/>
    <x v="144"/>
    <n v="12702"/>
    <s v="TAYLOR, DUSTIN"/>
    <m/>
    <d v="2011-05-02T00:00:00"/>
    <m/>
    <n v="50000"/>
    <s v="League of Minnesota Cities"/>
    <m/>
    <m/>
    <d v="2010-07-01T00:00:00"/>
    <s v="N"/>
    <m/>
  </r>
  <r>
    <n v="2012"/>
    <x v="6"/>
    <s v="ROGERS, CITY OF"/>
    <x v="144"/>
    <n v="12702"/>
    <s v="LOBELLO, THOMAS"/>
    <m/>
    <d v="2012-10-12T00:00:00"/>
    <m/>
    <n v="4800"/>
    <s v="League of Minnesota Cities"/>
    <m/>
    <m/>
    <d v="2012-08-06T00:00:00"/>
    <s v="N"/>
    <m/>
  </r>
  <r>
    <n v="2014"/>
    <x v="3"/>
    <s v="ROGERS, CITY OF"/>
    <x v="144"/>
    <n v="12702"/>
    <s v="REID SAGEHORN"/>
    <m/>
    <d v="2014-06-17T00:00:00"/>
    <m/>
    <n v="100000"/>
    <s v="League of Minnesota Cities"/>
    <m/>
    <m/>
    <d v="2014-01-15T00:00:00"/>
    <s v="N"/>
    <m/>
  </r>
  <r>
    <m/>
    <x v="2"/>
    <s v="Roseau County"/>
    <x v="145"/>
    <n v="11238"/>
    <s v="Shelley Suronen"/>
    <m/>
    <m/>
    <m/>
    <n v="275000"/>
    <s v="MCIT"/>
    <s v="Maurstad"/>
    <m/>
    <d v="2008-07-06T00:00:00"/>
    <s v="N"/>
    <m/>
  </r>
  <r>
    <n v="2012"/>
    <x v="4"/>
    <s v="ROSEMOUNT, CITY OF"/>
    <x v="146"/>
    <n v="23269"/>
    <s v="RASMUSSON, ANNE"/>
    <m/>
    <d v="2012-07-06T00:00:00"/>
    <m/>
    <n v="2800"/>
    <s v="League of Minnesota Cities"/>
    <m/>
    <m/>
    <d v="2012-01-19T00:00:00"/>
    <s v="N"/>
    <m/>
  </r>
  <r>
    <n v="2012"/>
    <x v="6"/>
    <s v="ROSEMOUNT, CITY OF"/>
    <x v="146"/>
    <n v="23269"/>
    <s v="BOYKIN, DEREK"/>
    <m/>
    <d v="2012-08-28T00:00:00"/>
    <m/>
    <n v="35000"/>
    <s v="League of Minnesota Cities"/>
    <m/>
    <m/>
    <d v="2011-12-27T00:00:00"/>
    <s v="N"/>
    <m/>
  </r>
  <r>
    <n v="2007"/>
    <x v="9"/>
    <s v="ROSEVILLE, CITY OF"/>
    <x v="147"/>
    <n v="35729"/>
    <s v="MICHAEL GRANNIS"/>
    <m/>
    <d v="2007-05-22T00:00:00"/>
    <m/>
    <n v="1522.11"/>
    <s v="League of Minnesota Cities"/>
    <m/>
    <m/>
    <d v="2007-01-30T00:00:00"/>
    <s v="N"/>
    <m/>
  </r>
  <r>
    <n v="2014"/>
    <x v="3"/>
    <s v="ROSEVILLE, CITY OF"/>
    <x v="147"/>
    <n v="35729"/>
    <s v="VICTOR HERNANDEZ-RIVERA"/>
    <m/>
    <d v="2014-04-15T00:00:00"/>
    <m/>
    <n v="60000"/>
    <s v="League of Minnesota Cities"/>
    <m/>
    <m/>
    <d v="2013-05-26T00:00:00"/>
    <s v="N"/>
    <m/>
  </r>
  <r>
    <n v="2014"/>
    <x v="7"/>
    <s v="ROSEVILLE, CITY OF"/>
    <x v="147"/>
    <n v="35729"/>
    <s v="LISA WAGNER"/>
    <m/>
    <d v="2014-08-11T00:00:00"/>
    <m/>
    <n v="20000"/>
    <s v="League of Minnesota Cities"/>
    <m/>
    <m/>
    <d v="2013-04-13T00:00:00"/>
    <s v="N"/>
    <m/>
  </r>
  <r>
    <n v="2015"/>
    <x v="7"/>
    <s v="ROSEVILLE, CITY OF"/>
    <x v="147"/>
    <n v="35729"/>
    <s v="TERRANCE NEAL"/>
    <m/>
    <d v="2015-01-19T00:00:00"/>
    <m/>
    <n v="5999"/>
    <s v="League of Minnesota Cities"/>
    <m/>
    <m/>
    <d v="2013-05-27T00:00:00"/>
    <s v="N"/>
    <m/>
  </r>
  <r>
    <n v="2013"/>
    <x v="8"/>
    <s v="ROSEVILLE, CITY OF"/>
    <x v="147"/>
    <n v="35729"/>
    <s v="AMY KREKELBERG"/>
    <m/>
    <d v="2013-07-19T00:00:00"/>
    <m/>
    <n v="21450"/>
    <s v="League of Minnesota Cities"/>
    <m/>
    <m/>
    <d v="2003-11-14T00:00:00"/>
    <s v="N"/>
    <m/>
  </r>
  <r>
    <n v="2013"/>
    <x v="8"/>
    <s v="ROSEVILLE, CITY OF"/>
    <x v="147"/>
    <n v="35729"/>
    <s v="JENNIE LOEFFLER"/>
    <m/>
    <d v="2013-05-21T00:00:00"/>
    <m/>
    <n v="2500"/>
    <s v="League of Minnesota Cities"/>
    <m/>
    <m/>
    <d v="2013-04-17T00:00:00"/>
    <s v="N"/>
    <m/>
  </r>
  <r>
    <n v="2014"/>
    <x v="8"/>
    <s v="ROSEVILLE, CITY OF"/>
    <x v="147"/>
    <n v="35729"/>
    <s v="PATRICIA KERR KARASOV"/>
    <m/>
    <d v="2014-05-14T00:00:00"/>
    <m/>
    <n v="17000"/>
    <s v="League of Minnesota Cities"/>
    <m/>
    <m/>
    <d v="2010-10-13T00:00:00"/>
    <s v="N"/>
    <m/>
  </r>
  <r>
    <m/>
    <x v="7"/>
    <s v="Scott County"/>
    <x v="148"/>
    <n v="23882"/>
    <s v="Justin Friedges"/>
    <m/>
    <m/>
    <m/>
    <n v="15000"/>
    <s v="MCIT"/>
    <s v="Marcus Hoffer"/>
    <m/>
    <d v="2009-01-04T00:00:00"/>
    <s v="N"/>
    <m/>
  </r>
  <r>
    <m/>
    <x v="7"/>
    <s v="Scott County"/>
    <x v="148"/>
    <n v="23882"/>
    <s v="Peter Friedges"/>
    <m/>
    <m/>
    <m/>
    <n v="15000"/>
    <s v="MCIT"/>
    <s v="Marcus Hoffer"/>
    <m/>
    <d v="2009-01-04T00:00:00"/>
    <s v="N"/>
    <m/>
  </r>
  <r>
    <n v="2013"/>
    <x v="8"/>
    <s v="SHAKOPEE CITY OF"/>
    <x v="149"/>
    <n v="40279"/>
    <s v="ASHLEY ARCARO"/>
    <m/>
    <d v="2013-07-23T00:00:00"/>
    <m/>
    <n v="3000"/>
    <s v="League of Minnesota Cities"/>
    <m/>
    <m/>
    <d v="2013-03-06T00:00:00"/>
    <s v="N"/>
    <m/>
  </r>
  <r>
    <n v="2016"/>
    <x v="8"/>
    <s v="SHAKOPEE CITY OF"/>
    <x v="149"/>
    <n v="40279"/>
    <s v="ASIA ULFERTS"/>
    <m/>
    <d v="2016-06-27T00:00:00"/>
    <m/>
    <n v="9500"/>
    <s v="League of Minnesota Cities"/>
    <m/>
    <m/>
    <d v="2015-09-16T00:00:00"/>
    <s v="N"/>
    <m/>
  </r>
  <r>
    <n v="2013"/>
    <x v="8"/>
    <s v="SHAKOPEE CITY OF"/>
    <x v="149"/>
    <n v="40279"/>
    <s v="BROOKE BASS"/>
    <m/>
    <d v="2013-03-27T00:00:00"/>
    <m/>
    <n v="15625"/>
    <s v="League of Minnesota Cities"/>
    <m/>
    <m/>
    <d v="2007-01-08T00:00:00"/>
    <s v="N"/>
    <m/>
  </r>
  <r>
    <m/>
    <x v="2"/>
    <s v="Sherburne County"/>
    <x v="150"/>
    <n v="45517"/>
    <s v="Salaad Mahamed"/>
    <m/>
    <m/>
    <d v="2011-06-08T00:00:00"/>
    <n v="99500"/>
    <s v="MCIT"/>
    <s v="Steve Pederson"/>
    <m/>
    <d v="2007-08-21T00:00:00"/>
    <s v="Y"/>
    <m/>
  </r>
  <r>
    <m/>
    <x v="6"/>
    <s v="Sherburne County"/>
    <x v="150"/>
    <n v="45517"/>
    <s v="Dejuan Haggins"/>
    <m/>
    <m/>
    <d v="2013-02-13T00:00:00"/>
    <n v="15000"/>
    <s v="MCIT"/>
    <s v="Steve Pederson"/>
    <m/>
    <d v="2007-07-31T00:00:00"/>
    <s v="Y"/>
    <m/>
  </r>
  <r>
    <m/>
    <x v="5"/>
    <s v="Sherburne County"/>
    <x v="150"/>
    <n v="45517"/>
    <s v="Jessy Remarcik"/>
    <m/>
    <m/>
    <d v="2014-06-18T00:00:00"/>
    <n v="90000"/>
    <s v="MCIT"/>
    <s v="Various"/>
    <m/>
    <d v="2010-04-27T00:00:00"/>
    <s v="Y"/>
    <m/>
  </r>
  <r>
    <m/>
    <x v="5"/>
    <s v="Sibley County"/>
    <x v="151"/>
    <n v="10420"/>
    <s v="Jesus Manuela Menoza Sierra"/>
    <m/>
    <m/>
    <m/>
    <n v="20000"/>
    <s v="MCIT"/>
    <s v="Marvin Doeden"/>
    <m/>
    <d v="2012-03-09T00:00:00"/>
    <s v="N"/>
    <m/>
  </r>
  <r>
    <n v="2008"/>
    <x v="10"/>
    <s v="SOUTH ST. PAUL, CITY OF"/>
    <x v="152"/>
    <n v="20567"/>
    <s v="RAYMOND WILSON-HELSPER"/>
    <m/>
    <d v="2008-03-03T00:00:00"/>
    <m/>
    <n v="175000"/>
    <s v="League of Minnesota Cities"/>
    <m/>
    <m/>
    <d v="2006-09-03T00:00:00"/>
    <s v="N"/>
    <m/>
  </r>
  <r>
    <n v="2012"/>
    <x v="4"/>
    <s v="SOUTH ST. PAUL, CITY OF"/>
    <x v="152"/>
    <n v="20567"/>
    <s v="BRANDRIET, MITCHELL"/>
    <m/>
    <d v="2012-05-21T00:00:00"/>
    <m/>
    <n v="765"/>
    <s v="League of Minnesota Cities"/>
    <m/>
    <m/>
    <d v="2012-04-08T00:00:00"/>
    <s v="N"/>
    <m/>
  </r>
  <r>
    <n v="2012"/>
    <x v="4"/>
    <s v="SOUTH ST. PAUL, CITY OF"/>
    <x v="152"/>
    <n v="20567"/>
    <s v="RASMUSSON, ANNE"/>
    <m/>
    <d v="2012-07-11T00:00:00"/>
    <m/>
    <n v="2800"/>
    <s v="League of Minnesota Cities"/>
    <m/>
    <m/>
    <d v="2012-01-19T00:00:00"/>
    <s v="N"/>
    <m/>
  </r>
  <r>
    <n v="2014"/>
    <x v="7"/>
    <s v="SOUTH ST. PAUL, CITY OF"/>
    <x v="152"/>
    <n v="20567"/>
    <s v="BENJAMIN MIKKALSON"/>
    <m/>
    <d v="2014-09-23T00:00:00"/>
    <m/>
    <n v="10000"/>
    <s v="League of Minnesota Cities"/>
    <m/>
    <m/>
    <d v="2012-11-25T00:00:00"/>
    <s v="N"/>
    <m/>
  </r>
  <r>
    <n v="2007"/>
    <x v="9"/>
    <s v="SOUTHEAST MN VIOLENT CRIME ENFORCEMENT TEAM"/>
    <x v="153"/>
    <e v="#N/A"/>
    <s v="JASON NOVAK"/>
    <m/>
    <d v="2007-02-12T00:00:00"/>
    <m/>
    <n v="630"/>
    <s v="League of Minnesota Cities"/>
    <m/>
    <m/>
    <d v="2006-04-21T00:00:00"/>
    <s v="N"/>
    <m/>
  </r>
  <r>
    <n v="2008"/>
    <x v="10"/>
    <s v="SOUTHEAST MN VIOLENT CRIME ENFORCEMENT TEAM"/>
    <x v="153"/>
    <e v="#N/A"/>
    <s v="PAUL ULWELLING"/>
    <m/>
    <d v="2008-07-16T00:00:00"/>
    <m/>
    <n v="1250"/>
    <s v="League of Minnesota Cities"/>
    <m/>
    <m/>
    <d v="2008-07-16T00:00:00"/>
    <s v="N"/>
    <m/>
  </r>
  <r>
    <n v="2010"/>
    <x v="1"/>
    <s v="SOUTHEAST MN VIOLENT CRIME ENFORCEMENT TEAM"/>
    <x v="153"/>
    <e v="#N/A"/>
    <s v="KRISTINE WALKER"/>
    <m/>
    <d v="2010-08-18T00:00:00"/>
    <m/>
    <n v="75000"/>
    <s v="League of Minnesota Cities"/>
    <m/>
    <m/>
    <d v="2009-05-08T00:00:00"/>
    <s v="N"/>
    <m/>
  </r>
  <r>
    <n v="2011"/>
    <x v="2"/>
    <s v="SOUTHEAST MN VIOLENT CRIME ENFORCEMENT TEAM"/>
    <x v="153"/>
    <e v="#N/A"/>
    <s v="REGAN OHM"/>
    <m/>
    <d v="2011-01-18T00:00:00"/>
    <m/>
    <n v="72500"/>
    <s v="League of Minnesota Cities"/>
    <m/>
    <m/>
    <d v="2009-06-01T00:00:00"/>
    <s v="N"/>
    <m/>
  </r>
  <r>
    <n v="2012"/>
    <x v="4"/>
    <s v="SOUTHEAST MN VIOLENT CRIME ENFORCEMENT TEAM"/>
    <x v="153"/>
    <e v="#N/A"/>
    <s v="YOUNG, RACHEL"/>
    <m/>
    <d v="2012-03-02T00:00:00"/>
    <m/>
    <n v="62500"/>
    <s v="League of Minnesota Cities"/>
    <m/>
    <m/>
    <d v="2009-04-01T00:00:00"/>
    <s v="N"/>
    <m/>
  </r>
  <r>
    <n v="2007"/>
    <x v="9"/>
    <s v="SPRINGFIELD, CITY OF"/>
    <x v="154"/>
    <n v="2060"/>
    <s v="JAMES GIESKE"/>
    <m/>
    <d v="2007-08-15T00:00:00"/>
    <m/>
    <n v="455.68"/>
    <s v="League of Minnesota Cities"/>
    <m/>
    <m/>
    <d v="2007-08-13T00:00:00"/>
    <s v="N"/>
    <m/>
  </r>
  <r>
    <n v="2013"/>
    <x v="8"/>
    <s v="ST. ANTHONY VILLAGE CITY OF"/>
    <x v="155"/>
    <n v="9152"/>
    <s v="BROOKE BASS"/>
    <m/>
    <d v="2013-03-26T00:00:00"/>
    <m/>
    <n v="9375"/>
    <s v="League of Minnesota Cities"/>
    <m/>
    <m/>
    <d v="2009-05-05T00:00:00"/>
    <s v="N"/>
    <m/>
  </r>
  <r>
    <n v="2016"/>
    <x v="8"/>
    <s v="ST. ANTHONY VILLAGE CITY OF"/>
    <x v="155"/>
    <n v="9152"/>
    <s v="PHILANDO CASTILE"/>
    <m/>
    <d v="2016-07-12T00:00:00"/>
    <m/>
    <n v="2995000"/>
    <s v="League of Minnesota Cities"/>
    <m/>
    <m/>
    <d v="2016-07-06T00:00:00"/>
    <s v="N"/>
    <m/>
  </r>
  <r>
    <n v="2008"/>
    <x v="0"/>
    <s v="ST. CLOUD, CITY OF"/>
    <x v="156"/>
    <n v="66498"/>
    <s v="ARNOLD JOHNSON"/>
    <m/>
    <d v="2008-05-06T00:00:00"/>
    <m/>
    <n v="25000"/>
    <s v="League of Minnesota Cities"/>
    <m/>
    <m/>
    <d v="2008-01-03T00:00:00"/>
    <s v="N"/>
    <m/>
  </r>
  <r>
    <n v="2013"/>
    <x v="8"/>
    <s v="ST. CLOUD, CITY OF"/>
    <x v="156"/>
    <n v="66498"/>
    <s v="BROOKE BASS"/>
    <m/>
    <d v="2013-03-26T00:00:00"/>
    <m/>
    <n v="15625"/>
    <s v="League of Minnesota Cities"/>
    <m/>
    <m/>
    <d v="2007-01-08T00:00:00"/>
    <s v="N"/>
    <m/>
  </r>
  <r>
    <n v="2017"/>
    <x v="8"/>
    <s v="ST. CLOUD, CITY OF"/>
    <x v="156"/>
    <n v="66498"/>
    <s v="MICHAEL PRESTIDGE"/>
    <m/>
    <d v="2017-02-08T00:00:00"/>
    <m/>
    <n v="300"/>
    <s v="League of Minnesota Cities"/>
    <m/>
    <m/>
    <d v="2015-10-31T00:00:00"/>
    <s v="N"/>
    <m/>
  </r>
  <r>
    <n v="2013"/>
    <x v="8"/>
    <s v="ST. FRANCIS, CITY OF"/>
    <x v="157"/>
    <n v="7392"/>
    <s v="BROOKE BASS"/>
    <m/>
    <d v="2013-03-26T00:00:00"/>
    <m/>
    <n v="12500"/>
    <s v="League of Minnesota Cities"/>
    <m/>
    <m/>
    <d v="2010-04-27T00:00:00"/>
    <s v="N"/>
    <m/>
  </r>
  <r>
    <n v="2014"/>
    <x v="7"/>
    <s v="ST. JOSEPH, CITY OF"/>
    <x v="158"/>
    <n v="6883"/>
    <s v="DAVID BOHRER"/>
    <m/>
    <d v="2014-09-08T00:00:00"/>
    <m/>
    <n v="27000"/>
    <s v="League of Minnesota Cities"/>
    <m/>
    <m/>
    <d v="2013-09-06T00:00:00"/>
    <s v="N"/>
    <m/>
  </r>
  <r>
    <m/>
    <x v="10"/>
    <s v="St. Louis County"/>
    <x v="159"/>
    <n v="56570"/>
    <s v="JoAnne Wienke"/>
    <m/>
    <m/>
    <d v="2008-04-08T00:00:00"/>
    <n v="35000"/>
    <s v="St. Louis County"/>
    <m/>
    <s v="Settlement of EEOC charge involving claims of sexual harassment and retaliation discrimination regarding a co-worker"/>
    <s v="4/2005"/>
    <s v="Y"/>
    <m/>
  </r>
  <r>
    <m/>
    <x v="10"/>
    <s v="St. Louis County"/>
    <x v="15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r>
  <r>
    <m/>
    <x v="0"/>
    <s v="St. Louis County"/>
    <x v="15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r>
  <r>
    <m/>
    <x v="0"/>
    <s v="St. Louis County"/>
    <x v="159"/>
    <n v="56570"/>
    <s v="Yvonne Marchand"/>
    <m/>
    <m/>
    <d v="2009-09-13T00:00:00"/>
    <n v="2500"/>
    <s v="St. Louis County"/>
    <m/>
    <s v="Settlement of state-court action Marchand v. St. Louis County Case No. 69DU-CV-09-791, involving negligence claims against county arising from plaintiff's detention"/>
    <d v="2007-03-01T00:00:00"/>
    <s v="Y"/>
    <m/>
  </r>
  <r>
    <m/>
    <x v="1"/>
    <s v="St. Louis County"/>
    <x v="159"/>
    <n v="56570"/>
    <s v="Debra Morris"/>
    <m/>
    <m/>
    <d v="2010-06-23T00:00:00"/>
    <n v="20000"/>
    <s v="St. Louis County"/>
    <m/>
    <s v="Settlement of state-court action Morris v. St. Louis County Case No. 69DU-CV-10-174, involving negligence claims against county arising from dog bite"/>
    <d v="2007-09-20T00:00:00"/>
    <s v="N"/>
    <m/>
  </r>
  <r>
    <m/>
    <x v="2"/>
    <s v="St. Louis County"/>
    <x v="15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r>
  <r>
    <m/>
    <x v="3"/>
    <s v="St. Louis County"/>
    <x v="15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r>
  <r>
    <m/>
    <x v="7"/>
    <s v="St. Louis County"/>
    <x v="15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r>
  <r>
    <m/>
    <x v="8"/>
    <s v="St. Louis County"/>
    <x v="15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r>
  <r>
    <n v="2009"/>
    <x v="0"/>
    <s v="ST. LOUIS PARK CITY OF"/>
    <x v="160"/>
    <n v="48074"/>
    <s v="PATRICK KERBY"/>
    <m/>
    <d v="2009-09-15T00:00:00"/>
    <m/>
    <n v="770.73"/>
    <s v="League of Minnesota Cities"/>
    <m/>
    <m/>
    <d v="2009-09-15T00:00:00"/>
    <s v="N"/>
    <m/>
  </r>
  <r>
    <n v="2011"/>
    <x v="4"/>
    <s v="ST. LOUIS PARK CITY OF"/>
    <x v="160"/>
    <n v="48074"/>
    <s v="DAVID H. JONES,"/>
    <m/>
    <d v="2011-06-10T00:00:00"/>
    <m/>
    <n v="2500"/>
    <s v="League of Minnesota Cities"/>
    <m/>
    <m/>
    <d v="2009-12-07T00:00:00"/>
    <s v="N"/>
    <m/>
  </r>
  <r>
    <n v="2009"/>
    <x v="4"/>
    <s v="ST. LOUIS PARK CITY OF"/>
    <x v="160"/>
    <n v="48074"/>
    <s v="MARTIN, JASON"/>
    <m/>
    <d v="2009-11-03T00:00:00"/>
    <m/>
    <n v="750000"/>
    <s v="League of Minnesota Cities"/>
    <m/>
    <m/>
    <d v="2009-11-03T00:00:00"/>
    <s v="N"/>
    <m/>
  </r>
  <r>
    <n v="2016"/>
    <x v="7"/>
    <s v="ST. LOUIS PARK CITY OF"/>
    <x v="160"/>
    <n v="48074"/>
    <s v="TIMOTHY SYLTE"/>
    <m/>
    <d v="2016-07-18T00:00:00"/>
    <m/>
    <n v="86"/>
    <s v="League of Minnesota Cities"/>
    <m/>
    <m/>
    <d v="2016-07-03T00:00:00"/>
    <s v="N"/>
    <m/>
  </r>
  <r>
    <n v="2006"/>
    <x v="9"/>
    <s v="St. Paul"/>
    <x v="161"/>
    <n v="300721"/>
    <s v="Chao Lee v. City"/>
    <m/>
    <m/>
    <m/>
    <n v="3750"/>
    <s v="St. Paul"/>
    <s v="Robert Kruse; Thomas Weinzettel"/>
    <s v="police misconduct"/>
    <m/>
    <s v="N"/>
    <s v="settled"/>
  </r>
  <r>
    <n v="2007"/>
    <x v="10"/>
    <s v="St. Paul"/>
    <x v="161"/>
    <n v="300721"/>
    <s v="Eric Groves v. City"/>
    <m/>
    <m/>
    <m/>
    <n v="16000"/>
    <s v="St. Paul"/>
    <s v="Darryl Boerger; Mark Sletner; Tom Bergren; John Harrington"/>
    <s v="police misconduct"/>
    <m/>
    <s v="N"/>
    <s v="settled"/>
  </r>
  <r>
    <n v="2007"/>
    <x v="10"/>
    <s v="St. Paul"/>
    <x v="161"/>
    <n v="300721"/>
    <s v="Julie Thomas v. City"/>
    <m/>
    <m/>
    <m/>
    <n v="250"/>
    <s v="St. Paul"/>
    <s v="Shawn Longen"/>
    <s v="police misconduct"/>
    <m/>
    <s v="N"/>
    <s v="settled"/>
  </r>
  <r>
    <n v="2007"/>
    <x v="10"/>
    <s v="St. Paul"/>
    <x v="161"/>
    <n v="300721"/>
    <s v="Quira Jackson v. City"/>
    <m/>
    <m/>
    <m/>
    <n v="17000"/>
    <s v="St. Paul"/>
    <s v="Jon Loretz"/>
    <s v="police misconduct"/>
    <m/>
    <s v="N"/>
    <s v="settled"/>
  </r>
  <r>
    <n v="2008"/>
    <x v="0"/>
    <s v="St. Paul"/>
    <x v="161"/>
    <n v="300721"/>
    <s v="Dawn Moder v. City"/>
    <m/>
    <m/>
    <m/>
    <n v="750"/>
    <s v="St. Paul"/>
    <s v="None named"/>
    <s v="disability discrimination"/>
    <m/>
    <s v="N"/>
    <s v="settled"/>
  </r>
  <r>
    <n v="2007"/>
    <x v="0"/>
    <s v="St. Paul"/>
    <x v="161"/>
    <n v="300721"/>
    <s v="Frank Jones v. City"/>
    <m/>
    <m/>
    <m/>
    <n v="7500"/>
    <s v="St. Paul"/>
    <s v="Chad Degree; Darryl Boerger"/>
    <s v="excessive force"/>
    <m/>
    <s v="N"/>
    <s v="settled"/>
  </r>
  <r>
    <n v="2008"/>
    <x v="0"/>
    <s v="St. Paul"/>
    <x v="161"/>
    <n v="300721"/>
    <s v="Jerome Owens v. City"/>
    <m/>
    <m/>
    <m/>
    <n v="750"/>
    <s v="St. Paul"/>
    <s v="None named"/>
    <s v="disability discrimination"/>
    <m/>
    <s v="N"/>
    <s v="settled"/>
  </r>
  <r>
    <n v="2008"/>
    <x v="0"/>
    <s v="St. Paul"/>
    <x v="161"/>
    <n v="300721"/>
    <s v="Michael Dixon v. City"/>
    <m/>
    <m/>
    <m/>
    <n v="2500"/>
    <s v="St. Paul"/>
    <s v="Armando Abla-Reyes"/>
    <s v="excessive force"/>
    <m/>
    <s v="N"/>
    <s v="settled"/>
  </r>
  <r>
    <n v="2007"/>
    <x v="0"/>
    <s v="St. Paul"/>
    <x v="161"/>
    <n v="300721"/>
    <s v="Song Vang v. City"/>
    <m/>
    <m/>
    <m/>
    <n v="13500"/>
    <s v="St. Paul"/>
    <s v="Amanda Heu"/>
    <s v="excessive force"/>
    <m/>
    <s v="N"/>
    <s v="settled"/>
  </r>
  <r>
    <n v="2008"/>
    <x v="0"/>
    <s v="St. Paul"/>
    <x v="161"/>
    <n v="300721"/>
    <s v="Zachary McGraw v. City"/>
    <m/>
    <m/>
    <m/>
    <n v="40000"/>
    <s v="St. Paul"/>
    <s v="Allen Anderson; Erik Diskerud; Ian Kough; Soren Mahowald; Derrick Herling"/>
    <s v="excessive force"/>
    <m/>
    <s v="N"/>
    <s v="settled"/>
  </r>
  <r>
    <n v="2008"/>
    <x v="1"/>
    <s v="St. Paul"/>
    <x v="161"/>
    <n v="300721"/>
    <s v="John Ryan v. City"/>
    <m/>
    <m/>
    <m/>
    <n v="15000"/>
    <s v="St. Paul"/>
    <s v="William C. Beaudette; Todd R. Feroni; Jay P. Griffin; Ryan W. Murphy"/>
    <s v="police misconduct"/>
    <m/>
    <s v="N"/>
    <s v="settled"/>
  </r>
  <r>
    <n v="2010"/>
    <x v="1"/>
    <s v="St. Paul"/>
    <x v="161"/>
    <n v="300721"/>
    <s v="Mustafa Al-Amin v. city"/>
    <m/>
    <m/>
    <m/>
    <n v="500"/>
    <s v="St. Paul"/>
    <s v="None named"/>
    <s v="police misconduct"/>
    <m/>
    <s v="N"/>
    <s v="settled"/>
  </r>
  <r>
    <n v="2008"/>
    <x v="1"/>
    <s v="St. Paul"/>
    <x v="161"/>
    <n v="300721"/>
    <s v="Thomas Kelly v. City"/>
    <m/>
    <m/>
    <m/>
    <n v="1500"/>
    <s v="St. Paul"/>
    <s v="Mark Distel"/>
    <s v="police misconduct "/>
    <m/>
    <s v="N"/>
    <s v="settled"/>
  </r>
  <r>
    <n v="2009"/>
    <x v="2"/>
    <s v="St. Paul"/>
    <x v="161"/>
    <n v="300721"/>
    <s v="Cosetta Morris v. City, et al"/>
    <m/>
    <m/>
    <m/>
    <n v="270000"/>
    <s v="St. Paul"/>
    <s v="Adam Bailey; (Megan Monson)"/>
    <s v="police misconduct"/>
    <m/>
    <s v="N"/>
    <s v="settled"/>
  </r>
  <r>
    <n v="2009"/>
    <x v="2"/>
    <s v="St. Paul"/>
    <x v="161"/>
    <n v="300721"/>
    <s v="DeJuan Haggins v. City"/>
    <m/>
    <m/>
    <m/>
    <n v="1000"/>
    <s v="St. Paul"/>
    <s v="Nick Kellum; Eric Stevens; Thomas Radke"/>
    <s v="police misconduct"/>
    <m/>
    <s v="N"/>
    <s v="settled"/>
  </r>
  <r>
    <n v="2010"/>
    <x v="2"/>
    <s v="St. Paul"/>
    <x v="161"/>
    <n v="300721"/>
    <s v="Harold Shirley v. City"/>
    <m/>
    <m/>
    <m/>
    <n v="10000"/>
    <s v="St. Paul"/>
    <s v="Michael McGinn"/>
    <s v="police misconduct"/>
    <m/>
    <s v="N"/>
    <s v="settled"/>
  </r>
  <r>
    <n v="2008"/>
    <x v="2"/>
    <s v="St. Paul"/>
    <x v="161"/>
    <n v="300721"/>
    <s v="J. Refugio Garcia v. City"/>
    <m/>
    <m/>
    <m/>
    <n v="11500"/>
    <s v="St. Paul"/>
    <s v="Kevin Sullivan; Joseph Higgins; Dustin Ator; Kathleen Brown"/>
    <s v="police misconduct"/>
    <m/>
    <s v="N"/>
    <s v="settled"/>
  </r>
  <r>
    <n v="2009"/>
    <x v="2"/>
    <s v="St. Paul"/>
    <x v="161"/>
    <n v="300721"/>
    <s v="Loyd Maeberry v. City"/>
    <m/>
    <m/>
    <m/>
    <n v="57500"/>
    <s v="St. Paul"/>
    <s v="Gerald Carter; Chad Dagenais; Michael Wills; Amanda Heu; Sgt. John Peck"/>
    <s v="police misconduct"/>
    <m/>
    <s v="N"/>
    <s v="settled"/>
  </r>
  <r>
    <n v="2010"/>
    <x v="2"/>
    <s v="St. Paul"/>
    <x v="161"/>
    <n v="300721"/>
    <s v="Teri Fox-Fitzgerald v. City et al"/>
    <m/>
    <m/>
    <m/>
    <n v="43500"/>
    <s v="St. Paul"/>
    <s v="Isaac Rinehart"/>
    <s v="police dog bite"/>
    <m/>
    <s v="N"/>
    <s v="settled"/>
  </r>
  <r>
    <n v="2012"/>
    <x v="4"/>
    <s v="St. Paul"/>
    <x v="161"/>
    <n v="300721"/>
    <s v="Anne Rasmusson v. City et al"/>
    <m/>
    <m/>
    <m/>
    <n v="385000"/>
    <s v="St. Paul"/>
    <m/>
    <s v="driver's privacy violation"/>
    <m/>
    <m/>
    <s v="settled"/>
  </r>
  <r>
    <n v="2010"/>
    <x v="4"/>
    <s v="St. Paul"/>
    <x v="161"/>
    <n v="300721"/>
    <s v="Anthony Clark v. City"/>
    <m/>
    <m/>
    <m/>
    <n v="249000"/>
    <s v="St. Paul"/>
    <s v="Justin Miller; Daniel Ficcadenti; Matthew Gorans; Joshua Lynaugh"/>
    <s v="police misconduct"/>
    <m/>
    <s v="N"/>
    <s v="settled"/>
  </r>
  <r>
    <n v="2011"/>
    <x v="4"/>
    <s v="St. Paul"/>
    <x v="161"/>
    <n v="300721"/>
    <s v="Ashok Duenas-Dias v. City"/>
    <m/>
    <m/>
    <m/>
    <n v="6500"/>
    <s v="St. Paul"/>
    <s v="Nicole Rasmussen; Eric Stevens; Amanda Heu"/>
    <s v="police misconduct"/>
    <m/>
    <s v="N"/>
    <s v="settled"/>
  </r>
  <r>
    <n v="2011"/>
    <x v="4"/>
    <s v="St. Paul"/>
    <x v="161"/>
    <n v="300721"/>
    <s v="Craig Spelbrink, et al. v. city"/>
    <m/>
    <m/>
    <m/>
    <n v="90000"/>
    <s v="St. Paul"/>
    <s v="Matthew Sweeney; David Stokes"/>
    <s v="police misconduct"/>
    <m/>
    <s v="N"/>
    <s v="settled"/>
  </r>
  <r>
    <n v="2011"/>
    <x v="4"/>
    <s v="St. Paul"/>
    <x v="161"/>
    <n v="300721"/>
    <s v="Daniella Hobbs, et al. v. City"/>
    <m/>
    <m/>
    <m/>
    <n v="400000"/>
    <s v="St. Paul"/>
    <s v="Matt Yunker; (others not named)"/>
    <s v="police misconduct"/>
    <m/>
    <s v="N"/>
    <s v="settled"/>
  </r>
  <r>
    <n v="2010"/>
    <x v="4"/>
    <s v="St. Paul"/>
    <x v="161"/>
    <n v="300721"/>
    <s v="Deshaun Carter v. City"/>
    <m/>
    <m/>
    <m/>
    <n v="86500"/>
    <s v="St. Paul"/>
    <s v="Adam Bailey; Thomas Weinzettel"/>
    <s v="police misconduct"/>
    <m/>
    <s v="N"/>
    <s v="settled (after"/>
  </r>
  <r>
    <n v="2012"/>
    <x v="4"/>
    <s v="St. Paul"/>
    <x v="161"/>
    <n v="300721"/>
    <s v="Keith Dawson v. City, et al"/>
    <m/>
    <m/>
    <m/>
    <n v="45000"/>
    <s v="St. Paul"/>
    <s v="Brian Wanschura; Christopher McGuire"/>
    <s v="police misconduct"/>
    <m/>
    <s v="N"/>
    <s v="settled"/>
  </r>
  <r>
    <n v="2011"/>
    <x v="4"/>
    <s v="St. Paul"/>
    <x v="161"/>
    <n v="300721"/>
    <s v="Patrick Hedican v. City"/>
    <m/>
    <m/>
    <m/>
    <n v="20000"/>
    <s v="St. Paul"/>
    <s v="Andrew Heroux"/>
    <s v="police misconduct"/>
    <m/>
    <s v="N"/>
    <s v="settled"/>
  </r>
  <r>
    <n v="2010"/>
    <x v="4"/>
    <s v="St. Paul"/>
    <x v="161"/>
    <n v="300721"/>
    <s v="Robert Johnson v. City"/>
    <m/>
    <m/>
    <m/>
    <n v="7500"/>
    <s v="St. Paul"/>
    <s v="Seth Snedden; Chris McGuire"/>
    <s v="police misconduct"/>
    <m/>
    <s v="N"/>
    <s v="settled"/>
  </r>
  <r>
    <n v="2013"/>
    <x v="6"/>
    <s v="St. Paul"/>
    <x v="161"/>
    <n v="300721"/>
    <s v="Ashley Arcaro V. City, et al."/>
    <m/>
    <m/>
    <m/>
    <n v="3000"/>
    <s v="St. Paul"/>
    <m/>
    <s v="Data Privacy Violation"/>
    <m/>
    <m/>
    <s v="settled"/>
  </r>
  <r>
    <n v="2013"/>
    <x v="6"/>
    <s v="St. Paul"/>
    <x v="161"/>
    <n v="300721"/>
    <s v="Christopher Conner v. City et al"/>
    <m/>
    <m/>
    <m/>
    <n v="50000"/>
    <s v="St. Paul"/>
    <s v="Andrew Shanley; Joshua Moore"/>
    <s v="Police Misconduct"/>
    <m/>
    <s v="N"/>
    <s v="settled"/>
  </r>
  <r>
    <n v="2008"/>
    <x v="6"/>
    <s v="St. Paul"/>
    <x v="161"/>
    <n v="300721"/>
    <s v="Douglas Bahl v. City"/>
    <m/>
    <m/>
    <m/>
    <n v="93450"/>
    <s v="St. Paul"/>
    <s v="None named (Stephen Bobrowski)"/>
    <s v="disability discrimination"/>
    <m/>
    <s v="N"/>
    <s v="settled"/>
  </r>
  <r>
    <n v="2013"/>
    <x v="6"/>
    <s v="St. Paul"/>
    <x v="161"/>
    <n v="300721"/>
    <s v="Hilary Kost v. City, et al."/>
    <m/>
    <m/>
    <m/>
    <n v="3750"/>
    <s v="St. Paul"/>
    <m/>
    <s v="Data Privacy Violation"/>
    <m/>
    <m/>
    <s v="settled"/>
  </r>
  <r>
    <n v="2012"/>
    <x v="6"/>
    <s v="St. Paul"/>
    <x v="161"/>
    <n v="300721"/>
    <s v="James Newbill v. City et al."/>
    <m/>
    <m/>
    <m/>
    <n v="237500"/>
    <s v="St. Paul"/>
    <s v="Paul Cottingham; Craig Rhode; (Steve Anderson)"/>
    <s v="Police Misconduct"/>
    <m/>
    <s v="N"/>
    <s v="settled"/>
  </r>
  <r>
    <n v="2012"/>
    <x v="6"/>
    <s v="St. Paul"/>
    <x v="161"/>
    <n v="300721"/>
    <s v="Luke Prescott v. City et al."/>
    <m/>
    <m/>
    <m/>
    <n v="30000"/>
    <s v="St. Paul"/>
    <s v="Scott Wendell; Kim Kunde; Matthew Onnen"/>
    <s v="Police Misconduct"/>
    <m/>
    <s v="N"/>
    <s v="settled"/>
  </r>
  <r>
    <n v="2012"/>
    <x v="6"/>
    <s v="St. Paul"/>
    <x v="161"/>
    <n v="300721"/>
    <s v="Tobari West v. City, et al."/>
    <m/>
    <m/>
    <m/>
    <n v="30000"/>
    <s v="St. Paul"/>
    <s v="Todd Bjorkman; Rondle Townsend"/>
    <s v="Police Misconduct"/>
    <m/>
    <s v="N"/>
    <s v="settled"/>
  </r>
  <r>
    <n v="2013"/>
    <x v="5"/>
    <s v="St. Paul"/>
    <x v="161"/>
    <n v="300721"/>
    <s v="Clifton McWright v. City"/>
    <m/>
    <m/>
    <m/>
    <n v="42087"/>
    <s v="St. Paul"/>
    <s v="Dave Quast"/>
    <s v="Police Misconduct"/>
    <m/>
    <s v="N"/>
    <s v="settled"/>
  </r>
  <r>
    <n v="2013"/>
    <x v="5"/>
    <s v="St. Paul"/>
    <x v="161"/>
    <n v="300721"/>
    <s v="David Stokes v. City"/>
    <m/>
    <m/>
    <m/>
    <n v="3500"/>
    <s v="St. Paul"/>
    <m/>
    <s v="Data Practices Act Violation"/>
    <m/>
    <m/>
    <s v="settled"/>
  </r>
  <r>
    <n v="2013"/>
    <x v="5"/>
    <s v="St. Paul"/>
    <x v="161"/>
    <n v="300721"/>
    <s v="Emmanuel Paye v. City"/>
    <m/>
    <m/>
    <m/>
    <n v="3000"/>
    <s v="St. Paul"/>
    <s v="John Lacska; Lance Christianson"/>
    <s v="Police Misconduct"/>
    <m/>
    <s v="N"/>
    <s v="settled"/>
  </r>
  <r>
    <n v="2013"/>
    <x v="5"/>
    <s v="St. Paul"/>
    <x v="161"/>
    <n v="300721"/>
    <s v="Erik Mickelson v. City"/>
    <m/>
    <m/>
    <m/>
    <n v="7000"/>
    <s v="St. Paul"/>
    <s v="Tom Menton; Chris Kasal"/>
    <s v="Police Misconduct"/>
    <m/>
    <s v="N"/>
    <s v="settled"/>
  </r>
  <r>
    <n v="2013"/>
    <x v="5"/>
    <s v="St. Paul"/>
    <x v="161"/>
    <n v="300721"/>
    <s v="Gerald Hutchinson v. City"/>
    <m/>
    <m/>
    <m/>
    <n v="45000"/>
    <s v="St. Paul"/>
    <s v="David Stokes; Laura Boulduan; Jeffrey Lewis; Michael McGinn"/>
    <s v="Police Misconduct"/>
    <m/>
    <s v="N"/>
    <s v="settled"/>
  </r>
  <r>
    <n v="2013"/>
    <x v="5"/>
    <s v="St. Paul"/>
    <x v="161"/>
    <n v="300721"/>
    <s v="John Peters v. City"/>
    <m/>
    <m/>
    <m/>
    <n v="425"/>
    <s v="St. Paul"/>
    <s v="Allen Anderson; Erik Diskerud; Mark Blumberg"/>
    <s v="Police Misconduct"/>
    <m/>
    <s v="N"/>
    <s v="settled"/>
  </r>
  <r>
    <n v="2013"/>
    <x v="5"/>
    <s v="St. Paul"/>
    <x v="161"/>
    <n v="300721"/>
    <s v="Kongmeng Kue v. City"/>
    <m/>
    <m/>
    <m/>
    <n v="65000"/>
    <s v="St. Paul"/>
    <s v="Officer Dzik"/>
    <s v="Dog Bite"/>
    <m/>
    <s v="N"/>
    <s v="settled"/>
  </r>
  <r>
    <n v="2013"/>
    <x v="5"/>
    <s v="St. Paul"/>
    <x v="161"/>
    <n v="300721"/>
    <s v="Matthew Kelly v. Boerger, et al"/>
    <m/>
    <m/>
    <m/>
    <n v="7500"/>
    <s v="St. Paul"/>
    <s v="Darryl Boerger"/>
    <s v="Police Misconduct"/>
    <m/>
    <s v="N"/>
    <s v="settled"/>
  </r>
  <r>
    <n v="2012"/>
    <x v="5"/>
    <s v="St. Paul"/>
    <x v="161"/>
    <n v="300721"/>
    <s v="McGuire &amp; Wanschura v. City"/>
    <m/>
    <m/>
    <m/>
    <n v="41399"/>
    <s v="St. Paul"/>
    <m/>
    <s v="Data Practices Act Violation"/>
    <m/>
    <m/>
    <s v="Judgment Against City"/>
  </r>
  <r>
    <n v="2014"/>
    <x v="5"/>
    <s v="St. Paul"/>
    <x v="161"/>
    <n v="300721"/>
    <s v="Rafael Diaz v. City"/>
    <m/>
    <m/>
    <m/>
    <n v="42500"/>
    <s v="St. Paul"/>
    <s v="John Fish; Laura Finnegan"/>
    <s v="Police Misconduct"/>
    <m/>
    <s v="N"/>
    <s v="settled"/>
  </r>
  <r>
    <n v="2013"/>
    <x v="5"/>
    <s v="St. Paul"/>
    <x v="161"/>
    <n v="300721"/>
    <s v="Stephen Wolfe v. City, et al"/>
    <m/>
    <m/>
    <m/>
    <n v="45000"/>
    <s v="St. Paul"/>
    <s v="Robert Lockhorst; William Everett"/>
    <s v="Police Misconduct"/>
    <m/>
    <s v="N"/>
    <s v="settled"/>
  </r>
  <r>
    <m/>
    <x v="5"/>
    <s v="St. Paul"/>
    <x v="161"/>
    <n v="300721"/>
    <s v="Thomas Nelson v. City"/>
    <m/>
    <m/>
    <m/>
    <n v="95000"/>
    <s v="St. Paul"/>
    <s v="Trip Vixayvong; Kevin Sullivan; Eric Diskerud; Lyle Whitney"/>
    <s v="Police Misconduct"/>
    <m/>
    <s v="N"/>
    <s v="settled"/>
  </r>
  <r>
    <n v="2013"/>
    <x v="5"/>
    <s v="St. Paul"/>
    <x v="161"/>
    <n v="300721"/>
    <s v="Tylon Newcomb v. City"/>
    <m/>
    <m/>
    <m/>
    <n v="3000"/>
    <s v="St. Paul"/>
    <s v="Thor Johnson; Amulfo Curiel"/>
    <s v="Police Misconduct"/>
    <m/>
    <s v="N"/>
    <s v="settled"/>
  </r>
  <r>
    <n v="2015"/>
    <x v="3"/>
    <s v="St. Paul"/>
    <x v="161"/>
    <n v="300721"/>
    <s v="Abdiwahah Warsame, et al v. City"/>
    <m/>
    <m/>
    <m/>
    <n v="2250"/>
    <s v="St. Paul"/>
    <s v="None named (Keng Her, Xue Vang)"/>
    <s v="Police Misconduct"/>
    <m/>
    <s v="N"/>
    <s v="settled"/>
  </r>
  <r>
    <n v="2014"/>
    <x v="3"/>
    <s v="St. Paul"/>
    <x v="161"/>
    <n v="300721"/>
    <s v="Barbara Garn v. City"/>
    <m/>
    <m/>
    <m/>
    <n v="15000"/>
    <s v="St. Paul"/>
    <m/>
    <s v="Driver's Privacy Protection Act"/>
    <m/>
    <m/>
    <s v="settled"/>
  </r>
  <r>
    <n v="2014"/>
    <x v="3"/>
    <s v="St. Paul"/>
    <x v="161"/>
    <n v="300721"/>
    <s v="Benjamin Mikkalson v. City"/>
    <m/>
    <m/>
    <m/>
    <n v="1200"/>
    <s v="St. Paul"/>
    <s v="Thomas Smith"/>
    <s v="Constitutional Tort"/>
    <m/>
    <s v="N"/>
    <s v="settled"/>
  </r>
  <r>
    <n v="2015"/>
    <x v="3"/>
    <s v="St. Paul"/>
    <x v="161"/>
    <n v="300721"/>
    <s v="Charles Pechous v. City"/>
    <m/>
    <m/>
    <m/>
    <n v="1200"/>
    <s v="St. Paul"/>
    <s v="None named"/>
    <s v="Negligence"/>
    <m/>
    <s v="N"/>
    <s v="settled"/>
  </r>
  <r>
    <n v="2014"/>
    <x v="3"/>
    <s v="St. Paul"/>
    <x v="161"/>
    <n v="300721"/>
    <s v="Daniel Hisdahl v. City"/>
    <m/>
    <m/>
    <m/>
    <n v="20000"/>
    <s v="St. Paul"/>
    <s v="Jonathan Molde"/>
    <s v="Police Misconduct"/>
    <m/>
    <s v="N"/>
    <s v="settled"/>
  </r>
  <r>
    <n v="2013"/>
    <x v="3"/>
    <s v="St. Paul"/>
    <x v="161"/>
    <n v="300721"/>
    <s v="Frankie Adams v. City"/>
    <m/>
    <m/>
    <m/>
    <n v="12500"/>
    <s v="St. Paul"/>
    <s v="Steve Anderson; Soren Mahowald; John Pyka"/>
    <s v="Police Misconduct"/>
    <m/>
    <s v="N"/>
    <s v="settled"/>
  </r>
  <r>
    <n v="2014"/>
    <x v="3"/>
    <s v="St. Paul"/>
    <x v="161"/>
    <n v="300721"/>
    <s v="Gavin Bryant v. City"/>
    <m/>
    <m/>
    <m/>
    <n v="23000"/>
    <s v="St. Paul"/>
    <s v="Teip Vixavong; Steve J. Anderson; Kevin R. Sullivan; James D. Labarre; Christian D. Larsen; Travele D. Haynes"/>
    <s v="Police Misconduct"/>
    <m/>
    <s v="N"/>
    <s v="settled"/>
  </r>
  <r>
    <n v="2014"/>
    <x v="3"/>
    <s v="St. Paul"/>
    <x v="161"/>
    <n v="300721"/>
    <s v="Hattie Bonds v. City"/>
    <m/>
    <m/>
    <m/>
    <n v="2750"/>
    <s v="St. Paul"/>
    <s v="Darren McDonald"/>
    <s v="disability discrimination"/>
    <m/>
    <s v="N"/>
    <s v="settled"/>
  </r>
  <r>
    <n v="2015"/>
    <x v="3"/>
    <s v="St. Paul"/>
    <x v="161"/>
    <n v="300721"/>
    <s v="James Cannon v. City"/>
    <m/>
    <m/>
    <m/>
    <n v="50000"/>
    <s v="St. Paul"/>
    <s v="None named"/>
    <s v="Police Misconduct"/>
    <m/>
    <s v="N"/>
    <s v="settled"/>
  </r>
  <r>
    <n v="2014"/>
    <x v="3"/>
    <s v="St. Paul"/>
    <x v="161"/>
    <n v="300721"/>
    <s v="Patricia Karasov v. City"/>
    <m/>
    <m/>
    <m/>
    <n v="4000"/>
    <s v="St. Paul"/>
    <m/>
    <s v="Driver's Privacy Protection Act"/>
    <m/>
    <m/>
    <s v="settled"/>
  </r>
  <r>
    <n v="2015"/>
    <x v="3"/>
    <s v="St. Paul"/>
    <x v="161"/>
    <n v="300721"/>
    <s v="Paula Benson v. City"/>
    <m/>
    <m/>
    <m/>
    <n v="1650"/>
    <s v="St. Paul"/>
    <s v="None named (Francisco Oritz)"/>
    <s v="False Arrest"/>
    <m/>
    <s v="N"/>
    <s v="settled"/>
  </r>
  <r>
    <n v="2014"/>
    <x v="3"/>
    <s v="St. Paul"/>
    <x v="161"/>
    <n v="300721"/>
    <s v="Ross Berke v. City"/>
    <m/>
    <m/>
    <m/>
    <n v="75000"/>
    <s v="St. Paul"/>
    <s v="John Gliske; Chris Kasai; Tom Menton"/>
    <s v="Police Misconduct"/>
    <m/>
    <s v="N"/>
    <s v="settled"/>
  </r>
  <r>
    <n v="2014"/>
    <x v="7"/>
    <s v="St. Paul"/>
    <x v="161"/>
    <n v="300721"/>
    <s v="Christopher Lollie v. City, et al."/>
    <m/>
    <m/>
    <m/>
    <n v="100000"/>
    <s v="St. Paul"/>
    <s v="Michael Johnson; Bruce Schmidt; Lori Hayne"/>
    <s v="Police Misconduct"/>
    <m/>
    <s v="N"/>
    <s v="settled"/>
  </r>
  <r>
    <n v="2015"/>
    <x v="7"/>
    <s v="St. Paul"/>
    <x v="161"/>
    <n v="300721"/>
    <s v="Deontrae Morehead v. City, et al."/>
    <m/>
    <m/>
    <m/>
    <n v="10000"/>
    <s v="St. Paul"/>
    <s v="Anthony Spencer; Richard Beard; Steve Jaworski; Joseph Dick"/>
    <s v="Police Misconduct"/>
    <m/>
    <s v="N"/>
    <s v="settled"/>
  </r>
  <r>
    <n v="2015"/>
    <x v="7"/>
    <s v="St. Paul"/>
    <x v="161"/>
    <n v="300721"/>
    <s v="Karen Shafer v. City"/>
    <m/>
    <m/>
    <m/>
    <n v="20000"/>
    <s v="St. Paul"/>
    <s v="None named (Matt Yunker)"/>
    <s v="Dog Bite"/>
    <m/>
    <s v="N"/>
    <s v="settled"/>
  </r>
  <r>
    <n v="2017"/>
    <x v="8"/>
    <s v="St. Paul"/>
    <x v="161"/>
    <n v="300721"/>
    <s v="Baker, Frank v. City"/>
    <m/>
    <m/>
    <m/>
    <n v="2000000"/>
    <s v="St. Paul"/>
    <s v="None listed"/>
    <s v="Police Misconduct"/>
    <m/>
    <s v="N"/>
    <s v="settled"/>
  </r>
  <r>
    <n v="2016"/>
    <x v="8"/>
    <s v="St. Paul"/>
    <x v="161"/>
    <n v="300721"/>
    <s v="Befort, A. v. City"/>
    <m/>
    <m/>
    <m/>
    <n v="10000"/>
    <s v="St. Paul"/>
    <s v="Brian Wanschura; Daniel King; Keith Grundhauser; Shawn Longen; Len Wall; Sgt. Shawn Campbell"/>
    <s v="Police Misconduct"/>
    <m/>
    <s v="N"/>
    <s v="settled"/>
  </r>
  <r>
    <n v="2014"/>
    <x v="8"/>
    <s v="St. Paul"/>
    <x v="161"/>
    <n v="300721"/>
    <s v="Jones, Christie v."/>
    <m/>
    <m/>
    <m/>
    <n v="23500"/>
    <s v="St. Paul"/>
    <s v="None listed"/>
    <s v="Police Misconduct"/>
    <m/>
    <s v="N"/>
    <s v="settled"/>
  </r>
  <r>
    <n v="2014"/>
    <x v="8"/>
    <s v="St. Paul"/>
    <x v="161"/>
    <n v="300721"/>
    <s v="Krekelberg, Amy v. County"/>
    <m/>
    <m/>
    <m/>
    <n v="29500"/>
    <s v="St. Paul"/>
    <m/>
    <s v="Driver's Privacy Protection Act"/>
    <m/>
    <m/>
    <s v="settled"/>
  </r>
  <r>
    <n v="2015"/>
    <x v="8"/>
    <s v="St. Paul"/>
    <x v="161"/>
    <n v="300721"/>
    <s v="Miller, David v. City"/>
    <m/>
    <m/>
    <m/>
    <n v="400"/>
    <s v="St. Paul"/>
    <s v="Patricia Englund"/>
    <s v="Constitutional Tort"/>
    <m/>
    <s v="N"/>
    <s v="settled"/>
  </r>
  <r>
    <n v="2012"/>
    <x v="4"/>
    <s v="ST. PETER, CITY OF"/>
    <x v="162"/>
    <n v="11666"/>
    <s v="RASMUSSON, ANNE"/>
    <m/>
    <d v="2012-07-11T00:00:00"/>
    <m/>
    <n v="2800"/>
    <s v="League of Minnesota Cities"/>
    <m/>
    <m/>
    <d v="2012-01-19T00:00:00"/>
    <s v="N"/>
    <m/>
  </r>
  <r>
    <m/>
    <x v="2"/>
    <s v="State Patrol"/>
    <x v="163"/>
    <e v="#N/A"/>
    <s v="Norris E. Sowada and Irene Sowada"/>
    <m/>
    <m/>
    <d v="2011-09-20T00:00:00"/>
    <n v="12500"/>
    <s v="State Patrol"/>
    <s v="Kaj Meinhardt"/>
    <m/>
    <m/>
    <s v="N"/>
    <m/>
  </r>
  <r>
    <m/>
    <x v="2"/>
    <s v="State Patrol"/>
    <x v="163"/>
    <e v="#N/A"/>
    <s v="Owen R. Stands and M.E. (minor child)"/>
    <m/>
    <m/>
    <d v="2011-09-09T00:00:00"/>
    <n v="3000"/>
    <s v="State Patrol"/>
    <s v="Dean Anfinson"/>
    <m/>
    <m/>
    <s v="N"/>
    <m/>
  </r>
  <r>
    <m/>
    <x v="4"/>
    <s v="State Patrol"/>
    <x v="163"/>
    <e v="#N/A"/>
    <s v="Dustin T. Swanda and Malonnie Swanda"/>
    <m/>
    <m/>
    <d v="2012-08-17T00:00:00"/>
    <n v="5000"/>
    <s v="State Patrol"/>
    <s v="Bryan Bearce"/>
    <m/>
    <m/>
    <s v="N"/>
    <m/>
  </r>
  <r>
    <m/>
    <x v="4"/>
    <s v="State Patrol"/>
    <x v="163"/>
    <e v="#N/A"/>
    <s v="George Manzur"/>
    <m/>
    <m/>
    <d v="2012-03-26T00:00:00"/>
    <n v="10000"/>
    <s v="State Patrol"/>
    <s v="Mark Lund"/>
    <m/>
    <m/>
    <s v="N"/>
    <m/>
  </r>
  <r>
    <m/>
    <x v="6"/>
    <s v="State Patrol"/>
    <x v="163"/>
    <e v="#N/A"/>
    <s v="Richard Thissen"/>
    <m/>
    <m/>
    <d v="2013-12-20T00:00:00"/>
    <n v="2500"/>
    <s v="State Patrol"/>
    <s v="Troy Siems"/>
    <m/>
    <m/>
    <s v="N"/>
    <m/>
  </r>
  <r>
    <m/>
    <x v="7"/>
    <s v="State Patrol"/>
    <x v="163"/>
    <e v="#N/A"/>
    <s v="Emily L. Anderson"/>
    <m/>
    <m/>
    <d v="2016-08-04T00:00:00"/>
    <n v="8000"/>
    <s v="State Patrol"/>
    <s v="Mike Flanagan"/>
    <m/>
    <m/>
    <s v="N"/>
    <m/>
  </r>
  <r>
    <m/>
    <x v="8"/>
    <s v="State Patrol"/>
    <x v="163"/>
    <e v="#N/A"/>
    <s v="Sylvia Harris"/>
    <m/>
    <m/>
    <d v="2017-05-04T00:00:00"/>
    <n v="90000"/>
    <s v="State Patrol"/>
    <s v="David Kalinoff"/>
    <m/>
    <m/>
    <s v="N"/>
    <m/>
  </r>
  <r>
    <m/>
    <x v="4"/>
    <s v="Stearns County"/>
    <x v="164"/>
    <n v="49129"/>
    <s v="Helen Bresnahan"/>
    <m/>
    <m/>
    <m/>
    <n v="1500"/>
    <s v="MCIT"/>
    <s v="Martin Althaus, Kevin Voss"/>
    <m/>
    <d v="2011-01-13T00:00:00"/>
    <s v="N"/>
    <m/>
  </r>
  <r>
    <m/>
    <x v="4"/>
    <s v="Stearns County"/>
    <x v="164"/>
    <n v="49129"/>
    <s v="Kevin Bresnahan"/>
    <m/>
    <m/>
    <m/>
    <n v="1500"/>
    <s v="MCIT"/>
    <s v="Martin Althaus, Kevin Voss"/>
    <m/>
    <d v="2011-01-13T00:00:00"/>
    <s v="N"/>
    <m/>
  </r>
  <r>
    <m/>
    <x v="7"/>
    <s v="Stearns County"/>
    <x v="164"/>
    <n v="49129"/>
    <s v="David Bohrer"/>
    <m/>
    <m/>
    <d v="2016-06-22T00:00:00"/>
    <n v="32000"/>
    <s v="MCIT"/>
    <s v="Various"/>
    <m/>
    <d v="2013-09-06T00:00:00"/>
    <s v="Y"/>
    <m/>
  </r>
  <r>
    <m/>
    <x v="7"/>
    <s v="Stearns County"/>
    <x v="164"/>
    <n v="49129"/>
    <s v="Eric Jaeger"/>
    <m/>
    <m/>
    <d v="2016-08-23T00:00:00"/>
    <n v="44000"/>
    <s v="MCIT"/>
    <s v="Various"/>
    <m/>
    <d v="2015-03-01T00:00:00"/>
    <s v="Y"/>
    <m/>
  </r>
  <r>
    <m/>
    <x v="7"/>
    <s v="Stearns County"/>
    <x v="164"/>
    <n v="49129"/>
    <s v="Kevin Adams"/>
    <m/>
    <m/>
    <d v="2016-09-26T00:00:00"/>
    <n v="9000"/>
    <s v="MCIT"/>
    <s v="Various"/>
    <m/>
    <d v="2015-02-01T00:00:00"/>
    <s v="Y"/>
    <m/>
  </r>
  <r>
    <m/>
    <x v="7"/>
    <s v="Stearns County"/>
    <x v="164"/>
    <n v="49129"/>
    <s v="Kyle Baxter-Jensen"/>
    <m/>
    <m/>
    <d v="2016-09-09T00:00:00"/>
    <n v="600000"/>
    <s v="MCIT"/>
    <s v="Various"/>
    <m/>
    <d v="2010-12-04T00:00:00"/>
    <s v="Y"/>
    <m/>
  </r>
  <r>
    <m/>
    <x v="2"/>
    <s v="Steele County"/>
    <x v="165"/>
    <n v="8939"/>
    <s v="N.P."/>
    <m/>
    <m/>
    <m/>
    <n v="2911.68"/>
    <s v="MCIT"/>
    <s v="Brian Bennett"/>
    <m/>
    <d v="2010-07-30T00:00:00"/>
    <s v="N"/>
    <m/>
  </r>
  <r>
    <m/>
    <x v="3"/>
    <s v="Steele County"/>
    <x v="165"/>
    <n v="8939"/>
    <s v="Valenchie Garcia"/>
    <m/>
    <m/>
    <m/>
    <n v="2000"/>
    <s v="MCIT"/>
    <s v="Greg Skillstad"/>
    <m/>
    <d v="2013-04-17T00:00:00"/>
    <s v="N"/>
    <m/>
  </r>
  <r>
    <n v="2011"/>
    <x v="4"/>
    <s v="STILLWATER, CITY OF"/>
    <x v="166"/>
    <n v="18929"/>
    <s v="FREEMAN, KATHERINE"/>
    <m/>
    <d v="2011-02-07T00:00:00"/>
    <m/>
    <n v="150000"/>
    <s v="League of Minnesota Cities"/>
    <m/>
    <m/>
    <d v="2010-07-24T00:00:00"/>
    <s v="N"/>
    <m/>
  </r>
  <r>
    <n v="2013"/>
    <x v="8"/>
    <s v="STILLWATER, CITY OF"/>
    <x v="166"/>
    <n v="18929"/>
    <s v="BROOKE BASS"/>
    <m/>
    <d v="2013-03-27T00:00:00"/>
    <m/>
    <n v="9375"/>
    <s v="League of Minnesota Cities"/>
    <m/>
    <m/>
    <d v="2007-01-09T00:00:00"/>
    <s v="N"/>
    <m/>
  </r>
  <r>
    <n v="2017"/>
    <x v="8"/>
    <s v="SW Hennepin Drug Task Force"/>
    <x v="167"/>
    <e v="#N/A"/>
    <s v="BRUCE CURRIER"/>
    <m/>
    <d v="2017-03-07T00:00:00"/>
    <m/>
    <n v="1586.31"/>
    <s v="League of Minnesota Cities"/>
    <m/>
    <m/>
    <d v="2017-02-15T00:00:00"/>
    <s v="N"/>
    <m/>
  </r>
  <r>
    <n v="2012"/>
    <x v="4"/>
    <s v="THE LAKE SUPERIOR DRUG TASK FORCE"/>
    <x v="168"/>
    <e v="#N/A"/>
    <s v="IBIZA, W.B."/>
    <m/>
    <d v="2012-06-01T00:00:00"/>
    <m/>
    <n v="992"/>
    <s v="League of Minnesota Cities"/>
    <m/>
    <m/>
    <d v="2012-01-18T00:00:00"/>
    <s v="N"/>
    <m/>
  </r>
  <r>
    <n v="2017"/>
    <x v="8"/>
    <s v="The Lake Superior Drug Task Force"/>
    <x v="168"/>
    <m/>
    <s v="ADAM ADAMS"/>
    <d v="2017-01-05T00:00:00"/>
    <d v="2017-08-30T00:00:00"/>
    <m/>
    <n v="1889.12"/>
    <s v="League of Minnesota Cities"/>
    <s v="(not provided)"/>
    <m/>
    <m/>
    <s v="N"/>
    <m/>
  </r>
  <r>
    <m/>
    <x v="0"/>
    <s v="Todd County"/>
    <x v="169"/>
    <n v="18597"/>
    <s v="Kurt Johnson"/>
    <m/>
    <m/>
    <m/>
    <n v="57300"/>
    <s v="MCIT"/>
    <s v="Winter"/>
    <m/>
    <d v="2007-04-13T00:00:00"/>
    <s v="N"/>
    <m/>
  </r>
  <r>
    <n v="2016"/>
    <x v="8"/>
    <s v="Todd-Wadena Community Corrections"/>
    <x v="170"/>
    <m/>
    <s v="Stephanie Volz"/>
    <d v="2015-08-04T00:00:00"/>
    <d v="2016-08-12T00:00:00"/>
    <d v="2017-09-08T00:00:00"/>
    <n v="2500"/>
    <s v="MCIT"/>
    <s v="Chris Myhro, Dacia Kreklau"/>
    <m/>
    <d v="2015-08-04T00:00:00"/>
    <s v="Y"/>
    <m/>
  </r>
  <r>
    <n v="2013"/>
    <x v="8"/>
    <s v="TWO HARBORS, CITY OF"/>
    <x v="171"/>
    <n v="3580"/>
    <s v="BROOKE BASS"/>
    <m/>
    <d v="2013-03-27T00:00:00"/>
    <m/>
    <n v="3125"/>
    <s v="League of Minnesota Cities"/>
    <m/>
    <m/>
    <d v="2009-05-05T00:00:00"/>
    <s v="N"/>
    <m/>
  </r>
  <r>
    <n v="2009"/>
    <x v="1"/>
    <s v="VIRGINIA, CITY OF"/>
    <x v="172"/>
    <n v="8635"/>
    <s v="GLEN A. KOKAL"/>
    <m/>
    <d v="2009-04-29T00:00:00"/>
    <m/>
    <n v="5000"/>
    <s v="League of Minnesota Cities"/>
    <m/>
    <m/>
    <d v="2009-01-02T00:00:00"/>
    <s v="N"/>
    <m/>
  </r>
  <r>
    <n v="2015"/>
    <x v="3"/>
    <s v="VIRGINIA, CITY OF"/>
    <x v="172"/>
    <n v="8635"/>
    <s v="Cody ELLIS"/>
    <m/>
    <d v="2015-04-15T00:00:00"/>
    <m/>
    <n v="1880"/>
    <s v="League of Minnesota Cities"/>
    <m/>
    <m/>
    <d v="2014-12-23T00:00:00"/>
    <s v="N"/>
    <m/>
  </r>
  <r>
    <n v="2017"/>
    <x v="8"/>
    <s v="VIRGINIA, CITY OF"/>
    <x v="172"/>
    <n v="8635"/>
    <s v="JACK VRANISH"/>
    <m/>
    <d v="2017-06-29T00:00:00"/>
    <m/>
    <n v="268.33999999999997"/>
    <s v="League of Minnesota Cities"/>
    <m/>
    <m/>
    <d v="2017-06-21T00:00:00"/>
    <s v="N"/>
    <m/>
  </r>
  <r>
    <n v="2016"/>
    <x v="8"/>
    <s v="VIRGINIA, CITY OF"/>
    <x v="172"/>
    <n v="8635"/>
    <s v="JEAN LAINE"/>
    <m/>
    <d v="2016-12-22T00:00:00"/>
    <m/>
    <n v="283.52"/>
    <s v="League of Minnesota Cities"/>
    <m/>
    <m/>
    <d v="2016-12-15T00:00:00"/>
    <s v="N"/>
    <m/>
  </r>
  <r>
    <m/>
    <x v="3"/>
    <s v="Wadena County"/>
    <x v="173"/>
    <n v="7484"/>
    <s v="Christina Rutten"/>
    <m/>
    <m/>
    <d v="2015-01-19T00:00:00"/>
    <n v="40000"/>
    <s v="MCIT"/>
    <s v="Harold Johnson"/>
    <m/>
    <d v="2012-05-31T00:00:00"/>
    <s v="Y"/>
    <m/>
  </r>
  <r>
    <n v="2016"/>
    <x v="8"/>
    <s v="Wadena County"/>
    <x v="173"/>
    <m/>
    <s v="Stephanie Volz"/>
    <d v="2015-08-04T00:00:00"/>
    <d v="2016-08-12T00:00:00"/>
    <d v="2017-09-08T00:00:00"/>
    <n v="2500"/>
    <s v="MCIT"/>
    <s v="Amy Ament, Joe Schoon"/>
    <m/>
    <d v="2015-08-04T00:00:00"/>
    <s v="N"/>
    <m/>
  </r>
  <r>
    <n v="2016"/>
    <x v="7"/>
    <s v="WADENA, CITY OF"/>
    <x v="174"/>
    <n v="4107"/>
    <s v="DAVID STEFFENS"/>
    <m/>
    <d v="2016-07-18T00:00:00"/>
    <m/>
    <n v="1198.0899999999999"/>
    <s v="League of Minnesota Cities"/>
    <m/>
    <m/>
    <d v="2016-07-12T00:00:00"/>
    <s v="N"/>
    <m/>
  </r>
  <r>
    <n v="2013"/>
    <x v="7"/>
    <s v="WAITE PARK, CITY OF"/>
    <x v="175"/>
    <n v="7499"/>
    <s v="MISTY MYERS"/>
    <m/>
    <d v="2013-08-16T00:00:00"/>
    <m/>
    <n v="4500"/>
    <s v="League of Minnesota Cities"/>
    <m/>
    <m/>
    <d v="2011-01-16T00:00:00"/>
    <s v="N"/>
    <m/>
  </r>
  <r>
    <n v="2013"/>
    <x v="8"/>
    <s v="WAITE PARK, CITY OF"/>
    <x v="175"/>
    <n v="7499"/>
    <s v="MISTY MYERS"/>
    <m/>
    <d v="2013-08-16T00:00:00"/>
    <m/>
    <n v="18089.689999999999"/>
    <s v="League of Minnesota Cities"/>
    <m/>
    <m/>
    <d v="2011-01-16T00:00:00"/>
    <s v="N"/>
    <m/>
  </r>
  <r>
    <n v="2008"/>
    <x v="10"/>
    <s v="WARROAD, CITY OF"/>
    <x v="176"/>
    <n v="1796"/>
    <s v="MAUREEN STODGELL"/>
    <m/>
    <d v="2008-04-09T00:00:00"/>
    <m/>
    <n v="2661.8"/>
    <s v="League of Minnesota Cities"/>
    <m/>
    <m/>
    <d v="2008-01-09T00:00:00"/>
    <s v="N"/>
    <m/>
  </r>
  <r>
    <n v="2008"/>
    <x v="10"/>
    <s v="WARROAD, CITY OF"/>
    <x v="176"/>
    <n v="1796"/>
    <s v="SANDRA NICHOLS"/>
    <m/>
    <d v="2008-04-09T00:00:00"/>
    <m/>
    <n v="1953.77"/>
    <s v="League of Minnesota Cities"/>
    <m/>
    <m/>
    <d v="2008-01-09T00:00:00"/>
    <s v="N"/>
    <m/>
  </r>
  <r>
    <n v="2015"/>
    <x v="3"/>
    <s v="WASHINGTON CO SPECIAL WEAPONS TACTICS TEAM (SWAT)"/>
    <x v="177"/>
    <e v="#N/A"/>
    <s v="Lester Zehner"/>
    <m/>
    <d v="2015-09-23T00:00:00"/>
    <m/>
    <n v="2192.39"/>
    <s v="League of Minnesota Cities"/>
    <m/>
    <m/>
    <d v="2015-05-05T00:00:00"/>
    <s v="N"/>
    <m/>
  </r>
  <r>
    <n v="2015"/>
    <x v="3"/>
    <s v="WASHINGTON CO SPECIAL WEAPONS TACTICS TEAM (SWAT)"/>
    <x v="177"/>
    <e v="#N/A"/>
    <s v="Paul Buersken"/>
    <m/>
    <d v="2015-06-22T00:00:00"/>
    <m/>
    <n v="1466.2"/>
    <s v="League of Minnesota Cities"/>
    <m/>
    <m/>
    <d v="2015-04-09T00:00:00"/>
    <s v="N"/>
    <m/>
  </r>
  <r>
    <m/>
    <x v="10"/>
    <s v="Washington County"/>
    <x v="178"/>
    <n v="63163"/>
    <s v="Steven Napierala"/>
    <m/>
    <m/>
    <d v="2008-10-06T00:00:00"/>
    <n v="25000"/>
    <s v="MCIT"/>
    <s v="Unknown"/>
    <m/>
    <d v="2007-03-11T00:00:00"/>
    <s v="Y"/>
    <m/>
  </r>
  <r>
    <m/>
    <x v="0"/>
    <s v="Washington County"/>
    <x v="178"/>
    <n v="63163"/>
    <s v="C.S."/>
    <m/>
    <m/>
    <m/>
    <n v="14000"/>
    <s v="MCIT"/>
    <s v="Wieland"/>
    <m/>
    <d v="2007-06-19T00:00:00"/>
    <s v="N"/>
    <m/>
  </r>
  <r>
    <m/>
    <x v="6"/>
    <s v="Washington County"/>
    <x v="178"/>
    <n v="63163"/>
    <s v="Justine Castle"/>
    <m/>
    <m/>
    <m/>
    <n v="75000"/>
    <s v="MCIT"/>
    <s v="Luke Garvey"/>
    <m/>
    <d v="2011-06-13T00:00:00"/>
    <s v="N"/>
    <m/>
  </r>
  <r>
    <m/>
    <x v="3"/>
    <s v="Washington County"/>
    <x v="178"/>
    <n v="63163"/>
    <s v="Alan Read"/>
    <m/>
    <m/>
    <d v="2015-11-01T00:00:00"/>
    <n v="45000"/>
    <s v="MCIT"/>
    <s v="Various"/>
    <m/>
    <d v="2013-08-10T00:00:00"/>
    <s v="Y"/>
    <m/>
  </r>
  <r>
    <m/>
    <x v="3"/>
    <s v="Washington County"/>
    <x v="178"/>
    <n v="63163"/>
    <s v="Alexander Orcutt"/>
    <m/>
    <m/>
    <m/>
    <n v="8044"/>
    <s v="MCIT"/>
    <s v="Olson, Boyden, Kuenkel"/>
    <m/>
    <d v="2012-05-10T00:00:00"/>
    <s v="N"/>
    <m/>
  </r>
  <r>
    <m/>
    <x v="7"/>
    <s v="Washington County"/>
    <x v="178"/>
    <n v="63163"/>
    <s v="Choua Yang"/>
    <m/>
    <m/>
    <d v="2016-04-22T00:00:00"/>
    <n v="52000"/>
    <s v="MCIT"/>
    <s v="Various"/>
    <m/>
    <d v="2013-10-24T00:00:00"/>
    <s v="Y"/>
    <m/>
  </r>
  <r>
    <n v="2012"/>
    <x v="5"/>
    <s v="WASHINGTON COUNTY NARCOTICS"/>
    <x v="179"/>
    <e v="#N/A"/>
    <s v="SOBASZKIEWICZ, DONALD"/>
    <m/>
    <d v="2012-04-04T00:00:00"/>
    <m/>
    <n v="25000"/>
    <s v="League of Minnesota Cities"/>
    <m/>
    <m/>
    <d v="2010-07-07T00:00:00"/>
    <s v="N"/>
    <m/>
  </r>
  <r>
    <n v="2016"/>
    <x v="7"/>
    <s v="WASHINGTON COUNTY NARCOTICS"/>
    <x v="179"/>
    <e v="#N/A"/>
    <s v="ANNE MILLER"/>
    <m/>
    <d v="2016-08-23T00:00:00"/>
    <m/>
    <n v="1250"/>
    <s v="League of Minnesota Cities"/>
    <m/>
    <m/>
    <d v="2015-04-22T00:00:00"/>
    <s v="N"/>
    <m/>
  </r>
  <r>
    <n v="2016"/>
    <x v="7"/>
    <s v="WASHINGTON COUNTY NARCOTICS"/>
    <x v="179"/>
    <e v="#N/A"/>
    <s v="DEBORAH DESTENO"/>
    <m/>
    <d v="2016-09-09T00:00:00"/>
    <m/>
    <n v="1180.6500000000001"/>
    <s v="League of Minnesota Cities"/>
    <m/>
    <m/>
    <d v="2016-09-07T00:00:00"/>
    <s v="N"/>
    <m/>
  </r>
  <r>
    <m/>
    <x v="9"/>
    <s v="Watonwan County"/>
    <x v="180"/>
    <n v="6536"/>
    <s v="Greg Nelson"/>
    <m/>
    <m/>
    <m/>
    <n v="5477.73"/>
    <s v="MCIT"/>
    <s v="Unknown"/>
    <m/>
    <d v="2007-01-17T00:00:00"/>
    <s v="N"/>
    <m/>
  </r>
  <r>
    <n v="2013"/>
    <x v="8"/>
    <s v="WAYZATA, CITY OF"/>
    <x v="181"/>
    <n v="4661"/>
    <s v="BROOKE BASS"/>
    <m/>
    <d v="2013-03-26T00:00:00"/>
    <m/>
    <n v="15625"/>
    <s v="League of Minnesota Cities"/>
    <m/>
    <m/>
    <d v="2009-05-05T00:00:00"/>
    <s v="N"/>
    <m/>
  </r>
  <r>
    <n v="2014"/>
    <x v="8"/>
    <s v="WAYZATA, CITY OF"/>
    <x v="181"/>
    <n v="4661"/>
    <s v="PATRICIA KERR KARASOV"/>
    <m/>
    <d v="2014-05-14T00:00:00"/>
    <m/>
    <n v="17000"/>
    <s v="League of Minnesota Cities"/>
    <m/>
    <m/>
    <d v="2010-09-09T00:00:00"/>
    <s v="N"/>
    <m/>
  </r>
  <r>
    <n v="2007"/>
    <x v="9"/>
    <s v="WEST CONCORD, CITY OF"/>
    <x v="182"/>
    <n v="778"/>
    <s v="DEREK ELLINGSON"/>
    <m/>
    <d v="2007-02-14T00:00:00"/>
    <m/>
    <n v="182"/>
    <s v="League of Minnesota Cities"/>
    <m/>
    <m/>
    <d v="2006-12-17T00:00:00"/>
    <s v="N"/>
    <m/>
  </r>
  <r>
    <n v="2009"/>
    <x v="0"/>
    <s v="WEST ST. PAUL, CITY OF"/>
    <x v="183"/>
    <n v="19871"/>
    <s v="DANIEL FOX"/>
    <m/>
    <d v="2009-01-26T00:00:00"/>
    <m/>
    <n v="9960"/>
    <s v="League of Minnesota Cities"/>
    <m/>
    <m/>
    <d v="2008-08-30T00:00:00"/>
    <s v="N"/>
    <m/>
  </r>
  <r>
    <n v="2011"/>
    <x v="2"/>
    <s v="WEST ST. PAUL, CITY OF"/>
    <x v="183"/>
    <n v="19871"/>
    <s v="KRAMER/SAXL GROUP"/>
    <m/>
    <d v="2011-08-11T00:00:00"/>
    <m/>
    <n v="901"/>
    <s v="League of Minnesota Cities"/>
    <m/>
    <m/>
    <d v="2011-07-09T00:00:00"/>
    <s v="N"/>
    <m/>
  </r>
  <r>
    <n v="2007"/>
    <x v="10"/>
    <s v="WHITE BEAR LAKE, CITY OF"/>
    <x v="184"/>
    <n v="25284"/>
    <s v="RODDIE STOCKTON"/>
    <m/>
    <d v="2007-02-02T00:00:00"/>
    <m/>
    <n v="280000"/>
    <s v="League of Minnesota Cities"/>
    <m/>
    <m/>
    <d v="2006-12-05T00:00:00"/>
    <s v="N"/>
    <m/>
  </r>
  <r>
    <n v="2012"/>
    <x v="4"/>
    <s v="WHITE BEAR LAKE, CITY OF"/>
    <x v="184"/>
    <n v="25284"/>
    <s v="SODERBECK, KEITH"/>
    <m/>
    <d v="2012-07-20T00:00:00"/>
    <m/>
    <n v="9500"/>
    <s v="League of Minnesota Cities"/>
    <m/>
    <m/>
    <d v="2010-12-16T00:00:00"/>
    <s v="N"/>
    <m/>
  </r>
  <r>
    <n v="2014"/>
    <x v="5"/>
    <s v="WHITE BEAR LAKE, CITY OF"/>
    <x v="184"/>
    <n v="25284"/>
    <s v="HOSFIELD, CRYSTAL"/>
    <m/>
    <d v="2014-09-23T00:00:00"/>
    <m/>
    <n v="659.56"/>
    <s v="League of Minnesota Cities"/>
    <m/>
    <m/>
    <d v="2014-09-22T00:00:00"/>
    <s v="N"/>
    <m/>
  </r>
  <r>
    <n v="2016"/>
    <x v="7"/>
    <s v="WHITE BEAR LAKE, CITY OF"/>
    <x v="184"/>
    <n v="25284"/>
    <s v="DREW BUETOW"/>
    <m/>
    <d v="2016-11-16T00:00:00"/>
    <m/>
    <n v="500"/>
    <s v="League of Minnesota Cities"/>
    <m/>
    <m/>
    <d v="2016-06-21T00:00:00"/>
    <s v="N"/>
    <m/>
  </r>
  <r>
    <n v="2016"/>
    <x v="7"/>
    <s v="WHITE BEAR LAKE, CITY OF"/>
    <x v="184"/>
    <n v="25284"/>
    <s v="JAMEY KUHN"/>
    <m/>
    <d v="2016-07-12T00:00:00"/>
    <m/>
    <n v="1865.75"/>
    <s v="League of Minnesota Cities"/>
    <m/>
    <m/>
    <d v="2016-07-11T00:00:00"/>
    <s v="N"/>
    <m/>
  </r>
  <r>
    <n v="2015"/>
    <x v="7"/>
    <s v="WHITE BEAR LAKE, CITY OF"/>
    <x v="184"/>
    <n v="25284"/>
    <s v="PARK AVE. TOWNHOMES"/>
    <m/>
    <d v="2015-10-28T00:00:00"/>
    <m/>
    <n v="713.4"/>
    <s v="League of Minnesota Cities"/>
    <m/>
    <m/>
    <d v="2015-10-12T00:00:00"/>
    <s v="N"/>
    <m/>
  </r>
  <r>
    <n v="2016"/>
    <x v="7"/>
    <s v="WHITE BEAR LAKE, CITY OF"/>
    <x v="184"/>
    <n v="25284"/>
    <s v="REBECCA PETERSON"/>
    <m/>
    <d v="2016-01-11T00:00:00"/>
    <m/>
    <n v="211.23"/>
    <s v="League of Minnesota Cities"/>
    <m/>
    <m/>
    <d v="2016-01-10T00:00:00"/>
    <s v="N"/>
    <m/>
  </r>
  <r>
    <n v="2010"/>
    <x v="1"/>
    <s v="WILLMAR, CITY OF"/>
    <x v="185"/>
    <n v="19558"/>
    <s v="RUTH OTTO"/>
    <m/>
    <d v="2010-01-11T00:00:00"/>
    <m/>
    <n v="6353.33"/>
    <s v="League of Minnesota Cities"/>
    <m/>
    <m/>
    <d v="2010-01-07T00:00:00"/>
    <s v="N"/>
    <m/>
  </r>
  <r>
    <n v="2014"/>
    <x v="3"/>
    <s v="WILLMAR, CITY OF"/>
    <x v="185"/>
    <n v="19558"/>
    <s v="AEHB, LLC"/>
    <m/>
    <d v="2014-07-29T00:00:00"/>
    <m/>
    <n v="1439.8"/>
    <s v="League of Minnesota Cities"/>
    <m/>
    <m/>
    <d v="2014-06-27T00:00:00"/>
    <s v="N"/>
    <m/>
  </r>
  <r>
    <n v="2015"/>
    <x v="7"/>
    <s v="WILLMAR, CITY OF"/>
    <x v="185"/>
    <n v="19558"/>
    <s v="AEHB LLC LLC"/>
    <m/>
    <d v="2015-12-30T00:00:00"/>
    <m/>
    <n v="560.39"/>
    <s v="League of Minnesota Cities"/>
    <m/>
    <m/>
    <d v="2015-12-29T00:00:00"/>
    <s v="N"/>
    <m/>
  </r>
  <r>
    <n v="2007"/>
    <x v="9"/>
    <s v="WINONA, CITY OF FINANCE DEPARTMENT"/>
    <x v="186"/>
    <n v="27343"/>
    <s v="S&amp;J PROPERTIES"/>
    <m/>
    <d v="2007-03-21T00:00:00"/>
    <m/>
    <n v="259.2"/>
    <s v="League of Minnesota Cities"/>
    <m/>
    <m/>
    <d v="2007-03-21T00:00:00"/>
    <s v="N"/>
    <m/>
  </r>
  <r>
    <n v="2011"/>
    <x v="4"/>
    <s v="WINONA, CITY OF FINANCE DEPARTMENT"/>
    <x v="186"/>
    <n v="27343"/>
    <s v="ENGLER, DAREN"/>
    <m/>
    <d v="2011-12-22T00:00:00"/>
    <m/>
    <n v="859"/>
    <s v="League of Minnesota Cities"/>
    <m/>
    <m/>
    <d v="2011-06-04T00:00:00"/>
    <s v="N"/>
    <m/>
  </r>
  <r>
    <n v="2014"/>
    <x v="5"/>
    <s v="WINONA, CITY OF FINANCE DEPARTMENT"/>
    <x v="186"/>
    <n v="27343"/>
    <s v="BAMBENEK, RICK"/>
    <m/>
    <d v="2014-02-05T00:00:00"/>
    <m/>
    <n v="426"/>
    <s v="League of Minnesota Cities"/>
    <m/>
    <m/>
    <d v="2014-01-08T00:00:00"/>
    <s v="N"/>
    <m/>
  </r>
  <r>
    <n v="2015"/>
    <x v="7"/>
    <s v="WINONA, CITY OF FINANCE DEPARTMENT"/>
    <x v="186"/>
    <n v="27343"/>
    <s v="Michael Jepson"/>
    <m/>
    <d v="2015-07-22T00:00:00"/>
    <m/>
    <n v="3699.57"/>
    <s v="League of Minnesota Cities"/>
    <m/>
    <m/>
    <d v="2015-07-15T00:00:00"/>
    <s v="N"/>
    <m/>
  </r>
  <r>
    <n v="2017"/>
    <x v="8"/>
    <s v="Winsted, City Of"/>
    <x v="187"/>
    <n v="2285"/>
    <s v="DARRELL LACHERMEIER"/>
    <m/>
    <d v="2017-02-10T00:00:00"/>
    <m/>
    <n v="539.77"/>
    <s v="League of Minnesota Cities"/>
    <m/>
    <m/>
    <d v="2017-02-08T00:00:00"/>
    <s v="N"/>
    <m/>
  </r>
  <r>
    <n v="2007"/>
    <x v="9"/>
    <s v="WOODBURY, CITY OF"/>
    <x v="188"/>
    <n v="68001"/>
    <s v="ANTHONY FRANCO"/>
    <m/>
    <d v="2007-08-09T00:00:00"/>
    <m/>
    <n v="199"/>
    <s v="League of Minnesota Cities"/>
    <m/>
    <m/>
    <d v="2007-08-09T00:00:00"/>
    <s v="N"/>
    <m/>
  </r>
  <r>
    <n v="2007"/>
    <x v="9"/>
    <s v="WOODBURY, CITY OF"/>
    <x v="188"/>
    <n v="68001"/>
    <s v="GEORGIA HUDSON"/>
    <m/>
    <d v="2007-02-21T00:00:00"/>
    <m/>
    <n v="83.3"/>
    <s v="League of Minnesota Cities"/>
    <m/>
    <m/>
    <d v="2007-02-21T00:00:00"/>
    <s v="N"/>
    <m/>
  </r>
  <r>
    <n v="2008"/>
    <x v="0"/>
    <s v="WOODBURY, CITY OF"/>
    <x v="188"/>
    <n v="68001"/>
    <s v="VANGUARD CAR RENTAL USA INC"/>
    <m/>
    <d v="2008-12-17T00:00:00"/>
    <m/>
    <n v="770.71"/>
    <s v="League of Minnesota Cities"/>
    <m/>
    <m/>
    <d v="2008-12-12T00:00:00"/>
    <s v="N"/>
    <m/>
  </r>
  <r>
    <n v="2010"/>
    <x v="1"/>
    <s v="WOODBURY, CITY OF"/>
    <x v="188"/>
    <n v="68001"/>
    <s v="TOM &amp; BONNIE HANSEN"/>
    <m/>
    <d v="2010-04-15T00:00:00"/>
    <m/>
    <n v="886.29"/>
    <s v="League of Minnesota Cities"/>
    <m/>
    <m/>
    <d v="2010-04-15T00:00:00"/>
    <s v="N"/>
    <m/>
  </r>
  <r>
    <n v="2010"/>
    <x v="1"/>
    <s v="WOODBURY, CITY OF"/>
    <x v="188"/>
    <n v="68001"/>
    <s v="TOM VOLK"/>
    <m/>
    <d v="2010-08-27T00:00:00"/>
    <m/>
    <n v="652.55999999999995"/>
    <s v="League of Minnesota Cities"/>
    <m/>
    <m/>
    <d v="2010-07-07T00:00:00"/>
    <s v="N"/>
    <m/>
  </r>
  <r>
    <n v="2011"/>
    <x v="2"/>
    <s v="WOODBURY, CITY OF"/>
    <x v="188"/>
    <n v="68001"/>
    <s v="CARRIE JONES"/>
    <m/>
    <d v="2011-02-11T00:00:00"/>
    <m/>
    <n v="482.05"/>
    <s v="League of Minnesota Cities"/>
    <m/>
    <m/>
    <d v="2011-01-06T00:00:00"/>
    <s v="N"/>
    <m/>
  </r>
  <r>
    <n v="2011"/>
    <x v="2"/>
    <s v="WOODBURY, CITY OF"/>
    <x v="188"/>
    <n v="68001"/>
    <s v="DARCY GAND"/>
    <m/>
    <d v="2011-05-17T00:00:00"/>
    <m/>
    <n v="814.5"/>
    <s v="League of Minnesota Cities"/>
    <m/>
    <m/>
    <d v="2011-04-24T00:00:00"/>
    <s v="N"/>
    <m/>
  </r>
  <r>
    <n v="2012"/>
    <x v="4"/>
    <s v="WOODBURY, CITY OF"/>
    <x v="188"/>
    <n v="68001"/>
    <s v="Laurie &amp; Richard RIECK"/>
    <m/>
    <d v="2012-09-01T00:00:00"/>
    <m/>
    <n v="2583.06"/>
    <s v="League of Minnesota Cities"/>
    <m/>
    <m/>
    <d v="2012-08-31T00:00:00"/>
    <s v="N"/>
    <m/>
  </r>
  <r>
    <n v="2012"/>
    <x v="4"/>
    <s v="WOODBURY, CITY OF"/>
    <x v="188"/>
    <n v="68001"/>
    <s v="RASMUSSON, ANNE"/>
    <m/>
    <d v="2012-07-11T00:00:00"/>
    <m/>
    <n v="5600"/>
    <s v="League of Minnesota Cities"/>
    <m/>
    <m/>
    <d v="2012-01-19T00:00:00"/>
    <s v="N"/>
    <m/>
  </r>
  <r>
    <n v="2012"/>
    <x v="6"/>
    <s v="WOODBURY, CITY OF"/>
    <x v="188"/>
    <n v="68001"/>
    <s v="Hotel RED ROOF INNS, INC."/>
    <m/>
    <d v="2012-09-01T00:00:00"/>
    <m/>
    <n v="9868.26"/>
    <s v="League of Minnesota Cities"/>
    <m/>
    <m/>
    <d v="2012-08-31T00:00:00"/>
    <s v="N"/>
    <m/>
  </r>
  <r>
    <n v="2010"/>
    <x v="5"/>
    <s v="WOODBURY, CITY OF"/>
    <x v="188"/>
    <n v="68001"/>
    <s v="BERGSTROM, JAMES"/>
    <m/>
    <d v="2010-08-18T00:00:00"/>
    <m/>
    <n v="25000"/>
    <s v="League of Minnesota Cities"/>
    <m/>
    <m/>
    <d v="2010-05-22T00:00:00"/>
    <s v="N"/>
    <m/>
  </r>
  <r>
    <n v="2013"/>
    <x v="5"/>
    <s v="WOODBURY, CITY OF"/>
    <x v="188"/>
    <n v="68001"/>
    <s v="CRUZ, LESTTER"/>
    <m/>
    <d v="2013-12-19T00:00:00"/>
    <m/>
    <n v="10000"/>
    <s v="League of Minnesota Cities"/>
    <m/>
    <m/>
    <d v="2013-12-19T00:00:00"/>
    <s v="N"/>
    <m/>
  </r>
  <r>
    <n v="2015"/>
    <x v="3"/>
    <s v="WOODBURY, CITY OF"/>
    <x v="188"/>
    <n v="68001"/>
    <s v="Elois Dudley"/>
    <m/>
    <d v="2015-07-06T00:00:00"/>
    <m/>
    <n v="549.99"/>
    <s v="League of Minnesota Cities"/>
    <m/>
    <m/>
    <d v="2014-11-24T00:00:00"/>
    <s v="N"/>
    <m/>
  </r>
  <r>
    <n v="2013"/>
    <x v="7"/>
    <s v="WOODBURY, CITY OF"/>
    <x v="188"/>
    <n v="68001"/>
    <s v="BARBARA GARN"/>
    <m/>
    <d v="2013-09-04T00:00:00"/>
    <m/>
    <n v="4000"/>
    <s v="League of Minnesota Cities"/>
    <m/>
    <m/>
    <d v="2010-10-17T00:00:00"/>
    <s v="N"/>
    <m/>
  </r>
  <r>
    <n v="2016"/>
    <x v="7"/>
    <s v="WOODBURY, CITY OF"/>
    <x v="188"/>
    <n v="68001"/>
    <s v="HOPE ALGER"/>
    <m/>
    <d v="2016-06-27T00:00:00"/>
    <m/>
    <n v="348.04"/>
    <s v="League of Minnesota Cities"/>
    <m/>
    <m/>
    <d v="2016-06-21T00:00:00"/>
    <s v="N"/>
    <m/>
  </r>
  <r>
    <n v="2016"/>
    <x v="7"/>
    <s v="WOODBURY, CITY OF"/>
    <x v="188"/>
    <n v="68001"/>
    <s v="KIMBERLY RASMUSSEN"/>
    <m/>
    <d v="2016-06-27T00:00:00"/>
    <m/>
    <n v="620.92999999999995"/>
    <s v="League of Minnesota Cities"/>
    <m/>
    <m/>
    <d v="2016-06-21T00:00:00"/>
    <s v="N"/>
    <m/>
  </r>
  <r>
    <n v="2016"/>
    <x v="7"/>
    <s v="WOODBURY, CITY OF"/>
    <x v="188"/>
    <n v="68001"/>
    <s v="RHONDA ANOKA"/>
    <m/>
    <d v="2016-10-13T00:00:00"/>
    <m/>
    <n v="192.32"/>
    <s v="League of Minnesota Cities"/>
    <m/>
    <m/>
    <d v="2016-10-10T00:00:00"/>
    <s v="N"/>
    <m/>
  </r>
  <r>
    <n v="2013"/>
    <x v="7"/>
    <s v="WOODBURY, CITY OF"/>
    <x v="188"/>
    <n v="68001"/>
    <s v="SANDRA PINSKI"/>
    <m/>
    <d v="2013-09-10T00:00:00"/>
    <m/>
    <n v="9500"/>
    <s v="League of Minnesota Cities"/>
    <m/>
    <m/>
    <d v="2008-09-04T00:00:00"/>
    <s v="N"/>
    <m/>
  </r>
  <r>
    <n v="2013"/>
    <x v="7"/>
    <s v="WOODBURY, CITY OF"/>
    <x v="188"/>
    <n v="68001"/>
    <s v="TIMOTHY PINSKI"/>
    <m/>
    <d v="2013-09-10T00:00:00"/>
    <m/>
    <n v="2500"/>
    <s v="League of Minnesota Cities"/>
    <m/>
    <m/>
    <d v="2008-09-04T00:00:00"/>
    <s v="N"/>
    <m/>
  </r>
  <r>
    <n v="2017"/>
    <x v="8"/>
    <s v="Woodbury, City Of"/>
    <x v="188"/>
    <m/>
    <s v="TREZJAUN SIMS"/>
    <d v="2017-08-02T00:00:00"/>
    <d v="2017-08-17T00:00:00"/>
    <m/>
    <n v="861.99"/>
    <s v="League of Minnesota Cities"/>
    <s v="(not provided)"/>
    <m/>
    <m/>
    <s v="N"/>
    <m/>
  </r>
  <r>
    <n v="2010"/>
    <x v="1"/>
    <s v="WORTHINGTON, CITY OF"/>
    <x v="189"/>
    <n v="12969"/>
    <s v="OSCAR TURCIOS-CHAVEZ"/>
    <m/>
    <d v="2010-01-26T00:00:00"/>
    <m/>
    <n v="14000"/>
    <s v="League of Minnesota Cities"/>
    <m/>
    <m/>
    <d v="2009-11-21T00:00:00"/>
    <s v="N"/>
    <m/>
  </r>
  <r>
    <n v="2007"/>
    <x v="1"/>
    <s v="WORTHINGTON, CITY OF"/>
    <x v="189"/>
    <n v="12969"/>
    <s v="THERESA ROSE FREIMUTH"/>
    <m/>
    <d v="2007-03-29T00:00:00"/>
    <m/>
    <n v="30380"/>
    <s v="League of Minnesota Cities"/>
    <m/>
    <m/>
    <d v="2006-09-16T00:00:00"/>
    <s v="N"/>
    <m/>
  </r>
  <r>
    <m/>
    <x v="0"/>
    <s v="Wright County"/>
    <x v="190"/>
    <n v="109581"/>
    <s v="L.H."/>
    <m/>
    <m/>
    <m/>
    <n v="3500"/>
    <s v="MCIT"/>
    <s v="Rob Mossman"/>
    <m/>
    <d v="2007-10-13T00:00:00"/>
    <s v="N"/>
    <m/>
  </r>
  <r>
    <m/>
    <x v="0"/>
    <s v="Wright County"/>
    <x v="190"/>
    <n v="109581"/>
    <s v="Midge Kukowski"/>
    <m/>
    <m/>
    <m/>
    <n v="15000"/>
    <s v="MCIT"/>
    <s v="Rob Mossman"/>
    <m/>
    <d v="2008-12-07T00:00:00"/>
    <s v="N"/>
    <m/>
  </r>
  <r>
    <m/>
    <x v="3"/>
    <s v="Wright County"/>
    <x v="190"/>
    <n v="109581"/>
    <s v="AnthonySegler"/>
    <m/>
    <m/>
    <m/>
    <n v="13000"/>
    <s v="MCIT"/>
    <s v="Allen Weiss"/>
    <m/>
    <d v="2012-09-10T00:00:00"/>
    <s v="N"/>
    <m/>
  </r>
  <r>
    <m/>
    <x v="8"/>
    <s v="Wright County"/>
    <x v="190"/>
    <n v="109581"/>
    <s v="Brian Williams"/>
    <m/>
    <m/>
    <m/>
    <n v="2044.19"/>
    <s v="MCIT"/>
    <s v="Tester"/>
    <m/>
    <d v="2016-11-05T00:00:00"/>
    <s v="N"/>
    <m/>
  </r>
</pivotCacheRecords>
</file>

<file path=xl/pivotCache/pivotCacheRecords2.xml><?xml version="1.0" encoding="utf-8"?>
<pivotCacheRecords xmlns="http://schemas.openxmlformats.org/spreadsheetml/2006/main" xmlns:r="http://schemas.openxmlformats.org/officeDocument/2006/relationships" count="933">
  <r>
    <x v="0"/>
    <x v="0"/>
    <s v="Minneapolis"/>
    <x v="0"/>
    <n v="413479"/>
    <s v="Duy Ngo"/>
    <m/>
    <m/>
    <m/>
    <n v="4500000"/>
    <s v="Minneapolis"/>
    <s v="Officer Charles Storlie"/>
    <m/>
    <d v="2003-02-25T00:00:00"/>
    <s v="N"/>
    <m/>
    <x v="0"/>
  </r>
  <r>
    <x v="1"/>
    <x v="1"/>
    <s v="METRO GANG STRIKE FORCE LEVANDER, GILLEN  MILLER, PA"/>
    <x v="1"/>
    <e v="#N/A"/>
    <s v="DAGOBERTO RODRIGUEZ"/>
    <m/>
    <d v="2009-02-27T00:00:00"/>
    <m/>
    <n v="3625000"/>
    <s v="League of Minnesota Cities"/>
    <m/>
    <m/>
    <d v="2008-07-31T00:00:00"/>
    <s v="N"/>
    <m/>
    <x v="1"/>
  </r>
  <r>
    <x v="0"/>
    <x v="2"/>
    <s v="Minneapolis"/>
    <x v="0"/>
    <n v="413479"/>
    <s v="Larry Smith"/>
    <m/>
    <m/>
    <m/>
    <n v="3075000"/>
    <s v="Minneapolis"/>
    <s v="Officers Timothy Gorman and Timothy Callahan and City of Minneapolis"/>
    <m/>
    <d v="2010-09-09T00:00:00"/>
    <s v="N"/>
    <m/>
    <x v="0"/>
  </r>
  <r>
    <x v="2"/>
    <x v="3"/>
    <s v="ST. ANTHONY VILLAGE CITY OF"/>
    <x v="2"/>
    <n v="9152"/>
    <s v="PHILANDO CASTILE"/>
    <m/>
    <d v="2016-07-12T00:00:00"/>
    <m/>
    <n v="2995000"/>
    <s v="League of Minnesota Cities"/>
    <m/>
    <m/>
    <d v="2016-07-06T00:00:00"/>
    <s v="N"/>
    <m/>
    <x v="2"/>
  </r>
  <r>
    <x v="3"/>
    <x v="4"/>
    <s v="BROOKLYN PARK, CITY OF BROOKLYN PARK EDA"/>
    <x v="3"/>
    <n v="79433"/>
    <s v="SHOUA YANG"/>
    <m/>
    <d v="2015-02-05T00:00:00"/>
    <m/>
    <n v="2850000"/>
    <s v="League of Minnesota Cities"/>
    <m/>
    <m/>
    <d v="2014-01-25T00:00:00"/>
    <s v="N"/>
    <m/>
    <x v="2"/>
  </r>
  <r>
    <x v="0"/>
    <x v="1"/>
    <s v="Minneapolis"/>
    <x v="0"/>
    <n v="413479"/>
    <s v="Dominic Felder (Katie Felder)"/>
    <m/>
    <m/>
    <m/>
    <n v="2189128.66"/>
    <s v="Minneapolis"/>
    <s v="Officers Lawrence Loonsfoot, Jason King"/>
    <m/>
    <d v="2006-09-20T00:00:00"/>
    <s v="N"/>
    <m/>
    <x v="0"/>
  </r>
  <r>
    <x v="0"/>
    <x v="5"/>
    <s v="Koochiching County"/>
    <x v="4"/>
    <n v="6623"/>
    <s v="Kathryn Schneider"/>
    <m/>
    <m/>
    <d v="2014-12-09T00:00:00"/>
    <n v="2000000"/>
    <s v="MCIT"/>
    <s v="Various"/>
    <m/>
    <d v="2014-03-25T00:00:00"/>
    <s v="Y"/>
    <m/>
    <x v="2"/>
  </r>
  <r>
    <x v="4"/>
    <x v="3"/>
    <s v="St. Paul"/>
    <x v="5"/>
    <n v="300721"/>
    <s v="Baker, Frank v. City"/>
    <m/>
    <m/>
    <m/>
    <n v="2000000"/>
    <s v="St. Paul"/>
    <s v="None listed"/>
    <s v="Police Misconduct"/>
    <m/>
    <s v="N"/>
    <s v="Settled"/>
    <x v="2"/>
  </r>
  <r>
    <x v="0"/>
    <x v="6"/>
    <s v="Meeker County"/>
    <x v="6"/>
    <n v="15838"/>
    <s v="Gail Simpson class action"/>
    <m/>
    <m/>
    <d v="2009-11-12T00:00:00"/>
    <n v="1750000"/>
    <s v="MCIT"/>
    <s v="Various"/>
    <m/>
    <s v="2004 &gt; 2008"/>
    <s v="Y"/>
    <m/>
    <x v="2"/>
  </r>
  <r>
    <x v="5"/>
    <x v="3"/>
    <s v="CHASKA, CITY OF"/>
    <x v="7"/>
    <n v="25099"/>
    <s v="DAWN PFISTER"/>
    <m/>
    <d v="2014-02-11T00:00:00"/>
    <m/>
    <n v="1500001.01"/>
    <s v="League of Minnesota Cities"/>
    <m/>
    <m/>
    <d v="2014-02-07T00:00:00"/>
    <s v="N"/>
    <m/>
    <x v="2"/>
  </r>
  <r>
    <x v="0"/>
    <x v="1"/>
    <s v="Minneapolis"/>
    <x v="0"/>
    <n v="413479"/>
    <s v="Rickia Russell"/>
    <m/>
    <m/>
    <m/>
    <n v="1000000"/>
    <s v="Minneapolis"/>
    <s v="Officers Craig Taylor, David Clifford, Daniel Loe"/>
    <m/>
    <d v="2010-02-16T00:00:00"/>
    <s v="N"/>
    <m/>
    <x v="0"/>
  </r>
  <r>
    <x v="0"/>
    <x v="6"/>
    <s v="Isanti County"/>
    <x v="8"/>
    <n v="22902"/>
    <s v="Greg Engeseth class action"/>
    <m/>
    <m/>
    <d v="2009-07-29T00:00:00"/>
    <n v="775000"/>
    <s v="MCIT"/>
    <s v="Various"/>
    <m/>
    <s v="2002 &gt; 2006"/>
    <s v="Y"/>
    <m/>
    <x v="2"/>
  </r>
  <r>
    <x v="0"/>
    <x v="7"/>
    <s v="Le Sueur County"/>
    <x v="9"/>
    <n v="17752"/>
    <s v="Tyler Heilman"/>
    <m/>
    <m/>
    <m/>
    <n v="750000"/>
    <s v="MCIT"/>
    <s v="Todd Walters"/>
    <m/>
    <d v="2009-07-20T00:00:00"/>
    <s v="N"/>
    <m/>
    <x v="2"/>
  </r>
  <r>
    <x v="1"/>
    <x v="7"/>
    <s v="ST. LOUIS PARK CITY OF"/>
    <x v="10"/>
    <n v="48074"/>
    <s v="MARTIN, JASON"/>
    <m/>
    <d v="2009-11-03T00:00:00"/>
    <m/>
    <n v="750000"/>
    <s v="League of Minnesota Cities"/>
    <m/>
    <m/>
    <d v="2009-11-03T00:00:00"/>
    <s v="N"/>
    <m/>
    <x v="2"/>
  </r>
  <r>
    <x v="0"/>
    <x v="0"/>
    <s v="Mille Lacs County"/>
    <x v="11"/>
    <n v="16631"/>
    <s v="Brandon Brown"/>
    <m/>
    <m/>
    <d v="2007-08-06T00:00:00"/>
    <n v="700000"/>
    <s v="MCIT"/>
    <s v="Bev Roxbury (Nurse), Various CO's"/>
    <m/>
    <d v="2005-11-25T00:00:00"/>
    <s v="Y"/>
    <m/>
    <x v="2"/>
  </r>
  <r>
    <x v="6"/>
    <x v="6"/>
    <s v="LAKEVILLE, CITY OF LAKEVILLE HRA"/>
    <x v="12"/>
    <n v="60846"/>
    <s v="NICHOLAS GOBLIRSCH"/>
    <m/>
    <d v="2007-03-27T00:00:00"/>
    <m/>
    <n v="675000"/>
    <s v="League of Minnesota Cities"/>
    <m/>
    <m/>
    <d v="2006-12-26T00:00:00"/>
    <s v="N"/>
    <m/>
    <x v="2"/>
  </r>
  <r>
    <x v="0"/>
    <x v="6"/>
    <s v="Hubbard County"/>
    <x v="13"/>
    <n v="16651"/>
    <s v="Kristy Barsch"/>
    <m/>
    <m/>
    <m/>
    <n v="640000"/>
    <s v="MCIT"/>
    <s v="Sierra"/>
    <m/>
    <d v="2008-08-13T00:00:00"/>
    <s v="N"/>
    <m/>
    <x v="2"/>
  </r>
  <r>
    <x v="0"/>
    <x v="6"/>
    <s v="Minneapolis"/>
    <x v="0"/>
    <n v="413479"/>
    <s v="Khang &amp; Moua"/>
    <m/>
    <m/>
    <m/>
    <n v="626922"/>
    <s v="Minneapolis"/>
    <s v="Steven Blackwell, Matthew Kaminski, Ricardo Muro and Craig Taylor,Sgt. Michael Young, John Sheneman, Alan Williams "/>
    <m/>
    <d v="2008-12-15T00:00:00"/>
    <s v="N"/>
    <m/>
    <x v="0"/>
  </r>
  <r>
    <x v="0"/>
    <x v="8"/>
    <s v="Stearns County"/>
    <x v="14"/>
    <n v="49129"/>
    <s v="Kyle Baxter-Jensen"/>
    <m/>
    <m/>
    <d v="2016-09-09T00:00:00"/>
    <n v="600000"/>
    <s v="MCIT"/>
    <s v="Various"/>
    <m/>
    <d v="2010-12-04T00:00:00"/>
    <s v="Y"/>
    <m/>
    <x v="2"/>
  </r>
  <r>
    <x v="0"/>
    <x v="6"/>
    <s v="Minneapolis"/>
    <x v="0"/>
    <n v="413479"/>
    <s v="Eldridge Chatman"/>
    <m/>
    <m/>
    <m/>
    <n v="495000"/>
    <s v="Minneapolis"/>
    <s v="Officer Craig Taylor"/>
    <m/>
    <d v="2008-04-11T00:00:00"/>
    <s v="N"/>
    <m/>
    <x v="0"/>
  </r>
  <r>
    <x v="6"/>
    <x v="9"/>
    <s v="BRAINERD, CITY OF"/>
    <x v="15"/>
    <n v="13384"/>
    <s v="DARWIN GERDES"/>
    <m/>
    <d v="2007-12-17T00:00:00"/>
    <m/>
    <n v="475000"/>
    <s v="League of Minnesota Cities"/>
    <m/>
    <m/>
    <d v="2007-06-01T00:00:00"/>
    <s v="N"/>
    <m/>
    <x v="2"/>
  </r>
  <r>
    <x v="7"/>
    <x v="1"/>
    <s v="BROOKLYN CENTER, CITY OF"/>
    <x v="16"/>
    <n v="30873"/>
    <s v="LAURA MAE WARNER"/>
    <m/>
    <d v="2010-03-02T00:00:00"/>
    <m/>
    <n v="450000"/>
    <s v="League of Minnesota Cities"/>
    <m/>
    <m/>
    <d v="2009-05-29T00:00:00"/>
    <s v="N"/>
    <m/>
    <x v="2"/>
  </r>
  <r>
    <x v="8"/>
    <x v="7"/>
    <s v="St. Paul"/>
    <x v="5"/>
    <n v="300721"/>
    <s v="Daniella Hobbs, et al. v. City"/>
    <m/>
    <m/>
    <m/>
    <n v="400000"/>
    <s v="St. Paul"/>
    <s v="Matt Yunker; (others not named)"/>
    <s v="Police Misconduct"/>
    <m/>
    <s v="N"/>
    <s v="Settled"/>
    <x v="2"/>
  </r>
  <r>
    <x v="0"/>
    <x v="7"/>
    <s v="Minneapolis"/>
    <x v="0"/>
    <n v="413479"/>
    <s v="Anne Rasmusson"/>
    <m/>
    <m/>
    <m/>
    <n v="392500"/>
    <s v="Minneapolis"/>
    <s v="City of Minneapolis"/>
    <m/>
    <d v="2011-09-01T00:00:00"/>
    <s v="N"/>
    <m/>
    <x v="0"/>
  </r>
  <r>
    <x v="9"/>
    <x v="7"/>
    <s v="St. Paul"/>
    <x v="5"/>
    <n v="300721"/>
    <s v="Anne Rasmusson v. City et al"/>
    <m/>
    <m/>
    <m/>
    <n v="385000"/>
    <s v="St. Paul"/>
    <m/>
    <s v="driver's privacy violation"/>
    <m/>
    <m/>
    <s v="Settled"/>
    <x v="2"/>
  </r>
  <r>
    <x v="0"/>
    <x v="8"/>
    <s v="Minneapolis"/>
    <x v="0"/>
    <n v="413479"/>
    <s v="Luis Garcia"/>
    <m/>
    <m/>
    <m/>
    <n v="360000"/>
    <s v="Minneapolis"/>
    <s v="Officer Blayne Lehner, City of Minneapolis"/>
    <m/>
    <d v="2013-12-29T00:00:00"/>
    <s v="N"/>
    <m/>
    <x v="0"/>
  </r>
  <r>
    <x v="0"/>
    <x v="7"/>
    <s v="CMMCIU"/>
    <x v="17"/>
    <e v="#N/A"/>
    <s v="John Sorenson"/>
    <m/>
    <m/>
    <m/>
    <n v="350000"/>
    <s v="MCIT"/>
    <s v="David McLaughlin"/>
    <m/>
    <d v="2009-03-18T00:00:00"/>
    <s v="N"/>
    <m/>
    <x v="2"/>
  </r>
  <r>
    <x v="1"/>
    <x v="1"/>
    <s v="BLOOMINGTON, CITY OF"/>
    <x v="18"/>
    <n v="87158"/>
    <s v="KARIM G. EL-GHAZZAWY"/>
    <m/>
    <d v="2009-02-27T00:00:00"/>
    <m/>
    <n v="325000"/>
    <s v="League of Minnesota Cities"/>
    <m/>
    <m/>
    <d v="2008-11-11T00:00:00"/>
    <s v="N"/>
    <m/>
    <x v="2"/>
  </r>
  <r>
    <x v="0"/>
    <x v="1"/>
    <s v="Dakota County"/>
    <x v="19"/>
    <n v="18693"/>
    <s v="Kelly, Jill"/>
    <m/>
    <m/>
    <s v="3/8/2011"/>
    <n v="315000"/>
    <s v="Dakota County"/>
    <s v="Jonathan Napper"/>
    <s v="Allegation of excessive force"/>
    <d v="2009-01-08T00:00:00"/>
    <s v="N"/>
    <m/>
    <x v="2"/>
  </r>
  <r>
    <x v="0"/>
    <x v="0"/>
    <s v="Minneapolis"/>
    <x v="0"/>
    <n v="413479"/>
    <s v="B. McWhorter &amp; D. Burns"/>
    <m/>
    <m/>
    <m/>
    <n v="300000"/>
    <s v="Minneapolis"/>
    <s v="Officers Mark Johnson, Lucas Peterson"/>
    <m/>
    <d v="2002-01-01T00:00:00"/>
    <s v="N"/>
    <m/>
    <x v="0"/>
  </r>
  <r>
    <x v="0"/>
    <x v="10"/>
    <s v="Ramsey County"/>
    <x v="20"/>
    <n v="76656"/>
    <s v="CLAIM OF THE ESTATE OF RANDY GALLMEYER"/>
    <m/>
    <m/>
    <d v="2008-03-11T13:34:22"/>
    <n v="300000"/>
    <s v="Ramsey County"/>
    <s v="RCSO Correctional Officer"/>
    <s v="Gallmeyer died at LEC. Wrongful Death Claim.  Board of Nursing review of Rob Moxley-Goldsmith and Mary Logan arose out of this situation.    file consists of 1 red rope."/>
    <m/>
    <s v="Y"/>
    <s v="Settlement"/>
    <x v="2"/>
  </r>
  <r>
    <x v="0"/>
    <x v="1"/>
    <s v="Minneapolis"/>
    <x v="0"/>
    <n v="413479"/>
    <s v="Nicole Madison"/>
    <m/>
    <m/>
    <m/>
    <n v="296490.07"/>
    <s v="Minneapolis"/>
    <s v="Officer Daniel Willis"/>
    <m/>
    <d v="2008-12-08T00:00:00"/>
    <s v="N"/>
    <m/>
    <x v="0"/>
  </r>
  <r>
    <x v="6"/>
    <x v="10"/>
    <s v="WHITE BEAR LAKE, CITY OF"/>
    <x v="21"/>
    <n v="25284"/>
    <s v="RODDIE STOCKTON"/>
    <m/>
    <d v="2007-02-02T00:00:00"/>
    <m/>
    <n v="280000"/>
    <s v="League of Minnesota Cities"/>
    <m/>
    <m/>
    <d v="2006-12-05T00:00:00"/>
    <s v="N"/>
    <m/>
    <x v="2"/>
  </r>
  <r>
    <x v="9"/>
    <x v="5"/>
    <s v="Hennepin County"/>
    <x v="22"/>
    <n v="4414"/>
    <s v="Schuler, Michael"/>
    <m/>
    <d v="2012-08-06T00:00:00"/>
    <d v="2014-05-29T00:00:00"/>
    <n v="277777"/>
    <s v="Hennepin County"/>
    <s v="HCMC Nurses: Shari Otterblad, Sean Kennedy, Monica Arons, and Robert Crock"/>
    <s v="Tort-Section 1983 (Jail)"/>
    <m/>
    <s v="Y"/>
    <m/>
    <x v="2"/>
  </r>
  <r>
    <x v="0"/>
    <x v="1"/>
    <s v="Roseau County"/>
    <x v="23"/>
    <n v="11238"/>
    <s v="Shelley Suronen"/>
    <m/>
    <m/>
    <m/>
    <n v="275000"/>
    <s v="MCIT"/>
    <s v="Maurstad"/>
    <m/>
    <d v="2008-07-06T00:00:00"/>
    <s v="N"/>
    <m/>
    <x v="2"/>
  </r>
  <r>
    <x v="0"/>
    <x v="5"/>
    <s v="Minneapolis"/>
    <x v="0"/>
    <n v="413479"/>
    <s v="Jeremy Axel, Michael Mitchell"/>
    <m/>
    <m/>
    <m/>
    <n v="271864.78000000003"/>
    <s v="Minneapolis"/>
    <s v="Officers Michael Griffin and William Gregory"/>
    <m/>
    <d v="2011-11-04T00:00:00"/>
    <s v="N"/>
    <m/>
    <x v="0"/>
  </r>
  <r>
    <x v="0"/>
    <x v="4"/>
    <s v="Minneapolis"/>
    <x v="0"/>
    <n v="413479"/>
    <s v="Daniel L. Fancher "/>
    <m/>
    <m/>
    <m/>
    <n v="271176.52"/>
    <s v="Minneapolis"/>
    <s v="Sokhom Klann, Andrew Allen, City of Minneapolis"/>
    <m/>
    <d v="2012-06-06T00:00:00"/>
    <s v="N"/>
    <m/>
    <x v="0"/>
  </r>
  <r>
    <x v="1"/>
    <x v="1"/>
    <s v="St. Paul"/>
    <x v="5"/>
    <n v="300721"/>
    <s v="Cosetta Morris v. City, et al"/>
    <m/>
    <m/>
    <m/>
    <n v="270000"/>
    <s v="St. Paul"/>
    <s v="Adam Bailey; (Megan Monson)"/>
    <s v="Police Misconduct"/>
    <m/>
    <s v="N"/>
    <s v="Settled"/>
    <x v="2"/>
  </r>
  <r>
    <x v="3"/>
    <x v="3"/>
    <s v="COLUMBIA HEIGHTS, CITY OF &amp; COLUMBIA HEIGHTS EDA  HRA"/>
    <x v="24"/>
    <n v="19714"/>
    <s v="BRANDON SKINNER"/>
    <m/>
    <d v="2015-12-21T00:00:00"/>
    <m/>
    <n v="257500"/>
    <s v="League of Minnesota Cities"/>
    <m/>
    <m/>
    <d v="2011-08-02T00:00:00"/>
    <s v="N"/>
    <m/>
    <x v="2"/>
  </r>
  <r>
    <x v="0"/>
    <x v="0"/>
    <s v="Minneapolis"/>
    <x v="0"/>
    <n v="413479"/>
    <s v="Gary Gilmer"/>
    <m/>
    <m/>
    <m/>
    <n v="250000"/>
    <s v="Minneapolis"/>
    <s v="Officers Robert Cunningham, Thomas Gustafson"/>
    <m/>
    <d v="2001-06-23T00:00:00"/>
    <s v="N"/>
    <m/>
    <x v="0"/>
  </r>
  <r>
    <x v="7"/>
    <x v="7"/>
    <s v="St. Paul"/>
    <x v="5"/>
    <n v="300721"/>
    <s v="Anthony Clark v. City"/>
    <m/>
    <m/>
    <m/>
    <n v="249000"/>
    <s v="St. Paul"/>
    <s v="Justin Miller; Daniel Ficcadenti; Matthew Gorans; Joshua Lynaugh"/>
    <s v="Police Misconduct"/>
    <m/>
    <s v="N"/>
    <s v="Settled"/>
    <x v="2"/>
  </r>
  <r>
    <x v="9"/>
    <x v="2"/>
    <s v="St. Paul"/>
    <x v="5"/>
    <n v="300721"/>
    <s v="James Newbill v. City et al."/>
    <m/>
    <m/>
    <m/>
    <n v="237500"/>
    <s v="St. Paul"/>
    <s v="Paul Cottingham; Craig Rhode; (Steve Anderson)"/>
    <s v="Police Misconduct"/>
    <m/>
    <s v="N"/>
    <s v="Settled"/>
    <x v="2"/>
  </r>
  <r>
    <x v="0"/>
    <x v="9"/>
    <s v="Minneapolis"/>
    <x v="0"/>
    <n v="413479"/>
    <s v="Derryl Jenkins"/>
    <m/>
    <m/>
    <m/>
    <n v="235000"/>
    <s v="Minneapolis"/>
    <s v="Officers Richard Walker, George Warzinik, Michael Honeycutt, John Trangsrud, Shawn Powell, Christopher Tuma, Scott Dahlquist"/>
    <m/>
    <d v="2009-02-19T00:00:00"/>
    <s v="N"/>
    <m/>
    <x v="0"/>
  </r>
  <r>
    <x v="1"/>
    <x v="8"/>
    <s v="METRO GANG STRIKE FORCE LEVANDER, GILLEN  MILLER, PA"/>
    <x v="1"/>
    <e v="#N/A"/>
    <s v="DAGOBERTO RODRIGUEZ"/>
    <m/>
    <d v="2009-02-27T00:00:00"/>
    <m/>
    <n v="228075"/>
    <s v="League of Minnesota Cities"/>
    <m/>
    <m/>
    <d v="2008-07-31T00:00:00"/>
    <s v="N"/>
    <m/>
    <x v="1"/>
  </r>
  <r>
    <x v="0"/>
    <x v="2"/>
    <s v="Minneapolis"/>
    <x v="0"/>
    <n v="413479"/>
    <s v="James Keten, et al."/>
    <m/>
    <m/>
    <m/>
    <n v="225000"/>
    <s v="Minneapolis"/>
    <s v="Officers John Does 1-15,  and the City of Minneapolis"/>
    <m/>
    <d v="2011-04-13T00:00:00"/>
    <s v="N"/>
    <m/>
    <x v="0"/>
  </r>
  <r>
    <x v="1"/>
    <x v="9"/>
    <s v="METRO GANG STRIKE FORCE LEVANDER, GILLEN  MILLER, PA"/>
    <x v="1"/>
    <e v="#N/A"/>
    <s v="DAGOBERTO RODRIGUEZ"/>
    <m/>
    <d v="2009-02-27T00:00:00"/>
    <m/>
    <n v="220000"/>
    <s v="League of Minnesota Cities"/>
    <m/>
    <m/>
    <d v="2008-07-31T00:00:00"/>
    <s v="N"/>
    <m/>
    <x v="1"/>
  </r>
  <r>
    <x v="0"/>
    <x v="0"/>
    <s v="Minneapolis"/>
    <x v="0"/>
    <n v="413479"/>
    <s v="Dontay St. James"/>
    <m/>
    <m/>
    <m/>
    <n v="215000"/>
    <s v="Minneapolis"/>
    <s v="Officer Mark Suchta, Sgts. Bruce Folkens, John Rouner, Michael Keefe"/>
    <m/>
    <d v="2004-09-19T00:00:00"/>
    <s v="N"/>
    <m/>
    <x v="0"/>
  </r>
  <r>
    <x v="0"/>
    <x v="5"/>
    <s v="Minneapolis"/>
    <x v="0"/>
    <n v="413479"/>
    <s v="Bryan Avrey"/>
    <m/>
    <m/>
    <m/>
    <n v="207000"/>
    <s v="Minneapolis"/>
    <s v="Tyler Edwards"/>
    <m/>
    <d v="2012-04-01T00:00:00"/>
    <s v="N"/>
    <m/>
    <x v="0"/>
  </r>
  <r>
    <x v="0"/>
    <x v="2"/>
    <s v="Mille Lacs County"/>
    <x v="11"/>
    <n v="16631"/>
    <s v="Joshua Holscher"/>
    <m/>
    <m/>
    <d v="2013-10-11T00:00:00"/>
    <n v="200000"/>
    <s v="MCIT"/>
    <s v="Various"/>
    <m/>
    <d v="2010-12-07T00:00:00"/>
    <s v="Y"/>
    <m/>
    <x v="2"/>
  </r>
  <r>
    <x v="0"/>
    <x v="1"/>
    <s v="Minneapolis"/>
    <x v="0"/>
    <n v="413479"/>
    <s v="Tenise Winder"/>
    <m/>
    <m/>
    <m/>
    <n v="190000"/>
    <s v="Minneapolis"/>
    <s v="Officer Eric Lukes"/>
    <m/>
    <d v="2008-09-03T00:00:00"/>
    <s v="N"/>
    <m/>
    <x v="0"/>
  </r>
  <r>
    <x v="7"/>
    <x v="5"/>
    <s v="CHAMPLIN, CITY OF"/>
    <x v="25"/>
    <n v="24003"/>
    <s v="ROSEN, RONALD"/>
    <m/>
    <d v="2010-05-27T00:00:00"/>
    <m/>
    <n v="185000"/>
    <s v="League of Minnesota Cities"/>
    <m/>
    <m/>
    <d v="2010-01-08T00:00:00"/>
    <s v="N"/>
    <m/>
    <x v="2"/>
  </r>
  <r>
    <x v="5"/>
    <x v="4"/>
    <s v="ROBBINSDALE, CITY OF"/>
    <x v="26"/>
    <n v="14411"/>
    <s v="NEWBERN, MELVIN"/>
    <m/>
    <d v="2014-03-07T00:00:00"/>
    <m/>
    <n v="185000"/>
    <s v="League of Minnesota Cities"/>
    <m/>
    <m/>
    <d v="2013-02-13T00:00:00"/>
    <s v="N"/>
    <m/>
    <x v="2"/>
  </r>
  <r>
    <x v="6"/>
    <x v="6"/>
    <s v="ANOKA-HENNEPIN EM NARCOTICS &amp; VIOLENT CRIMES TASK FORCE"/>
    <x v="27"/>
    <e v="#N/A"/>
    <s v="NICOLE THOMPSON"/>
    <m/>
    <d v="2007-03-28T00:00:00"/>
    <m/>
    <n v="180000"/>
    <s v="League of Minnesota Cities"/>
    <m/>
    <m/>
    <d v="2007-02-16T00:00:00"/>
    <s v="N"/>
    <m/>
    <x v="2"/>
  </r>
  <r>
    <x v="0"/>
    <x v="1"/>
    <s v="Anoka County"/>
    <x v="28"/>
    <n v="82411"/>
    <s v="MATTHEW YOUNG"/>
    <m/>
    <m/>
    <d v="2011-08-09T00:00:00"/>
    <n v="175000"/>
    <s v="Anoka County"/>
    <s v="BRIAN TORBORG"/>
    <s v="DOG BITE (4131 BUNKER LAKE BLVD) SUMMONS AND COMPLAINT.  CLAIMANT (PLAINTIFF) IS ALLEGING HE WAS INJURED  AS A RESULT OF EXCESS FORCE, UNREASONABLE SEIZURE, FALSE ARREST AND OTHER VIOLATIONS OF HIS CONSTITUTIONAL RIGHTS.  HE WAS BITTEN BY A K9 DOG UNDER THE CONTROL OF THE SHERIFF'S OFFICE."/>
    <d v="2009-11-01T00:00:00"/>
    <s v="N"/>
    <m/>
    <x v="2"/>
  </r>
  <r>
    <x v="0"/>
    <x v="6"/>
    <s v="Pine County"/>
    <x v="29"/>
    <n v="28914"/>
    <s v="Karel Dockal"/>
    <m/>
    <m/>
    <d v="2009-07-07T00:00:00"/>
    <n v="175000"/>
    <s v="MCIT"/>
    <s v="Various"/>
    <m/>
    <d v="2006-07-24T00:00:00"/>
    <s v="Y"/>
    <m/>
    <x v="2"/>
  </r>
  <r>
    <x v="10"/>
    <x v="10"/>
    <s v="SOUTH ST. PAUL, CITY OF"/>
    <x v="30"/>
    <n v="20567"/>
    <s v="RAYMOND WILSON-HELSPER"/>
    <m/>
    <d v="2008-03-03T00:00:00"/>
    <m/>
    <n v="175000"/>
    <s v="League of Minnesota Cities"/>
    <m/>
    <m/>
    <d v="2006-09-03T00:00:00"/>
    <s v="N"/>
    <m/>
    <x v="2"/>
  </r>
  <r>
    <x v="0"/>
    <x v="6"/>
    <s v="Minneapolis"/>
    <x v="0"/>
    <n v="413479"/>
    <s v="Otieno &amp; Wong Walton"/>
    <m/>
    <m/>
    <m/>
    <n v="169500"/>
    <s v="Minneapolis"/>
    <s v="Officers David M. Hansen, Michael J. Meath"/>
    <m/>
    <d v="2007-09-02T00:00:00"/>
    <s v="N"/>
    <m/>
    <x v="0"/>
  </r>
  <r>
    <x v="0"/>
    <x v="9"/>
    <s v="Minneapolis"/>
    <x v="0"/>
    <n v="413479"/>
    <s v="Jessica Baribeau, et al."/>
    <m/>
    <m/>
    <m/>
    <n v="165000"/>
    <s v="Minneapolis"/>
    <s v="Inspector Janee Harteau, Sgts. Tim Hoeppner, E.T. Nelson, John Billington, D. Poirunerenke, Erica Christiansen, Officers Tim Merkel, Roderic Weber, Sherry Appledorn, Jeanine Brudenell, Robert Greer"/>
    <m/>
    <d v="2006-07-22T00:00:00"/>
    <s v="N"/>
    <m/>
    <x v="0"/>
  </r>
  <r>
    <x v="9"/>
    <x v="2"/>
    <s v="MANKATO, CITY OF"/>
    <x v="31"/>
    <n v="40669"/>
    <s v="JORGENSON, WILLIAM"/>
    <m/>
    <d v="2012-02-21T00:00:00"/>
    <m/>
    <n v="160000"/>
    <s v="League of Minnesota Cities"/>
    <m/>
    <m/>
    <d v="2009-02-03T00:00:00"/>
    <s v="N"/>
    <m/>
    <x v="2"/>
  </r>
  <r>
    <x v="0"/>
    <x v="1"/>
    <s v="Itasca County"/>
    <x v="32"/>
    <n v="28721"/>
    <s v="Troy Mann"/>
    <m/>
    <m/>
    <m/>
    <n v="155000"/>
    <s v="MCIT"/>
    <s v="Darin Shevich"/>
    <m/>
    <d v="2008-07-17T00:00:00"/>
    <s v="N"/>
    <m/>
    <x v="2"/>
  </r>
  <r>
    <x v="8"/>
    <x v="2"/>
    <s v="BLOOMINGTON, CITY OF"/>
    <x v="18"/>
    <n v="87158"/>
    <s v="WARD, ISAAC"/>
    <m/>
    <d v="2011-08-12T00:00:00"/>
    <m/>
    <n v="150000"/>
    <s v="League of Minnesota Cities"/>
    <m/>
    <m/>
    <d v="2009-12-03T00:00:00"/>
    <s v="N"/>
    <m/>
    <x v="2"/>
  </r>
  <r>
    <x v="11"/>
    <x v="2"/>
    <s v="BROOKLYN PARK, CITY OF BROOKLYN PARK EDA"/>
    <x v="3"/>
    <n v="79433"/>
    <s v="TOGBESON JR., AMOS"/>
    <m/>
    <d v="2013-03-14T00:00:00"/>
    <m/>
    <n v="150000"/>
    <s v="League of Minnesota Cities"/>
    <m/>
    <m/>
    <d v="2012-04-08T00:00:00"/>
    <s v="N"/>
    <m/>
    <x v="2"/>
  </r>
  <r>
    <x v="10"/>
    <x v="6"/>
    <s v="MAPLEWOOD, CITY OF"/>
    <x v="33"/>
    <n v="40742"/>
    <s v="ANDREW BURKE"/>
    <m/>
    <d v="2008-12-12T00:00:00"/>
    <m/>
    <n v="150000"/>
    <s v="League of Minnesota Cities"/>
    <m/>
    <m/>
    <d v="2006-04-28T00:00:00"/>
    <s v="N"/>
    <m/>
    <x v="2"/>
  </r>
  <r>
    <x v="0"/>
    <x v="4"/>
    <s v="Minneapolis"/>
    <x v="0"/>
    <n v="413479"/>
    <s v="Cossens, William Robert v.Jordan Davis"/>
    <m/>
    <m/>
    <m/>
    <n v="150000"/>
    <s v="Minneapolis"/>
    <s v="Jordan Davis"/>
    <m/>
    <d v="2014-03-02T00:00:00"/>
    <s v="N"/>
    <m/>
    <x v="0"/>
  </r>
  <r>
    <x v="0"/>
    <x v="8"/>
    <s v="Rock County"/>
    <x v="34"/>
    <n v="9518"/>
    <s v="J.H."/>
    <m/>
    <m/>
    <m/>
    <n v="150000"/>
    <s v="MCIT"/>
    <s v="Kyle Kreun"/>
    <m/>
    <d v="2011-08-15T00:00:00"/>
    <s v="N"/>
    <m/>
    <x v="2"/>
  </r>
  <r>
    <x v="8"/>
    <x v="7"/>
    <s v="STILLWATER, CITY OF"/>
    <x v="35"/>
    <n v="18929"/>
    <s v="FREEMAN, KATHERINE"/>
    <m/>
    <d v="2011-02-07T00:00:00"/>
    <m/>
    <n v="150000"/>
    <s v="League of Minnesota Cities"/>
    <m/>
    <m/>
    <d v="2010-07-24T00:00:00"/>
    <s v="N"/>
    <m/>
    <x v="2"/>
  </r>
  <r>
    <x v="0"/>
    <x v="5"/>
    <s v="Minneapolis"/>
    <x v="0"/>
    <n v="413479"/>
    <s v="Ashanti Austin"/>
    <m/>
    <m/>
    <m/>
    <n v="146107.5"/>
    <s v="Minneapolis"/>
    <s v="Officer Jeffrey Seidl, Officer David Garman, and City of Minneapolis_x000a_"/>
    <m/>
    <d v="2012-09-04T00:00:00"/>
    <s v="N"/>
    <m/>
    <x v="0"/>
  </r>
  <r>
    <x v="0"/>
    <x v="4"/>
    <s v="Minneapolis"/>
    <x v="0"/>
    <n v="413479"/>
    <s v="Dontae Thomas"/>
    <m/>
    <m/>
    <m/>
    <n v="140000"/>
    <s v="Minneapolis"/>
    <s v="Tyrone Barze, Victor Mills, City of Minneapolis"/>
    <m/>
    <d v="2012-01-12T00:00:00"/>
    <s v="N"/>
    <m/>
    <x v="0"/>
  </r>
  <r>
    <x v="0"/>
    <x v="10"/>
    <s v="Becker County"/>
    <x v="36"/>
    <n v="4721"/>
    <s v="Steve Mattson"/>
    <m/>
    <m/>
    <m/>
    <n v="135000"/>
    <s v="MCIT"/>
    <s v="Timothy Haverkamp"/>
    <m/>
    <d v="2006-09-15T00:00:00"/>
    <s v="N"/>
    <m/>
    <x v="2"/>
  </r>
  <r>
    <x v="9"/>
    <x v="7"/>
    <s v="EDEN PRAIRIE, CITY OF"/>
    <x v="37"/>
    <n v="63835"/>
    <s v="RASMUSSON, ANNE"/>
    <m/>
    <d v="2012-01-19T00:00:00"/>
    <m/>
    <n v="131600"/>
    <s v="League of Minnesota Cities"/>
    <m/>
    <m/>
    <d v="2012-01-19T00:00:00"/>
    <s v="N"/>
    <m/>
    <x v="2"/>
  </r>
  <r>
    <x v="11"/>
    <x v="4"/>
    <s v="BRAHAM, CITY OF"/>
    <x v="38"/>
    <n v="1789"/>
    <s v="KIRSTEN KENNEDY"/>
    <m/>
    <d v="2013-06-10T00:00:00"/>
    <m/>
    <n v="130000"/>
    <s v="League of Minnesota Cities"/>
    <m/>
    <m/>
    <d v="2007-07-23T00:00:00"/>
    <s v="N"/>
    <m/>
    <x v="2"/>
  </r>
  <r>
    <x v="0"/>
    <x v="6"/>
    <s v="Redwood County"/>
    <x v="39"/>
    <n v="9571"/>
    <s v="Lasonia Gonsoski"/>
    <m/>
    <m/>
    <d v="2009-10-05T00:00:00"/>
    <n v="130000"/>
    <s v="MCIT"/>
    <s v="Various"/>
    <m/>
    <d v="2006-09-09T00:00:00"/>
    <s v="Y"/>
    <m/>
    <x v="2"/>
  </r>
  <r>
    <x v="5"/>
    <x v="8"/>
    <s v="HUTCHINSON, CITY OF"/>
    <x v="40"/>
    <n v="13804"/>
    <s v="JUSTIN DELARE"/>
    <m/>
    <d v="2014-11-24T00:00:00"/>
    <m/>
    <n v="125000"/>
    <s v="League of Minnesota Cities"/>
    <m/>
    <m/>
    <d v="2013-10-25T00:00:00"/>
    <s v="N"/>
    <m/>
    <x v="2"/>
  </r>
  <r>
    <x v="0"/>
    <x v="6"/>
    <s v="Ramsey County"/>
    <x v="20"/>
    <n v="76656"/>
    <s v="ASKELIN V. RC SHERIFF'S DEPT."/>
    <m/>
    <m/>
    <d v="2009-02-11T00:00:00"/>
    <n v="125000"/>
    <s v="Ramsey County"/>
    <s v="RCSO Correctional Officer"/>
    <s v="Wrongful Death Claim at LEC  (file contains red claims file also and is 1 1/2 boxes)  Full case caption:  Kurt Askelin as Trustee for Shaun Henry Askelin decedent, v. Ramsey County and Ramsey County Sheriff's Dept."/>
    <m/>
    <s v="Y"/>
    <s v="Settlement "/>
    <x v="2"/>
  </r>
  <r>
    <x v="0"/>
    <x v="4"/>
    <s v="Minneapolis"/>
    <x v="0"/>
    <n v="413479"/>
    <s v="Zachary King"/>
    <m/>
    <m/>
    <m/>
    <n v="121750"/>
    <s v="Minneapolis"/>
    <s v="City of Minneapolis, Officers Joshua Stewart, Sundiata Bronson, Ka Yang, Darah Westermeyer, Joseph Klimmek"/>
    <m/>
    <d v="2012-06-18T00:00:00"/>
    <s v="N"/>
    <m/>
    <x v="0"/>
  </r>
  <r>
    <x v="0"/>
    <x v="9"/>
    <s v="Minneapolis"/>
    <x v="0"/>
    <n v="413479"/>
    <s v="Rolando Ruiz"/>
    <m/>
    <m/>
    <m/>
    <n v="120066.37"/>
    <s v="Minneapolis"/>
    <s v="Chief Dolan, Officer Todd Lappegaard"/>
    <m/>
    <d v="2009-04-30T00:00:00"/>
    <s v="N"/>
    <m/>
    <x v="0"/>
  </r>
  <r>
    <x v="0"/>
    <x v="1"/>
    <s v="Ramsey County"/>
    <x v="20"/>
    <n v="76656"/>
    <s v="DAVID UDSTUEN V. RICHARD WERDIEN &amp; SCOTT JORGENSEN, ET AL."/>
    <m/>
    <m/>
    <d v="2011-04-06T00:00:00"/>
    <n v="120000"/>
    <s v="Ramsey County"/>
    <s v="Deputy"/>
    <s v="2 boxes - Box 1:  Corresp., Pldgs., Misc.;  Box 2:  Originals and Medical Records  Settlement Agreement dated 3/30/11 and settlement check for $120,000 paid to Udstuen and Bennett firm  David Udstuen v. Richard Werdien and Scott Jorgensen, both in their i"/>
    <m/>
    <s v="N"/>
    <s v="Settlement "/>
    <x v="2"/>
  </r>
  <r>
    <x v="3"/>
    <x v="8"/>
    <s v="RICHFIELD, CITY OF"/>
    <x v="41"/>
    <n v="36413"/>
    <s v="NATANIEL HANSON"/>
    <m/>
    <d v="2015-11-05T00:00:00"/>
    <m/>
    <n v="120000"/>
    <s v="League of Minnesota Cities"/>
    <m/>
    <m/>
    <d v="2011-12-11T00:00:00"/>
    <s v="N"/>
    <m/>
    <x v="2"/>
  </r>
  <r>
    <x v="0"/>
    <x v="4"/>
    <s v="BCA"/>
    <x v="42"/>
    <e v="#N/A"/>
    <s v="Jane Doe"/>
    <m/>
    <m/>
    <d v="2015-07-20T00:00:00"/>
    <n v="117500"/>
    <s v="State Patrol"/>
    <s v="(redacted)"/>
    <m/>
    <m/>
    <s v="N"/>
    <m/>
    <x v="2"/>
  </r>
  <r>
    <x v="0"/>
    <x v="0"/>
    <s v="Minneapolis"/>
    <x v="0"/>
    <n v="413479"/>
    <s v="Philander D. Jenkins"/>
    <m/>
    <m/>
    <m/>
    <n v="110000"/>
    <s v="Minneapolis"/>
    <s v="Sgt. Jeff Jindra, Insp. Kim Schilling"/>
    <m/>
    <d v="2003-05-21T00:00:00"/>
    <s v="N"/>
    <m/>
    <x v="0"/>
  </r>
  <r>
    <x v="3"/>
    <x v="4"/>
    <s v="FARIBAULT, CITY OF"/>
    <x v="43"/>
    <n v="23648"/>
    <s v="SABRINA HENRY"/>
    <m/>
    <d v="2015-09-16T00:00:00"/>
    <m/>
    <n v="108750"/>
    <s v="League of Minnesota Cities"/>
    <m/>
    <m/>
    <d v="2010-06-01T00:00:00"/>
    <s v="N"/>
    <m/>
    <x v="2"/>
  </r>
  <r>
    <x v="0"/>
    <x v="4"/>
    <s v="Rice County Drug Task Force"/>
    <x v="44"/>
    <e v="#N/A"/>
    <s v="S.H."/>
    <m/>
    <m/>
    <m/>
    <n v="108750"/>
    <s v="MCIT"/>
    <s v="Vogelsberg"/>
    <m/>
    <d v="2010-06-15T00:00:00"/>
    <s v="N"/>
    <m/>
    <x v="2"/>
  </r>
  <r>
    <x v="0"/>
    <x v="2"/>
    <s v="Minneapolis"/>
    <x v="0"/>
    <n v="413479"/>
    <s v="Darryl Gill"/>
    <m/>
    <m/>
    <m/>
    <n v="108000"/>
    <s v="Minneapolis"/>
    <s v="Joshua Stewart and Sundiata Bronson"/>
    <m/>
    <d v="2012-04-26T00:00:00"/>
    <s v="N"/>
    <m/>
    <x v="0"/>
  </r>
  <r>
    <x v="0"/>
    <x v="8"/>
    <s v="Minneapolis"/>
    <x v="0"/>
    <n v="413479"/>
    <s v="Celeste Dawkins"/>
    <m/>
    <m/>
    <m/>
    <n v="105000"/>
    <s v="Minneapolis"/>
    <s v="Cory Fitch"/>
    <m/>
    <d v="2013-11-23T00:00:00"/>
    <s v="N"/>
    <m/>
    <x v="0"/>
  </r>
  <r>
    <x v="0"/>
    <x v="3"/>
    <s v="Minneapolis"/>
    <x v="0"/>
    <n v="413479"/>
    <s v="Shawn Ross"/>
    <m/>
    <m/>
    <m/>
    <n v="105000"/>
    <s v="Minneapolis"/>
    <s v="Christopher Reiter"/>
    <m/>
    <d v="2014-09-13T00:00:00"/>
    <s v="N"/>
    <m/>
    <x v="0"/>
  </r>
  <r>
    <x v="0"/>
    <x v="3"/>
    <s v="Minneapolis"/>
    <x v="0"/>
    <n v="413479"/>
    <s v="Shawn Ross"/>
    <d v="2014-09-13T00:00:00"/>
    <m/>
    <m/>
    <n v="105000"/>
    <s v="Minneapolis"/>
    <s v="(not provided)"/>
    <m/>
    <m/>
    <s v="N"/>
    <m/>
    <x v="0"/>
  </r>
  <r>
    <x v="0"/>
    <x v="9"/>
    <s v="Becker County"/>
    <x v="36"/>
    <n v="4721"/>
    <s v="Kenneth Andersen"/>
    <m/>
    <m/>
    <d v="2010-03-05T00:00:00"/>
    <n v="104000"/>
    <s v="MCIT"/>
    <s v="Various"/>
    <m/>
    <d v="2007-06-11T00:00:00"/>
    <s v="Y"/>
    <m/>
    <x v="2"/>
  </r>
  <r>
    <x v="0"/>
    <x v="9"/>
    <s v="Duluth"/>
    <x v="45"/>
    <n v="86241"/>
    <s v="James Croud"/>
    <m/>
    <m/>
    <d v="2010-11-11T00:00:00"/>
    <n v="100000"/>
    <s v="Duluth"/>
    <s v="(not provided)"/>
    <s v="Death of a person-under-arrest, while at a local hospital (alleged civil rights)"/>
    <m/>
    <s v="N"/>
    <m/>
    <x v="2"/>
  </r>
  <r>
    <x v="5"/>
    <x v="4"/>
    <s v="ROGERS, CITY OF"/>
    <x v="46"/>
    <n v="12702"/>
    <s v="REID SAGEHORN"/>
    <m/>
    <d v="2014-06-17T00:00:00"/>
    <m/>
    <n v="100000"/>
    <s v="League of Minnesota Cities"/>
    <m/>
    <m/>
    <d v="2014-01-15T00:00:00"/>
    <s v="N"/>
    <m/>
    <x v="2"/>
  </r>
  <r>
    <x v="5"/>
    <x v="8"/>
    <s v="St. Paul"/>
    <x v="5"/>
    <n v="300721"/>
    <s v="Christopher Lollie v. City, et al."/>
    <m/>
    <m/>
    <m/>
    <n v="100000"/>
    <s v="St. Paul"/>
    <s v="Michael Johnson; Bruce Schmidt; Lori Hayne"/>
    <s v="Police Misconduct"/>
    <m/>
    <s v="N"/>
    <s v="Settled"/>
    <x v="2"/>
  </r>
  <r>
    <x v="0"/>
    <x v="1"/>
    <s v="Sherburne County"/>
    <x v="47"/>
    <n v="45517"/>
    <s v="Salaad Mahamed"/>
    <m/>
    <m/>
    <d v="2011-06-08T00:00:00"/>
    <n v="99500"/>
    <s v="MCIT"/>
    <s v="Steve Pederson"/>
    <m/>
    <d v="2007-08-21T00:00:00"/>
    <s v="Y"/>
    <m/>
    <x v="2"/>
  </r>
  <r>
    <x v="0"/>
    <x v="5"/>
    <s v="Minneapolis"/>
    <x v="0"/>
    <n v="413479"/>
    <s v="Brad Carlson"/>
    <m/>
    <m/>
    <m/>
    <n v="99000"/>
    <s v="Minneapolis"/>
    <s v="City of Minneapolis"/>
    <m/>
    <d v="2011-06-01T00:00:00"/>
    <s v="N"/>
    <m/>
    <x v="0"/>
  </r>
  <r>
    <x v="9"/>
    <x v="2"/>
    <s v="NEW HOPE, CITY OF"/>
    <x v="48"/>
    <n v="20900"/>
    <s v="JOHNSON, TAMEKA"/>
    <m/>
    <d v="2012-04-13T00:00:00"/>
    <m/>
    <n v="99000"/>
    <s v="League of Minnesota Cities"/>
    <m/>
    <m/>
    <d v="2011-10-06T00:00:00"/>
    <s v="N"/>
    <m/>
    <x v="2"/>
  </r>
  <r>
    <x v="0"/>
    <x v="3"/>
    <s v="Cottonwood county"/>
    <x v="49"/>
    <n v="4896"/>
    <s v="Ryan Urban"/>
    <m/>
    <m/>
    <d v="2017-06-30T00:00:00"/>
    <n v="98000"/>
    <s v="MCIT"/>
    <s v="Various"/>
    <m/>
    <d v="2016-02-23T00:00:00"/>
    <s v="Y"/>
    <m/>
    <x v="2"/>
  </r>
  <r>
    <x v="9"/>
    <x v="4"/>
    <s v="BLOOMINGTON, CITY OF"/>
    <x v="18"/>
    <n v="87158"/>
    <s v="THE RALPH W JEWELL FAMILY LTD"/>
    <m/>
    <d v="2012-12-21T00:00:00"/>
    <m/>
    <n v="95000"/>
    <s v="League of Minnesota Cities"/>
    <m/>
    <m/>
    <d v="2012-09-18T00:00:00"/>
    <s v="N"/>
    <m/>
    <x v="2"/>
  </r>
  <r>
    <x v="2"/>
    <x v="8"/>
    <s v="BROOKLYN PARK, CITY OF BROOKLYN PARK EDA"/>
    <x v="3"/>
    <n v="79433"/>
    <s v="JULIAN MCCLAIN"/>
    <m/>
    <d v="2016-04-15T00:00:00"/>
    <m/>
    <n v="95000"/>
    <s v="League of Minnesota Cities"/>
    <m/>
    <m/>
    <d v="2015-08-20T00:00:00"/>
    <s v="N"/>
    <m/>
    <x v="2"/>
  </r>
  <r>
    <x v="0"/>
    <x v="5"/>
    <s v="St. Paul"/>
    <x v="5"/>
    <n v="300721"/>
    <s v="Thomas Nelson v. City"/>
    <m/>
    <m/>
    <m/>
    <n v="95000"/>
    <s v="St. Paul"/>
    <s v="Trip Vixayvong; Kevin Sullivan; Eric Diskerud; Lyle Whitney"/>
    <s v="Police Misconduct"/>
    <m/>
    <s v="N"/>
    <s v="Settled"/>
    <x v="2"/>
  </r>
  <r>
    <x v="10"/>
    <x v="2"/>
    <s v="St. Paul"/>
    <x v="5"/>
    <n v="300721"/>
    <s v="Douglas Bahl v. City"/>
    <m/>
    <m/>
    <m/>
    <n v="93450"/>
    <s v="St. Paul"/>
    <s v="None named (Stephen Bobrowski)"/>
    <s v="disability discrimination"/>
    <m/>
    <s v="N"/>
    <s v="Settled"/>
    <x v="2"/>
  </r>
  <r>
    <x v="0"/>
    <x v="2"/>
    <s v="Minneapolis"/>
    <x v="0"/>
    <n v="413479"/>
    <s v="Trang Nguyen"/>
    <m/>
    <m/>
    <m/>
    <n v="91020"/>
    <s v="Minneapolis"/>
    <s v="Officers Christopher Lokke and Sundiata Bronson, City of Minneapolis"/>
    <m/>
    <d v="2011-03-06T00:00:00"/>
    <s v="N"/>
    <m/>
    <x v="0"/>
  </r>
  <r>
    <x v="0"/>
    <x v="1"/>
    <s v="Minneapolis"/>
    <x v="0"/>
    <n v="413479"/>
    <s v="Max Graves"/>
    <m/>
    <m/>
    <m/>
    <n v="90000"/>
    <s v="Minneapolis"/>
    <s v="Officers' Mark Lanasa, Michael Meath"/>
    <m/>
    <d v="2008-10-04T00:00:00"/>
    <s v="N"/>
    <m/>
    <x v="0"/>
  </r>
  <r>
    <x v="0"/>
    <x v="2"/>
    <s v="Minneapolis"/>
    <x v="0"/>
    <n v="413479"/>
    <s v="Melvin Dickerson Jr."/>
    <m/>
    <m/>
    <m/>
    <n v="90000"/>
    <s v="Minneapolis"/>
    <s v="Sundiata Bronson and City of Minneapolis"/>
    <m/>
    <d v="2011-10-29T00:00:00"/>
    <s v="N"/>
    <m/>
    <x v="0"/>
  </r>
  <r>
    <x v="0"/>
    <x v="5"/>
    <s v="Sherburne County"/>
    <x v="47"/>
    <n v="45517"/>
    <s v="Jessy Remarcik"/>
    <m/>
    <m/>
    <d v="2014-06-18T00:00:00"/>
    <n v="90000"/>
    <s v="MCIT"/>
    <s v="Various"/>
    <m/>
    <d v="2010-04-27T00:00:00"/>
    <s v="Y"/>
    <m/>
    <x v="2"/>
  </r>
  <r>
    <x v="8"/>
    <x v="7"/>
    <s v="St. Paul"/>
    <x v="5"/>
    <n v="300721"/>
    <s v="Craig Spelbrink, et al. v. city"/>
    <m/>
    <m/>
    <m/>
    <n v="90000"/>
    <s v="St. Paul"/>
    <s v="Matthew Sweeney; David Stokes"/>
    <s v="Police Misconduct"/>
    <m/>
    <s v="N"/>
    <s v="Settled"/>
    <x v="2"/>
  </r>
  <r>
    <x v="0"/>
    <x v="3"/>
    <s v="State Patrol"/>
    <x v="50"/>
    <e v="#N/A"/>
    <s v="Sylvia Harris"/>
    <m/>
    <m/>
    <d v="2017-05-04T00:00:00"/>
    <n v="90000"/>
    <s v="State Patrol"/>
    <s v="David Kalinoff"/>
    <m/>
    <m/>
    <s v="N"/>
    <m/>
    <x v="2"/>
  </r>
  <r>
    <x v="8"/>
    <x v="7"/>
    <s v="BLAINE, CITY OF &amp; EDA"/>
    <x v="51"/>
    <n v="62177"/>
    <s v="WAGAMON, PATRICK"/>
    <m/>
    <d v="2011-03-22T00:00:00"/>
    <m/>
    <n v="88500"/>
    <s v="League of Minnesota Cities"/>
    <m/>
    <m/>
    <d v="2010-10-15T00:00:00"/>
    <s v="N"/>
    <m/>
    <x v="2"/>
  </r>
  <r>
    <x v="0"/>
    <x v="8"/>
    <s v="Minneapolis"/>
    <x v="0"/>
    <n v="413479"/>
    <s v="Jon Gauthier"/>
    <m/>
    <m/>
    <m/>
    <n v="86500"/>
    <s v="Minneapolis"/>
    <s v="James Boyd and David Jordan"/>
    <m/>
    <d v="2014-08-27T00:00:00"/>
    <s v="N"/>
    <m/>
    <x v="0"/>
  </r>
  <r>
    <x v="7"/>
    <x v="7"/>
    <s v="St. Paul"/>
    <x v="5"/>
    <n v="300721"/>
    <s v="Deshaun Carter v. City"/>
    <m/>
    <m/>
    <m/>
    <n v="86500"/>
    <s v="St. Paul"/>
    <s v="Adam Bailey; Thomas Weinzettel"/>
    <s v="Police Misconduct"/>
    <m/>
    <s v="N"/>
    <s v="settled (after"/>
    <x v="2"/>
  </r>
  <r>
    <x v="0"/>
    <x v="7"/>
    <s v="Minneapolis"/>
    <x v="0"/>
    <n v="413479"/>
    <s v="Mauricio McKinney"/>
    <m/>
    <m/>
    <m/>
    <n v="85000"/>
    <s v="Minneapolis"/>
    <s v="Officers Blayne Lehner, Terry Nutter, Jason Case"/>
    <m/>
    <d v="2011-09-13T00:00:00"/>
    <s v="N"/>
    <m/>
    <x v="0"/>
  </r>
  <r>
    <x v="5"/>
    <x v="3"/>
    <s v="BLAINE, CITY OF &amp; EDA"/>
    <x v="51"/>
    <n v="62177"/>
    <s v="ERICA ROHDE"/>
    <m/>
    <d v="2014-10-29T00:00:00"/>
    <m/>
    <n v="84500"/>
    <s v="League of Minnesota Cities"/>
    <m/>
    <m/>
    <d v="2012-09-11T00:00:00"/>
    <s v="N"/>
    <m/>
    <x v="2"/>
  </r>
  <r>
    <x v="0"/>
    <x v="4"/>
    <s v="Minneapolis"/>
    <x v="0"/>
    <n v="413479"/>
    <s v="Madelyn Milton "/>
    <m/>
    <m/>
    <m/>
    <n v="82000"/>
    <s v="Minneapolis"/>
    <s v="Tyrone Barze, Jr., City of Minneapolis"/>
    <m/>
    <d v="2014-07-01T00:00:00"/>
    <s v="N"/>
    <m/>
    <x v="0"/>
  </r>
  <r>
    <x v="0"/>
    <x v="6"/>
    <s v="Minneapolis"/>
    <x v="0"/>
    <n v="413479"/>
    <s v="William Mavity"/>
    <m/>
    <m/>
    <m/>
    <n v="80000"/>
    <s v="Minneapolis"/>
    <s v="Officers Jeffrey Carter, Dustin Duprey"/>
    <m/>
    <d v="2008-06-19T00:00:00"/>
    <s v="N"/>
    <m/>
    <x v="0"/>
  </r>
  <r>
    <x v="0"/>
    <x v="1"/>
    <s v="Minneapolis"/>
    <x v="0"/>
    <n v="413479"/>
    <s v="Abel Miamen"/>
    <m/>
    <m/>
    <m/>
    <n v="80000"/>
    <s v="Minneapolis"/>
    <s v="Officer John Bennett"/>
    <m/>
    <d v="2010-01-04T00:00:00"/>
    <s v="N"/>
    <m/>
    <x v="0"/>
  </r>
  <r>
    <x v="0"/>
    <x v="9"/>
    <s v="Pennington County"/>
    <x v="52"/>
    <n v="5408"/>
    <s v="Desirae Auginaush"/>
    <m/>
    <m/>
    <d v="2010-01-12T00:00:00"/>
    <n v="80000"/>
    <s v="MCIT"/>
    <s v="Various"/>
    <m/>
    <d v="2006-01-21T00:00:00"/>
    <s v="Y"/>
    <m/>
    <x v="2"/>
  </r>
  <r>
    <x v="0"/>
    <x v="4"/>
    <s v="Minneapolis"/>
    <x v="0"/>
    <n v="413479"/>
    <s v="Kim Carter "/>
    <m/>
    <m/>
    <m/>
    <n v="79000"/>
    <s v="Minneapolis"/>
    <s v="City of Minneapolis and Officer Calvin Cook"/>
    <m/>
    <d v="2012-09-21T00:00:00"/>
    <s v="N"/>
    <m/>
    <x v="0"/>
  </r>
  <r>
    <x v="0"/>
    <x v="1"/>
    <s v="Isanti County"/>
    <x v="8"/>
    <n v="22902"/>
    <s v="Wendy Ericson"/>
    <m/>
    <m/>
    <m/>
    <n v="78000"/>
    <s v="MCIT"/>
    <s v="Sean Connelly"/>
    <m/>
    <d v="2009-08-08T00:00:00"/>
    <s v="N"/>
    <m/>
    <x v="2"/>
  </r>
  <r>
    <x v="0"/>
    <x v="1"/>
    <s v="Minneapolis"/>
    <x v="0"/>
    <n v="413479"/>
    <s v="Recardo Meeks"/>
    <m/>
    <m/>
    <m/>
    <n v="76500"/>
    <s v="Minneapolis"/>
    <s v="Chief Dolan, Officers David O'Connor, Daniel Anderson"/>
    <m/>
    <d v="2009-03-25T00:00:00"/>
    <s v="N"/>
    <m/>
    <x v="0"/>
  </r>
  <r>
    <x v="0"/>
    <x v="2"/>
    <s v="Ramsey County"/>
    <x v="20"/>
    <n v="76656"/>
    <s v="JESSICA KAMPSCHROER, ET AL. V. ANOKA COUNTY, ET AL."/>
    <m/>
    <m/>
    <s v="2013"/>
    <n v="76250"/>
    <s v="Ramsey County"/>
    <s v="Deputy"/>
    <s v="Jessica Kampschroer and Cory Kampschroer v. Anoka County et, al.  DVS access  Located outside file room in lateral file cabinet on same wall as file room."/>
    <m/>
    <m/>
    <s v="Settlement "/>
    <x v="2"/>
  </r>
  <r>
    <x v="7"/>
    <x v="1"/>
    <s v="BIWABIK, CITY OF"/>
    <x v="53"/>
    <e v="#N/A"/>
    <s v="NICHOLAS GRIVETTE,"/>
    <m/>
    <d v="2010-09-23T00:00:00"/>
    <m/>
    <n v="75000"/>
    <s v="League of Minnesota Cities"/>
    <m/>
    <m/>
    <d v="2008-10-26T00:00:00"/>
    <s v="N"/>
    <m/>
    <x v="2"/>
  </r>
  <r>
    <x v="0"/>
    <x v="9"/>
    <s v="Dodge County"/>
    <x v="54"/>
    <n v="13503"/>
    <s v="K.W."/>
    <m/>
    <m/>
    <m/>
    <n v="75000"/>
    <s v="MCIT"/>
    <s v="Jeremy Gunderson"/>
    <m/>
    <d v="2009-05-08T00:00:00"/>
    <s v="N"/>
    <m/>
    <x v="2"/>
  </r>
  <r>
    <x v="4"/>
    <x v="3"/>
    <s v="EAGAN, CITY OF"/>
    <x v="55"/>
    <n v="66549"/>
    <s v="NICHOLAS GRIFFITH"/>
    <m/>
    <d v="2017-04-24T00:00:00"/>
    <m/>
    <n v="75000"/>
    <s v="League of Minnesota Cities"/>
    <m/>
    <m/>
    <d v="2016-08-17T00:00:00"/>
    <s v="N"/>
    <m/>
    <x v="2"/>
  </r>
  <r>
    <x v="0"/>
    <x v="2"/>
    <s v="Itasca County"/>
    <x v="32"/>
    <n v="28721"/>
    <s v="Christopher Larson"/>
    <m/>
    <m/>
    <d v="2013-08-08T00:00:00"/>
    <n v="75000"/>
    <s v="MCIT"/>
    <s v="Various"/>
    <m/>
    <d v="2010-11-11T00:00:00"/>
    <s v="Y"/>
    <m/>
    <x v="2"/>
  </r>
  <r>
    <x v="11"/>
    <x v="2"/>
    <s v="MAPLEWOOD, CITY OF"/>
    <x v="33"/>
    <n v="40742"/>
    <s v="CASTLE, JUSTINE"/>
    <m/>
    <d v="2013-02-08T00:00:00"/>
    <m/>
    <n v="75000"/>
    <s v="League of Minnesota Cities"/>
    <m/>
    <m/>
    <d v="2011-06-13T00:00:00"/>
    <s v="N"/>
    <m/>
    <x v="2"/>
  </r>
  <r>
    <x v="0"/>
    <x v="2"/>
    <s v="McLeod County"/>
    <x v="56"/>
    <n v="10868"/>
    <s v="Harry Lee Ondracek"/>
    <m/>
    <m/>
    <m/>
    <n v="75000"/>
    <s v="MCIT"/>
    <s v="Eischens"/>
    <m/>
    <d v="2012-04-14T00:00:00"/>
    <s v="N"/>
    <m/>
    <x v="2"/>
  </r>
  <r>
    <x v="0"/>
    <x v="0"/>
    <s v="Minneapolis"/>
    <x v="0"/>
    <n v="413479"/>
    <s v="Walter Childs"/>
    <m/>
    <m/>
    <m/>
    <n v="75000"/>
    <s v="Minneapolis"/>
    <s v="Officer James Burns"/>
    <m/>
    <d v="2006-05-10T00:00:00"/>
    <s v="N"/>
    <m/>
    <x v="0"/>
  </r>
  <r>
    <x v="0"/>
    <x v="9"/>
    <s v="Minneapolis"/>
    <x v="0"/>
    <n v="413479"/>
    <s v="Nicholas Kastner"/>
    <m/>
    <m/>
    <m/>
    <n v="75000"/>
    <s v="Minneapolis"/>
    <s v="Officers Sherry Appledorra, Joseph Robert Will"/>
    <m/>
    <d v="2008-12-11T00:00:00"/>
    <s v="N"/>
    <m/>
    <x v="0"/>
  </r>
  <r>
    <x v="0"/>
    <x v="2"/>
    <s v="Minneapolis"/>
    <x v="0"/>
    <n v="413479"/>
    <s v="Tawana Robinson"/>
    <m/>
    <m/>
    <m/>
    <n v="75000"/>
    <s v="Minneapolis"/>
    <s v="Officer A. Hanson, Officers John Doe 1-5 and City of Minneapolis"/>
    <m/>
    <d v="2009-03-14T00:00:00"/>
    <s v="N"/>
    <m/>
    <x v="0"/>
  </r>
  <r>
    <x v="0"/>
    <x v="2"/>
    <s v="Pine County"/>
    <x v="29"/>
    <n v="28914"/>
    <s v="Brian Barager"/>
    <m/>
    <m/>
    <m/>
    <n v="75000"/>
    <s v="MCIT"/>
    <s v="Jason Miller"/>
    <m/>
    <d v="2011-04-04T00:00:00"/>
    <s v="N"/>
    <m/>
    <x v="2"/>
  </r>
  <r>
    <x v="0"/>
    <x v="4"/>
    <s v="Ramsey County"/>
    <x v="20"/>
    <n v="76656"/>
    <s v="ZACKARY MOESCHTER V. DEP. DUGGER &amp; RAMSEY COUNTY"/>
    <m/>
    <m/>
    <d v="2015-03-10T00:00:00"/>
    <n v="75000"/>
    <s v="Ramsey County"/>
    <s v="Deputy"/>
    <s v="Zackary Scott Moeschter v. Deputy Chris Dugger of the Ramsey County Sheriff's Department, in his individual  and official capacties, and Ramsey County  Matter handled by outside counsel due to conflict - resolved by setllement prior to trial  "/>
    <m/>
    <s v="N"/>
    <s v="Settlement "/>
    <x v="2"/>
  </r>
  <r>
    <x v="9"/>
    <x v="7"/>
    <s v="ROCHESTER, CITY OF"/>
    <x v="57"/>
    <n v="112542"/>
    <s v="TITH, HOUN"/>
    <m/>
    <d v="2012-10-08T00:00:00"/>
    <m/>
    <n v="75000"/>
    <s v="League of Minnesota Cities"/>
    <m/>
    <m/>
    <d v="2012-05-23T00:00:00"/>
    <s v="N"/>
    <m/>
    <x v="2"/>
  </r>
  <r>
    <x v="7"/>
    <x v="9"/>
    <s v="SOUTHEAST MN VIOLENT CRIME ENFORCEMENT TEAM"/>
    <x v="58"/>
    <e v="#N/A"/>
    <s v="KRISTINE WALKER"/>
    <m/>
    <d v="2010-08-18T00:00:00"/>
    <m/>
    <n v="75000"/>
    <s v="League of Minnesota Cities"/>
    <m/>
    <m/>
    <d v="2009-05-08T00:00:00"/>
    <s v="N"/>
    <m/>
    <x v="2"/>
  </r>
  <r>
    <x v="5"/>
    <x v="4"/>
    <s v="St. Paul"/>
    <x v="5"/>
    <n v="300721"/>
    <s v="Ross Berke v. City"/>
    <m/>
    <m/>
    <m/>
    <n v="75000"/>
    <s v="St. Paul"/>
    <s v="John Gliske; Chris Kasai; Tom Menton"/>
    <s v="Police Misconduct"/>
    <m/>
    <s v="N"/>
    <s v="Settled"/>
    <x v="2"/>
  </r>
  <r>
    <x v="0"/>
    <x v="2"/>
    <s v="Washington County"/>
    <x v="59"/>
    <n v="63163"/>
    <s v="Justine Castle"/>
    <m/>
    <m/>
    <m/>
    <n v="75000"/>
    <s v="MCIT"/>
    <s v="Luke Garvey"/>
    <m/>
    <d v="2011-06-13T00:00:00"/>
    <s v="N"/>
    <m/>
    <x v="2"/>
  </r>
  <r>
    <x v="0"/>
    <x v="7"/>
    <s v="Minneapolis"/>
    <x v="0"/>
    <n v="413479"/>
    <s v="Kenya Montgomery"/>
    <m/>
    <m/>
    <m/>
    <n v="74414.5"/>
    <s v="Minneapolis"/>
    <s v="Timothy Devik, John Transgrud, Jer Yang, James Frost"/>
    <m/>
    <d v="2011-03-30T00:00:00"/>
    <s v="N"/>
    <m/>
    <x v="0"/>
  </r>
  <r>
    <x v="0"/>
    <x v="6"/>
    <s v="Carver County"/>
    <x v="60"/>
    <n v="73693"/>
    <s v="Jeffrey Paul"/>
    <m/>
    <m/>
    <m/>
    <n v="74133.39"/>
    <s v="MCIT"/>
    <s v="Unknown"/>
    <m/>
    <d v="2009-06-26T00:00:00"/>
    <s v="N"/>
    <m/>
    <x v="2"/>
  </r>
  <r>
    <x v="0"/>
    <x v="7"/>
    <s v="Anoka County"/>
    <x v="28"/>
    <n v="82411"/>
    <s v="DUSTIN POWERS"/>
    <m/>
    <m/>
    <d v="2012-04-30T00:00:00"/>
    <n v="72500"/>
    <s v="Anoka County"/>
    <s v="BRIAN TORBORG"/>
    <s v="SUSPECT BITTEN BY DOG - (4131 BUNKER LAKE BLVD NW) - ALLEGING HE WAS INJURED  AS A RESULT OF EXCESS FORCE, UNREASONABLE SEIZURE, FALSE ARREST AND OTHER VIOLATIONS OF HIS CONSTITUTIONAL RIGHTS.  HE WAS BITTEN BY A K9 DOG UNDER THE CONTROL OF THE SHERIFF'S OFFICE."/>
    <d v="2009-11-01T00:00:00"/>
    <s v="N"/>
    <m/>
    <x v="2"/>
  </r>
  <r>
    <x v="0"/>
    <x v="1"/>
    <s v="Dodge County"/>
    <x v="54"/>
    <n v="13503"/>
    <s v="R.O."/>
    <m/>
    <m/>
    <m/>
    <n v="72500"/>
    <s v="MCIT"/>
    <s v="Jeremy Gunderson"/>
    <m/>
    <d v="2009-03-15T00:00:00"/>
    <s v="N"/>
    <m/>
    <x v="2"/>
  </r>
  <r>
    <x v="8"/>
    <x v="1"/>
    <s v="SOUTHEAST MN VIOLENT CRIME ENFORCEMENT TEAM"/>
    <x v="58"/>
    <e v="#N/A"/>
    <s v="REGAN OHM"/>
    <m/>
    <d v="2011-01-18T00:00:00"/>
    <m/>
    <n v="72500"/>
    <s v="League of Minnesota Cities"/>
    <m/>
    <m/>
    <d v="2009-06-01T00:00:00"/>
    <s v="N"/>
    <m/>
    <x v="2"/>
  </r>
  <r>
    <x v="0"/>
    <x v="9"/>
    <s v="Minneapolis"/>
    <x v="0"/>
    <n v="413479"/>
    <s v="Augustin Ganley"/>
    <m/>
    <m/>
    <m/>
    <n v="70800"/>
    <s v="Minneapolis"/>
    <s v="Officers Richard Lilliard, Craig Ronald Williams, Sgts. Edward Nelson, Dale Burns, Lt. Marie Przynski, Deputy Chief Robert Allen"/>
    <m/>
    <d v="2007-08-31T00:00:00"/>
    <s v="N"/>
    <m/>
    <x v="0"/>
  </r>
  <r>
    <x v="6"/>
    <x v="6"/>
    <s v="Hennepin County"/>
    <x v="22"/>
    <n v="4414"/>
    <s v="Quam, Jordan"/>
    <m/>
    <d v="2007-07-01T00:00:00"/>
    <d v="2009-01-01T00:00:00"/>
    <n v="70000"/>
    <s v="Hennepin County"/>
    <s v=" Detention Deputy Thuan Vuong"/>
    <s v="Tort (Jail)"/>
    <m/>
    <s v="Y"/>
    <m/>
    <x v="2"/>
  </r>
  <r>
    <x v="0"/>
    <x v="0"/>
    <s v="Minneapolis"/>
    <x v="0"/>
    <n v="413479"/>
    <s v="Dana Canty"/>
    <m/>
    <m/>
    <m/>
    <n v="70000"/>
    <s v="Minneapolis"/>
    <s v="Officers Alan Williams, Anne Moryc"/>
    <m/>
    <d v="2004-10-08T00:00:00"/>
    <s v="N"/>
    <m/>
    <x v="0"/>
  </r>
  <r>
    <x v="0"/>
    <x v="2"/>
    <s v="Minneapolis"/>
    <x v="0"/>
    <n v="413479"/>
    <s v="Bobby Hayward Smith"/>
    <m/>
    <m/>
    <m/>
    <n v="70000"/>
    <s v="Minneapolis"/>
    <s v="Officers Sherry Appledorn and Joshua Rick, Sergeant Gary Nelson  and the City of Minneapolis"/>
    <m/>
    <d v="2009-06-29T00:00:00"/>
    <s v="N"/>
    <m/>
    <x v="0"/>
  </r>
  <r>
    <x v="0"/>
    <x v="2"/>
    <s v="Minneapolis"/>
    <x v="0"/>
    <n v="413479"/>
    <s v="Ernest Abbott"/>
    <m/>
    <m/>
    <m/>
    <n v="70000"/>
    <s v="Minneapolis"/>
    <s v="Christopher Steward"/>
    <m/>
    <d v="2009-11-12T00:00:00"/>
    <s v="N"/>
    <m/>
    <x v="0"/>
  </r>
  <r>
    <x v="0"/>
    <x v="2"/>
    <s v="Minneapolis"/>
    <x v="0"/>
    <n v="413479"/>
    <s v="Maria Garcia"/>
    <m/>
    <m/>
    <m/>
    <n v="70000"/>
    <s v="Minneapolis"/>
    <s v="Officers James Golgart and Jordan Davis, City of Minneapolis"/>
    <m/>
    <d v="2010-12-11T00:00:00"/>
    <s v="N"/>
    <m/>
    <x v="0"/>
  </r>
  <r>
    <x v="0"/>
    <x v="2"/>
    <s v="Ramsey County"/>
    <x v="20"/>
    <n v="76656"/>
    <s v="CHARLES STROBEL V. RAMSEY COUNTY JOHN DOE 1"/>
    <m/>
    <m/>
    <s v="2013"/>
    <n v="70000"/>
    <s v="Ramsey County"/>
    <s v="Correctional Officer"/>
    <s v="Charles S. Strobel v. Ramsey  County and Correctional Officer John Doe 1  1983 violation - excessive force - assault and battery"/>
    <m/>
    <s v="Y"/>
    <s v="Settlement "/>
    <x v="2"/>
  </r>
  <r>
    <x v="0"/>
    <x v="4"/>
    <s v="Minneapolis"/>
    <x v="0"/>
    <n v="413479"/>
    <s v="German Castillo"/>
    <m/>
    <m/>
    <m/>
    <n v="67999"/>
    <s v="Minneapolis"/>
    <s v="City of Minneapolis, Officers Michael Honeycutt, Kevin David Parsons, Jane Doe and Richard Roe, Janee Harteau"/>
    <m/>
    <d v="2012-07-14T00:00:00"/>
    <s v="N"/>
    <m/>
    <x v="0"/>
  </r>
  <r>
    <x v="2"/>
    <x v="8"/>
    <s v="HOPKINS, CITY OF"/>
    <x v="61"/>
    <n v="18167"/>
    <s v="BARTOLO ZAVALA"/>
    <m/>
    <d v="2016-01-25T00:00:00"/>
    <m/>
    <n v="67500"/>
    <s v="League of Minnesota Cities"/>
    <m/>
    <m/>
    <d v="2015-02-07T00:00:00"/>
    <s v="N"/>
    <m/>
    <x v="2"/>
  </r>
  <r>
    <x v="0"/>
    <x v="4"/>
    <s v="Minneapolis"/>
    <x v="0"/>
    <n v="413479"/>
    <s v="Elliot Raynell Barnes"/>
    <m/>
    <m/>
    <m/>
    <n v="66421.91"/>
    <s v="Minneapolis"/>
    <s v="Officer Richard Walker, City of Minneapolis"/>
    <m/>
    <d v="2012-04-03T00:00:00"/>
    <s v="N"/>
    <m/>
    <x v="0"/>
  </r>
  <r>
    <x v="0"/>
    <x v="6"/>
    <s v="Minneapolis"/>
    <x v="0"/>
    <n v="413479"/>
    <s v="Nancy Johnson"/>
    <m/>
    <m/>
    <m/>
    <n v="65000"/>
    <s v="Minneapolis"/>
    <s v="Officers Mark Kaspszak, Lucas Peterson"/>
    <m/>
    <d v="2006-08-04T00:00:00"/>
    <s v="N"/>
    <m/>
    <x v="0"/>
  </r>
  <r>
    <x v="11"/>
    <x v="5"/>
    <s v="St. Paul"/>
    <x v="5"/>
    <n v="300721"/>
    <s v="Kongmeng Kue v. City"/>
    <m/>
    <m/>
    <m/>
    <n v="65000"/>
    <s v="St. Paul"/>
    <s v="Officer Dzik"/>
    <s v="Dog Bite"/>
    <m/>
    <s v="N"/>
    <s v="Settled"/>
    <x v="2"/>
  </r>
  <r>
    <x v="0"/>
    <x v="7"/>
    <s v="Dodge County"/>
    <x v="54"/>
    <n v="13503"/>
    <s v="R.Y."/>
    <m/>
    <m/>
    <m/>
    <n v="62500"/>
    <s v="MCIT"/>
    <s v="Jeremy Gunderson"/>
    <m/>
    <d v="2009-04-15T00:00:00"/>
    <s v="N"/>
    <m/>
    <x v="2"/>
  </r>
  <r>
    <x v="0"/>
    <x v="8"/>
    <s v="Minneapolis"/>
    <x v="0"/>
    <n v="413479"/>
    <s v="Hector Acevedo"/>
    <m/>
    <m/>
    <m/>
    <n v="62500"/>
    <s v="Minneapolis"/>
    <s v="Officer Tyrone Barze"/>
    <m/>
    <d v="2014-07-13T00:00:00"/>
    <s v="N"/>
    <m/>
    <x v="0"/>
  </r>
  <r>
    <x v="9"/>
    <x v="7"/>
    <s v="SOUTHEAST MN VIOLENT CRIME ENFORCEMENT TEAM"/>
    <x v="58"/>
    <e v="#N/A"/>
    <s v="YOUNG, RACHEL"/>
    <m/>
    <d v="2012-03-02T00:00:00"/>
    <m/>
    <n v="62500"/>
    <s v="League of Minnesota Cities"/>
    <m/>
    <m/>
    <d v="2009-04-01T00:00:00"/>
    <s v="N"/>
    <m/>
    <x v="2"/>
  </r>
  <r>
    <x v="3"/>
    <x v="3"/>
    <s v="BROOKLYN PARK, CITY OF BROOKLYN PARK EDA"/>
    <x v="3"/>
    <n v="79433"/>
    <s v="ANDRE PASSENHEIM"/>
    <m/>
    <d v="2015-02-06T00:00:00"/>
    <m/>
    <n v="60000"/>
    <s v="League of Minnesota Cities"/>
    <m/>
    <m/>
    <d v="2014-11-04T00:00:00"/>
    <s v="N"/>
    <m/>
    <x v="2"/>
  </r>
  <r>
    <x v="0"/>
    <x v="2"/>
    <s v="Minneapolis"/>
    <x v="0"/>
    <n v="413479"/>
    <s v="Brandon Dickson"/>
    <m/>
    <m/>
    <m/>
    <n v="60000"/>
    <s v="Minneapolis"/>
    <s v="Officers Joshua Stewart and Sundiata Bronson, City of Minneapolis"/>
    <m/>
    <d v="2011-09-09T00:00:00"/>
    <s v="N"/>
    <m/>
    <x v="0"/>
  </r>
  <r>
    <x v="5"/>
    <x v="4"/>
    <s v="ROSEVILLE, CITY OF"/>
    <x v="62"/>
    <n v="35729"/>
    <s v="VICTOR HERNANDEZ-RIVERA"/>
    <m/>
    <d v="2014-04-15T00:00:00"/>
    <m/>
    <n v="60000"/>
    <s v="League of Minnesota Cities"/>
    <m/>
    <m/>
    <d v="2013-05-26T00:00:00"/>
    <s v="N"/>
    <m/>
    <x v="2"/>
  </r>
  <r>
    <x v="1"/>
    <x v="1"/>
    <s v="St. Paul"/>
    <x v="5"/>
    <n v="300721"/>
    <s v="Loyd Maeberry v. City"/>
    <m/>
    <m/>
    <m/>
    <n v="57500"/>
    <s v="St. Paul"/>
    <s v="Gerald Carter; Chad Dagenais; Michael Wills; Amanda Heu; Sgt. John Peck"/>
    <s v="Police Misconduct"/>
    <m/>
    <s v="N"/>
    <s v="Settled"/>
    <x v="2"/>
  </r>
  <r>
    <x v="0"/>
    <x v="6"/>
    <s v="Todd County"/>
    <x v="63"/>
    <n v="18597"/>
    <s v="Kurt Johnson"/>
    <m/>
    <m/>
    <m/>
    <n v="57300"/>
    <s v="MCIT"/>
    <s v="Winter"/>
    <m/>
    <d v="2007-04-13T00:00:00"/>
    <s v="N"/>
    <m/>
    <x v="2"/>
  </r>
  <r>
    <x v="1"/>
    <x v="6"/>
    <s v="AKELEY, CITY OF"/>
    <x v="64"/>
    <e v="#N/A"/>
    <s v="KRISTY BARSCH"/>
    <m/>
    <d v="2009-06-02T00:00:00"/>
    <m/>
    <n v="55000"/>
    <s v="League of Minnesota Cities"/>
    <m/>
    <m/>
    <d v="2008-08-13T00:00:00"/>
    <s v="N"/>
    <m/>
    <x v="2"/>
  </r>
  <r>
    <x v="0"/>
    <x v="7"/>
    <s v="Minneapolis"/>
    <x v="0"/>
    <n v="413479"/>
    <s v="Joseph Elliot"/>
    <m/>
    <m/>
    <m/>
    <n v="55000"/>
    <s v="Minneapolis"/>
    <s v="Officer Christopher Garbisch"/>
    <m/>
    <d v="2009-07-23T00:00:00"/>
    <s v="N"/>
    <m/>
    <x v="0"/>
  </r>
  <r>
    <x v="0"/>
    <x v="8"/>
    <s v="Minneapolis"/>
    <x v="0"/>
    <n v="413479"/>
    <s v="Catrice Lynch"/>
    <m/>
    <m/>
    <m/>
    <n v="52600"/>
    <s v="Minneapolis"/>
    <s v="City of Minneapolis &amp; John Does 1-10"/>
    <m/>
    <d v="2014-09-26T00:00:00"/>
    <s v="N"/>
    <m/>
    <x v="0"/>
  </r>
  <r>
    <x v="5"/>
    <x v="8"/>
    <s v="ROBBINSDALE, CITY OF"/>
    <x v="26"/>
    <n v="14411"/>
    <s v="DEREK THOMPSON"/>
    <m/>
    <d v="2014-07-01T00:00:00"/>
    <m/>
    <n v="52500"/>
    <s v="League of Minnesota Cities"/>
    <m/>
    <m/>
    <d v="2012-07-01T00:00:00"/>
    <s v="N"/>
    <m/>
    <x v="2"/>
  </r>
  <r>
    <x v="0"/>
    <x v="8"/>
    <s v="Washington County"/>
    <x v="59"/>
    <n v="63163"/>
    <s v="Choua Yang"/>
    <m/>
    <m/>
    <d v="2016-04-22T00:00:00"/>
    <n v="52000"/>
    <s v="MCIT"/>
    <s v="Various"/>
    <m/>
    <d v="2013-10-24T00:00:00"/>
    <s v="Y"/>
    <m/>
    <x v="2"/>
  </r>
  <r>
    <x v="0"/>
    <x v="8"/>
    <s v="Isanti County"/>
    <x v="8"/>
    <n v="22902"/>
    <s v="Nicholas Zentic"/>
    <m/>
    <m/>
    <d v="2016-04-21T00:00:00"/>
    <n v="51000"/>
    <s v="MCIT"/>
    <s v="Various"/>
    <m/>
    <d v="2013-12-30T00:00:00"/>
    <s v="Y"/>
    <m/>
    <x v="2"/>
  </r>
  <r>
    <x v="9"/>
    <x v="7"/>
    <s v="EAGAN, CITY OF"/>
    <x v="55"/>
    <n v="66549"/>
    <s v="RASMUSSON, ANNE"/>
    <m/>
    <d v="2012-01-19T00:00:00"/>
    <m/>
    <n v="50400"/>
    <s v="League of Minnesota Cities"/>
    <m/>
    <m/>
    <d v="2012-01-19T00:00:00"/>
    <s v="N"/>
    <m/>
    <x v="2"/>
  </r>
  <r>
    <x v="0"/>
    <x v="2"/>
    <s v="Duluth"/>
    <x v="45"/>
    <n v="86241"/>
    <s v="Anthony Carl"/>
    <m/>
    <m/>
    <d v="2013-06-04T00:00:00"/>
    <n v="50000"/>
    <s v="Duluth"/>
    <s v="(not provided)"/>
    <s v="police shooting resulting in the death of a person who was attacking the officer involved with a baseball bat at the time he was shot (alleged civil rights violation)"/>
    <m/>
    <s v="N"/>
    <m/>
    <x v="2"/>
  </r>
  <r>
    <x v="1"/>
    <x v="7"/>
    <s v="METRO GANG STRIKE FORCE LEVANDER, GILLEN  MILLER, PA"/>
    <x v="1"/>
    <e v="#N/A"/>
    <s v="DAGOBERTO RODRIGUEZ"/>
    <m/>
    <d v="2009-02-27T00:00:00"/>
    <m/>
    <n v="50000"/>
    <s v="League of Minnesota Cities"/>
    <m/>
    <m/>
    <d v="2008-07-31T00:00:00"/>
    <s v="N"/>
    <m/>
    <x v="1"/>
  </r>
  <r>
    <x v="0"/>
    <x v="0"/>
    <s v="Minneapolis"/>
    <x v="0"/>
    <n v="413479"/>
    <s v="David Niznik"/>
    <m/>
    <m/>
    <m/>
    <n v="50000"/>
    <s v="Minneapolis"/>
    <s v="Sgt. Charles McCree"/>
    <m/>
    <d v="2003-06-06T00:00:00"/>
    <s v="N"/>
    <m/>
    <x v="0"/>
  </r>
  <r>
    <x v="0"/>
    <x v="5"/>
    <s v="Minneapolis"/>
    <x v="0"/>
    <n v="413479"/>
    <s v="Alicia Joneja"/>
    <m/>
    <m/>
    <m/>
    <n v="50000"/>
    <s v="Minneapolis"/>
    <s v="Officers Heather Sterzinger and Sundiata Bronson"/>
    <m/>
    <d v="2012-06-22T00:00:00"/>
    <s v="N"/>
    <m/>
    <x v="0"/>
  </r>
  <r>
    <x v="0"/>
    <x v="4"/>
    <s v="Minneapolis"/>
    <x v="0"/>
    <n v="413479"/>
    <s v="Zachary Z. King, Craig E. Dyar, Jr. and Anthony L. Wilson"/>
    <m/>
    <m/>
    <m/>
    <n v="50000"/>
    <s v="Minneapolis"/>
    <s v="Officers Joshua Stewart, Sundiata Bronson, Ka Yang, Darah Westermeyer, Joseph Klimmek"/>
    <m/>
    <d v="2012-04-30T00:00:00"/>
    <s v="N"/>
    <m/>
    <x v="0"/>
  </r>
  <r>
    <x v="0"/>
    <x v="6"/>
    <s v="Nobles County"/>
    <x v="65"/>
    <n v="8650"/>
    <s v="Latell Chaney"/>
    <m/>
    <m/>
    <d v="2009-09-11T00:00:00"/>
    <n v="50000"/>
    <s v="MCIT"/>
    <s v="Various"/>
    <m/>
    <d v="2006-04-01T00:00:00"/>
    <s v="Y"/>
    <m/>
    <x v="2"/>
  </r>
  <r>
    <x v="6"/>
    <x v="10"/>
    <s v="OWATONNA, CITY OF"/>
    <x v="66"/>
    <n v="25643"/>
    <s v="JOHN &amp; JANE DOE"/>
    <m/>
    <d v="2007-05-14T00:00:00"/>
    <m/>
    <n v="50000"/>
    <s v="League of Minnesota Cities"/>
    <m/>
    <m/>
    <d v="2007-04-02T00:00:00"/>
    <s v="N"/>
    <m/>
    <x v="2"/>
  </r>
  <r>
    <x v="3"/>
    <x v="8"/>
    <s v="OWATONNA, CITY OF"/>
    <x v="66"/>
    <n v="25643"/>
    <s v="FRANK TUBBS"/>
    <m/>
    <d v="2015-01-29T00:00:00"/>
    <m/>
    <n v="50000"/>
    <s v="League of Minnesota Cities"/>
    <m/>
    <m/>
    <d v="2014-05-17T00:00:00"/>
    <s v="N"/>
    <m/>
    <x v="2"/>
  </r>
  <r>
    <x v="0"/>
    <x v="2"/>
    <s v="Ramsey County"/>
    <x v="20"/>
    <n v="76656"/>
    <s v="SHERRY NELSON V. DEPUTY L. DALY, ET AL."/>
    <m/>
    <m/>
    <d v="2013-12-05T00:00:00"/>
    <n v="50000"/>
    <s v="Ramsey County"/>
    <s v="Deputy"/>
    <s v="Case was settled - Sherry Nelson v. Deputy L. Daly; Deputies John Doe and Mary Roe; all in their personal, individual, and official capacities as Ramsey County Sheriff's Deputies; other unnamed Sheriff's Deputies, Ramsey County Sheriff Matthew Bostrom; an"/>
    <m/>
    <s v="N"/>
    <s v="Settlment"/>
    <x v="2"/>
  </r>
  <r>
    <x v="8"/>
    <x v="1"/>
    <s v="ROGERS, CITY OF"/>
    <x v="46"/>
    <n v="12702"/>
    <s v="TAYLOR, DUSTIN"/>
    <m/>
    <d v="2011-05-02T00:00:00"/>
    <m/>
    <n v="50000"/>
    <s v="League of Minnesota Cities"/>
    <m/>
    <m/>
    <d v="2010-07-01T00:00:00"/>
    <s v="N"/>
    <m/>
    <x v="2"/>
  </r>
  <r>
    <x v="11"/>
    <x v="2"/>
    <s v="St. Paul"/>
    <x v="5"/>
    <n v="300721"/>
    <s v="Christopher Conner v. City et al"/>
    <m/>
    <m/>
    <m/>
    <n v="50000"/>
    <s v="St. Paul"/>
    <s v="Andrew Shanley; Joshua Moore"/>
    <s v="Police Misconduct"/>
    <m/>
    <s v="N"/>
    <s v="Settled"/>
    <x v="2"/>
  </r>
  <r>
    <x v="3"/>
    <x v="4"/>
    <s v="St. Paul"/>
    <x v="5"/>
    <n v="300721"/>
    <s v="James Cannon v. City"/>
    <m/>
    <m/>
    <m/>
    <n v="50000"/>
    <s v="St. Paul"/>
    <s v="None named"/>
    <s v="Police Misconduct"/>
    <m/>
    <s v="N"/>
    <s v="Settled"/>
    <x v="2"/>
  </r>
  <r>
    <x v="0"/>
    <x v="1"/>
    <s v="Blue Earth County"/>
    <x v="67"/>
    <n v="15463"/>
    <s v="Jeremy Hansen"/>
    <m/>
    <m/>
    <d v="2011-05-25T00:00:00"/>
    <n v="49000"/>
    <s v="MCIT"/>
    <s v="Jim Sheppard"/>
    <m/>
    <d v="2007-02-08T00:00:00"/>
    <s v="Y"/>
    <m/>
    <x v="2"/>
  </r>
  <r>
    <x v="6"/>
    <x v="6"/>
    <s v="NEW HOPE, CITY OF"/>
    <x v="48"/>
    <n v="20900"/>
    <s v="YVONNE CLARK"/>
    <m/>
    <d v="2007-07-20T00:00:00"/>
    <m/>
    <n v="47500"/>
    <s v="League of Minnesota Cities"/>
    <m/>
    <m/>
    <d v="2007-04-26T00:00:00"/>
    <s v="N"/>
    <m/>
    <x v="2"/>
  </r>
  <r>
    <x v="2"/>
    <x v="3"/>
    <s v="RICHFIELD, CITY OF"/>
    <x v="41"/>
    <n v="36413"/>
    <s v="KAMAL GELLE"/>
    <m/>
    <d v="2016-09-19T00:00:00"/>
    <m/>
    <n v="47500"/>
    <s v="League of Minnesota Cities"/>
    <m/>
    <m/>
    <d v="2015-10-03T00:00:00"/>
    <s v="N"/>
    <m/>
    <x v="2"/>
  </r>
  <r>
    <x v="0"/>
    <x v="5"/>
    <s v="Anoka County"/>
    <x v="28"/>
    <n v="82411"/>
    <s v="STEVEN LACHINSKI"/>
    <m/>
    <m/>
    <d v="2014-01-09T00:00:00"/>
    <n v="45000"/>
    <s v="Anoka County"/>
    <s v="JEFFERY PIPER"/>
    <s v="NOTICE OF CLAIM -  CLAIMANT ALLEGING OFFICER ILLEGALLY AND UNCONSITUTIONALLY ENTERED HIS HOUSE, ARRESTED HIM, USED UNREASONABLE FORCE AND BATTERED HIM, CAUSING BODILY INJURY."/>
    <d v="2011-08-22T00:00:00"/>
    <s v="N"/>
    <m/>
    <x v="2"/>
  </r>
  <r>
    <x v="8"/>
    <x v="1"/>
    <s v="APPLE VALLEY, CITY OF"/>
    <x v="68"/>
    <n v="50832"/>
    <s v="KHALID BARI"/>
    <m/>
    <d v="2011-01-21T00:00:00"/>
    <m/>
    <n v="45000"/>
    <s v="League of Minnesota Cities"/>
    <m/>
    <m/>
    <d v="2011-01-11T00:00:00"/>
    <s v="N"/>
    <m/>
    <x v="2"/>
  </r>
  <r>
    <x v="9"/>
    <x v="7"/>
    <s v="APPLE VALLEY, CITY OF"/>
    <x v="68"/>
    <n v="50832"/>
    <s v="ERICKSON, KIERAN"/>
    <m/>
    <d v="2012-03-27T00:00:00"/>
    <m/>
    <n v="45000"/>
    <s v="League of Minnesota Cities"/>
    <m/>
    <m/>
    <d v="2011-07-16T00:00:00"/>
    <s v="N"/>
    <m/>
    <x v="2"/>
  </r>
  <r>
    <x v="0"/>
    <x v="6"/>
    <s v="Mille Lacs County"/>
    <x v="11"/>
    <n v="16631"/>
    <s v="LTD, a minor"/>
    <m/>
    <m/>
    <m/>
    <n v="45000"/>
    <s v="MCIT"/>
    <s v="Unknown"/>
    <m/>
    <d v="2007-04-10T00:00:00"/>
    <s v="N"/>
    <m/>
    <x v="2"/>
  </r>
  <r>
    <x v="0"/>
    <x v="1"/>
    <s v="Minneapolis"/>
    <x v="0"/>
    <n v="413479"/>
    <s v="Malcom Labon"/>
    <m/>
    <m/>
    <m/>
    <n v="45000"/>
    <s v="Minneapolis"/>
    <s v="Officers John Laluzeme, Patrick McCarver"/>
    <m/>
    <d v="2006-09-08T00:00:00"/>
    <s v="N"/>
    <m/>
    <x v="0"/>
  </r>
  <r>
    <x v="0"/>
    <x v="5"/>
    <s v="Minneapolis"/>
    <x v="0"/>
    <n v="413479"/>
    <s v="Ray Swanson"/>
    <m/>
    <m/>
    <m/>
    <n v="45000"/>
    <s v="Minneapolis"/>
    <s v="Ka Yang, KeHeung Anderson, Jon Edwards, Sara Metcalf"/>
    <m/>
    <d v="2011-04-29T00:00:00"/>
    <s v="N"/>
    <m/>
    <x v="0"/>
  </r>
  <r>
    <x v="0"/>
    <x v="4"/>
    <s v="Minneapolis"/>
    <x v="0"/>
    <n v="413479"/>
    <s v="Porter, Jessica f/k/a Joshua Nordyke"/>
    <m/>
    <m/>
    <m/>
    <n v="45000"/>
    <s v="Minneapolis"/>
    <s v="Officers Roosevelt Walls, City of Minneapolis, and (Kmart Corporation)"/>
    <m/>
    <d v="2012-02-02T00:00:00"/>
    <s v="N"/>
    <m/>
    <x v="0"/>
  </r>
  <r>
    <x v="0"/>
    <x v="10"/>
    <s v="St. Louis County"/>
    <x v="69"/>
    <n v="56570"/>
    <s v="Neil Anderson"/>
    <m/>
    <m/>
    <d v="2008-02-25T00:00:00"/>
    <n v="45000"/>
    <s v="St. Louis County"/>
    <s v="James McKenzie, Richard Fiero, and Ross Litman"/>
    <s v="Settlement of federal-court action Anderson v. McKenzie, Case No. 06-cv-4498 (PAM/RLE), involving claims against county and county employees arising from alleged violations of plaintiff's constitutional rights"/>
    <d v="2003-05-15T00:00:00"/>
    <s v="N"/>
    <m/>
    <x v="2"/>
  </r>
  <r>
    <x v="9"/>
    <x v="7"/>
    <s v="St. Paul"/>
    <x v="5"/>
    <n v="300721"/>
    <s v="Keith Dawson v. City, et al"/>
    <m/>
    <m/>
    <m/>
    <n v="45000"/>
    <s v="St. Paul"/>
    <s v="Brian Wanschura; Christopher McGuire"/>
    <s v="Police Misconduct"/>
    <m/>
    <s v="N"/>
    <s v="Settled"/>
    <x v="2"/>
  </r>
  <r>
    <x v="11"/>
    <x v="5"/>
    <s v="St. Paul"/>
    <x v="5"/>
    <n v="300721"/>
    <s v="Gerald Hutchinson v. City"/>
    <m/>
    <m/>
    <m/>
    <n v="45000"/>
    <s v="St. Paul"/>
    <s v="David Stokes; Laura Boulduan; Jeffrey Lewis; Michael McGinn"/>
    <s v="Police Misconduct"/>
    <m/>
    <s v="N"/>
    <s v="Settled"/>
    <x v="2"/>
  </r>
  <r>
    <x v="11"/>
    <x v="5"/>
    <s v="St. Paul"/>
    <x v="5"/>
    <n v="300721"/>
    <s v="Stephen Wolfe v. City, et al"/>
    <m/>
    <m/>
    <m/>
    <n v="45000"/>
    <s v="St. Paul"/>
    <s v="Robert Lockhorst; William Everett"/>
    <s v="Police Misconduct"/>
    <m/>
    <s v="N"/>
    <s v="Settled"/>
    <x v="2"/>
  </r>
  <r>
    <x v="0"/>
    <x v="4"/>
    <s v="Washington County"/>
    <x v="59"/>
    <n v="63163"/>
    <s v="Alan Read"/>
    <m/>
    <m/>
    <d v="2015-11-01T00:00:00"/>
    <n v="45000"/>
    <s v="MCIT"/>
    <s v="Various"/>
    <m/>
    <d v="2013-08-10T00:00:00"/>
    <s v="Y"/>
    <m/>
    <x v="2"/>
  </r>
  <r>
    <x v="8"/>
    <x v="2"/>
    <s v="FARMINGTON CITY OF &amp; EDA"/>
    <x v="70"/>
    <n v="22940"/>
    <s v="MENOCH, BARBARA"/>
    <m/>
    <d v="2011-10-28T00:00:00"/>
    <m/>
    <n v="44500"/>
    <s v="League of Minnesota Cities"/>
    <m/>
    <m/>
    <d v="2011-06-17T00:00:00"/>
    <s v="N"/>
    <m/>
    <x v="2"/>
  </r>
  <r>
    <x v="0"/>
    <x v="8"/>
    <s v="Stearns County"/>
    <x v="14"/>
    <n v="49129"/>
    <s v="Eric Jaeger"/>
    <m/>
    <m/>
    <d v="2016-08-23T00:00:00"/>
    <n v="44000"/>
    <s v="MCIT"/>
    <s v="Various"/>
    <m/>
    <d v="2015-03-01T00:00:00"/>
    <s v="Y"/>
    <m/>
    <x v="2"/>
  </r>
  <r>
    <x v="7"/>
    <x v="1"/>
    <s v="St. Paul"/>
    <x v="5"/>
    <n v="300721"/>
    <s v="Teri Fox-Fitzgerald v. City et al"/>
    <m/>
    <m/>
    <m/>
    <n v="43500"/>
    <s v="St. Paul"/>
    <s v="Isaac Rinehart"/>
    <s v="police dog bite"/>
    <m/>
    <s v="N"/>
    <s v="Settled"/>
    <x v="2"/>
  </r>
  <r>
    <x v="0"/>
    <x v="5"/>
    <s v="Minneapolis"/>
    <x v="0"/>
    <n v="413479"/>
    <s v="Christopher Thompson"/>
    <m/>
    <m/>
    <m/>
    <n v="43000"/>
    <s v="Minneapolis"/>
    <s v="Officers Mi’Quel Barnes and, Craig Crisp Jr. and the City of Minneapolis"/>
    <m/>
    <d v="2012-04-01T00:00:00"/>
    <s v="N"/>
    <m/>
    <x v="0"/>
  </r>
  <r>
    <x v="0"/>
    <x v="4"/>
    <s v="Minneapolis"/>
    <x v="0"/>
    <n v="413479"/>
    <s v="Carmon Lang "/>
    <m/>
    <m/>
    <m/>
    <n v="43000"/>
    <s v="Minneapolis"/>
    <s v="City of Minneapolis, Minneapolis Police Officers 1-10"/>
    <m/>
    <m/>
    <s v="N"/>
    <m/>
    <x v="0"/>
  </r>
  <r>
    <x v="5"/>
    <x v="5"/>
    <s v="St. Paul"/>
    <x v="5"/>
    <n v="300721"/>
    <s v="Rafael Diaz v. City"/>
    <m/>
    <m/>
    <m/>
    <n v="42500"/>
    <s v="St. Paul"/>
    <s v="John Fish; Laura Finnegan"/>
    <s v="Police Misconduct"/>
    <m/>
    <s v="N"/>
    <s v="Settled"/>
    <x v="2"/>
  </r>
  <r>
    <x v="0"/>
    <x v="3"/>
    <s v="Minneapolis"/>
    <x v="0"/>
    <n v="413479"/>
    <s v="Ah'men McGill"/>
    <d v="2016-01-08T00:00:00"/>
    <m/>
    <m/>
    <n v="42250"/>
    <s v="Minneapolis"/>
    <s v="(not provided)"/>
    <m/>
    <m/>
    <s v="N"/>
    <m/>
    <x v="0"/>
  </r>
  <r>
    <x v="11"/>
    <x v="5"/>
    <s v="St. Paul"/>
    <x v="5"/>
    <n v="300721"/>
    <s v="Clifton McWright v. City"/>
    <m/>
    <m/>
    <m/>
    <n v="42087"/>
    <s v="St. Paul"/>
    <s v="Dave Quast"/>
    <s v="Police Misconduct"/>
    <m/>
    <s v="N"/>
    <s v="Settled"/>
    <x v="2"/>
  </r>
  <r>
    <x v="9"/>
    <x v="5"/>
    <s v="St. Paul"/>
    <x v="5"/>
    <n v="300721"/>
    <s v="McGuire &amp; Wanschura v. City"/>
    <m/>
    <m/>
    <m/>
    <n v="41399"/>
    <s v="St. Paul"/>
    <m/>
    <s v="Data Practices Act Violation"/>
    <m/>
    <m/>
    <s v="Judgment Against City"/>
    <x v="2"/>
  </r>
  <r>
    <x v="0"/>
    <x v="5"/>
    <s v="BCA"/>
    <x v="42"/>
    <e v="#N/A"/>
    <s v="Todd Anthony Theyson"/>
    <m/>
    <m/>
    <d v="2014-10-27T00:00:00"/>
    <n v="40000"/>
    <s v="State Patrol"/>
    <s v="(redacted)"/>
    <m/>
    <m/>
    <s v="N"/>
    <m/>
    <x v="2"/>
  </r>
  <r>
    <x v="3"/>
    <x v="3"/>
    <s v="Hennepin County"/>
    <x v="22"/>
    <n v="4414"/>
    <s v="Rasmussen, Adam Carl v. Matthew Stefens, H County"/>
    <m/>
    <d v="2015-06-15T00:00:00"/>
    <d v="2017-05-04T00:00:00"/>
    <n v="40000"/>
    <s v="Hennepin County"/>
    <s v="Sgt. Matthew Steffens"/>
    <s v="Tort-Section 1983/Federal"/>
    <m/>
    <s v="N"/>
    <m/>
    <x v="2"/>
  </r>
  <r>
    <x v="9"/>
    <x v="2"/>
    <s v="LAKEVILLE, CITY OF LAKEVILLE HRA"/>
    <x v="12"/>
    <n v="60846"/>
    <s v="MINCEY, HEATHER"/>
    <m/>
    <d v="2012-06-05T00:00:00"/>
    <m/>
    <n v="40000"/>
    <s v="League of Minnesota Cities"/>
    <m/>
    <m/>
    <d v="2012-01-30T00:00:00"/>
    <s v="N"/>
    <m/>
    <x v="2"/>
  </r>
  <r>
    <x v="5"/>
    <x v="8"/>
    <s v="MAPLE GROVE, CITY OF MAPLE GROVE PARK BOARD  HRA"/>
    <x v="71"/>
    <n v="68297"/>
    <s v="AMY FLAH"/>
    <m/>
    <d v="2014-02-01T00:00:00"/>
    <m/>
    <n v="40000"/>
    <s v="League of Minnesota Cities"/>
    <m/>
    <m/>
    <d v="2013-09-26T00:00:00"/>
    <s v="N"/>
    <m/>
    <x v="2"/>
  </r>
  <r>
    <x v="0"/>
    <x v="0"/>
    <s v="Minneapolis"/>
    <x v="0"/>
    <n v="413479"/>
    <s v="Estate of Juwan Gatlin "/>
    <m/>
    <m/>
    <m/>
    <n v="40000"/>
    <s v="Minneapolis"/>
    <s v="Sgt. Michael Green"/>
    <m/>
    <d v="2004-02-15T00:00:00"/>
    <s v="N"/>
    <m/>
    <x v="0"/>
  </r>
  <r>
    <x v="0"/>
    <x v="10"/>
    <s v="Minneapolis"/>
    <x v="0"/>
    <n v="413479"/>
    <s v="Rachel Robinson"/>
    <m/>
    <m/>
    <m/>
    <n v="40000"/>
    <s v="Minneapolis"/>
    <s v="Officer Daniel Swalve"/>
    <m/>
    <d v="2005-06-04T00:00:00"/>
    <s v="N"/>
    <m/>
    <x v="0"/>
  </r>
  <r>
    <x v="0"/>
    <x v="1"/>
    <s v="Minneapolis"/>
    <x v="0"/>
    <n v="413479"/>
    <s v="John Wuchko"/>
    <m/>
    <m/>
    <m/>
    <n v="40000"/>
    <s v="Minneapolis"/>
    <s v="Officer Charles Storlie"/>
    <m/>
    <d v="2003-05-30T00:00:00"/>
    <s v="N"/>
    <m/>
    <x v="0"/>
  </r>
  <r>
    <x v="0"/>
    <x v="7"/>
    <s v="Minneapolis"/>
    <x v="0"/>
    <n v="413479"/>
    <s v="Tonya Magnan"/>
    <m/>
    <m/>
    <m/>
    <n v="40000"/>
    <s v="Minneapolis"/>
    <s v="Michael Young, Jonathon Kingsbury, Michael Moore, Christopher Smith, Christopher Granger, "/>
    <m/>
    <d v="2010-07-11T00:00:00"/>
    <s v="N"/>
    <m/>
    <x v="0"/>
  </r>
  <r>
    <x v="0"/>
    <x v="5"/>
    <s v="Minneapolis"/>
    <x v="0"/>
    <n v="413479"/>
    <s v="John Wuchko"/>
    <m/>
    <m/>
    <m/>
    <n v="40000"/>
    <s v="Minneapolis"/>
    <s v="John Staufenberg and City of Minneapolis"/>
    <m/>
    <d v="2009-09-21T00:00:00"/>
    <s v="N"/>
    <m/>
    <x v="0"/>
  </r>
  <r>
    <x v="0"/>
    <x v="8"/>
    <s v="Minneapolis"/>
    <x v="0"/>
    <n v="413479"/>
    <s v="Jesse McLemore"/>
    <m/>
    <m/>
    <m/>
    <n v="40000"/>
    <s v="Minneapolis"/>
    <s v="Officers Jer Yang, Christopher Steward, Officer John Doe"/>
    <m/>
    <d v="2014-08-06T00:00:00"/>
    <s v="N"/>
    <m/>
    <x v="0"/>
  </r>
  <r>
    <x v="0"/>
    <x v="1"/>
    <s v="Ramsey County"/>
    <x v="20"/>
    <n v="76656"/>
    <s v="CATHERINE T. STELTER V. COUNTY OF RAMSEY, RCS DEPUTY MARK WINKEL, JOHN DOES 1-2 AND JANE DOE"/>
    <m/>
    <m/>
    <n v="2011"/>
    <n v="40000"/>
    <s v="Ramsey County"/>
    <s v="RCSO Correctional Officer"/>
    <s v="Action for monetary damages for injuries sustained due to excessive force, violation of civil rights and common laws of Minnesota.  Matter settled prior to trial"/>
    <m/>
    <s v="Y"/>
    <s v="Settlement"/>
    <x v="2"/>
  </r>
  <r>
    <x v="10"/>
    <x v="6"/>
    <s v="St. Paul"/>
    <x v="5"/>
    <n v="300721"/>
    <s v="Zachary McGraw v. City"/>
    <m/>
    <m/>
    <m/>
    <n v="40000"/>
    <s v="St. Paul"/>
    <s v="Allen Anderson; Erik Diskerud; Ian Kough; Soren Mahowald; Derrick Herling"/>
    <s v="excessive force"/>
    <m/>
    <s v="N"/>
    <s v="Settled"/>
    <x v="2"/>
  </r>
  <r>
    <x v="0"/>
    <x v="4"/>
    <s v="Wadena County"/>
    <x v="72"/>
    <n v="7484"/>
    <s v="Christina Rutten"/>
    <m/>
    <m/>
    <d v="2015-01-19T00:00:00"/>
    <n v="40000"/>
    <s v="MCIT"/>
    <s v="Harold Johnson"/>
    <m/>
    <d v="2012-05-31T00:00:00"/>
    <s v="Y"/>
    <m/>
    <x v="2"/>
  </r>
  <r>
    <x v="0"/>
    <x v="4"/>
    <s v="Minneapolis"/>
    <x v="0"/>
    <n v="413479"/>
    <s v="Michael David Burnett "/>
    <m/>
    <m/>
    <m/>
    <n v="39000"/>
    <s v="Minneapolis"/>
    <s v="City of Minneapolis, Christopher Cushenbery, Lararose Turner, Steven Lecy, John Doe and Jane Doe"/>
    <m/>
    <d v="2010-01-01T00:00:00"/>
    <s v="N"/>
    <m/>
    <x v="0"/>
  </r>
  <r>
    <x v="0"/>
    <x v="5"/>
    <s v="Minneapolis"/>
    <x v="0"/>
    <n v="413479"/>
    <s v="Prywon Bettis"/>
    <m/>
    <m/>
    <m/>
    <n v="38800"/>
    <s v="Minneapolis"/>
    <s v="The City of Minneapolis, Karl Sauskojus, and Joshua Metcalf "/>
    <m/>
    <d v="2010-09-10T00:00:00"/>
    <s v="N"/>
    <m/>
    <x v="0"/>
  </r>
  <r>
    <x v="0"/>
    <x v="2"/>
    <s v="Minneapolis"/>
    <x v="0"/>
    <n v="413479"/>
    <s v="William DeMone Walker"/>
    <m/>
    <m/>
    <m/>
    <n v="37500"/>
    <s v="Minneapolis"/>
    <s v="Lucas Peterson, John Does 1-3, Tim Dolan and the City of Minneapolis"/>
    <m/>
    <d v="2012-04-17T00:00:00"/>
    <s v="N"/>
    <m/>
    <x v="0"/>
  </r>
  <r>
    <x v="6"/>
    <x v="10"/>
    <s v="ROBBINSDALE, CITY OF"/>
    <x v="26"/>
    <n v="14411"/>
    <s v="DARRION MALLORY"/>
    <m/>
    <d v="2007-06-21T00:00:00"/>
    <m/>
    <n v="37500"/>
    <s v="League of Minnesota Cities"/>
    <m/>
    <m/>
    <d v="2005-12-07T00:00:00"/>
    <s v="N"/>
    <m/>
    <x v="2"/>
  </r>
  <r>
    <x v="7"/>
    <x v="7"/>
    <s v="BROOKLYN PARK, CITY OF BROOKLYN PARK EDA"/>
    <x v="3"/>
    <n v="79433"/>
    <s v="JON BENEDIX"/>
    <m/>
    <d v="2010-10-19T00:00:00"/>
    <m/>
    <n v="36087.46"/>
    <s v="League of Minnesota Cities"/>
    <m/>
    <m/>
    <d v="2010-01-30T00:00:00"/>
    <s v="N"/>
    <m/>
    <x v="2"/>
  </r>
  <r>
    <x v="10"/>
    <x v="9"/>
    <s v="BREEZY POINT, CITY OF"/>
    <x v="73"/>
    <n v="2355"/>
    <s v="JULIE WILLENBRING"/>
    <m/>
    <d v="2008-07-28T00:00:00"/>
    <m/>
    <n v="35000"/>
    <s v="League of Minnesota Cities"/>
    <m/>
    <m/>
    <d v="2007-07-29T00:00:00"/>
    <s v="N"/>
    <m/>
    <x v="2"/>
  </r>
  <r>
    <x v="0"/>
    <x v="0"/>
    <s v="Minneapolis"/>
    <x v="0"/>
    <n v="413479"/>
    <s v="Felicia Craig"/>
    <m/>
    <m/>
    <m/>
    <n v="35000"/>
    <s v="Minneapolis"/>
    <s v="Officers Sean McGinty, Christopher Tucker, Mark Bohnsack, Jeremy Hulke"/>
    <m/>
    <d v="2003-02-08T00:00:00"/>
    <s v="N"/>
    <m/>
    <x v="0"/>
  </r>
  <r>
    <x v="0"/>
    <x v="6"/>
    <s v="Minneapolis"/>
    <x v="0"/>
    <n v="413479"/>
    <s v="Derrick Simmons"/>
    <m/>
    <m/>
    <m/>
    <n v="35000"/>
    <s v="Minneapolis"/>
    <s v="Lucas Petersen, Mark Kaspszak"/>
    <m/>
    <d v="2006-08-04T00:00:00"/>
    <s v="N"/>
    <m/>
    <x v="0"/>
  </r>
  <r>
    <x v="0"/>
    <x v="1"/>
    <s v="Minneapolis"/>
    <x v="0"/>
    <n v="413479"/>
    <s v="Zeanna Robinson"/>
    <m/>
    <m/>
    <m/>
    <n v="35000"/>
    <s v="Minneapolis"/>
    <s v="Officer Kevn Lazarchie"/>
    <m/>
    <d v="2009-04-24T00:00:00"/>
    <s v="N"/>
    <m/>
    <x v="0"/>
  </r>
  <r>
    <x v="9"/>
    <x v="2"/>
    <s v="ROSEMOUNT, CITY OF"/>
    <x v="74"/>
    <n v="23269"/>
    <s v="BOYKIN, DEREK"/>
    <m/>
    <d v="2012-08-28T00:00:00"/>
    <m/>
    <n v="35000"/>
    <s v="League of Minnesota Cities"/>
    <m/>
    <m/>
    <d v="2011-12-27T00:00:00"/>
    <s v="N"/>
    <m/>
    <x v="2"/>
  </r>
  <r>
    <x v="0"/>
    <x v="10"/>
    <s v="St. Louis County"/>
    <x v="69"/>
    <n v="56570"/>
    <s v="JoAnne Wienke"/>
    <m/>
    <m/>
    <d v="2008-04-08T00:00:00"/>
    <n v="35000"/>
    <s v="St. Louis County"/>
    <m/>
    <s v="Settlement of EEOC charge involving claims of sexual harassment and retaliation discrimination regarding a co-worker"/>
    <s v="4/2005"/>
    <s v="Y"/>
    <m/>
    <x v="2"/>
  </r>
  <r>
    <x v="0"/>
    <x v="4"/>
    <s v="Minneapolis"/>
    <x v="0"/>
    <n v="413479"/>
    <s v="David Paradeise "/>
    <m/>
    <m/>
    <m/>
    <n v="34221"/>
    <s v="Minneapolis"/>
    <s v="Tyrone Barze and City of Minneapolis"/>
    <m/>
    <d v="2014-06-14T00:00:00"/>
    <s v="N"/>
    <m/>
    <x v="0"/>
  </r>
  <r>
    <x v="6"/>
    <x v="0"/>
    <s v="BROWN-LYON  REDWOOD"/>
    <x v="75"/>
    <e v="#N/A"/>
    <s v="HELEN AND DONALD PETERSON"/>
    <m/>
    <d v="2007-03-09T00:00:00"/>
    <m/>
    <n v="34000"/>
    <s v="League of Minnesota Cities"/>
    <m/>
    <m/>
    <d v="2007-01-16T00:00:00"/>
    <s v="N"/>
    <m/>
    <x v="2"/>
  </r>
  <r>
    <x v="5"/>
    <x v="3"/>
    <s v="DAYTON, CITY OF"/>
    <x v="76"/>
    <n v="5055"/>
    <s v="PATRICIA KERR KARASOV"/>
    <m/>
    <d v="2014-05-14T00:00:00"/>
    <m/>
    <n v="34000"/>
    <s v="League of Minnesota Cities"/>
    <m/>
    <m/>
    <d v="2005-10-26T00:00:00"/>
    <s v="N"/>
    <m/>
    <x v="2"/>
  </r>
  <r>
    <x v="0"/>
    <x v="6"/>
    <s v="Beltrami County"/>
    <x v="77"/>
    <n v="30568"/>
    <s v="James Needham"/>
    <m/>
    <m/>
    <m/>
    <n v="33250"/>
    <s v="MCIT"/>
    <s v="Petrie"/>
    <m/>
    <d v="2007-06-10T00:00:00"/>
    <s v="N"/>
    <m/>
    <x v="2"/>
  </r>
  <r>
    <x v="0"/>
    <x v="3"/>
    <s v="Goodhue county"/>
    <x v="78"/>
    <n v="21782"/>
    <s v="Mathew Honkanen"/>
    <m/>
    <m/>
    <d v="2017-04-04T00:00:00"/>
    <n v="33000"/>
    <s v="MCIT"/>
    <s v="Various"/>
    <m/>
    <d v="2014-11-28T00:00:00"/>
    <s v="Y"/>
    <m/>
    <x v="2"/>
  </r>
  <r>
    <x v="0"/>
    <x v="1"/>
    <s v="Minneapolis"/>
    <x v="0"/>
    <n v="413479"/>
    <s v="Cassandra Brown"/>
    <m/>
    <m/>
    <m/>
    <n v="32830.5"/>
    <s v="Minneapolis"/>
    <s v="Chief Tim Dolan, Officer Aaron Morrison"/>
    <m/>
    <d v="2009-06-16T00:00:00"/>
    <s v="N"/>
    <m/>
    <x v="0"/>
  </r>
  <r>
    <x v="0"/>
    <x v="8"/>
    <s v="Minneapolis"/>
    <x v="0"/>
    <n v="413479"/>
    <s v="Bardin Schlitz"/>
    <m/>
    <m/>
    <m/>
    <n v="32500"/>
    <s v="Minneapolis"/>
    <s v="Daniel Diedrich, Michael Terry, Ty Jindra and Jeremy Foster"/>
    <m/>
    <d v="2014-12-21T00:00:00"/>
    <s v="N"/>
    <m/>
    <x v="0"/>
  </r>
  <r>
    <x v="0"/>
    <x v="8"/>
    <s v="Stearns County"/>
    <x v="14"/>
    <n v="49129"/>
    <s v="David Bohrer"/>
    <m/>
    <m/>
    <d v="2016-06-22T00:00:00"/>
    <n v="32000"/>
    <s v="MCIT"/>
    <s v="Various"/>
    <m/>
    <d v="2013-09-06T00:00:00"/>
    <s v="Y"/>
    <m/>
    <x v="2"/>
  </r>
  <r>
    <x v="6"/>
    <x v="9"/>
    <s v="WORTHINGTON, CITY OF"/>
    <x v="79"/>
    <n v="12969"/>
    <s v="THERESA ROSE FREIMUTH"/>
    <m/>
    <d v="2007-03-29T00:00:00"/>
    <m/>
    <n v="30380"/>
    <s v="League of Minnesota Cities"/>
    <m/>
    <m/>
    <d v="2006-09-16T00:00:00"/>
    <s v="N"/>
    <m/>
    <x v="2"/>
  </r>
  <r>
    <x v="7"/>
    <x v="7"/>
    <s v="METRO GANG STRIKE FORCE LEVANDER, GILLEN  MILLER, PA"/>
    <x v="1"/>
    <e v="#N/A"/>
    <s v="JAMES EDWARD MACKEY,"/>
    <m/>
    <d v="2010-03-26T00:00:00"/>
    <m/>
    <n v="30000"/>
    <s v="League of Minnesota Cities"/>
    <m/>
    <m/>
    <d v="2006-02-01T00:00:00"/>
    <s v="N"/>
    <m/>
    <x v="1"/>
  </r>
  <r>
    <x v="0"/>
    <x v="7"/>
    <s v="Minneapolis"/>
    <x v="0"/>
    <n v="413479"/>
    <s v="Demetris Robinson"/>
    <m/>
    <m/>
    <m/>
    <n v="30000"/>
    <s v="Minneapolis"/>
    <s v="Officers John Paul Chamberlain, David Allan Wilson"/>
    <m/>
    <d v="2010-10-02T00:00:00"/>
    <s v="N"/>
    <m/>
    <x v="0"/>
  </r>
  <r>
    <x v="0"/>
    <x v="7"/>
    <s v="Minneapolis"/>
    <x v="0"/>
    <n v="413479"/>
    <s v="Leah Anderson"/>
    <m/>
    <m/>
    <m/>
    <n v="30000"/>
    <s v="Minneapolis"/>
    <s v="City of Minneapolis"/>
    <m/>
    <d v="2012-03-30T00:00:00"/>
    <s v="N"/>
    <m/>
    <x v="0"/>
  </r>
  <r>
    <x v="0"/>
    <x v="5"/>
    <s v="Minneapolis"/>
    <x v="0"/>
    <n v="413479"/>
    <s v="Ghaffara Tillis"/>
    <m/>
    <m/>
    <m/>
    <n v="30000"/>
    <s v="Minneapolis"/>
    <s v="City of Minneapolis, Officer Jordan Davis, Officer Jeremy Foster, Tim Dolan"/>
    <m/>
    <d v="2011-02-12T00:00:00"/>
    <s v="N"/>
    <m/>
    <x v="0"/>
  </r>
  <r>
    <x v="0"/>
    <x v="7"/>
    <s v="Pine County"/>
    <x v="29"/>
    <n v="28914"/>
    <s v="Richard Smaker"/>
    <m/>
    <m/>
    <m/>
    <n v="30000"/>
    <s v="MCIT"/>
    <s v="Unknown"/>
    <m/>
    <d v="2009-11-08T00:00:00"/>
    <s v="N"/>
    <m/>
    <x v="2"/>
  </r>
  <r>
    <x v="0"/>
    <x v="8"/>
    <s v="Ramsey County"/>
    <x v="20"/>
    <n v="76656"/>
    <s v="BLONG FANG HER V. JASON FLAHAVE"/>
    <m/>
    <m/>
    <d v="2016-05-04T09:29:23"/>
    <n v="30000"/>
    <s v="Ramsey County"/>
    <s v="RCSO - Correctional Officer"/>
    <s v="Claims excessive force "/>
    <m/>
    <s v="Y"/>
    <s v="Settlement "/>
    <x v="2"/>
  </r>
  <r>
    <x v="9"/>
    <x v="2"/>
    <s v="St. Paul"/>
    <x v="5"/>
    <n v="300721"/>
    <s v="Luke Prescott v. City et al."/>
    <m/>
    <m/>
    <m/>
    <n v="30000"/>
    <s v="St. Paul"/>
    <s v="Scott Wendell; Kim Kunde; Matthew Onnen"/>
    <s v="Police Misconduct"/>
    <m/>
    <s v="N"/>
    <s v="Settled"/>
    <x v="2"/>
  </r>
  <r>
    <x v="9"/>
    <x v="2"/>
    <s v="St. Paul"/>
    <x v="5"/>
    <n v="300721"/>
    <s v="Tobari West v. City, et al."/>
    <m/>
    <m/>
    <m/>
    <n v="30000"/>
    <s v="St. Paul"/>
    <s v="Todd Bjorkman; Rondle Townsend"/>
    <s v="Police Misconduct"/>
    <m/>
    <s v="N"/>
    <s v="Settled"/>
    <x v="2"/>
  </r>
  <r>
    <x v="5"/>
    <x v="3"/>
    <s v="St. Paul"/>
    <x v="5"/>
    <n v="300721"/>
    <s v="Krekelberg, Amy v. County"/>
    <m/>
    <m/>
    <m/>
    <n v="29500"/>
    <s v="St. Paul"/>
    <m/>
    <s v="Driver's Privacy Protection Act"/>
    <m/>
    <m/>
    <s v="Settled"/>
    <x v="2"/>
  </r>
  <r>
    <x v="0"/>
    <x v="8"/>
    <s v="Dakota County"/>
    <x v="19"/>
    <n v="18693"/>
    <s v="Nelson, Damien"/>
    <m/>
    <m/>
    <s v="8/22/2016"/>
    <n v="28500"/>
    <s v="Dakota County"/>
    <s v="Deb Fyten &amp; unnamed staff"/>
    <s v="Inmate alleged violation of constitutional rights with removal of micro dermal piercings"/>
    <d v="2013-10-01T00:00:00"/>
    <s v="Y"/>
    <m/>
    <x v="2"/>
  </r>
  <r>
    <x v="11"/>
    <x v="3"/>
    <s v="CHAMPLIN, CITY OF"/>
    <x v="25"/>
    <n v="24003"/>
    <s v="BROOKE BASS"/>
    <m/>
    <d v="2013-03-26T00:00:00"/>
    <m/>
    <n v="28125"/>
    <s v="League of Minnesota Cities"/>
    <m/>
    <m/>
    <d v="2009-09-08T00:00:00"/>
    <s v="N"/>
    <m/>
    <x v="2"/>
  </r>
  <r>
    <x v="9"/>
    <x v="7"/>
    <s v="BLOOMINGTON, CITY OF"/>
    <x v="18"/>
    <n v="87158"/>
    <s v="RASMUSSON, ANNE"/>
    <m/>
    <d v="2012-01-19T00:00:00"/>
    <m/>
    <n v="28000"/>
    <s v="League of Minnesota Cities"/>
    <m/>
    <m/>
    <d v="2012-01-19T00:00:00"/>
    <s v="N"/>
    <m/>
    <x v="2"/>
  </r>
  <r>
    <x v="0"/>
    <x v="10"/>
    <s v="Minneapolis"/>
    <x v="0"/>
    <n v="413479"/>
    <s v="William Matthews"/>
    <m/>
    <m/>
    <m/>
    <n v="28000"/>
    <s v="Minneapolis"/>
    <s v="Officers Jason Reimer, John Staufeiiberg; Robert Olson, Chief of Police"/>
    <m/>
    <d v="2002-05-27T00:00:00"/>
    <s v="N"/>
    <m/>
    <x v="0"/>
  </r>
  <r>
    <x v="1"/>
    <x v="7"/>
    <s v="PINE RIVER, CITY OF"/>
    <x v="80"/>
    <n v="922"/>
    <s v="MARK S. EDWARDS,"/>
    <m/>
    <d v="2009-06-22T00:00:00"/>
    <m/>
    <n v="28000"/>
    <s v="League of Minnesota Cities"/>
    <m/>
    <m/>
    <d v="2008-11-01T00:00:00"/>
    <s v="N"/>
    <m/>
    <x v="2"/>
  </r>
  <r>
    <x v="5"/>
    <x v="8"/>
    <s v="ST. JOSEPH, CITY OF"/>
    <x v="81"/>
    <n v="6883"/>
    <s v="DAVID BOHRER"/>
    <m/>
    <d v="2014-09-08T00:00:00"/>
    <m/>
    <n v="27000"/>
    <s v="League of Minnesota Cities"/>
    <m/>
    <m/>
    <d v="2013-09-06T00:00:00"/>
    <s v="N"/>
    <m/>
    <x v="2"/>
  </r>
  <r>
    <x v="11"/>
    <x v="3"/>
    <s v="HOWARD LAKE, CITY OF"/>
    <x v="82"/>
    <n v="2058"/>
    <s v="SUMMER ROLLINS"/>
    <m/>
    <d v="2013-09-18T00:00:00"/>
    <m/>
    <n v="26250"/>
    <s v="League of Minnesota Cities"/>
    <m/>
    <m/>
    <d v="2013-03-03T00:00:00"/>
    <s v="N"/>
    <m/>
    <x v="2"/>
  </r>
  <r>
    <x v="0"/>
    <x v="10"/>
    <s v="Minneapolis"/>
    <x v="0"/>
    <n v="413479"/>
    <s v="Joel Matos Ramos "/>
    <m/>
    <m/>
    <m/>
    <n v="26000"/>
    <s v="Minneapolis"/>
    <s v="Officer Victor Mills; William McManus, Chief of Police"/>
    <m/>
    <d v="2004-08-15T00:00:00"/>
    <s v="N"/>
    <m/>
    <x v="0"/>
  </r>
  <r>
    <x v="8"/>
    <x v="7"/>
    <s v="BLAINE, CITY OF &amp; EDA"/>
    <x v="51"/>
    <n v="62177"/>
    <s v="LYONS, KELLY"/>
    <m/>
    <d v="2011-09-06T00:00:00"/>
    <m/>
    <n v="25632.38"/>
    <s v="League of Minnesota Cities"/>
    <m/>
    <m/>
    <d v="2011-09-02T00:00:00"/>
    <s v="N"/>
    <m/>
    <x v="2"/>
  </r>
  <r>
    <x v="5"/>
    <x v="4"/>
    <s v="BLAINE, CITY OF &amp; EDA"/>
    <x v="51"/>
    <n v="62177"/>
    <s v="KEVIN WESTERLUND"/>
    <m/>
    <d v="2014-12-05T00:00:00"/>
    <m/>
    <n v="25000"/>
    <s v="League of Minnesota Cities"/>
    <m/>
    <m/>
    <d v="2013-06-22T00:00:00"/>
    <s v="N"/>
    <m/>
    <x v="2"/>
  </r>
  <r>
    <x v="10"/>
    <x v="9"/>
    <s v="BLOOMINGTON, CITY OF"/>
    <x v="18"/>
    <n v="87158"/>
    <s v="JOSEPH BARRACK"/>
    <m/>
    <d v="2008-04-18T00:00:00"/>
    <m/>
    <n v="25000"/>
    <s v="League of Minnesota Cities"/>
    <m/>
    <m/>
    <d v="2008-04-17T00:00:00"/>
    <s v="N"/>
    <m/>
    <x v="2"/>
  </r>
  <r>
    <x v="9"/>
    <x v="5"/>
    <s v="BLOOMINGTON, CITY OF"/>
    <x v="18"/>
    <n v="87158"/>
    <s v="CHALBERG, JOHN"/>
    <m/>
    <d v="2012-12-20T00:00:00"/>
    <m/>
    <n v="25000"/>
    <s v="League of Minnesota Cities"/>
    <m/>
    <m/>
    <d v="2012-10-01T00:00:00"/>
    <s v="N"/>
    <m/>
    <x v="2"/>
  </r>
  <r>
    <x v="11"/>
    <x v="4"/>
    <s v="BLOOMINGTON, CITY OF"/>
    <x v="18"/>
    <n v="87158"/>
    <s v="LIDDLE, TAMMY JO"/>
    <m/>
    <d v="2013-01-22T00:00:00"/>
    <m/>
    <n v="25000"/>
    <s v="League of Minnesota Cities"/>
    <m/>
    <m/>
    <d v="2012-12-15T00:00:00"/>
    <s v="N"/>
    <m/>
    <x v="2"/>
  </r>
  <r>
    <x v="2"/>
    <x v="3"/>
    <s v="BROOKLYN PARK, CITY OF BROOKLYN PARK EDA"/>
    <x v="3"/>
    <n v="79433"/>
    <s v="JONATHAN BIAYANG"/>
    <m/>
    <d v="2016-03-01T00:00:00"/>
    <m/>
    <n v="25000"/>
    <s v="League of Minnesota Cities"/>
    <m/>
    <m/>
    <d v="2016-02-24T00:00:00"/>
    <s v="N"/>
    <m/>
    <x v="2"/>
  </r>
  <r>
    <x v="7"/>
    <x v="9"/>
    <s v="BUFFALO LAKE, CITY OF"/>
    <x v="83"/>
    <n v="689"/>
    <s v="GARY SAUBER"/>
    <m/>
    <d v="2010-06-08T00:00:00"/>
    <m/>
    <n v="25000"/>
    <s v="League of Minnesota Cities"/>
    <m/>
    <m/>
    <d v="2009-10-09T00:00:00"/>
    <s v="N"/>
    <m/>
    <x v="2"/>
  </r>
  <r>
    <x v="1"/>
    <x v="9"/>
    <s v="Hennepin County"/>
    <x v="22"/>
    <n v="4414"/>
    <s v="Tamer Bayoumy"/>
    <m/>
    <d v="2009-04-22T00:00:00"/>
    <d v="2010-04-22T00:00:00"/>
    <n v="25000"/>
    <s v="Hennepin County"/>
    <s v="Deputies Willis Jacox and William Condon"/>
    <s v="Tort-Personal Injury (Court Security)"/>
    <m/>
    <s v="N"/>
    <m/>
    <x v="2"/>
  </r>
  <r>
    <x v="0"/>
    <x v="6"/>
    <s v="Martin County"/>
    <x v="84"/>
    <n v="9405"/>
    <s v="Latell Chaney"/>
    <m/>
    <m/>
    <d v="2009-09-14T00:00:00"/>
    <n v="25000"/>
    <s v="MCIT"/>
    <s v="Various"/>
    <m/>
    <d v="2006-03-26T00:00:00"/>
    <s v="Y"/>
    <m/>
    <x v="2"/>
  </r>
  <r>
    <x v="7"/>
    <x v="7"/>
    <s v="METRO GANG STRIKE FORCE LEVANDER, GILLEN  MILLER, PA"/>
    <x v="1"/>
    <e v="#N/A"/>
    <s v="STEPHANIE BAXTER,"/>
    <m/>
    <d v="2010-08-17T00:00:00"/>
    <m/>
    <n v="25000"/>
    <s v="League of Minnesota Cities"/>
    <m/>
    <m/>
    <d v="2008-07-25T00:00:00"/>
    <s v="N"/>
    <m/>
    <x v="1"/>
  </r>
  <r>
    <x v="0"/>
    <x v="0"/>
    <s v="Minneapolis"/>
    <x v="0"/>
    <n v="413479"/>
    <s v="Bobby White "/>
    <m/>
    <m/>
    <m/>
    <n v="25000"/>
    <s v="Minneapolis"/>
    <s v="Officers William Bjork and Lance Christianson"/>
    <m/>
    <d v="2004-09-25T00:00:00"/>
    <s v="N"/>
    <m/>
    <x v="0"/>
  </r>
  <r>
    <x v="0"/>
    <x v="10"/>
    <s v="Minneapolis"/>
    <x v="0"/>
    <n v="413479"/>
    <s v="Deon Mallet"/>
    <m/>
    <m/>
    <m/>
    <n v="25000"/>
    <s v="Minneapolis"/>
    <s v="Officer Robert Kroll"/>
    <m/>
    <d v="2005-10-08T00:00:00"/>
    <s v="N"/>
    <m/>
    <x v="0"/>
  </r>
  <r>
    <x v="0"/>
    <x v="10"/>
    <s v="Minneapolis"/>
    <x v="0"/>
    <n v="413479"/>
    <s v="Medora Hudson"/>
    <m/>
    <m/>
    <m/>
    <n v="25000"/>
    <s v="Minneapolis"/>
    <s v="Officer John Mills, Robert Olson, William McManus"/>
    <m/>
    <d v="2003-07-01T00:00:00"/>
    <s v="N"/>
    <m/>
    <x v="0"/>
  </r>
  <r>
    <x v="0"/>
    <x v="1"/>
    <s v="Minneapolis"/>
    <x v="0"/>
    <n v="413479"/>
    <s v="Carlton Davis"/>
    <m/>
    <m/>
    <m/>
    <n v="25000"/>
    <s v="Minneapolis"/>
    <s v="Officer Collins"/>
    <m/>
    <d v="2010-07-03T00:00:00"/>
    <s v="N"/>
    <m/>
    <x v="0"/>
  </r>
  <r>
    <x v="0"/>
    <x v="7"/>
    <s v="Minneapolis"/>
    <x v="0"/>
    <n v="413479"/>
    <s v="Victoria Johnson"/>
    <m/>
    <m/>
    <m/>
    <n v="25000"/>
    <s v="Minneapolis"/>
    <s v="Officers Chad Hofius, John Schweiger, James Carroll, Matthew Alan Kipke"/>
    <m/>
    <d v="2006-12-20T00:00:00"/>
    <s v="N"/>
    <m/>
    <x v="0"/>
  </r>
  <r>
    <x v="0"/>
    <x v="2"/>
    <s v="Minneapolis"/>
    <x v="0"/>
    <n v="413479"/>
    <s v="Martin Schaaron"/>
    <m/>
    <m/>
    <m/>
    <n v="25000"/>
    <s v="Minneapolis"/>
    <s v="Officer M. Young and City of Minneapolis"/>
    <m/>
    <d v="2012-04-13T00:00:00"/>
    <s v="N"/>
    <m/>
    <x v="0"/>
  </r>
  <r>
    <x v="0"/>
    <x v="4"/>
    <s v="Minneapolis"/>
    <x v="0"/>
    <n v="413479"/>
    <s v="Louis Tate "/>
    <m/>
    <m/>
    <m/>
    <n v="25000"/>
    <s v="Minneapolis"/>
    <s v="City of Minneapolis, Sergeant Brian W. Anderson, Officers Steven Duane Lecy and Tracy Ann Gross"/>
    <m/>
    <d v="2013-08-07T00:00:00"/>
    <s v="N"/>
    <m/>
    <x v="0"/>
  </r>
  <r>
    <x v="0"/>
    <x v="3"/>
    <s v="Minneapolis"/>
    <x v="0"/>
    <n v="413479"/>
    <s v="Alfred Flowers"/>
    <d v="2014-07-25T00:00:00"/>
    <m/>
    <m/>
    <n v="25000"/>
    <s v="Minneapolis"/>
    <s v="(not provided)"/>
    <m/>
    <m/>
    <s v="N"/>
    <m/>
    <x v="0"/>
  </r>
  <r>
    <x v="0"/>
    <x v="3"/>
    <s v="Minneapolis"/>
    <x v="0"/>
    <n v="413479"/>
    <s v="David Concha"/>
    <m/>
    <m/>
    <m/>
    <n v="25000"/>
    <s v="Minneapolis"/>
    <s v="Joshua Henninger, Luis Realivasquez, Heidi Eisenbeis"/>
    <m/>
    <d v="2014-05-31T00:00:00"/>
    <s v="N"/>
    <m/>
    <x v="0"/>
  </r>
  <r>
    <x v="0"/>
    <x v="3"/>
    <s v="Minneapolis"/>
    <x v="0"/>
    <n v="413479"/>
    <s v="David Concha"/>
    <d v="2014-05-31T00:00:00"/>
    <m/>
    <m/>
    <n v="25000"/>
    <s v="Minneapolis"/>
    <s v="(not provided)"/>
    <m/>
    <m/>
    <s v="N"/>
    <m/>
    <x v="0"/>
  </r>
  <r>
    <x v="0"/>
    <x v="3"/>
    <s v="Minneapolis"/>
    <x v="0"/>
    <n v="413479"/>
    <s v="Lamar Ferguson"/>
    <d v="2014-10-07T00:00:00"/>
    <m/>
    <m/>
    <n v="25000"/>
    <s v="Minneapolis"/>
    <s v="(not provided)"/>
    <m/>
    <m/>
    <s v="N"/>
    <m/>
    <x v="0"/>
  </r>
  <r>
    <x v="0"/>
    <x v="9"/>
    <s v="Rock County"/>
    <x v="34"/>
    <n v="9518"/>
    <s v="Kim Kimmel"/>
    <m/>
    <m/>
    <m/>
    <n v="25000"/>
    <s v="MCIT"/>
    <s v="Ken Baker"/>
    <m/>
    <d v="2007-07-14T00:00:00"/>
    <s v="N"/>
    <m/>
    <x v="2"/>
  </r>
  <r>
    <x v="10"/>
    <x v="6"/>
    <s v="ST. CLOUD, CITY OF"/>
    <x v="85"/>
    <n v="66498"/>
    <s v="ARNOLD JOHNSON"/>
    <m/>
    <d v="2008-05-06T00:00:00"/>
    <m/>
    <n v="25000"/>
    <s v="League of Minnesota Cities"/>
    <m/>
    <m/>
    <d v="2008-01-03T00:00:00"/>
    <s v="N"/>
    <m/>
    <x v="2"/>
  </r>
  <r>
    <x v="0"/>
    <x v="10"/>
    <s v="Washington County"/>
    <x v="59"/>
    <n v="63163"/>
    <s v="Steven Napierala"/>
    <m/>
    <m/>
    <d v="2008-10-06T00:00:00"/>
    <n v="25000"/>
    <s v="MCIT"/>
    <s v="Unknown"/>
    <m/>
    <d v="2007-03-11T00:00:00"/>
    <s v="Y"/>
    <m/>
    <x v="2"/>
  </r>
  <r>
    <x v="9"/>
    <x v="5"/>
    <s v="WASHINGTON COUNTY NARCOTICS"/>
    <x v="86"/>
    <e v="#N/A"/>
    <s v="SOBASZKIEWICZ, DONALD"/>
    <m/>
    <d v="2012-04-04T00:00:00"/>
    <m/>
    <n v="25000"/>
    <s v="League of Minnesota Cities"/>
    <m/>
    <m/>
    <d v="2010-07-07T00:00:00"/>
    <s v="N"/>
    <m/>
    <x v="2"/>
  </r>
  <r>
    <x v="7"/>
    <x v="5"/>
    <s v="WOODBURY, CITY OF"/>
    <x v="87"/>
    <n v="68001"/>
    <s v="BERGSTROM, JAMES"/>
    <m/>
    <d v="2010-08-18T00:00:00"/>
    <m/>
    <n v="25000"/>
    <s v="League of Minnesota Cities"/>
    <m/>
    <m/>
    <d v="2010-05-22T00:00:00"/>
    <s v="N"/>
    <m/>
    <x v="2"/>
  </r>
  <r>
    <x v="0"/>
    <x v="1"/>
    <s v="Minneapolis"/>
    <x v="0"/>
    <n v="413479"/>
    <s v="Darrell Williams"/>
    <m/>
    <m/>
    <m/>
    <n v="24500"/>
    <s v="Minneapolis"/>
    <s v="Officer David Voxx"/>
    <m/>
    <d v="2009-07-10T00:00:00"/>
    <s v="N"/>
    <m/>
    <x v="0"/>
  </r>
  <r>
    <x v="5"/>
    <x v="4"/>
    <s v="MANKATO, CITY OF"/>
    <x v="31"/>
    <n v="40669"/>
    <s v="ANDREW ERICKSON"/>
    <m/>
    <d v="2014-08-12T00:00:00"/>
    <m/>
    <n v="24000.15"/>
    <s v="League of Minnesota Cities"/>
    <m/>
    <m/>
    <d v="2013-03-10T00:00:00"/>
    <s v="N"/>
    <m/>
    <x v="2"/>
  </r>
  <r>
    <x v="11"/>
    <x v="3"/>
    <s v="BLOOMINGTON, CITY OF"/>
    <x v="18"/>
    <n v="87158"/>
    <s v="JARED TAYLOR"/>
    <m/>
    <d v="2013-07-17T00:00:00"/>
    <m/>
    <n v="23614.29"/>
    <s v="League of Minnesota Cities"/>
    <m/>
    <m/>
    <d v="2006-04-20T00:00:00"/>
    <s v="N"/>
    <m/>
    <x v="2"/>
  </r>
  <r>
    <x v="0"/>
    <x v="1"/>
    <s v="Minneapolis"/>
    <x v="0"/>
    <n v="413479"/>
    <s v="Curtis Shelmon"/>
    <m/>
    <m/>
    <m/>
    <n v="23500"/>
    <s v="Minneapolis"/>
    <s v="City of Minneapolis"/>
    <m/>
    <d v="2007-05-17T00:00:00"/>
    <s v="N"/>
    <m/>
    <x v="0"/>
  </r>
  <r>
    <x v="5"/>
    <x v="3"/>
    <s v="St. Paul"/>
    <x v="5"/>
    <n v="300721"/>
    <s v="Jones, Christie v."/>
    <m/>
    <m/>
    <m/>
    <n v="23500"/>
    <s v="St. Paul"/>
    <s v="None listed"/>
    <s v="Police Misconduct"/>
    <m/>
    <s v="N"/>
    <s v="Settled"/>
    <x v="2"/>
  </r>
  <r>
    <x v="5"/>
    <x v="4"/>
    <s v="St. Paul"/>
    <x v="5"/>
    <n v="300721"/>
    <s v="Gavin Bryant v. City"/>
    <m/>
    <m/>
    <m/>
    <n v="23000"/>
    <s v="St. Paul"/>
    <s v="Teip Vixavong; Steve J. Anderson; Kevin R. Sullivan; James D. Labarre; Christian D. Larsen; Travele D. Haynes"/>
    <s v="Police Misconduct"/>
    <m/>
    <s v="N"/>
    <s v="Settled"/>
    <x v="2"/>
  </r>
  <r>
    <x v="1"/>
    <x v="9"/>
    <s v="METRO GANG STRIKE FORCE LEVANDER, GILLEN  MILLER, PA"/>
    <x v="1"/>
    <e v="#N/A"/>
    <s v="MOORE, CORTEZ"/>
    <m/>
    <d v="2009-12-14T00:00:00"/>
    <m/>
    <n v="22900"/>
    <s v="League of Minnesota Cities"/>
    <m/>
    <m/>
    <d v="2009-06-01T00:00:00"/>
    <s v="N"/>
    <m/>
    <x v="1"/>
  </r>
  <r>
    <x v="0"/>
    <x v="5"/>
    <s v="Minneapolis"/>
    <x v="0"/>
    <n v="413479"/>
    <s v="S.S. by legal guardian"/>
    <m/>
    <m/>
    <m/>
    <n v="22500"/>
    <s v="Minneapolis"/>
    <s v="Brian Cummings, Kevin Franek and City of Minneapolis"/>
    <m/>
    <d v="2013-03-06T00:00:00"/>
    <s v="N"/>
    <m/>
    <x v="0"/>
  </r>
  <r>
    <x v="0"/>
    <x v="7"/>
    <s v="Nicollet County"/>
    <x v="88"/>
    <n v="8035"/>
    <s v="Jonathan Collins"/>
    <m/>
    <m/>
    <d v="2012-03-12T00:00:00"/>
    <n v="22500"/>
    <s v="MCIT"/>
    <s v="Various"/>
    <m/>
    <d v="2010-12-08T00:00:00"/>
    <s v="Y"/>
    <m/>
    <x v="2"/>
  </r>
  <r>
    <x v="0"/>
    <x v="9"/>
    <s v="Minneapolis"/>
    <x v="0"/>
    <n v="413479"/>
    <s v="Anthony Ricci Judgment/Plaintiff"/>
    <m/>
    <m/>
    <m/>
    <n v="21500"/>
    <s v="Minneapolis"/>
    <s v="Minneapolis Police Department"/>
    <m/>
    <d v="2004-02-06T00:00:00"/>
    <s v="N"/>
    <m/>
    <x v="0"/>
  </r>
  <r>
    <x v="11"/>
    <x v="3"/>
    <s v="ROSEVILLE, CITY OF"/>
    <x v="62"/>
    <n v="35729"/>
    <s v="AMY KREKELBERG"/>
    <m/>
    <d v="2013-07-19T00:00:00"/>
    <m/>
    <n v="21450"/>
    <s v="League of Minnesota Cities"/>
    <m/>
    <m/>
    <d v="2003-11-14T00:00:00"/>
    <s v="N"/>
    <m/>
    <x v="2"/>
  </r>
  <r>
    <x v="5"/>
    <x v="8"/>
    <s v="BLAINE, CITY OF &amp; EDA"/>
    <x v="51"/>
    <n v="62177"/>
    <s v="JULIO MARTINEZ"/>
    <m/>
    <d v="2014-10-13T00:00:00"/>
    <m/>
    <n v="20000"/>
    <s v="League of Minnesota Cities"/>
    <m/>
    <m/>
    <d v="2014-10-12T00:00:00"/>
    <s v="N"/>
    <m/>
    <x v="2"/>
  </r>
  <r>
    <x v="7"/>
    <x v="1"/>
    <s v="BROOKLYN PARK, CITY OF BROOKLYN PARK EDA"/>
    <x v="3"/>
    <n v="79433"/>
    <s v="ANTOINE EVANS,"/>
    <m/>
    <d v="2010-10-26T00:00:00"/>
    <m/>
    <n v="20000"/>
    <s v="League of Minnesota Cities"/>
    <m/>
    <m/>
    <d v="2010-09-30T00:00:00"/>
    <s v="N"/>
    <m/>
    <x v="2"/>
  </r>
  <r>
    <x v="5"/>
    <x v="8"/>
    <s v="BROOKLYN PARK, CITY OF BROOKLYN PARK EDA"/>
    <x v="3"/>
    <n v="79433"/>
    <s v="Dwight Campbell"/>
    <m/>
    <d v="2014-12-19T00:00:00"/>
    <m/>
    <n v="20000"/>
    <s v="League of Minnesota Cities"/>
    <m/>
    <m/>
    <d v="2013-06-27T00:00:00"/>
    <s v="N"/>
    <m/>
    <x v="2"/>
  </r>
  <r>
    <x v="5"/>
    <x v="4"/>
    <s v="BURNSVILLE, CITY OF"/>
    <x v="89"/>
    <n v="61939"/>
    <s v="AYRLAHN JOHNSON"/>
    <m/>
    <d v="2014-05-05T00:00:00"/>
    <m/>
    <n v="20000"/>
    <s v="League of Minnesota Cities"/>
    <m/>
    <m/>
    <d v="2013-01-20T00:00:00"/>
    <s v="N"/>
    <m/>
    <x v="2"/>
  </r>
  <r>
    <x v="9"/>
    <x v="4"/>
    <s v="GAYLORD, CITY OF"/>
    <x v="90"/>
    <n v="2240"/>
    <s v="MENDOZA SIERRA, JESUS MANUELA"/>
    <m/>
    <d v="2012-09-04T00:00:00"/>
    <m/>
    <n v="20000"/>
    <s v="League of Minnesota Cities"/>
    <m/>
    <m/>
    <d v="2012-03-09T00:00:00"/>
    <s v="N"/>
    <m/>
    <x v="2"/>
  </r>
  <r>
    <x v="8"/>
    <x v="7"/>
    <s v="Hennepin County"/>
    <x v="22"/>
    <n v="4414"/>
    <s v="Branson, Jerome"/>
    <m/>
    <d v="2011-04-25T00:00:00"/>
    <d v="2012-04-25T00:00:00"/>
    <n v="20000"/>
    <s v="Hennepin County"/>
    <s v="Deputy Patrick Chelmo"/>
    <s v="Tort - Personal Injury"/>
    <m/>
    <s v="N"/>
    <m/>
    <x v="2"/>
  </r>
  <r>
    <x v="0"/>
    <x v="1"/>
    <s v="Minneapolis"/>
    <x v="0"/>
    <n v="413479"/>
    <s v="Jermaine Reed"/>
    <m/>
    <m/>
    <m/>
    <n v="20000"/>
    <s v="Minneapolis"/>
    <s v="Officers Clark Goset, Mark Lanasa"/>
    <m/>
    <d v="2007-12-17T00:00:00"/>
    <s v="N"/>
    <m/>
    <x v="0"/>
  </r>
  <r>
    <x v="0"/>
    <x v="7"/>
    <s v="Minneapolis"/>
    <x v="0"/>
    <n v="413479"/>
    <s v="Fred Farthing"/>
    <m/>
    <m/>
    <m/>
    <n v="20000"/>
    <s v="Minneapolis"/>
    <s v="Chief Dolan, Officers D. Pommerenke, D. Willis, G. Westlund, D. Hansen, M. Kiphe, D. Misgen, K. Lazarchie"/>
    <m/>
    <d v="2010-03-04T00:00:00"/>
    <s v="N"/>
    <m/>
    <x v="0"/>
  </r>
  <r>
    <x v="0"/>
    <x v="2"/>
    <s v="Minneapolis"/>
    <x v="0"/>
    <n v="413479"/>
    <s v="Tahisha Willaims-Brewer"/>
    <m/>
    <m/>
    <m/>
    <n v="20000"/>
    <s v="Minneapolis"/>
    <s v="City of Minneapolis, Scott Mars, John Does 1-5"/>
    <m/>
    <d v="2004-10-24T00:00:00"/>
    <s v="N"/>
    <m/>
    <x v="0"/>
  </r>
  <r>
    <x v="0"/>
    <x v="4"/>
    <s v="Minneapolis"/>
    <x v="0"/>
    <n v="413479"/>
    <s v="Mark Anthony Devine "/>
    <m/>
    <m/>
    <m/>
    <n v="20000"/>
    <s v="Minneapolis"/>
    <s v="Travis Williams"/>
    <m/>
    <d v="2014-07-13T00:00:00"/>
    <s v="N"/>
    <m/>
    <x v="0"/>
  </r>
  <r>
    <x v="0"/>
    <x v="8"/>
    <s v="Minneapolis"/>
    <x v="0"/>
    <n v="413479"/>
    <s v="Latrice Trotter"/>
    <m/>
    <m/>
    <m/>
    <n v="20000"/>
    <s v="Minneapolis"/>
    <s v="City of Minneapolis and Officer Adam Lewis"/>
    <m/>
    <d v="2014-05-29T00:00:00"/>
    <s v="N"/>
    <m/>
    <x v="0"/>
  </r>
  <r>
    <x v="5"/>
    <x v="8"/>
    <s v="ROSEVILLE, CITY OF"/>
    <x v="62"/>
    <n v="35729"/>
    <s v="LISA WAGNER"/>
    <m/>
    <d v="2014-08-11T00:00:00"/>
    <m/>
    <n v="20000"/>
    <s v="League of Minnesota Cities"/>
    <m/>
    <m/>
    <d v="2013-04-13T00:00:00"/>
    <s v="N"/>
    <m/>
    <x v="2"/>
  </r>
  <r>
    <x v="0"/>
    <x v="5"/>
    <s v="Sibley County"/>
    <x v="91"/>
    <n v="10420"/>
    <s v="Jesus Manuela Menoza Sierra"/>
    <m/>
    <m/>
    <m/>
    <n v="20000"/>
    <s v="MCIT"/>
    <s v="Marvin Doeden"/>
    <m/>
    <d v="2012-03-09T00:00:00"/>
    <s v="N"/>
    <m/>
    <x v="2"/>
  </r>
  <r>
    <x v="0"/>
    <x v="9"/>
    <s v="St. Louis County"/>
    <x v="69"/>
    <n v="56570"/>
    <s v="Debra Morris"/>
    <m/>
    <m/>
    <d v="2010-06-23T00:00:00"/>
    <n v="20000"/>
    <s v="St. Louis County"/>
    <m/>
    <s v="Settlement of state-court action Morris v. St. Louis County Case No. 69DU-CV-10-174, involving negligence claims against county arising from dog bite"/>
    <d v="2007-09-20T00:00:00"/>
    <s v="N"/>
    <m/>
    <x v="2"/>
  </r>
  <r>
    <x v="0"/>
    <x v="3"/>
    <s v="St. Louis County"/>
    <x v="69"/>
    <n v="56570"/>
    <s v="Ronald Gustafson"/>
    <m/>
    <m/>
    <d v="2017-08-21T00:00:00"/>
    <n v="20000"/>
    <s v="St. Louis County"/>
    <m/>
    <s v="Settlement of state-court action Gustafson v. City of Duluth, Case No. 69DU-CV-17-848, involving negligence claims against county arising from plaintiff's arrest and detention"/>
    <s v="05/11/2015-05/13/2015"/>
    <s v="Y"/>
    <m/>
    <x v="2"/>
  </r>
  <r>
    <x v="8"/>
    <x v="7"/>
    <s v="St. Paul"/>
    <x v="5"/>
    <n v="300721"/>
    <s v="Patrick Hedican v. City"/>
    <m/>
    <m/>
    <m/>
    <n v="20000"/>
    <s v="St. Paul"/>
    <s v="Andrew Heroux"/>
    <s v="police misconduct"/>
    <m/>
    <s v="N"/>
    <s v="Settled"/>
    <x v="2"/>
  </r>
  <r>
    <x v="5"/>
    <x v="4"/>
    <s v="St. Paul"/>
    <x v="5"/>
    <n v="300721"/>
    <s v="Daniel Hisdahl v. City"/>
    <m/>
    <m/>
    <m/>
    <n v="20000"/>
    <s v="St. Paul"/>
    <s v="Jonathan Molde"/>
    <s v="Police Misconduct"/>
    <m/>
    <s v="N"/>
    <s v="Settled"/>
    <x v="2"/>
  </r>
  <r>
    <x v="3"/>
    <x v="8"/>
    <s v="St. Paul"/>
    <x v="5"/>
    <n v="300721"/>
    <s v="Karen Shafer v. City"/>
    <m/>
    <m/>
    <m/>
    <n v="20000"/>
    <s v="St. Paul"/>
    <s v="None named (Matt Yunker)"/>
    <s v="Dog Bite"/>
    <m/>
    <s v="N"/>
    <s v="Settled"/>
    <x v="2"/>
  </r>
  <r>
    <x v="0"/>
    <x v="7"/>
    <s v="Minneapolis"/>
    <x v="0"/>
    <n v="413479"/>
    <s v="Ira Stafford"/>
    <m/>
    <m/>
    <m/>
    <n v="19578.89"/>
    <s v="Minneapolis"/>
    <s v="Officer Joel Pucely"/>
    <m/>
    <d v="2009-08-14T00:00:00"/>
    <s v="N"/>
    <m/>
    <x v="0"/>
  </r>
  <r>
    <x v="0"/>
    <x v="8"/>
    <s v="Minneapolis"/>
    <x v="0"/>
    <n v="413479"/>
    <s v="Robert Lilienfeld"/>
    <m/>
    <m/>
    <m/>
    <n v="19500"/>
    <s v="Minneapolis"/>
    <s v="Troy Carlson, John Haugland"/>
    <m/>
    <d v="2014-02-11T00:00:00"/>
    <s v="N"/>
    <m/>
    <x v="0"/>
  </r>
  <r>
    <x v="10"/>
    <x v="6"/>
    <s v="CHAMPLIN, CITY OF"/>
    <x v="25"/>
    <n v="24003"/>
    <s v="QUENTIN DEANGELO CURTIS"/>
    <m/>
    <d v="2008-07-21T00:00:00"/>
    <m/>
    <n v="19000"/>
    <s v="League of Minnesota Cities"/>
    <m/>
    <m/>
    <d v="2007-09-08T00:00:00"/>
    <s v="N"/>
    <m/>
    <x v="2"/>
  </r>
  <r>
    <x v="0"/>
    <x v="8"/>
    <s v="Dakota County"/>
    <x v="19"/>
    <n v="18693"/>
    <s v="Nelson, Damien"/>
    <m/>
    <m/>
    <s v="8/22/2016"/>
    <n v="19000"/>
    <s v="Dakota County"/>
    <s v="Deb Fyten &amp; unnamed staff"/>
    <s v="Inmate alleged violation of constitutional rights with removal of micro dermal piercings"/>
    <d v="2013-10-01T00:00:00"/>
    <s v="Y"/>
    <m/>
    <x v="2"/>
  </r>
  <r>
    <x v="0"/>
    <x v="8"/>
    <s v="Minneapolis"/>
    <x v="0"/>
    <n v="413479"/>
    <s v="Jose Lopez"/>
    <m/>
    <m/>
    <m/>
    <n v="18600"/>
    <s v="Minneapolis"/>
    <s v="John Does 1-2 and City of Minneapolis"/>
    <m/>
    <d v="2015-09-04T00:00:00"/>
    <s v="N"/>
    <m/>
    <x v="0"/>
  </r>
  <r>
    <x v="11"/>
    <x v="3"/>
    <s v="NORTHFIELD, CITY OF"/>
    <x v="92"/>
    <n v="20430"/>
    <s v="JARED TAYLOR"/>
    <m/>
    <d v="2013-07-15T00:00:00"/>
    <m/>
    <n v="18366.669999999998"/>
    <s v="League of Minnesota Cities"/>
    <m/>
    <m/>
    <d v="2004-03-01T00:00:00"/>
    <s v="N"/>
    <m/>
    <x v="2"/>
  </r>
  <r>
    <x v="0"/>
    <x v="3"/>
    <s v="Minneapolis"/>
    <x v="0"/>
    <n v="413479"/>
    <s v="David J. Zehringer"/>
    <m/>
    <m/>
    <m/>
    <n v="18300"/>
    <s v="Minneapolis"/>
    <s v="Sean McTaggart, Robert Thunder, Joshua Federly and Michael Gustafson"/>
    <m/>
    <d v="2013-11-16T00:00:00"/>
    <s v="N"/>
    <m/>
    <x v="0"/>
  </r>
  <r>
    <x v="0"/>
    <x v="3"/>
    <s v="Minneapolis"/>
    <x v="0"/>
    <n v="413479"/>
    <s v="David Zehringer"/>
    <d v="2013-11-16T00:00:00"/>
    <m/>
    <m/>
    <n v="18300"/>
    <s v="Minneapolis"/>
    <s v="(not provided)"/>
    <m/>
    <m/>
    <s v="N"/>
    <m/>
    <x v="0"/>
  </r>
  <r>
    <x v="11"/>
    <x v="3"/>
    <s v="WAITE PARK, CITY OF"/>
    <x v="93"/>
    <n v="7499"/>
    <s v="MISTY MYERS"/>
    <m/>
    <d v="2013-08-16T00:00:00"/>
    <m/>
    <n v="18089.689999999999"/>
    <s v="League of Minnesota Cities"/>
    <m/>
    <m/>
    <d v="2011-01-16T00:00:00"/>
    <s v="N"/>
    <m/>
    <x v="2"/>
  </r>
  <r>
    <x v="0"/>
    <x v="8"/>
    <s v="Chisago County"/>
    <x v="94"/>
    <n v="26712"/>
    <s v="Brandon Ross Polley"/>
    <m/>
    <m/>
    <m/>
    <n v="18000"/>
    <s v="MCIT"/>
    <s v="Griggs"/>
    <m/>
    <d v="2014-06-19T00:00:00"/>
    <s v="N"/>
    <m/>
    <x v="2"/>
  </r>
  <r>
    <x v="0"/>
    <x v="4"/>
    <s v="Kanabec County"/>
    <x v="95"/>
    <n v="15839"/>
    <s v="Craig John Smith"/>
    <m/>
    <m/>
    <m/>
    <n v="18000"/>
    <s v="MCIT"/>
    <s v="Seth Griffin"/>
    <m/>
    <d v="2014-06-18T00:00:00"/>
    <s v="N"/>
    <m/>
    <x v="2"/>
  </r>
  <r>
    <x v="1"/>
    <x v="9"/>
    <s v="METRO GANG STRIKE FORCE LEVANDER, GILLEN  MILLER, PA"/>
    <x v="1"/>
    <e v="#N/A"/>
    <s v="WARREN &amp; JACQUELIN COMEAUX"/>
    <m/>
    <d v="2009-12-14T00:00:00"/>
    <m/>
    <n v="17611.98"/>
    <s v="League of Minnesota Cities"/>
    <m/>
    <m/>
    <d v="2009-06-01T00:00:00"/>
    <s v="N"/>
    <m/>
    <x v="1"/>
  </r>
  <r>
    <x v="11"/>
    <x v="3"/>
    <s v="COON RAPIDS, CITY OF"/>
    <x v="96"/>
    <n v="62256"/>
    <s v="AMY KREKELBERG"/>
    <m/>
    <d v="2013-07-19T00:00:00"/>
    <m/>
    <n v="17550"/>
    <s v="League of Minnesota Cities"/>
    <m/>
    <m/>
    <d v="2008-12-04T00:00:00"/>
    <s v="N"/>
    <m/>
    <x v="2"/>
  </r>
  <r>
    <x v="1"/>
    <x v="1"/>
    <s v="BROOKLYN CENTER, CITY OF"/>
    <x v="16"/>
    <n v="30873"/>
    <s v="GERALD ANDRESEN"/>
    <m/>
    <d v="2009-11-25T00:00:00"/>
    <m/>
    <n v="17500"/>
    <s v="League of Minnesota Cities"/>
    <m/>
    <m/>
    <d v="2008-01-27T00:00:00"/>
    <s v="N"/>
    <m/>
    <x v="2"/>
  </r>
  <r>
    <x v="11"/>
    <x v="3"/>
    <s v="DAKOTA COMMUNICATIONS CENTER"/>
    <x v="97"/>
    <e v="#N/A"/>
    <s v="JENNIE LOEFFLER"/>
    <m/>
    <d v="2013-06-03T00:00:00"/>
    <m/>
    <n v="17500"/>
    <s v="League of Minnesota Cities"/>
    <m/>
    <m/>
    <d v="2008-02-10T00:00:00"/>
    <s v="N"/>
    <m/>
    <x v="2"/>
  </r>
  <r>
    <x v="0"/>
    <x v="0"/>
    <s v="Minneapolis"/>
    <x v="0"/>
    <n v="413479"/>
    <s v="Shauna Vega"/>
    <m/>
    <m/>
    <m/>
    <n v="17500"/>
    <s v="Minneapolis"/>
    <s v="City of Minneapolis"/>
    <m/>
    <d v="2006-07-27T00:00:00"/>
    <s v="N"/>
    <m/>
    <x v="0"/>
  </r>
  <r>
    <x v="0"/>
    <x v="1"/>
    <s v="Minneapolis"/>
    <x v="0"/>
    <n v="413479"/>
    <s v="Mark Kallenbach"/>
    <m/>
    <m/>
    <m/>
    <n v="17500"/>
    <s v="Minneapolis"/>
    <s v="Jarrod Silva"/>
    <m/>
    <d v="2008-09-01T00:00:00"/>
    <s v="N"/>
    <m/>
    <x v="0"/>
  </r>
  <r>
    <x v="0"/>
    <x v="4"/>
    <s v="Minneapolis"/>
    <x v="0"/>
    <n v="413479"/>
    <s v="Eric Hullett,  v. Tyler Edwards"/>
    <m/>
    <m/>
    <m/>
    <n v="17500"/>
    <s v="Minneapolis"/>
    <s v="Oficers Tyler Edwards, Daniel Swalve, Darah Westermeyer, Other Unnamed Officers, Janee Harteau, City of Minneapolis"/>
    <m/>
    <d v="2012-08-08T00:00:00"/>
    <s v="N"/>
    <m/>
    <x v="0"/>
  </r>
  <r>
    <x v="0"/>
    <x v="3"/>
    <s v="Nobles County"/>
    <x v="65"/>
    <n v="8650"/>
    <s v="Jose Paulino Orellana"/>
    <m/>
    <m/>
    <d v="2017-03-09T00:00:00"/>
    <n v="17500"/>
    <s v="MCIT"/>
    <s v="Various"/>
    <m/>
    <d v="2014-11-21T00:00:00"/>
    <s v="Y"/>
    <m/>
    <x v="2"/>
  </r>
  <r>
    <x v="5"/>
    <x v="3"/>
    <s v="BURNSVILLE, CITY OF"/>
    <x v="89"/>
    <n v="61939"/>
    <s v="PATRICIA KERR KARASOV"/>
    <m/>
    <d v="2014-05-14T00:00:00"/>
    <m/>
    <n v="17000"/>
    <s v="League of Minnesota Cities"/>
    <m/>
    <m/>
    <d v="2006-04-19T00:00:00"/>
    <s v="N"/>
    <m/>
    <x v="2"/>
  </r>
  <r>
    <x v="5"/>
    <x v="3"/>
    <s v="ROSEVILLE, CITY OF"/>
    <x v="62"/>
    <n v="35729"/>
    <s v="PATRICIA KERR KARASOV"/>
    <m/>
    <d v="2014-05-14T00:00:00"/>
    <m/>
    <n v="17000"/>
    <s v="League of Minnesota Cities"/>
    <m/>
    <m/>
    <d v="2010-10-13T00:00:00"/>
    <s v="N"/>
    <m/>
    <x v="2"/>
  </r>
  <r>
    <x v="6"/>
    <x v="10"/>
    <s v="St. Paul"/>
    <x v="5"/>
    <n v="300721"/>
    <s v="Quira Jackson v. City"/>
    <m/>
    <m/>
    <m/>
    <n v="17000"/>
    <s v="St. Paul"/>
    <s v="Jon Loretz"/>
    <s v="police misconduct"/>
    <m/>
    <s v="N"/>
    <s v="Settled"/>
    <x v="2"/>
  </r>
  <r>
    <x v="5"/>
    <x v="3"/>
    <s v="WAYZATA, CITY OF"/>
    <x v="98"/>
    <n v="4661"/>
    <s v="PATRICIA KERR KARASOV"/>
    <m/>
    <d v="2014-05-14T00:00:00"/>
    <m/>
    <n v="17000"/>
    <s v="League of Minnesota Cities"/>
    <m/>
    <m/>
    <d v="2010-09-09T00:00:00"/>
    <s v="N"/>
    <m/>
    <x v="2"/>
  </r>
  <r>
    <x v="0"/>
    <x v="10"/>
    <s v="Minneapolis"/>
    <x v="0"/>
    <n v="413479"/>
    <s v="Dewayne Davidson"/>
    <m/>
    <m/>
    <m/>
    <n v="16500"/>
    <s v="Minneapolis"/>
    <s v="Officers Mark Lanassa. Patricia Nelson, Patrick Myslajek"/>
    <m/>
    <d v="2007-07-09T00:00:00"/>
    <s v="N"/>
    <m/>
    <x v="0"/>
  </r>
  <r>
    <x v="0"/>
    <x v="1"/>
    <s v="Minneapolis"/>
    <x v="0"/>
    <n v="413479"/>
    <s v="David James Taylor"/>
    <m/>
    <m/>
    <m/>
    <n v="16500"/>
    <s v="Minneapolis"/>
    <s v="Officer Walter Alvorado"/>
    <m/>
    <d v="2010-03-03T00:00:00"/>
    <s v="N"/>
    <m/>
    <x v="0"/>
  </r>
  <r>
    <x v="7"/>
    <x v="7"/>
    <s v="BROOKLYN PARK, CITY OF BROOKLYN PARK EDA"/>
    <x v="3"/>
    <n v="79433"/>
    <s v="SPARKLE WALLACE"/>
    <m/>
    <d v="2010-10-19T00:00:00"/>
    <m/>
    <n v="16412.54"/>
    <s v="League of Minnesota Cities"/>
    <m/>
    <m/>
    <d v="2010-01-30T00:00:00"/>
    <s v="N"/>
    <m/>
    <x v="2"/>
  </r>
  <r>
    <x v="0"/>
    <x v="9"/>
    <s v="Minneapolis"/>
    <x v="0"/>
    <n v="413479"/>
    <s v="Phillip Kelly"/>
    <m/>
    <m/>
    <m/>
    <n v="16410.580000000002"/>
    <s v="Minneapolis"/>
    <s v="Officers Douglas Dubay, Jomar Vilaamor"/>
    <m/>
    <d v="2004-01-08T00:00:00"/>
    <s v="N"/>
    <m/>
    <x v="0"/>
  </r>
  <r>
    <x v="7"/>
    <x v="1"/>
    <s v="BOVEY, CITY OF"/>
    <x v="99"/>
    <n v="821"/>
    <s v="STALEY, MATTHEW"/>
    <m/>
    <d v="2010-12-21T00:00:00"/>
    <m/>
    <n v="16250"/>
    <s v="League of Minnesota Cities"/>
    <m/>
    <m/>
    <d v="2007-06-15T00:00:00"/>
    <s v="N"/>
    <m/>
    <x v="2"/>
  </r>
  <r>
    <x v="1"/>
    <x v="9"/>
    <s v="METRO GANG STRIKE FORCE LEVANDER, GILLEN  MILLER, PA"/>
    <x v="1"/>
    <e v="#N/A"/>
    <s v="FELIX BLAS"/>
    <m/>
    <d v="2009-07-02T00:00:00"/>
    <m/>
    <n v="16000"/>
    <s v="League of Minnesota Cities"/>
    <m/>
    <m/>
    <d v="2009-02-06T00:00:00"/>
    <s v="N"/>
    <m/>
    <x v="1"/>
  </r>
  <r>
    <x v="6"/>
    <x v="10"/>
    <s v="St. Paul"/>
    <x v="5"/>
    <n v="300721"/>
    <s v="Eric Groves v. City"/>
    <m/>
    <m/>
    <m/>
    <n v="16000"/>
    <s v="St. Paul"/>
    <s v="Darryl Boerger; Mark Sletner; Tom Bergren; John Harrington"/>
    <s v="police misconduct"/>
    <m/>
    <s v="N"/>
    <s v="Settled"/>
    <x v="2"/>
  </r>
  <r>
    <x v="11"/>
    <x v="3"/>
    <s v="SHAKOPEE CITY OF"/>
    <x v="100"/>
    <n v="40279"/>
    <s v="BROOKE BASS"/>
    <m/>
    <d v="2013-03-27T00:00:00"/>
    <m/>
    <n v="15625"/>
    <s v="League of Minnesota Cities"/>
    <m/>
    <m/>
    <d v="2007-01-08T00:00:00"/>
    <s v="N"/>
    <m/>
    <x v="2"/>
  </r>
  <r>
    <x v="11"/>
    <x v="3"/>
    <s v="ST. CLOUD, CITY OF"/>
    <x v="85"/>
    <n v="66498"/>
    <s v="BROOKE BASS"/>
    <m/>
    <d v="2013-03-26T00:00:00"/>
    <m/>
    <n v="15625"/>
    <s v="League of Minnesota Cities"/>
    <m/>
    <m/>
    <d v="2007-01-08T00:00:00"/>
    <s v="N"/>
    <m/>
    <x v="2"/>
  </r>
  <r>
    <x v="11"/>
    <x v="3"/>
    <s v="WAYZATA, CITY OF"/>
    <x v="98"/>
    <n v="4661"/>
    <s v="BROOKE BASS"/>
    <m/>
    <d v="2013-03-26T00:00:00"/>
    <m/>
    <n v="15625"/>
    <s v="League of Minnesota Cities"/>
    <m/>
    <m/>
    <d v="2009-05-05T00:00:00"/>
    <s v="N"/>
    <m/>
    <x v="2"/>
  </r>
  <r>
    <x v="0"/>
    <x v="4"/>
    <s v="Minneapolis"/>
    <x v="0"/>
    <n v="413479"/>
    <s v="Mark Chahine Shields"/>
    <m/>
    <m/>
    <m/>
    <n v="15547.13"/>
    <s v="Minneapolis"/>
    <s v="Mukhtar Abdulkadir, Ka Lee Yang, and City of Minneapolis"/>
    <m/>
    <d v="2013-02-20T00:00:00"/>
    <s v="N"/>
    <m/>
    <x v="0"/>
  </r>
  <r>
    <x v="0"/>
    <x v="4"/>
    <s v="Minneapolis"/>
    <x v="0"/>
    <n v="413479"/>
    <s v="Lutheran Grozell Lake "/>
    <m/>
    <m/>
    <m/>
    <n v="15500"/>
    <s v="Minneapolis"/>
    <s v="Anthony Smith, Danielle Evans, John Doe, Jane Doe, City of Minneapolis and Janee Harteau"/>
    <m/>
    <d v="2011-10-08T00:00:00"/>
    <s v="N"/>
    <m/>
    <x v="0"/>
  </r>
  <r>
    <x v="0"/>
    <x v="4"/>
    <s v="Minneapolis"/>
    <x v="0"/>
    <n v="413479"/>
    <s v="McKinney, Laquisha "/>
    <m/>
    <m/>
    <m/>
    <n v="15500"/>
    <s v="Minneapolis"/>
    <s v="Officers Tyrone Barze, Richard Lillard, Officers Jane Doe and Richard Roe, Unkown and Unnamed Minneapolis Police Officers, Januee Harteau"/>
    <m/>
    <d v="2012-04-27T00:00:00"/>
    <s v="N"/>
    <m/>
    <x v="0"/>
  </r>
  <r>
    <x v="0"/>
    <x v="1"/>
    <s v="Crow Wing County"/>
    <x v="101"/>
    <n v="32937"/>
    <s v="David MacArthur"/>
    <m/>
    <m/>
    <m/>
    <n v="15000"/>
    <s v="MCIT"/>
    <s v="Unknown"/>
    <m/>
    <d v="2008-03-09T00:00:00"/>
    <s v="N"/>
    <m/>
    <x v="2"/>
  </r>
  <r>
    <x v="8"/>
    <x v="7"/>
    <s v="Hennepin County"/>
    <x v="22"/>
    <n v="4414"/>
    <s v="Hill, Melissa Lynn"/>
    <m/>
    <d v="2011-12-09T00:00:00"/>
    <d v="2012-04-12T00:00:00"/>
    <n v="15000"/>
    <s v="Hennepin County"/>
    <s v="Deputy Kirk Simmons"/>
    <s v="Tort-Section 1983/Federal"/>
    <m/>
    <s v="N"/>
    <m/>
    <x v="2"/>
  </r>
  <r>
    <x v="0"/>
    <x v="10"/>
    <s v="Hubbard County"/>
    <x v="13"/>
    <n v="16651"/>
    <s v="Tina Meier"/>
    <m/>
    <m/>
    <m/>
    <n v="15000"/>
    <s v="MCIT"/>
    <s v="Johnson"/>
    <m/>
    <d v="2006-10-16T00:00:00"/>
    <s v="N"/>
    <m/>
    <x v="2"/>
  </r>
  <r>
    <x v="3"/>
    <x v="3"/>
    <s v="Itasca County"/>
    <x v="32"/>
    <n v="28721"/>
    <s v="Ronald Gustafson"/>
    <d v="2015-05-09T00:00:00"/>
    <d v="2015-08-06T00:00:00"/>
    <d v="2017-07-26T00:00:00"/>
    <n v="15000"/>
    <s v="MCIT"/>
    <s v="(various)"/>
    <m/>
    <m/>
    <s v="N"/>
    <m/>
    <x v="2"/>
  </r>
  <r>
    <x v="1"/>
    <x v="1"/>
    <s v="LONSDALE, CITY OF"/>
    <x v="102"/>
    <n v="3830"/>
    <s v="TOLLEFSRUD, CHAYNE"/>
    <m/>
    <d v="2009-06-04T00:00:00"/>
    <m/>
    <n v="15000"/>
    <s v="League of Minnesota Cities"/>
    <m/>
    <m/>
    <d v="2008-12-28T00:00:00"/>
    <s v="N"/>
    <m/>
    <x v="2"/>
  </r>
  <r>
    <x v="9"/>
    <x v="2"/>
    <s v="MAPLEWOOD, CITY OF"/>
    <x v="33"/>
    <n v="40742"/>
    <s v="ROZMARYNOWSKI, ROBERT"/>
    <m/>
    <d v="2012-07-11T00:00:00"/>
    <m/>
    <n v="15000"/>
    <s v="League of Minnesota Cities"/>
    <m/>
    <m/>
    <d v="2012-07-02T00:00:00"/>
    <s v="N"/>
    <m/>
    <x v="2"/>
  </r>
  <r>
    <x v="9"/>
    <x v="7"/>
    <s v="METRO GANG STRIKE FORCE LEVANDER, GILLEN  MILLER, PA"/>
    <x v="1"/>
    <e v="#N/A"/>
    <s v="DUMAS, BILL"/>
    <m/>
    <d v="2012-01-06T00:00:00"/>
    <m/>
    <n v="15000"/>
    <s v="League of Minnesota Cities"/>
    <m/>
    <m/>
    <d v="2008-07-22T00:00:00"/>
    <s v="N"/>
    <m/>
    <x v="1"/>
  </r>
  <r>
    <x v="8"/>
    <x v="4"/>
    <s v="METRO GANG STRIKE FORCE LEVANDER, GILLEN  MILLER, PA"/>
    <x v="1"/>
    <e v="#N/A"/>
    <s v="DUMAS, BILL"/>
    <m/>
    <d v="2011-06-15T00:00:00"/>
    <m/>
    <n v="15000"/>
    <s v="League of Minnesota Cities"/>
    <m/>
    <m/>
    <d v="2008-07-22T00:00:00"/>
    <s v="N"/>
    <m/>
    <x v="1"/>
  </r>
  <r>
    <x v="0"/>
    <x v="0"/>
    <s v="Minneapolis"/>
    <x v="0"/>
    <n v="413479"/>
    <s v="Jacob John Kenfield"/>
    <m/>
    <m/>
    <m/>
    <n v="15000"/>
    <s v="Minneapolis"/>
    <s v="Lt. Robert Kroll"/>
    <m/>
    <d v="2004-02-15T00:00:00"/>
    <s v="N"/>
    <m/>
    <x v="0"/>
  </r>
  <r>
    <x v="0"/>
    <x v="10"/>
    <s v="Minneapolis"/>
    <x v="0"/>
    <n v="413479"/>
    <s v="Alfred Flowers"/>
    <m/>
    <m/>
    <m/>
    <n v="15000"/>
    <s v="Minneapolis"/>
    <s v="Officers Becker, Tschida, Bamette"/>
    <m/>
    <d v="2003-09-27T00:00:00"/>
    <s v="N"/>
    <m/>
    <x v="0"/>
  </r>
  <r>
    <x v="0"/>
    <x v="6"/>
    <s v="Minneapolis"/>
    <x v="0"/>
    <n v="413479"/>
    <s v="Symone Taylor"/>
    <m/>
    <m/>
    <m/>
    <n v="15000"/>
    <s v="Minneapolis"/>
    <s v="OfficersThomas Schmid, Sherry Appledorn, Lucas Peterson, Aaron Morris, Kurt Mencel, Gary Nelson; Tim Dolan, Minneapolis Chief of Police"/>
    <m/>
    <d v="2006-02-03T00:00:00"/>
    <s v="N"/>
    <m/>
    <x v="0"/>
  </r>
  <r>
    <x v="0"/>
    <x v="9"/>
    <s v="Minneapolis"/>
    <x v="0"/>
    <n v="413479"/>
    <s v="Rickey Jones"/>
    <m/>
    <m/>
    <m/>
    <n v="15000"/>
    <s v="Minneapolis"/>
    <s v="Officers Jomar Vilaraot, Craig Taylor, Kevin Lazarchic, Sgt. Jonathan Kingsbury"/>
    <m/>
    <d v="2002-11-07T00:00:00"/>
    <s v="N"/>
    <m/>
    <x v="0"/>
  </r>
  <r>
    <x v="0"/>
    <x v="2"/>
    <s v="Minneapolis"/>
    <x v="0"/>
    <n v="413479"/>
    <s v="Darryl Robinson"/>
    <m/>
    <m/>
    <m/>
    <n v="15000"/>
    <s v="Minneapolis"/>
    <s v="City of Minneapolis, Officer Mark Lanasa, James Archer, (Hennepin County and Deputies a-x)"/>
    <m/>
    <d v="2008-07-20T00:00:00"/>
    <s v="N"/>
    <m/>
    <x v="0"/>
  </r>
  <r>
    <x v="0"/>
    <x v="4"/>
    <s v="Minneapolis"/>
    <x v="0"/>
    <n v="413479"/>
    <s v="Minagua S Michaeleon"/>
    <m/>
    <m/>
    <m/>
    <n v="15000"/>
    <s v="Minneapolis"/>
    <s v="City of Minneapolis, Officers Sundiata Bronson and Heather Sterzinger"/>
    <m/>
    <d v="2012-04-30T00:00:00"/>
    <s v="N"/>
    <m/>
    <x v="0"/>
  </r>
  <r>
    <x v="0"/>
    <x v="8"/>
    <s v="Minneapolis"/>
    <x v="0"/>
    <n v="413479"/>
    <s v="Keevin Hinton"/>
    <m/>
    <m/>
    <m/>
    <n v="15000"/>
    <s v="Minneapolis"/>
    <s v="Officers Jer Yan, David Robinson, City of Minneapolis"/>
    <m/>
    <d v="2010-04-20T00:00:00"/>
    <s v="N"/>
    <m/>
    <x v="0"/>
  </r>
  <r>
    <x v="0"/>
    <x v="8"/>
    <s v="Minneapolis"/>
    <x v="0"/>
    <n v="413479"/>
    <s v="Michael Barnes"/>
    <m/>
    <m/>
    <m/>
    <n v="15000"/>
    <s v="Minneapolis"/>
    <s v="City of Minneapolis &amp; John Doe"/>
    <m/>
    <d v="2013-01-04T00:00:00"/>
    <s v="N"/>
    <m/>
    <x v="0"/>
  </r>
  <r>
    <x v="0"/>
    <x v="8"/>
    <s v="Rice county"/>
    <x v="103"/>
    <n v="17605"/>
    <s v="Denise Otterson"/>
    <m/>
    <m/>
    <d v="2016-06-22T00:00:00"/>
    <n v="15000"/>
    <s v="MCIT"/>
    <s v="Various"/>
    <m/>
    <d v="2013-12-10T00:00:00"/>
    <s v="Y"/>
    <m/>
    <x v="2"/>
  </r>
  <r>
    <x v="0"/>
    <x v="8"/>
    <s v="Scott County"/>
    <x v="104"/>
    <n v="23882"/>
    <s v="Justin Friedges"/>
    <m/>
    <m/>
    <m/>
    <n v="15000"/>
    <s v="MCIT"/>
    <s v="Marcus Hoffer"/>
    <m/>
    <d v="2009-01-04T00:00:00"/>
    <s v="N"/>
    <m/>
    <x v="2"/>
  </r>
  <r>
    <x v="0"/>
    <x v="8"/>
    <s v="Scott County"/>
    <x v="104"/>
    <n v="23882"/>
    <s v="Peter Friedges"/>
    <m/>
    <m/>
    <m/>
    <n v="15000"/>
    <s v="MCIT"/>
    <s v="Marcus Hoffer"/>
    <m/>
    <d v="2009-01-04T00:00:00"/>
    <s v="N"/>
    <m/>
    <x v="2"/>
  </r>
  <r>
    <x v="0"/>
    <x v="2"/>
    <s v="Sherburne County"/>
    <x v="47"/>
    <n v="45517"/>
    <s v="Dejuan Haggins"/>
    <m/>
    <m/>
    <d v="2013-02-13T00:00:00"/>
    <n v="15000"/>
    <s v="MCIT"/>
    <s v="Steve Pederson"/>
    <m/>
    <d v="2007-07-31T00:00:00"/>
    <s v="Y"/>
    <m/>
    <x v="2"/>
  </r>
  <r>
    <x v="0"/>
    <x v="6"/>
    <s v="St. Louis County"/>
    <x v="69"/>
    <n v="56570"/>
    <s v="Clayton Hanks"/>
    <m/>
    <m/>
    <d v="2009-05-12T00:00:00"/>
    <n v="15000"/>
    <s v="St. Louis County"/>
    <s v="Dave Prachar, Brad Keeney, and Penny Wietman"/>
    <s v="Settlement of federal-court action Hanks v. Prachar, Case No. 02-cv-4045 (MJD/RLE), involving claims against county and county employees arising from alleged violations of plaintiff's constitutional rights"/>
    <s v="1998-99"/>
    <s v="Y"/>
    <m/>
    <x v="2"/>
  </r>
  <r>
    <x v="10"/>
    <x v="9"/>
    <s v="St. Paul"/>
    <x v="5"/>
    <n v="300721"/>
    <s v="John Ryan v. City"/>
    <m/>
    <m/>
    <m/>
    <n v="15000"/>
    <s v="St. Paul"/>
    <s v="William C. Beaudette; Todd R. Feroni; Jay P. Griffin; Ryan W. Murphy"/>
    <s v="police misconduct"/>
    <m/>
    <s v="N"/>
    <s v="Settled"/>
    <x v="2"/>
  </r>
  <r>
    <x v="5"/>
    <x v="4"/>
    <s v="St. Paul"/>
    <x v="5"/>
    <n v="300721"/>
    <s v="Barbara Garn v. City"/>
    <m/>
    <m/>
    <m/>
    <n v="15000"/>
    <s v="St. Paul"/>
    <m/>
    <s v="Driver's Privacy Protection Act"/>
    <m/>
    <m/>
    <s v="Settled"/>
    <x v="2"/>
  </r>
  <r>
    <x v="0"/>
    <x v="6"/>
    <s v="Wright County"/>
    <x v="105"/>
    <n v="109581"/>
    <s v="Midge Kukowski"/>
    <m/>
    <m/>
    <m/>
    <n v="15000"/>
    <s v="MCIT"/>
    <s v="Rob Mossman"/>
    <m/>
    <d v="2008-12-07T00:00:00"/>
    <s v="N"/>
    <m/>
    <x v="2"/>
  </r>
  <r>
    <x v="1"/>
    <x v="9"/>
    <s v="BLAINE, CITY OF &amp; EDA"/>
    <x v="51"/>
    <n v="62177"/>
    <s v="RON &amp; ROSANNE KRUSE"/>
    <m/>
    <d v="2009-11-24T00:00:00"/>
    <m/>
    <n v="14850"/>
    <s v="League of Minnesota Cities"/>
    <m/>
    <m/>
    <d v="2009-08-11T00:00:00"/>
    <s v="N"/>
    <m/>
    <x v="2"/>
  </r>
  <r>
    <x v="0"/>
    <x v="10"/>
    <s v="Clay County"/>
    <x v="106"/>
    <n v="12583"/>
    <s v="Terry McGinnis"/>
    <m/>
    <m/>
    <d v="2008-12-01T00:00:00"/>
    <n v="14500"/>
    <s v="MCIT"/>
    <s v="Various"/>
    <m/>
    <d v="2007-05-29T00:00:00"/>
    <s v="Y"/>
    <m/>
    <x v="2"/>
  </r>
  <r>
    <x v="0"/>
    <x v="6"/>
    <s v="Washington County"/>
    <x v="59"/>
    <n v="63163"/>
    <s v="C.S."/>
    <m/>
    <m/>
    <m/>
    <n v="14000"/>
    <s v="MCIT"/>
    <s v="Wieland"/>
    <m/>
    <d v="2007-06-19T00:00:00"/>
    <s v="N"/>
    <m/>
    <x v="2"/>
  </r>
  <r>
    <x v="7"/>
    <x v="9"/>
    <s v="WORTHINGTON, CITY OF"/>
    <x v="79"/>
    <n v="12969"/>
    <s v="OSCAR TURCIOS-CHAVEZ"/>
    <m/>
    <d v="2010-01-26T00:00:00"/>
    <m/>
    <n v="14000"/>
    <s v="League of Minnesota Cities"/>
    <m/>
    <m/>
    <d v="2009-11-21T00:00:00"/>
    <s v="N"/>
    <m/>
    <x v="2"/>
  </r>
  <r>
    <x v="0"/>
    <x v="7"/>
    <s v="Minneapolis"/>
    <x v="0"/>
    <n v="413479"/>
    <s v="Antoine Lee"/>
    <m/>
    <m/>
    <m/>
    <n v="13600"/>
    <s v="Minneapolis"/>
    <s v="Officers Oscar Macias, Shawn Kelly"/>
    <m/>
    <d v="2009-03-29T00:00:00"/>
    <s v="N"/>
    <m/>
    <x v="0"/>
  </r>
  <r>
    <x v="8"/>
    <x v="2"/>
    <s v="NORTH ST. PAUL, CITY OF"/>
    <x v="107"/>
    <n v="12417"/>
    <s v="HOOPER, CATRINA"/>
    <m/>
    <d v="2011-04-22T00:00:00"/>
    <m/>
    <n v="13500"/>
    <s v="League of Minnesota Cities"/>
    <m/>
    <m/>
    <d v="2010-04-16T00:00:00"/>
    <s v="N"/>
    <m/>
    <x v="2"/>
  </r>
  <r>
    <x v="6"/>
    <x v="6"/>
    <s v="St. Paul"/>
    <x v="5"/>
    <n v="300721"/>
    <s v="Song Vang v. City"/>
    <m/>
    <m/>
    <m/>
    <n v="13500"/>
    <s v="St. Paul"/>
    <s v="Amanda Heu"/>
    <s v="excessive force"/>
    <m/>
    <s v="N"/>
    <s v="Settled"/>
    <x v="2"/>
  </r>
  <r>
    <x v="1"/>
    <x v="9"/>
    <s v="METRO GANG STRIKE FORCE LEVANDER, GILLEN  MILLER, PA"/>
    <x v="1"/>
    <e v="#N/A"/>
    <s v="FRELIX, TERRANCE"/>
    <m/>
    <d v="2009-12-14T00:00:00"/>
    <m/>
    <n v="13400"/>
    <s v="League of Minnesota Cities"/>
    <m/>
    <m/>
    <d v="2009-06-01T00:00:00"/>
    <s v="N"/>
    <m/>
    <x v="1"/>
  </r>
  <r>
    <x v="6"/>
    <x v="10"/>
    <s v="Hennepin County"/>
    <x v="22"/>
    <n v="4414"/>
    <s v="Parent, Heather"/>
    <m/>
    <d v="2007-08-01T00:00:00"/>
    <d v="2008-08-01T00:00:00"/>
    <n v="13000"/>
    <s v="Hennepin County"/>
    <s v="Deputy Patrick Chelmo"/>
    <s v="Tort-Personal Injury"/>
    <m/>
    <s v="N"/>
    <m/>
    <x v="2"/>
  </r>
  <r>
    <x v="0"/>
    <x v="0"/>
    <s v="Minneapolis"/>
    <x v="0"/>
    <n v="413479"/>
    <s v="Carolyn Rose Thomas"/>
    <m/>
    <m/>
    <m/>
    <n v="13000"/>
    <s v="Minneapolis"/>
    <s v="Officers Chad Fuchs, Lucas Peterson"/>
    <m/>
    <d v="2002-05-05T00:00:00"/>
    <s v="N"/>
    <m/>
    <x v="0"/>
  </r>
  <r>
    <x v="0"/>
    <x v="4"/>
    <s v="Wright County"/>
    <x v="105"/>
    <n v="109581"/>
    <s v="AnthonySegler"/>
    <m/>
    <m/>
    <m/>
    <n v="13000"/>
    <s v="MCIT"/>
    <s v="Allen Weiss"/>
    <m/>
    <d v="2012-09-10T00:00:00"/>
    <s v="N"/>
    <m/>
    <x v="2"/>
  </r>
  <r>
    <x v="11"/>
    <x v="3"/>
    <s v="MARSHALL, CITY OF"/>
    <x v="108"/>
    <n v="13630"/>
    <s v="BROOKE BASS"/>
    <m/>
    <d v="2013-03-27T00:00:00"/>
    <m/>
    <n v="12500"/>
    <s v="League of Minnesota Cities"/>
    <m/>
    <m/>
    <d v="2007-01-08T00:00:00"/>
    <s v="N"/>
    <m/>
    <x v="2"/>
  </r>
  <r>
    <x v="0"/>
    <x v="10"/>
    <s v="Minneapolis"/>
    <x v="0"/>
    <n v="413479"/>
    <s v="Nicholas Hall v. Burns &amp; Grahn"/>
    <m/>
    <m/>
    <m/>
    <n v="12500"/>
    <s v="Minneapolis"/>
    <s v="Officers James Bums, Michael Grahn"/>
    <m/>
    <d v="2004-12-24T00:00:00"/>
    <s v="N"/>
    <m/>
    <x v="0"/>
  </r>
  <r>
    <x v="11"/>
    <x v="3"/>
    <s v="MOORHEAD, CITY OF"/>
    <x v="109"/>
    <n v="40283"/>
    <s v="BROOKE BASS"/>
    <m/>
    <d v="2013-03-27T00:00:00"/>
    <m/>
    <n v="12500"/>
    <s v="League of Minnesota Cities"/>
    <m/>
    <m/>
    <d v="2009-11-04T00:00:00"/>
    <s v="N"/>
    <m/>
    <x v="2"/>
  </r>
  <r>
    <x v="11"/>
    <x v="3"/>
    <s v="MOUNDS VIEW, CITY OF"/>
    <x v="110"/>
    <n v="12779"/>
    <s v="BROOKE BASS"/>
    <m/>
    <d v="2013-03-27T00:00:00"/>
    <m/>
    <n v="12500"/>
    <s v="League of Minnesota Cities"/>
    <m/>
    <m/>
    <d v="2009-09-28T00:00:00"/>
    <s v="N"/>
    <m/>
    <x v="2"/>
  </r>
  <r>
    <x v="11"/>
    <x v="3"/>
    <s v="NEW HOPE, CITY OF"/>
    <x v="48"/>
    <n v="20900"/>
    <s v="BROOKE BASS"/>
    <m/>
    <d v="2013-04-05T00:00:00"/>
    <m/>
    <n v="12500"/>
    <s v="League of Minnesota Cities"/>
    <m/>
    <m/>
    <d v="2007-01-09T00:00:00"/>
    <s v="N"/>
    <m/>
    <x v="2"/>
  </r>
  <r>
    <x v="11"/>
    <x v="3"/>
    <s v="ST. FRANCIS, CITY OF"/>
    <x v="111"/>
    <n v="7392"/>
    <s v="BROOKE BASS"/>
    <m/>
    <d v="2013-03-26T00:00:00"/>
    <m/>
    <n v="12500"/>
    <s v="League of Minnesota Cities"/>
    <m/>
    <m/>
    <d v="2010-04-27T00:00:00"/>
    <s v="N"/>
    <m/>
    <x v="2"/>
  </r>
  <r>
    <x v="11"/>
    <x v="4"/>
    <s v="St. Paul"/>
    <x v="5"/>
    <n v="300721"/>
    <s v="Frankie Adams v. City"/>
    <m/>
    <m/>
    <m/>
    <n v="12500"/>
    <s v="St. Paul"/>
    <s v="Steve Anderson; Soren Mahowald; John Pyka"/>
    <s v="Police Misconduct"/>
    <m/>
    <s v="N"/>
    <s v="Settled"/>
    <x v="2"/>
  </r>
  <r>
    <x v="0"/>
    <x v="1"/>
    <s v="State Patrol"/>
    <x v="50"/>
    <e v="#N/A"/>
    <s v="Norris E. Sowada and Irene Sowada"/>
    <m/>
    <m/>
    <d v="2011-09-20T00:00:00"/>
    <n v="12500"/>
    <s v="State Patrol"/>
    <s v="Kaj Meinhardt"/>
    <m/>
    <m/>
    <s v="N"/>
    <m/>
    <x v="2"/>
  </r>
  <r>
    <x v="10"/>
    <x v="6"/>
    <s v="ANOKA-HENNEPIN EM NARCOTICS &amp; VIOLENT CRIMES TASK FORCE"/>
    <x v="27"/>
    <e v="#N/A"/>
    <s v="KATHLEEN ADAMS"/>
    <m/>
    <d v="2008-04-29T00:00:00"/>
    <m/>
    <n v="12000"/>
    <s v="League of Minnesota Cities"/>
    <m/>
    <m/>
    <d v="2008-04-28T00:00:00"/>
    <s v="N"/>
    <m/>
    <x v="2"/>
  </r>
  <r>
    <x v="7"/>
    <x v="7"/>
    <s v="BLOOMINGTON, CITY OF"/>
    <x v="18"/>
    <n v="87158"/>
    <s v="NICOLE YZAGUIRRE,"/>
    <m/>
    <d v="2010-09-07T00:00:00"/>
    <m/>
    <n v="12000"/>
    <s v="League of Minnesota Cities"/>
    <m/>
    <m/>
    <d v="2010-08-31T00:00:00"/>
    <s v="N"/>
    <m/>
    <x v="2"/>
  </r>
  <r>
    <x v="9"/>
    <x v="7"/>
    <s v="MAPLEWOOD, CITY OF"/>
    <x v="33"/>
    <n v="40742"/>
    <s v="BOECKERMAN, DAMON"/>
    <m/>
    <d v="2012-02-29T00:00:00"/>
    <m/>
    <n v="12000"/>
    <s v="League of Minnesota Cities"/>
    <m/>
    <m/>
    <d v="2011-07-22T00:00:00"/>
    <s v="N"/>
    <m/>
    <x v="2"/>
  </r>
  <r>
    <x v="0"/>
    <x v="1"/>
    <s v="Minneapolis"/>
    <x v="0"/>
    <n v="413479"/>
    <s v="Ayan Osman"/>
    <m/>
    <m/>
    <m/>
    <n v="12000"/>
    <s v="Minneapolis"/>
    <s v="Officer Patrick Tapp"/>
    <m/>
    <d v="2010-04-20T00:00:00"/>
    <s v="N"/>
    <m/>
    <x v="0"/>
  </r>
  <r>
    <x v="3"/>
    <x v="4"/>
    <s v="NORTHWEST METRO DRUG TASK FORCE"/>
    <x v="112"/>
    <e v="#N/A"/>
    <s v="WILLIE BRIDGEFORTH III"/>
    <m/>
    <d v="2015-01-15T00:00:00"/>
    <m/>
    <n v="12000"/>
    <s v="League of Minnesota Cities"/>
    <m/>
    <m/>
    <d v="2014-10-22T00:00:00"/>
    <s v="N"/>
    <m/>
    <x v="2"/>
  </r>
  <r>
    <x v="0"/>
    <x v="3"/>
    <s v="Minneapolis"/>
    <x v="0"/>
    <n v="413479"/>
    <s v="Derrick A. Revies"/>
    <d v="2014-08-01T00:00:00"/>
    <m/>
    <m/>
    <n v="11875"/>
    <s v="Minneapolis"/>
    <s v="(not provided)"/>
    <m/>
    <m/>
    <s v="N"/>
    <m/>
    <x v="0"/>
  </r>
  <r>
    <x v="0"/>
    <x v="4"/>
    <s v="Minneapolis"/>
    <x v="0"/>
    <n v="413479"/>
    <s v="James Davies "/>
    <m/>
    <m/>
    <m/>
    <n v="11500"/>
    <s v="Minneapolis"/>
    <s v="Jamie Conway and City of Minneapolis"/>
    <m/>
    <d v="2015-04-16T00:00:00"/>
    <s v="N"/>
    <m/>
    <x v="0"/>
  </r>
  <r>
    <x v="10"/>
    <x v="1"/>
    <s v="St. Paul"/>
    <x v="5"/>
    <n v="300721"/>
    <s v="J. Refugio Garcia v. City"/>
    <m/>
    <m/>
    <m/>
    <n v="11500"/>
    <s v="St. Paul"/>
    <s v="Kevin Sullivan; Joseph Higgins; Dustin Ator; Kathleen Brown"/>
    <s v="police misconduct"/>
    <m/>
    <s v="N"/>
    <s v="Settled"/>
    <x v="2"/>
  </r>
  <r>
    <x v="7"/>
    <x v="9"/>
    <s v="GLENCOE, CITY OF"/>
    <x v="113"/>
    <n v="5493"/>
    <s v="NICKLUIS EZRA FLORES"/>
    <m/>
    <d v="2010-06-03T00:00:00"/>
    <m/>
    <n v="11000"/>
    <s v="League of Minnesota Cities"/>
    <m/>
    <m/>
    <d v="2010-04-24T00:00:00"/>
    <s v="N"/>
    <m/>
    <x v="2"/>
  </r>
  <r>
    <x v="6"/>
    <x v="0"/>
    <s v="HASTINGS, CITY OF"/>
    <x v="114"/>
    <n v="22661"/>
    <s v="CANCELLED, SEE SUFFIX D"/>
    <m/>
    <d v="2007-05-14T00:00:00"/>
    <m/>
    <n v="11000"/>
    <s v="League of Minnesota Cities"/>
    <m/>
    <m/>
    <d v="2007-03-26T00:00:00"/>
    <s v="N"/>
    <m/>
    <x v="2"/>
  </r>
  <r>
    <x v="0"/>
    <x v="4"/>
    <s v="Minneapolis"/>
    <x v="0"/>
    <n v="413479"/>
    <s v="Joshelle Sims"/>
    <m/>
    <m/>
    <m/>
    <n v="11000"/>
    <s v="Minneapolis"/>
    <s v="Officers Danyelle De Rose, Cheri Petersen, Michael Primozich, Michael Doran, Ann Martin, Sgt. Ann Kjos, Sgt. Luis Porras, Sgt Holly Keegel"/>
    <m/>
    <d v="2012-02-08T00:00:00"/>
    <s v="N"/>
    <m/>
    <x v="0"/>
  </r>
  <r>
    <x v="9"/>
    <x v="2"/>
    <s v="BLOOMINGTON, CITY OF"/>
    <x v="18"/>
    <n v="87158"/>
    <s v="U.S. DEPARTMENT OF HOUSING AND"/>
    <m/>
    <d v="2012-12-21T00:00:00"/>
    <m/>
    <n v="10379.209999999999"/>
    <s v="League of Minnesota Cities"/>
    <m/>
    <m/>
    <d v="2012-09-18T00:00:00"/>
    <s v="N"/>
    <m/>
    <x v="2"/>
  </r>
  <r>
    <x v="11"/>
    <x v="4"/>
    <s v="BLOOMING PRAIRIE, CITY OF"/>
    <x v="115"/>
    <n v="1972"/>
    <s v="GARCIA, VALANCHIE"/>
    <m/>
    <d v="2013-06-19T00:00:00"/>
    <m/>
    <n v="10000"/>
    <s v="League of Minnesota Cities"/>
    <m/>
    <m/>
    <d v="2013-04-17T00:00:00"/>
    <s v="N"/>
    <m/>
    <x v="2"/>
  </r>
  <r>
    <x v="11"/>
    <x v="8"/>
    <s v="BLOOMINGTON, CITY OF"/>
    <x v="18"/>
    <n v="87158"/>
    <s v="KELLY ENGEBRETSON"/>
    <m/>
    <d v="2013-12-09T00:00:00"/>
    <m/>
    <n v="10000"/>
    <s v="League of Minnesota Cities"/>
    <m/>
    <m/>
    <d v="2010-11-10T00:00:00"/>
    <s v="N"/>
    <m/>
    <x v="2"/>
  </r>
  <r>
    <x v="2"/>
    <x v="3"/>
    <s v="BLOOMINGTON, CITY OF"/>
    <x v="18"/>
    <n v="87158"/>
    <s v="MICRON MOLDING INC."/>
    <m/>
    <d v="2016-05-18T00:00:00"/>
    <m/>
    <n v="10000"/>
    <s v="League of Minnesota Cities"/>
    <m/>
    <m/>
    <d v="2015-08-23T00:00:00"/>
    <s v="N"/>
    <m/>
    <x v="2"/>
  </r>
  <r>
    <x v="11"/>
    <x v="8"/>
    <s v="COON RAPIDS, CITY OF"/>
    <x v="96"/>
    <n v="62256"/>
    <s v="KELLY ENGEBRETSON"/>
    <m/>
    <d v="2013-12-10T00:00:00"/>
    <m/>
    <n v="10000"/>
    <s v="League of Minnesota Cities"/>
    <m/>
    <m/>
    <d v="2010-11-12T00:00:00"/>
    <s v="N"/>
    <m/>
    <x v="2"/>
  </r>
  <r>
    <x v="0"/>
    <x v="8"/>
    <s v="Mahnomen County"/>
    <x v="116"/>
    <n v="5521"/>
    <s v="Timothy Houtakker"/>
    <m/>
    <m/>
    <m/>
    <n v="10000"/>
    <s v="MCIT"/>
    <s v="Kyle Lusignan"/>
    <m/>
    <d v="2013-03-29T00:00:00"/>
    <s v="N"/>
    <m/>
    <x v="2"/>
  </r>
  <r>
    <x v="0"/>
    <x v="4"/>
    <s v="Mille Lacs County"/>
    <x v="11"/>
    <n v="16631"/>
    <s v="B.L."/>
    <m/>
    <m/>
    <m/>
    <n v="10000"/>
    <s v="MCIT"/>
    <s v="Aaron Heuer"/>
    <m/>
    <d v="2012-05-03T00:00:00"/>
    <s v="N"/>
    <m/>
    <x v="2"/>
  </r>
  <r>
    <x v="0"/>
    <x v="4"/>
    <s v="Mille Lacs County"/>
    <x v="11"/>
    <n v="16631"/>
    <s v="H.N."/>
    <m/>
    <m/>
    <m/>
    <n v="10000"/>
    <s v="MCIT"/>
    <s v="Aaron Heuer"/>
    <m/>
    <d v="2012-05-03T00:00:00"/>
    <s v="N"/>
    <m/>
    <x v="2"/>
  </r>
  <r>
    <x v="0"/>
    <x v="4"/>
    <s v="Mille Lacs County"/>
    <x v="11"/>
    <n v="16631"/>
    <s v="J.S."/>
    <m/>
    <m/>
    <m/>
    <n v="10000"/>
    <s v="MCIT"/>
    <s v="Aaron Heuer"/>
    <m/>
    <d v="2012-05-03T00:00:00"/>
    <s v="N"/>
    <m/>
    <x v="2"/>
  </r>
  <r>
    <x v="0"/>
    <x v="4"/>
    <s v="Mille Lacs County"/>
    <x v="11"/>
    <n v="16631"/>
    <s v="J.S."/>
    <m/>
    <m/>
    <m/>
    <n v="10000"/>
    <s v="MCIT"/>
    <s v="Aaron Heuer"/>
    <m/>
    <d v="2012-05-03T00:00:00"/>
    <s v="N"/>
    <m/>
    <x v="2"/>
  </r>
  <r>
    <x v="0"/>
    <x v="4"/>
    <s v="Mille Lacs County"/>
    <x v="11"/>
    <n v="16631"/>
    <s v="K.M."/>
    <m/>
    <m/>
    <m/>
    <n v="10000"/>
    <s v="MCIT"/>
    <s v="Aaron Heuer"/>
    <m/>
    <d v="2012-05-03T00:00:00"/>
    <s v="N"/>
    <m/>
    <x v="2"/>
  </r>
  <r>
    <x v="0"/>
    <x v="4"/>
    <s v="Mille Lacs County"/>
    <x v="11"/>
    <n v="16631"/>
    <s v="M.K."/>
    <m/>
    <m/>
    <m/>
    <n v="10000"/>
    <s v="MCIT"/>
    <s v="Aaron Heuer"/>
    <m/>
    <d v="2012-05-03T00:00:00"/>
    <s v="N"/>
    <m/>
    <x v="2"/>
  </r>
  <r>
    <x v="0"/>
    <x v="0"/>
    <s v="Minneapolis"/>
    <x v="0"/>
    <n v="413479"/>
    <s v="Christopher Perry"/>
    <m/>
    <m/>
    <m/>
    <n v="10000"/>
    <s v="Minneapolis"/>
    <s v="Officers Michael Geere, James Burns, Chief McMannus"/>
    <m/>
    <d v="2004-11-16T00:00:00"/>
    <s v="N"/>
    <m/>
    <x v="0"/>
  </r>
  <r>
    <x v="0"/>
    <x v="10"/>
    <s v="Minneapolis"/>
    <x v="0"/>
    <n v="413479"/>
    <s v="Angel McKinney, "/>
    <m/>
    <m/>
    <m/>
    <n v="10000"/>
    <s v="Minneapolis"/>
    <s v="City of Minneapolis"/>
    <m/>
    <d v="2006-06-14T00:00:00"/>
    <s v="N"/>
    <m/>
    <x v="0"/>
  </r>
  <r>
    <x v="0"/>
    <x v="9"/>
    <s v="Minneapolis"/>
    <x v="0"/>
    <n v="413479"/>
    <s v="Latora Powers"/>
    <m/>
    <m/>
    <m/>
    <n v="10000"/>
    <s v="Minneapolis"/>
    <s v="Officer Thomas Schmid"/>
    <m/>
    <d v="2007-09-11T00:00:00"/>
    <s v="N"/>
    <m/>
    <x v="0"/>
  </r>
  <r>
    <x v="0"/>
    <x v="2"/>
    <s v="Minneapolis"/>
    <x v="0"/>
    <n v="413479"/>
    <s v="Kari Andrews"/>
    <m/>
    <m/>
    <m/>
    <n v="10000"/>
    <s v="Minneapolis"/>
    <s v="Does 1-10; City of Minneapolis"/>
    <m/>
    <d v="2012-09-13T00:00:00"/>
    <s v="N"/>
    <m/>
    <x v="0"/>
  </r>
  <r>
    <x v="0"/>
    <x v="2"/>
    <s v="Minneapolis"/>
    <x v="0"/>
    <n v="413479"/>
    <s v="Wayne Newton"/>
    <m/>
    <m/>
    <m/>
    <n v="10000"/>
    <s v="Minneapolis"/>
    <s v="Officer Richard Walker (and Class A Valet, Inc.)"/>
    <m/>
    <d v="2010-07-05T00:00:00"/>
    <s v="N"/>
    <m/>
    <x v="0"/>
  </r>
  <r>
    <x v="11"/>
    <x v="8"/>
    <s v="MOUNDS VIEW, CITY OF"/>
    <x v="110"/>
    <n v="12779"/>
    <s v="KELLY ENGEBRETSON"/>
    <m/>
    <d v="2013-12-09T00:00:00"/>
    <m/>
    <n v="10000"/>
    <s v="League of Minnesota Cities"/>
    <m/>
    <m/>
    <d v="2010-11-11T00:00:00"/>
    <s v="N"/>
    <m/>
    <x v="2"/>
  </r>
  <r>
    <x v="7"/>
    <x v="1"/>
    <s v="PEQUOT LAKES, CITY OF"/>
    <x v="117"/>
    <n v="2260"/>
    <s v="RAPER, RODNEY"/>
    <m/>
    <d v="2010-02-23T00:00:00"/>
    <m/>
    <n v="10000"/>
    <s v="League of Minnesota Cities"/>
    <m/>
    <m/>
    <d v="2010-02-03T00:00:00"/>
    <s v="N"/>
    <m/>
    <x v="2"/>
  </r>
  <r>
    <x v="0"/>
    <x v="7"/>
    <s v="Ramsey County"/>
    <x v="20"/>
    <n v="76656"/>
    <s v="EUGENE BAHNEMANN V. RAMSEY COUNTY, ET AL."/>
    <m/>
    <m/>
    <s v="2012"/>
    <n v="10000"/>
    <s v="Ramsey County"/>
    <s v="Correctional Officer"/>
    <s v="Excessive Force"/>
    <m/>
    <s v="Y"/>
    <s v="Settlement"/>
    <x v="2"/>
  </r>
  <r>
    <x v="0"/>
    <x v="2"/>
    <s v="Ramsey County"/>
    <x v="20"/>
    <n v="76656"/>
    <s v="JOHANNA BETH MCDONOUGH V. AL'S AUTO SALES, INC., ET AL."/>
    <m/>
    <m/>
    <n v="2013"/>
    <n v="10000"/>
    <s v="Ramsey County"/>
    <s v="Deputy"/>
    <s v="Johanna Beth McDonough v. Al's Auto Sales, Inc.  Violation of alleged unauthorized DVS driver's license access.  See related Claim File #57576  Located outside file room in lateral file cabinet on same wall as file room."/>
    <m/>
    <m/>
    <s v="Settlement"/>
    <x v="2"/>
  </r>
  <r>
    <x v="0"/>
    <x v="4"/>
    <s v="Ramsey County"/>
    <x v="20"/>
    <n v="76656"/>
    <s v="PATRICIA KARASOV V. CAPLAN LAW FIRM, ET AL."/>
    <m/>
    <m/>
    <d v="2015-04-22T10:34:29"/>
    <n v="10000"/>
    <s v="Ramsey County"/>
    <s v="Deputy"/>
    <s v="Patricia Mae Kerr Karasov v. Caplan Law Firm, P.A., et al., Court File No. 14-CV-1503 (RHK/FLN)  DPPA Violation and Invasion of Privacy  10/10/2014: *The current case number is: 14cv1503 (SRN/FLN)    01/07/2015: Notice of Reassignment of Magistrate Judge "/>
    <m/>
    <m/>
    <s v="Settlement"/>
    <x v="2"/>
  </r>
  <r>
    <x v="0"/>
    <x v="3"/>
    <s v="Ramsey County"/>
    <x v="20"/>
    <n v="76656"/>
    <s v="CLAIM OF CHER YANG"/>
    <m/>
    <m/>
    <d v="2017-03-09T08:41:20"/>
    <n v="10000"/>
    <s v="Ramsey County"/>
    <s v="Deputy"/>
    <s v="Forfiture "/>
    <m/>
    <s v="N"/>
    <s v="Settlement"/>
    <x v="2"/>
  </r>
  <r>
    <x v="0"/>
    <x v="3"/>
    <s v="Ramsey County"/>
    <x v="20"/>
    <n v="76656"/>
    <s v="JOHANNA BETH MCDONOUGH V. AL'S AUTO SALES, INC., ET AL."/>
    <d v="2013-03-19T00:00:00"/>
    <d v="2013-07-31T00:00:00"/>
    <d v="2017-08-10T00:00:00"/>
    <n v="10000"/>
    <s v="Ramsey County"/>
    <s v="(deputy)"/>
    <m/>
    <m/>
    <s v="N"/>
    <m/>
    <x v="2"/>
  </r>
  <r>
    <x v="5"/>
    <x v="8"/>
    <s v="SOUTH ST. PAUL, CITY OF"/>
    <x v="30"/>
    <n v="20567"/>
    <s v="BENJAMIN MIKKALSON"/>
    <m/>
    <d v="2014-09-23T00:00:00"/>
    <m/>
    <n v="10000"/>
    <s v="League of Minnesota Cities"/>
    <m/>
    <m/>
    <d v="2012-11-25T00:00:00"/>
    <s v="N"/>
    <m/>
    <x v="2"/>
  </r>
  <r>
    <x v="0"/>
    <x v="1"/>
    <s v="St. Louis County"/>
    <x v="69"/>
    <n v="56570"/>
    <s v="Robert Yernatich"/>
    <m/>
    <m/>
    <d v="2011-09-20T00:00:00"/>
    <n v="10000"/>
    <s v="St. Louis County"/>
    <s v="Robert Tarr and Jason Ackerson"/>
    <s v="Settlement of federal-court action Yernatich v. Tarr, Case No. 11-cv-978 (PAM/LIB), involving claims against county and county employees arising from alleged violations of plaintiff's constitutional rights"/>
    <d v="2005-04-04T00:00:00"/>
    <s v="N"/>
    <m/>
    <x v="2"/>
  </r>
  <r>
    <x v="7"/>
    <x v="1"/>
    <s v="St. Paul"/>
    <x v="5"/>
    <n v="300721"/>
    <s v="Harold Shirley v. City"/>
    <m/>
    <m/>
    <m/>
    <n v="10000"/>
    <s v="St. Paul"/>
    <s v="Michael McGinn"/>
    <s v="police misconduct"/>
    <m/>
    <s v="N"/>
    <s v="Settled"/>
    <x v="2"/>
  </r>
  <r>
    <x v="3"/>
    <x v="8"/>
    <s v="St. Paul"/>
    <x v="5"/>
    <n v="300721"/>
    <s v="Deontrae Morehead v. City, et al."/>
    <m/>
    <m/>
    <m/>
    <n v="10000"/>
    <s v="St. Paul"/>
    <s v="Anthony Spencer; Richard Beard; Steve Jaworski; Joseph Dick"/>
    <s v="Police Misconduct"/>
    <m/>
    <s v="N"/>
    <s v="Settled"/>
    <x v="2"/>
  </r>
  <r>
    <x v="2"/>
    <x v="3"/>
    <s v="St. Paul"/>
    <x v="5"/>
    <n v="300721"/>
    <s v="Befort, A. v. City"/>
    <m/>
    <m/>
    <m/>
    <n v="10000"/>
    <s v="St. Paul"/>
    <s v="Brian Wanschura; Daniel King; Keith Grundhauser; Shawn Longen; Len Wall; Sgt. Shawn Campbell"/>
    <s v="Police Misconduct"/>
    <m/>
    <s v="N"/>
    <s v="Settled"/>
    <x v="2"/>
  </r>
  <r>
    <x v="0"/>
    <x v="7"/>
    <s v="State Patrol"/>
    <x v="50"/>
    <e v="#N/A"/>
    <s v="George Manzur"/>
    <m/>
    <m/>
    <d v="2012-03-26T00:00:00"/>
    <n v="10000"/>
    <s v="State Patrol"/>
    <s v="Mark Lund"/>
    <m/>
    <m/>
    <s v="N"/>
    <m/>
    <x v="2"/>
  </r>
  <r>
    <x v="11"/>
    <x v="5"/>
    <s v="WOODBURY, CITY OF"/>
    <x v="87"/>
    <n v="68001"/>
    <s v="CRUZ, LESTTER"/>
    <m/>
    <d v="2013-12-19T00:00:00"/>
    <m/>
    <n v="10000"/>
    <s v="League of Minnesota Cities"/>
    <m/>
    <m/>
    <d v="2013-12-19T00:00:00"/>
    <s v="N"/>
    <m/>
    <x v="2"/>
  </r>
  <r>
    <x v="7"/>
    <x v="2"/>
    <s v="COON RAPIDS, CITY OF"/>
    <x v="96"/>
    <n v="62256"/>
    <s v="NATHEL LASHAWN HARRIS"/>
    <m/>
    <d v="2010-03-28T00:00:00"/>
    <m/>
    <n v="9999"/>
    <s v="League of Minnesota Cities"/>
    <m/>
    <m/>
    <d v="2008-04-22T00:00:00"/>
    <s v="N"/>
    <m/>
    <x v="2"/>
  </r>
  <r>
    <x v="0"/>
    <x v="4"/>
    <s v="Minneapolis"/>
    <x v="0"/>
    <n v="413479"/>
    <s v="Steven Skolasinski "/>
    <m/>
    <m/>
    <m/>
    <n v="9961"/>
    <s v="Minneapolis"/>
    <s v="Officer James Bulleigh"/>
    <m/>
    <d v="2014-07-04T00:00:00"/>
    <s v="N"/>
    <m/>
    <x v="0"/>
  </r>
  <r>
    <x v="1"/>
    <x v="6"/>
    <s v="WEST ST. PAUL, CITY OF"/>
    <x v="118"/>
    <n v="19871"/>
    <s v="DANIEL FOX"/>
    <m/>
    <d v="2009-01-26T00:00:00"/>
    <m/>
    <n v="9960"/>
    <s v="League of Minnesota Cities"/>
    <m/>
    <m/>
    <d v="2008-08-30T00:00:00"/>
    <s v="N"/>
    <m/>
    <x v="2"/>
  </r>
  <r>
    <x v="9"/>
    <x v="2"/>
    <s v="WOODBURY, CITY OF"/>
    <x v="87"/>
    <n v="68001"/>
    <s v="Hotel RED ROOF INNS, INC."/>
    <m/>
    <d v="2012-09-01T00:00:00"/>
    <m/>
    <n v="9868.26"/>
    <s v="League of Minnesota Cities"/>
    <m/>
    <m/>
    <d v="2012-08-31T00:00:00"/>
    <s v="N"/>
    <m/>
    <x v="2"/>
  </r>
  <r>
    <x v="2"/>
    <x v="8"/>
    <s v="BROOKLYN PARK, CITY OF BROOKLYN PARK EDA"/>
    <x v="3"/>
    <n v="79433"/>
    <s v="JAMES DORBOR"/>
    <m/>
    <d v="2016-07-14T00:00:00"/>
    <m/>
    <n v="9850.6299999999992"/>
    <s v="League of Minnesota Cities"/>
    <m/>
    <m/>
    <d v="2016-07-13T00:00:00"/>
    <s v="N"/>
    <m/>
    <x v="2"/>
  </r>
  <r>
    <x v="8"/>
    <x v="2"/>
    <s v="BEMIDJI, CITY OF"/>
    <x v="119"/>
    <n v="14536"/>
    <s v="MICHAEL J. ROY,"/>
    <m/>
    <d v="2011-05-27T00:00:00"/>
    <m/>
    <n v="9500"/>
    <s v="League of Minnesota Cities"/>
    <m/>
    <m/>
    <d v="2010-08-02T00:00:00"/>
    <s v="N"/>
    <m/>
    <x v="2"/>
  </r>
  <r>
    <x v="0"/>
    <x v="8"/>
    <s v="Clay County"/>
    <x v="106"/>
    <n v="12583"/>
    <s v="Steven Kraft"/>
    <m/>
    <m/>
    <m/>
    <n v="9500"/>
    <s v="MCIT"/>
    <s v="Jason Hicks, Steven Landsem"/>
    <m/>
    <d v="2014-03-18T00:00:00"/>
    <s v="N"/>
    <m/>
    <x v="2"/>
  </r>
  <r>
    <x v="0"/>
    <x v="4"/>
    <s v="Koochiching County"/>
    <x v="4"/>
    <n v="6623"/>
    <s v="Dakota Alman"/>
    <m/>
    <m/>
    <d v="2015-01-16T00:00:00"/>
    <n v="9500"/>
    <s v="MCIT"/>
    <s v="Pelowski"/>
    <m/>
    <d v="2012-09-25T00:00:00"/>
    <s v="Y"/>
    <m/>
    <x v="2"/>
  </r>
  <r>
    <x v="0"/>
    <x v="4"/>
    <s v="Minneapolis"/>
    <x v="0"/>
    <n v="413479"/>
    <s v="Michael Ofor"/>
    <m/>
    <m/>
    <m/>
    <n v="9500"/>
    <s v="Minneapolis"/>
    <s v="Steven Lecy, City of Minneapolis"/>
    <m/>
    <d v="2012-07-31T00:00:00"/>
    <s v="N"/>
    <m/>
    <x v="0"/>
  </r>
  <r>
    <x v="2"/>
    <x v="3"/>
    <s v="SHAKOPEE CITY OF"/>
    <x v="100"/>
    <n v="40279"/>
    <s v="ASIA ULFERTS"/>
    <m/>
    <d v="2016-06-27T00:00:00"/>
    <m/>
    <n v="9500"/>
    <s v="League of Minnesota Cities"/>
    <m/>
    <m/>
    <d v="2015-09-16T00:00:00"/>
    <s v="N"/>
    <m/>
    <x v="2"/>
  </r>
  <r>
    <x v="9"/>
    <x v="7"/>
    <s v="WHITE BEAR LAKE, CITY OF"/>
    <x v="21"/>
    <n v="25284"/>
    <s v="SODERBECK, KEITH"/>
    <m/>
    <d v="2012-07-20T00:00:00"/>
    <m/>
    <n v="9500"/>
    <s v="League of Minnesota Cities"/>
    <m/>
    <m/>
    <d v="2010-12-16T00:00:00"/>
    <s v="N"/>
    <m/>
    <x v="2"/>
  </r>
  <r>
    <x v="11"/>
    <x v="8"/>
    <s v="WOODBURY, CITY OF"/>
    <x v="87"/>
    <n v="68001"/>
    <s v="SANDRA PINSKI"/>
    <m/>
    <d v="2013-09-10T00:00:00"/>
    <m/>
    <n v="9500"/>
    <s v="League of Minnesota Cities"/>
    <m/>
    <m/>
    <d v="2008-09-04T00:00:00"/>
    <s v="N"/>
    <m/>
    <x v="2"/>
  </r>
  <r>
    <x v="11"/>
    <x v="3"/>
    <s v="BROOKLYN CENTER, CITY OF"/>
    <x v="16"/>
    <n v="30873"/>
    <s v="BROOKE BASS"/>
    <m/>
    <d v="2013-03-26T00:00:00"/>
    <m/>
    <n v="9375"/>
    <s v="League of Minnesota Cities"/>
    <m/>
    <m/>
    <d v="2007-01-19T00:00:00"/>
    <s v="N"/>
    <m/>
    <x v="2"/>
  </r>
  <r>
    <x v="11"/>
    <x v="3"/>
    <s v="ST. ANTHONY VILLAGE CITY OF"/>
    <x v="2"/>
    <n v="9152"/>
    <s v="BROOKE BASS"/>
    <m/>
    <d v="2013-03-26T00:00:00"/>
    <m/>
    <n v="9375"/>
    <s v="League of Minnesota Cities"/>
    <m/>
    <m/>
    <d v="2009-05-05T00:00:00"/>
    <s v="N"/>
    <m/>
    <x v="2"/>
  </r>
  <r>
    <x v="11"/>
    <x v="3"/>
    <s v="STILLWATER, CITY OF"/>
    <x v="35"/>
    <n v="18929"/>
    <s v="BROOKE BASS"/>
    <m/>
    <d v="2013-03-27T00:00:00"/>
    <m/>
    <n v="9375"/>
    <s v="League of Minnesota Cities"/>
    <m/>
    <m/>
    <d v="2007-01-09T00:00:00"/>
    <s v="N"/>
    <m/>
    <x v="2"/>
  </r>
  <r>
    <x v="3"/>
    <x v="3"/>
    <s v="CRYSTAL, CITY OF"/>
    <x v="120"/>
    <n v="22716"/>
    <s v="PAUL ANDERSON"/>
    <m/>
    <d v="2015-05-15T00:00:00"/>
    <m/>
    <n v="9250"/>
    <s v="League of Minnesota Cities"/>
    <m/>
    <m/>
    <d v="2013-07-02T00:00:00"/>
    <s v="N"/>
    <m/>
    <x v="2"/>
  </r>
  <r>
    <x v="1"/>
    <x v="9"/>
    <s v="METRO GANG STRIKE FORCE LEVANDER, GILLEN  MILLER, PA"/>
    <x v="1"/>
    <e v="#N/A"/>
    <s v="BOOKERS, DEMARIO"/>
    <m/>
    <d v="2009-12-14T00:00:00"/>
    <m/>
    <n v="9100"/>
    <s v="League of Minnesota Cities"/>
    <m/>
    <m/>
    <d v="2009-06-01T00:00:00"/>
    <s v="N"/>
    <m/>
    <x v="1"/>
  </r>
  <r>
    <x v="5"/>
    <x v="4"/>
    <s v="ALBERT LEA, CITY OF"/>
    <x v="121"/>
    <n v="17763"/>
    <s v="MORTENSON, SADIE"/>
    <m/>
    <d v="2014-07-03T00:00:00"/>
    <m/>
    <n v="9000"/>
    <s v="League of Minnesota Cities"/>
    <m/>
    <m/>
    <d v="2013-11-29T00:00:00"/>
    <s v="N"/>
    <m/>
    <x v="2"/>
  </r>
  <r>
    <x v="3"/>
    <x v="8"/>
    <s v="ANOKA, CITY OF"/>
    <x v="122"/>
    <n v="17306"/>
    <s v="Chad Burkholder"/>
    <m/>
    <d v="2015-07-15T00:00:00"/>
    <m/>
    <n v="9000"/>
    <s v="League of Minnesota Cities"/>
    <m/>
    <m/>
    <d v="2015-02-15T00:00:00"/>
    <s v="N"/>
    <m/>
    <x v="2"/>
  </r>
  <r>
    <x v="6"/>
    <x v="10"/>
    <s v="JACKSON, CITY OF"/>
    <x v="123"/>
    <e v="#N/A"/>
    <s v="FRANK &amp; MELISSA CHRISTIANSON"/>
    <m/>
    <d v="2007-08-28T00:00:00"/>
    <m/>
    <n v="9000"/>
    <s v="League of Minnesota Cities"/>
    <m/>
    <m/>
    <d v="2007-08-27T00:00:00"/>
    <s v="N"/>
    <m/>
    <x v="2"/>
  </r>
  <r>
    <x v="0"/>
    <x v="1"/>
    <s v="Minneapolis"/>
    <x v="0"/>
    <n v="413479"/>
    <s v="Thomas Lyons"/>
    <m/>
    <m/>
    <m/>
    <n v="9000"/>
    <s v="Minneapolis"/>
    <s v="Officers Monida Boelter, Lance Faust, Christopher Guelcher"/>
    <m/>
    <d v="2010-05-24T00:00:00"/>
    <s v="N"/>
    <m/>
    <x v="0"/>
  </r>
  <r>
    <x v="0"/>
    <x v="5"/>
    <s v="Minneapolis"/>
    <x v="0"/>
    <n v="413479"/>
    <s v="Zenebe Tessema"/>
    <m/>
    <m/>
    <m/>
    <n v="9000"/>
    <s v="Minneapolis"/>
    <m/>
    <m/>
    <d v="2010-07-20T00:00:00"/>
    <s v="N"/>
    <m/>
    <x v="0"/>
  </r>
  <r>
    <x v="1"/>
    <x v="9"/>
    <s v="PEQUOT LAKES, CITY OF"/>
    <x v="117"/>
    <n v="2260"/>
    <s v="MASON HEADLEE"/>
    <m/>
    <d v="2009-02-13T00:00:00"/>
    <m/>
    <n v="9000"/>
    <s v="League of Minnesota Cities"/>
    <m/>
    <m/>
    <d v="2007-02-12T00:00:00"/>
    <s v="N"/>
    <m/>
    <x v="2"/>
  </r>
  <r>
    <x v="0"/>
    <x v="8"/>
    <s v="Stearns County"/>
    <x v="14"/>
    <n v="49129"/>
    <s v="Kevin Adams"/>
    <m/>
    <m/>
    <d v="2016-09-26T00:00:00"/>
    <n v="9000"/>
    <s v="MCIT"/>
    <s v="Various"/>
    <m/>
    <d v="2015-02-01T00:00:00"/>
    <s v="Y"/>
    <m/>
    <x v="2"/>
  </r>
  <r>
    <x v="11"/>
    <x v="8"/>
    <s v="EAGAN, CITY OF"/>
    <x v="55"/>
    <n v="66549"/>
    <s v="NADINE BABU"/>
    <m/>
    <d v="2013-07-11T00:00:00"/>
    <m/>
    <n v="8750.5"/>
    <s v="League of Minnesota Cities"/>
    <m/>
    <m/>
    <d v="2010-10-28T00:00:00"/>
    <s v="N"/>
    <m/>
    <x v="2"/>
  </r>
  <r>
    <x v="11"/>
    <x v="3"/>
    <s v="ANOKA, CITY OF"/>
    <x v="122"/>
    <n v="17306"/>
    <s v="SUMMER ROLLINS"/>
    <m/>
    <d v="2013-06-18T00:00:00"/>
    <m/>
    <n v="8750"/>
    <s v="League of Minnesota Cities"/>
    <m/>
    <m/>
    <d v="2003-05-27T00:00:00"/>
    <s v="N"/>
    <m/>
    <x v="2"/>
  </r>
  <r>
    <x v="4"/>
    <x v="3"/>
    <s v="Brooklyn Park, City Of Brooklyn Park EDA Brooklyn Park HRA"/>
    <x v="3"/>
    <n v="79433"/>
    <s v="MUNIRA MAALIM"/>
    <d v="2017-09-30T00:00:00"/>
    <d v="2017-10-17T00:00:00"/>
    <m/>
    <n v="8732.4599999999991"/>
    <s v="League of Minnesota Cities"/>
    <s v="(not provided)"/>
    <m/>
    <m/>
    <s v="N"/>
    <m/>
    <x v="2"/>
  </r>
  <r>
    <x v="0"/>
    <x v="7"/>
    <s v="McLeod County"/>
    <x v="56"/>
    <n v="10868"/>
    <s v="Roger Gutzke"/>
    <m/>
    <m/>
    <d v="2012-11-30T00:00:00"/>
    <n v="8500"/>
    <s v="MCIT"/>
    <s v="Unknown"/>
    <m/>
    <d v="2012-01-24T00:00:00"/>
    <s v="Y"/>
    <m/>
    <x v="2"/>
  </r>
  <r>
    <x v="0"/>
    <x v="7"/>
    <s v="Minneapolis"/>
    <x v="0"/>
    <n v="413479"/>
    <s v="Nicholas Dahl"/>
    <m/>
    <m/>
    <m/>
    <n v="8500"/>
    <s v="Minneapolis"/>
    <s v="Officer Peter Ritschel"/>
    <m/>
    <d v="2010-06-09T00:00:00"/>
    <s v="N"/>
    <m/>
    <x v="0"/>
  </r>
  <r>
    <x v="0"/>
    <x v="7"/>
    <s v="Ramsey County"/>
    <x v="20"/>
    <n v="76656"/>
    <s v="KEVIN J. MAXIE V. CITY OF ST. PAUL, ET AL."/>
    <m/>
    <m/>
    <d v="2012-09-11T00:00:00"/>
    <n v="8500"/>
    <s v="Ramsey County"/>
    <s v="Deputy"/>
    <m/>
    <m/>
    <s v="N"/>
    <s v="Settlement"/>
    <x v="2"/>
  </r>
  <r>
    <x v="0"/>
    <x v="5"/>
    <s v="Ramsey County"/>
    <x v="20"/>
    <n v="76656"/>
    <s v="JOHN BEEBE V. RAMSEY COUNTY JOHN DOES 1-6"/>
    <m/>
    <m/>
    <d v="2014-05-02T14:23:04"/>
    <n v="8500"/>
    <s v="Ramsey County"/>
    <s v="Correctional Officer"/>
    <s v="John Michael Beebe v. Ramsey County and Correctionsl Officers John Does 1-6  1983 violations-due process-assault battery-negligence"/>
    <m/>
    <s v="Y"/>
    <s v="Settlement"/>
    <x v="2"/>
  </r>
  <r>
    <x v="1"/>
    <x v="9"/>
    <s v="METRO GANG STRIKE FORCE LEVANDER, GILLEN  MILLER, PA"/>
    <x v="1"/>
    <e v="#N/A"/>
    <s v="SIMS, DION"/>
    <m/>
    <d v="2009-12-14T00:00:00"/>
    <m/>
    <n v="8400"/>
    <s v="League of Minnesota Cities"/>
    <m/>
    <m/>
    <d v="2009-06-01T00:00:00"/>
    <s v="N"/>
    <m/>
    <x v="1"/>
  </r>
  <r>
    <x v="5"/>
    <x v="5"/>
    <s v="LEWISTON, CITY OF"/>
    <x v="124"/>
    <n v="1572"/>
    <s v="SCHUMANN, NATHAN"/>
    <m/>
    <d v="2014-06-20T00:00:00"/>
    <m/>
    <n v="8065"/>
    <s v="League of Minnesota Cities"/>
    <m/>
    <m/>
    <d v="2014-06-03T00:00:00"/>
    <s v="N"/>
    <m/>
    <x v="2"/>
  </r>
  <r>
    <x v="0"/>
    <x v="4"/>
    <s v="Washington County"/>
    <x v="59"/>
    <n v="63163"/>
    <s v="Alexander Orcutt"/>
    <m/>
    <m/>
    <m/>
    <n v="8044"/>
    <s v="MCIT"/>
    <s v="Olson, Boyden, Kuenkel"/>
    <m/>
    <d v="2012-05-10T00:00:00"/>
    <s v="N"/>
    <m/>
    <x v="2"/>
  </r>
  <r>
    <x v="0"/>
    <x v="3"/>
    <s v="Freeborn County"/>
    <x v="125"/>
    <n v="12955"/>
    <s v="Jacob Talamantes"/>
    <m/>
    <m/>
    <d v="2017-06-20T00:00:00"/>
    <n v="8000"/>
    <s v="MCIT"/>
    <s v="Various"/>
    <m/>
    <d v="2011-10-11T00:00:00"/>
    <s v="Y"/>
    <m/>
    <x v="2"/>
  </r>
  <r>
    <x v="10"/>
    <x v="9"/>
    <s v="METRO GANG STRIKE FORCE LEVANDER, GILLEN  MILLER, PA"/>
    <x v="1"/>
    <e v="#N/A"/>
    <s v="ANNA VUE HERR"/>
    <m/>
    <d v="2008-03-26T00:00:00"/>
    <m/>
    <n v="8000"/>
    <s v="League of Minnesota Cities"/>
    <m/>
    <m/>
    <d v="2007-10-04T00:00:00"/>
    <s v="N"/>
    <m/>
    <x v="1"/>
  </r>
  <r>
    <x v="0"/>
    <x v="5"/>
    <s v="Minneapolis"/>
    <x v="0"/>
    <n v="413479"/>
    <s v="Goff Holdings, LLC"/>
    <m/>
    <m/>
    <m/>
    <n v="8000"/>
    <s v="Minneapolis"/>
    <s v="City of Minneapolis"/>
    <m/>
    <d v="2010-02-06T00:00:00"/>
    <s v="N"/>
    <m/>
    <x v="0"/>
  </r>
  <r>
    <x v="11"/>
    <x v="5"/>
    <s v="MONTGOMERY, CITY OF"/>
    <x v="126"/>
    <n v="2930"/>
    <s v="ENDERSBE, EDWARD &amp; DIANA"/>
    <m/>
    <d v="2013-09-23T00:00:00"/>
    <m/>
    <n v="8000"/>
    <s v="League of Minnesota Cities"/>
    <m/>
    <m/>
    <d v="2013-05-24T00:00:00"/>
    <s v="N"/>
    <m/>
    <x v="2"/>
  </r>
  <r>
    <x v="8"/>
    <x v="2"/>
    <s v="NEWPORT, CITY OF"/>
    <x v="127"/>
    <n v="3477"/>
    <s v="HANSEN, PAUL"/>
    <m/>
    <d v="2011-10-26T00:00:00"/>
    <m/>
    <n v="8000"/>
    <s v="League of Minnesota Cities"/>
    <m/>
    <m/>
    <d v="2009-06-21T00:00:00"/>
    <s v="N"/>
    <m/>
    <x v="2"/>
  </r>
  <r>
    <x v="0"/>
    <x v="8"/>
    <s v="State Patrol"/>
    <x v="50"/>
    <e v="#N/A"/>
    <s v="Emily L. Anderson"/>
    <m/>
    <m/>
    <d v="2016-08-04T00:00:00"/>
    <n v="8000"/>
    <s v="State Patrol"/>
    <s v="Mike Flanagan"/>
    <m/>
    <m/>
    <s v="N"/>
    <m/>
    <x v="2"/>
  </r>
  <r>
    <x v="9"/>
    <x v="5"/>
    <s v="BROOKLYN PARK, CITY OF BROOKLYN PARK EDA"/>
    <x v="3"/>
    <n v="79433"/>
    <s v="STARR, TAJARAY"/>
    <m/>
    <d v="2012-11-21T00:00:00"/>
    <m/>
    <n v="7500"/>
    <s v="League of Minnesota Cities"/>
    <m/>
    <m/>
    <d v="2012-04-25T00:00:00"/>
    <s v="N"/>
    <m/>
    <x v="2"/>
  </r>
  <r>
    <x v="0"/>
    <x v="5"/>
    <s v="Cass County"/>
    <x v="128"/>
    <n v="23419"/>
    <s v="Rogers Davis"/>
    <m/>
    <m/>
    <m/>
    <n v="7500"/>
    <s v="MCIT"/>
    <s v="Holsapple"/>
    <m/>
    <d v="2011-09-18T00:00:00"/>
    <s v="N"/>
    <m/>
    <x v="2"/>
  </r>
  <r>
    <x v="11"/>
    <x v="3"/>
    <s v="HANCOCK, CITY OF"/>
    <x v="129"/>
    <n v="757"/>
    <s v="JOHANNA MCDONOUGH"/>
    <m/>
    <d v="2013-04-25T00:00:00"/>
    <m/>
    <n v="7500"/>
    <s v="League of Minnesota Cities"/>
    <m/>
    <m/>
    <d v="2008-11-07T00:00:00"/>
    <s v="N"/>
    <m/>
    <x v="2"/>
  </r>
  <r>
    <x v="0"/>
    <x v="10"/>
    <s v="Minneapolis"/>
    <x v="0"/>
    <n v="413479"/>
    <s v="Elisa Montgomery"/>
    <m/>
    <m/>
    <m/>
    <n v="7500"/>
    <s v="Minneapolis"/>
    <s v="City of Minneapolis"/>
    <m/>
    <d v="1999-04-15T00:00:00"/>
    <s v="N"/>
    <m/>
    <x v="0"/>
  </r>
  <r>
    <x v="0"/>
    <x v="10"/>
    <s v="Minneapolis"/>
    <x v="0"/>
    <n v="413479"/>
    <s v="Grover Harris"/>
    <m/>
    <m/>
    <m/>
    <n v="7500"/>
    <s v="Minneapolis"/>
    <s v="Officer Daniel Wells"/>
    <m/>
    <d v="2004-10-15T00:00:00"/>
    <s v="N"/>
    <m/>
    <x v="0"/>
  </r>
  <r>
    <x v="0"/>
    <x v="10"/>
    <s v="Minneapolis"/>
    <x v="0"/>
    <n v="413479"/>
    <s v="Richard Trammell Williams"/>
    <m/>
    <m/>
    <m/>
    <n v="7500"/>
    <s v="Minneapolis"/>
    <s v="Officers Andrew Stender, Nicholas Torborg, Lucas Peterson, Mark Beaupre, Scott Creighton, Todd Babekuhl, Sgts. David Garman, Steven Mosey"/>
    <m/>
    <d v="2004-12-20T00:00:00"/>
    <s v="N"/>
    <m/>
    <x v="0"/>
  </r>
  <r>
    <x v="0"/>
    <x v="1"/>
    <s v="Minneapolis"/>
    <x v="0"/>
    <n v="413479"/>
    <s v="Toshiba Gibson"/>
    <m/>
    <m/>
    <m/>
    <n v="7500"/>
    <s v="Minneapolis"/>
    <s v="City of Minneapolis"/>
    <m/>
    <d v="2010-09-07T00:00:00"/>
    <s v="N"/>
    <m/>
    <x v="0"/>
  </r>
  <r>
    <x v="11"/>
    <x v="3"/>
    <s v="MINNETONKA, CITY OF"/>
    <x v="130"/>
    <n v="51921"/>
    <s v="JOHANNA MCDONOUGH"/>
    <m/>
    <d v="2013-04-29T00:00:00"/>
    <m/>
    <n v="7500"/>
    <s v="League of Minnesota Cities"/>
    <m/>
    <m/>
    <d v="2007-09-14T00:00:00"/>
    <s v="N"/>
    <m/>
    <x v="2"/>
  </r>
  <r>
    <x v="11"/>
    <x v="2"/>
    <s v="NEW BRIGHTON, CITY OF"/>
    <x v="131"/>
    <n v="22463"/>
    <s v="JACOBSON, TODD"/>
    <m/>
    <d v="2013-06-13T00:00:00"/>
    <m/>
    <n v="7500"/>
    <s v="League of Minnesota Cities"/>
    <m/>
    <m/>
    <d v="2011-04-20T00:00:00"/>
    <s v="N"/>
    <m/>
    <x v="2"/>
  </r>
  <r>
    <x v="0"/>
    <x v="5"/>
    <s v="Ramsey County"/>
    <x v="20"/>
    <n v="76656"/>
    <s v="SCOTT AND KIMBERLY MEISTER V. RAMSEY COUNTY "/>
    <m/>
    <m/>
    <d v="2014-12-03T00:00:00"/>
    <n v="7500"/>
    <s v="Ramsey County"/>
    <s v="Deputy"/>
    <s v="Scott Leroy Meister and Kimberly Kay Meister v. Ramsy County, Deputy A. Breitbarth, Deputy C Moe, and Correctional Officers John Does 104 "/>
    <m/>
    <s v="N"/>
    <s v="Settlement "/>
    <x v="2"/>
  </r>
  <r>
    <x v="6"/>
    <x v="6"/>
    <s v="St. Paul"/>
    <x v="5"/>
    <n v="300721"/>
    <s v="Frank Jones v. City"/>
    <m/>
    <m/>
    <m/>
    <n v="7500"/>
    <s v="St. Paul"/>
    <s v="Chad Degree; Darryl Boerger"/>
    <s v="excessive force"/>
    <m/>
    <s v="N"/>
    <s v="Settled"/>
    <x v="2"/>
  </r>
  <r>
    <x v="7"/>
    <x v="7"/>
    <s v="St. Paul"/>
    <x v="5"/>
    <n v="300721"/>
    <s v="Robert Johnson v. City"/>
    <m/>
    <m/>
    <m/>
    <n v="7500"/>
    <s v="St. Paul"/>
    <s v="Seth Snedden; Chris McGuire"/>
    <s v="police misconduct"/>
    <m/>
    <s v="N"/>
    <s v="Settled"/>
    <x v="2"/>
  </r>
  <r>
    <x v="11"/>
    <x v="5"/>
    <s v="St. Paul"/>
    <x v="5"/>
    <n v="300721"/>
    <s v="Matthew Kelly v. Boerger, et al"/>
    <m/>
    <m/>
    <m/>
    <n v="7500"/>
    <s v="St. Paul"/>
    <s v="Darryl Boerger"/>
    <s v="Police Misconduct"/>
    <m/>
    <s v="N"/>
    <s v="Settled"/>
    <x v="2"/>
  </r>
  <r>
    <x v="0"/>
    <x v="5"/>
    <s v="Minneapolis"/>
    <x v="0"/>
    <n v="413479"/>
    <s v="Dennis Hill"/>
    <m/>
    <m/>
    <m/>
    <n v="7000"/>
    <s v="Minneapolis"/>
    <s v="City of Minneapolis, Officer Matthew Kaminski, Officer Jason Schmitt, John  Doe Officers 1-10_x000a_"/>
    <m/>
    <d v="2007-04-09T00:00:00"/>
    <s v="N"/>
    <m/>
    <x v="0"/>
  </r>
  <r>
    <x v="0"/>
    <x v="5"/>
    <s v="Minneapolis"/>
    <x v="0"/>
    <n v="413479"/>
    <s v="Michael Sallet  (Complaints dated 9-15-11 &amp; 10-9-12)"/>
    <m/>
    <m/>
    <m/>
    <n v="7000"/>
    <s v="Minneapolis"/>
    <s v="Paul Schweiger, Jason Anderson &amp; City of Minneapolis"/>
    <m/>
    <d v="2006-10-06T00:00:00"/>
    <s v="N"/>
    <m/>
    <x v="0"/>
  </r>
  <r>
    <x v="0"/>
    <x v="3"/>
    <s v="Minneapolis"/>
    <x v="0"/>
    <n v="413479"/>
    <s v="Joshua Smithers"/>
    <m/>
    <m/>
    <m/>
    <n v="7000"/>
    <s v="Minneapolis"/>
    <s v="Brandy Steberg, Roderic Weber"/>
    <m/>
    <d v="2014-06-24T00:00:00"/>
    <s v="N"/>
    <m/>
    <x v="0"/>
  </r>
  <r>
    <x v="0"/>
    <x v="3"/>
    <s v="Minneapolis"/>
    <x v="0"/>
    <n v="413479"/>
    <s v="Joshua Smithers"/>
    <d v="2014-06-24T00:00:00"/>
    <m/>
    <m/>
    <n v="7000"/>
    <s v="Minneapolis"/>
    <s v="(not provided)"/>
    <m/>
    <m/>
    <s v="N"/>
    <m/>
    <x v="0"/>
  </r>
  <r>
    <x v="9"/>
    <x v="4"/>
    <s v="ROCHESTER, CITY OF"/>
    <x v="57"/>
    <n v="112542"/>
    <s v="BROOKS, DAVID"/>
    <m/>
    <d v="2012-10-30T00:00:00"/>
    <m/>
    <n v="7000"/>
    <s v="League of Minnesota Cities"/>
    <m/>
    <m/>
    <d v="2011-01-20T00:00:00"/>
    <s v="N"/>
    <m/>
    <x v="2"/>
  </r>
  <r>
    <x v="0"/>
    <x v="4"/>
    <s v="St. Louis County"/>
    <x v="69"/>
    <n v="56570"/>
    <s v="Clayton Hanks"/>
    <m/>
    <m/>
    <d v="2015-12-01T00:00:00"/>
    <n v="7000"/>
    <s v="St. Louis County"/>
    <s v="Scott Ronning and Robyn Wojciechowski"/>
    <s v="Settlement of federal-court action Hanks v. Wojciechowski, Case No. 14-cv-1349 (MJD/JJK), involving claims against county and county employees arising from alleged violations of plaintiff's constitutional rights"/>
    <d v="2014-01-21T00:00:00"/>
    <s v="Y"/>
    <m/>
    <x v="2"/>
  </r>
  <r>
    <x v="11"/>
    <x v="5"/>
    <s v="St. Paul"/>
    <x v="5"/>
    <n v="300721"/>
    <s v="Erik Mickelson v. City"/>
    <m/>
    <m/>
    <m/>
    <n v="7000"/>
    <s v="St. Paul"/>
    <s v="Tom Menton; Chris Kasal"/>
    <s v="Police Misconduct"/>
    <m/>
    <s v="N"/>
    <s v="Settled"/>
    <x v="2"/>
  </r>
  <r>
    <x v="10"/>
    <x v="6"/>
    <s v="DAKOTA COUNTY DRUG TASK FORCE"/>
    <x v="132"/>
    <e v="#N/A"/>
    <s v="H. EDWARD &amp; GRETCHEN KENNAN"/>
    <m/>
    <d v="2008-12-31T00:00:00"/>
    <m/>
    <n v="6800"/>
    <s v="League of Minnesota Cities"/>
    <m/>
    <m/>
    <d v="2008-12-15T00:00:00"/>
    <s v="N"/>
    <m/>
    <x v="2"/>
  </r>
  <r>
    <x v="3"/>
    <x v="8"/>
    <s v="LAKEVILLE, CITY OF LAKEVILLE HRA"/>
    <x v="12"/>
    <n v="60846"/>
    <s v="BRIAN CURTIS"/>
    <m/>
    <d v="2015-03-27T00:00:00"/>
    <m/>
    <n v="6750"/>
    <s v="League of Minnesota Cities"/>
    <m/>
    <m/>
    <d v="2013-03-30T00:00:00"/>
    <s v="N"/>
    <m/>
    <x v="2"/>
  </r>
  <r>
    <x v="0"/>
    <x v="7"/>
    <s v="Minneapolis"/>
    <x v="0"/>
    <n v="413479"/>
    <s v="Dorian Hay"/>
    <m/>
    <m/>
    <m/>
    <n v="6500"/>
    <s v="Minneapolis"/>
    <s v="Officer Adam Lewis"/>
    <m/>
    <d v="2010-10-29T00:00:00"/>
    <s v="N"/>
    <m/>
    <x v="0"/>
  </r>
  <r>
    <x v="0"/>
    <x v="2"/>
    <s v="Minneapolis"/>
    <x v="0"/>
    <n v="413479"/>
    <s v="Albertine Rotimi"/>
    <m/>
    <m/>
    <m/>
    <n v="6500"/>
    <s v="Minneapolis"/>
    <s v="Jarrod S. Kunze and City of Minneapolis"/>
    <m/>
    <d v="2010-08-28T00:00:00"/>
    <s v="N"/>
    <m/>
    <x v="0"/>
  </r>
  <r>
    <x v="11"/>
    <x v="5"/>
    <s v="RAMSEY, CITY OF"/>
    <x v="133"/>
    <n v="26092"/>
    <s v="WELLS JR, WAYNE"/>
    <m/>
    <d v="2013-04-09T00:00:00"/>
    <m/>
    <n v="6500"/>
    <s v="League of Minnesota Cities"/>
    <m/>
    <m/>
    <d v="2011-11-12T00:00:00"/>
    <s v="N"/>
    <m/>
    <x v="2"/>
  </r>
  <r>
    <x v="8"/>
    <x v="7"/>
    <s v="St. Paul"/>
    <x v="5"/>
    <n v="300721"/>
    <s v="Ashok Duenas-Dias v. City"/>
    <m/>
    <m/>
    <m/>
    <n v="6500"/>
    <s v="St. Paul"/>
    <s v="Nicole Rasmussen; Eric Stevens; Amanda Heu"/>
    <s v="police misconduct"/>
    <m/>
    <s v="N"/>
    <s v="Settled"/>
    <x v="2"/>
  </r>
  <r>
    <x v="7"/>
    <x v="9"/>
    <s v="WILLMAR, CITY OF"/>
    <x v="134"/>
    <n v="19558"/>
    <s v="RUTH OTTO"/>
    <m/>
    <d v="2010-01-11T00:00:00"/>
    <m/>
    <n v="6353.33"/>
    <s v="League of Minnesota Cities"/>
    <m/>
    <m/>
    <d v="2010-01-07T00:00:00"/>
    <s v="N"/>
    <m/>
    <x v="2"/>
  </r>
  <r>
    <x v="11"/>
    <x v="3"/>
    <s v="MAPLE GROVE, CITY OF MAPLE GROVE PARK BOARD  HRA"/>
    <x v="71"/>
    <n v="68297"/>
    <s v="BROOKE BASS"/>
    <m/>
    <d v="2013-03-28T00:00:00"/>
    <m/>
    <n v="6250"/>
    <s v="League of Minnesota Cities"/>
    <m/>
    <m/>
    <d v="2010-08-16T00:00:00"/>
    <s v="N"/>
    <m/>
    <x v="2"/>
  </r>
  <r>
    <x v="0"/>
    <x v="1"/>
    <s v="Morrison County"/>
    <x v="135"/>
    <n v="24515"/>
    <s v="Norris Sawada"/>
    <m/>
    <m/>
    <m/>
    <n v="6250"/>
    <s v="MCIT"/>
    <s v="Jaime Luberts, Kaj Meinhardt"/>
    <m/>
    <d v="2007-11-04T00:00:00"/>
    <s v="N"/>
    <m/>
    <x v="2"/>
  </r>
  <r>
    <x v="11"/>
    <x v="3"/>
    <s v="OAKDALE, CITY OF"/>
    <x v="136"/>
    <n v="28188"/>
    <s v="BROOKE BASS"/>
    <m/>
    <d v="2013-03-27T00:00:00"/>
    <m/>
    <n v="6250"/>
    <s v="League of Minnesota Cities"/>
    <m/>
    <m/>
    <d v="2008-12-02T00:00:00"/>
    <s v="N"/>
    <m/>
    <x v="2"/>
  </r>
  <r>
    <x v="0"/>
    <x v="8"/>
    <s v="St. Louis County"/>
    <x v="69"/>
    <n v="56570"/>
    <s v="Jessica Kampschroer"/>
    <m/>
    <m/>
    <d v="2016-12-22T00:00:00"/>
    <n v="6250"/>
    <s v="St. Louis County"/>
    <m/>
    <s v="Settlement of federal-court action Kampschroer v. Anoka County, Case No. 13-cv-2512 (SRN/TNL), involving claim against county arising from alleged violation of plaintiff's rights under Driver's Privacy Protection Act of 1994, as amended"/>
    <d v="2006-12-24T00:00:00"/>
    <s v="N"/>
    <m/>
    <x v="2"/>
  </r>
  <r>
    <x v="5"/>
    <x v="5"/>
    <s v="EAGAN, CITY OF"/>
    <x v="55"/>
    <n v="66549"/>
    <s v="LANG, MELISSA"/>
    <m/>
    <d v="2014-01-31T00:00:00"/>
    <m/>
    <n v="6130.5"/>
    <s v="League of Minnesota Cities"/>
    <m/>
    <m/>
    <d v="2014-01-29T00:00:00"/>
    <s v="N"/>
    <m/>
    <x v="2"/>
  </r>
  <r>
    <x v="5"/>
    <x v="5"/>
    <s v="BAXTER, CITY OF"/>
    <x v="137"/>
    <n v="7872"/>
    <s v="TOURNAT, WALTER"/>
    <m/>
    <d v="2014-01-09T00:00:00"/>
    <m/>
    <n v="6000"/>
    <s v="League of Minnesota Cities"/>
    <m/>
    <m/>
    <d v="2013-11-16T00:00:00"/>
    <s v="N"/>
    <m/>
    <x v="2"/>
  </r>
  <r>
    <x v="0"/>
    <x v="0"/>
    <s v="Minneapolis"/>
    <x v="0"/>
    <n v="413479"/>
    <s v="Charles Cook; Sylvia &amp; Timothy"/>
    <m/>
    <m/>
    <m/>
    <n v="6000"/>
    <s v="Minneapolis"/>
    <s v="Officers Bevan Blauert, K. BlackwelL Christie Nelson, D. Smulski, Gary Westlund, Geoffrey Toscano, Jason King, Jonathan Petron, Mark Johnson, Roger Smith, Timothy Hanks, William Willner, Sgt. Christopher House, Lt. Robert Kroll"/>
    <m/>
    <d v="2005-01-13T00:00:00"/>
    <s v="N"/>
    <m/>
    <x v="0"/>
  </r>
  <r>
    <x v="0"/>
    <x v="2"/>
    <s v="Minneapolis"/>
    <x v="0"/>
    <n v="413479"/>
    <s v="Andrew Josef Brenner"/>
    <m/>
    <m/>
    <m/>
    <n v="6000"/>
    <s v="Minneapolis"/>
    <s v="Officer Mark Lanasa, Officer John Doe and City of Minneapolis"/>
    <m/>
    <d v="2010-07-26T00:00:00"/>
    <s v="N"/>
    <m/>
    <x v="0"/>
  </r>
  <r>
    <x v="0"/>
    <x v="4"/>
    <s v="Minneapolis"/>
    <x v="0"/>
    <n v="413479"/>
    <s v="Donnie Ray Wallace"/>
    <m/>
    <m/>
    <m/>
    <n v="6000"/>
    <s v="Minneapolis"/>
    <s v="Officers Troy Carlson and John Haugland, City of Minneapolis"/>
    <m/>
    <d v="2013-10-10T00:00:00"/>
    <s v="N"/>
    <m/>
    <x v="0"/>
  </r>
  <r>
    <x v="0"/>
    <x v="7"/>
    <s v="Ramsey County"/>
    <x v="20"/>
    <n v="76656"/>
    <s v="AMANDA JOHNSON V. THE COUNTY OF RAMSEY, ET. AL."/>
    <m/>
    <m/>
    <n v="2012"/>
    <n v="6000"/>
    <s v="Ramsey County"/>
    <s v="RCSO Correctional Officer"/>
    <s v="ADC excessive force and strip search case   Dismissed with Prejudice 2/15/13 by Judge Tunheim    Amanda Johnson v. The County of Ramsey, Ramsey County Board of Commissioners, tony Bennett, individually and in"/>
    <m/>
    <s v="Y"/>
    <s v="Settlement"/>
    <x v="2"/>
  </r>
  <r>
    <x v="3"/>
    <x v="8"/>
    <s v="ROSEVILLE, CITY OF"/>
    <x v="62"/>
    <n v="35729"/>
    <s v="TERRANCE NEAL"/>
    <m/>
    <d v="2015-01-19T00:00:00"/>
    <m/>
    <n v="5999"/>
    <s v="League of Minnesota Cities"/>
    <m/>
    <m/>
    <d v="2013-05-27T00:00:00"/>
    <s v="N"/>
    <m/>
    <x v="2"/>
  </r>
  <r>
    <x v="3"/>
    <x v="8"/>
    <s v="MOORHEAD, CITY OF"/>
    <x v="109"/>
    <n v="40283"/>
    <s v="MARCUS HEMSWORTH"/>
    <m/>
    <d v="2015-02-27T00:00:00"/>
    <m/>
    <n v="5826.83"/>
    <s v="League of Minnesota Cities"/>
    <m/>
    <m/>
    <d v="2014-02-23T00:00:00"/>
    <s v="N"/>
    <m/>
    <x v="2"/>
  </r>
  <r>
    <x v="9"/>
    <x v="7"/>
    <s v="BURNSVILLE, CITY OF"/>
    <x v="89"/>
    <n v="61939"/>
    <s v="RASMUSSON, ANNE"/>
    <m/>
    <d v="2012-01-19T00:00:00"/>
    <m/>
    <n v="5600"/>
    <s v="League of Minnesota Cities"/>
    <m/>
    <m/>
    <d v="2012-01-19T00:00:00"/>
    <s v="N"/>
    <m/>
    <x v="2"/>
  </r>
  <r>
    <x v="9"/>
    <x v="7"/>
    <s v="COTTAGE GROVE, CITY OF &amp; COTTAGE GROVE EDA"/>
    <x v="138"/>
    <n v="35868"/>
    <s v="RASMUSSON, ANNE"/>
    <m/>
    <d v="2012-01-19T00:00:00"/>
    <m/>
    <n v="5600"/>
    <s v="League of Minnesota Cities"/>
    <m/>
    <m/>
    <d v="2012-01-19T00:00:00"/>
    <s v="N"/>
    <m/>
    <x v="2"/>
  </r>
  <r>
    <x v="9"/>
    <x v="7"/>
    <s v="GOLDEN VALLEY, CITY OF"/>
    <x v="139"/>
    <n v="20991"/>
    <s v="RASMUSSON, ANNE"/>
    <m/>
    <d v="2012-07-05T00:00:00"/>
    <m/>
    <n v="5600"/>
    <s v="League of Minnesota Cities"/>
    <m/>
    <m/>
    <d v="2012-01-19T00:00:00"/>
    <s v="N"/>
    <m/>
    <x v="2"/>
  </r>
  <r>
    <x v="9"/>
    <x v="7"/>
    <s v="LAKEVILLE, CITY OF LAKEVILLE HRA"/>
    <x v="12"/>
    <n v="60846"/>
    <s v="RASMUSSON, ANNE"/>
    <m/>
    <d v="2012-01-19T00:00:00"/>
    <m/>
    <n v="5600"/>
    <s v="League of Minnesota Cities"/>
    <m/>
    <m/>
    <d v="2012-01-19T00:00:00"/>
    <s v="N"/>
    <m/>
    <x v="2"/>
  </r>
  <r>
    <x v="9"/>
    <x v="7"/>
    <s v="MINNETONKA, CITY OF"/>
    <x v="130"/>
    <n v="51921"/>
    <s v="RASMUSSON, ANNE"/>
    <m/>
    <d v="2012-01-19T00:00:00"/>
    <m/>
    <n v="5600"/>
    <s v="League of Minnesota Cities"/>
    <m/>
    <m/>
    <d v="2012-01-19T00:00:00"/>
    <s v="N"/>
    <m/>
    <x v="2"/>
  </r>
  <r>
    <x v="9"/>
    <x v="7"/>
    <s v="WOODBURY, CITY OF"/>
    <x v="87"/>
    <n v="68001"/>
    <s v="RASMUSSON, ANNE"/>
    <m/>
    <d v="2012-07-11T00:00:00"/>
    <m/>
    <n v="5600"/>
    <s v="League of Minnesota Cities"/>
    <m/>
    <m/>
    <d v="2012-01-19T00:00:00"/>
    <s v="N"/>
    <m/>
    <x v="2"/>
  </r>
  <r>
    <x v="5"/>
    <x v="4"/>
    <s v="CENTENNIAL LAKES JOINT POLICE"/>
    <x v="140"/>
    <n v="10903"/>
    <s v="FRANK QUINN"/>
    <m/>
    <d v="2014-12-18T00:00:00"/>
    <m/>
    <n v="5500"/>
    <s v="League of Minnesota Cities"/>
    <m/>
    <m/>
    <d v="2014-04-02T00:00:00"/>
    <s v="N"/>
    <m/>
    <x v="2"/>
  </r>
  <r>
    <x v="0"/>
    <x v="4"/>
    <s v="Minneapolis"/>
    <x v="0"/>
    <n v="413479"/>
    <s v="Rose Mary Engstrom"/>
    <m/>
    <m/>
    <m/>
    <n v="5500"/>
    <s v="Minneapolis"/>
    <m/>
    <m/>
    <d v="2011-05-04T00:00:00"/>
    <s v="N"/>
    <m/>
    <x v="0"/>
  </r>
  <r>
    <x v="0"/>
    <x v="0"/>
    <s v="Watonwan County"/>
    <x v="141"/>
    <n v="6536"/>
    <s v="Greg Nelson"/>
    <m/>
    <m/>
    <m/>
    <n v="5477.73"/>
    <s v="MCIT"/>
    <s v="Unknown"/>
    <m/>
    <d v="2007-01-17T00:00:00"/>
    <s v="N"/>
    <m/>
    <x v="2"/>
  </r>
  <r>
    <x v="11"/>
    <x v="8"/>
    <s v="BROOKLYN PARK, CITY OF BROOKLYN PARK EDA"/>
    <x v="3"/>
    <n v="79433"/>
    <s v="RICHARD SAPP"/>
    <m/>
    <d v="2013-07-09T00:00:00"/>
    <m/>
    <n v="5015.51"/>
    <s v="League of Minnesota Cities"/>
    <m/>
    <m/>
    <d v="2003-12-20T00:00:00"/>
    <s v="N"/>
    <m/>
    <x v="2"/>
  </r>
  <r>
    <x v="0"/>
    <x v="9"/>
    <s v="Becker County"/>
    <x v="36"/>
    <n v="4721"/>
    <s v="Glenn Fladmark"/>
    <m/>
    <m/>
    <d v="2010-06-18T00:00:00"/>
    <n v="5000"/>
    <s v="MCIT"/>
    <s v="Unknown"/>
    <m/>
    <d v="2008-06-01T00:00:00"/>
    <s v="Y"/>
    <m/>
    <x v="2"/>
  </r>
  <r>
    <x v="11"/>
    <x v="4"/>
    <s v="BROOKLYN PARK, CITY OF BROOKLYN PARK EDA"/>
    <x v="3"/>
    <n v="79433"/>
    <s v="VASQUEZ, MAURICE"/>
    <m/>
    <d v="2013-10-15T00:00:00"/>
    <m/>
    <n v="5000"/>
    <s v="League of Minnesota Cities"/>
    <m/>
    <m/>
    <d v="2011-10-18T00:00:00"/>
    <s v="N"/>
    <m/>
    <x v="2"/>
  </r>
  <r>
    <x v="0"/>
    <x v="2"/>
    <s v="Duluth"/>
    <x v="45"/>
    <n v="86241"/>
    <s v="Kaley Peterson"/>
    <m/>
    <m/>
    <d v="2013-05-28T00:00:00"/>
    <n v="5000"/>
    <s v="Duluth"/>
    <s v="(not provided)"/>
    <s v="K-9 dog bite incident that occurred off-duty (alleged negligence)"/>
    <m/>
    <s v="N"/>
    <m/>
    <x v="2"/>
  </r>
  <r>
    <x v="5"/>
    <x v="5"/>
    <s v="FARIBAULT, CITY OF"/>
    <x v="43"/>
    <n v="23648"/>
    <s v="SEEMAN, PAUL"/>
    <m/>
    <d v="2014-05-06T00:00:00"/>
    <m/>
    <n v="5000"/>
    <s v="League of Minnesota Cities"/>
    <m/>
    <m/>
    <d v="2012-06-08T00:00:00"/>
    <s v="N"/>
    <m/>
    <x v="2"/>
  </r>
  <r>
    <x v="4"/>
    <x v="3"/>
    <s v="Fridley, City Of"/>
    <x v="142"/>
    <n v="27782"/>
    <s v="TREMAYNE BROWN"/>
    <m/>
    <d v="2017-01-30T00:00:00"/>
    <m/>
    <n v="5000"/>
    <s v="League of Minnesota Cities"/>
    <m/>
    <m/>
    <d v="2016-03-03T00:00:00"/>
    <s v="N"/>
    <m/>
    <x v="2"/>
  </r>
  <r>
    <x v="1"/>
    <x v="7"/>
    <s v="HOPKINS, CITY OF"/>
    <x v="61"/>
    <n v="18167"/>
    <s v="ANDERSON, RONALD"/>
    <m/>
    <d v="2009-07-07T00:00:00"/>
    <m/>
    <n v="5000"/>
    <s v="League of Minnesota Cities"/>
    <m/>
    <m/>
    <d v="2008-07-23T00:00:00"/>
    <s v="N"/>
    <m/>
    <x v="2"/>
  </r>
  <r>
    <x v="0"/>
    <x v="0"/>
    <s v="Hubbard County"/>
    <x v="13"/>
    <n v="16651"/>
    <s v="Mary Becker"/>
    <m/>
    <m/>
    <m/>
    <n v="5000"/>
    <s v="MCIT"/>
    <s v="Unknown"/>
    <m/>
    <d v="2005-11-18T00:00:00"/>
    <s v="N"/>
    <m/>
    <x v="2"/>
  </r>
  <r>
    <x v="1"/>
    <x v="6"/>
    <s v="MANKATO, CITY OF"/>
    <x v="31"/>
    <n v="40669"/>
    <s v="JOHN ELBERT"/>
    <m/>
    <d v="2009-08-03T00:00:00"/>
    <m/>
    <n v="5000"/>
    <s v="League of Minnesota Cities"/>
    <m/>
    <m/>
    <d v="2008-10-31T00:00:00"/>
    <s v="N"/>
    <m/>
    <x v="2"/>
  </r>
  <r>
    <x v="5"/>
    <x v="8"/>
    <s v="MAPLEWOOD, CITY OF"/>
    <x v="33"/>
    <n v="40742"/>
    <s v="DAVID NELSON"/>
    <m/>
    <d v="2014-11-03T00:00:00"/>
    <m/>
    <n v="5000"/>
    <s v="League of Minnesota Cities"/>
    <m/>
    <m/>
    <d v="2009-07-28T00:00:00"/>
    <s v="N"/>
    <m/>
    <x v="2"/>
  </r>
  <r>
    <x v="0"/>
    <x v="0"/>
    <s v="Minneapolis"/>
    <x v="0"/>
    <n v="413479"/>
    <s v="Conniess Chatmon (Minor: M.P.)"/>
    <m/>
    <m/>
    <m/>
    <n v="5000"/>
    <s v="Minneapolis"/>
    <s v="Officers James Bums, Michael Geere; William McManus, Chief"/>
    <m/>
    <d v="2004-11-16T00:00:00"/>
    <s v="N"/>
    <m/>
    <x v="0"/>
  </r>
  <r>
    <x v="0"/>
    <x v="0"/>
    <s v="Minneapolis"/>
    <x v="0"/>
    <n v="413479"/>
    <s v="Lisa Young"/>
    <m/>
    <m/>
    <m/>
    <n v="5000"/>
    <s v="Minneapolis"/>
    <s v="Officers McMahon, David Voss, James Reynolds"/>
    <m/>
    <d v="2005-08-18T00:00:00"/>
    <s v="N"/>
    <m/>
    <x v="0"/>
  </r>
  <r>
    <x v="0"/>
    <x v="7"/>
    <s v="Minneapolis"/>
    <x v="0"/>
    <n v="413479"/>
    <s v="Joseph McClennon"/>
    <m/>
    <m/>
    <m/>
    <n v="5000"/>
    <s v="Minneapolis"/>
    <s v="Officers Chad Hofius, John Schweiger, James Carroll, Matthew Alan Kipke"/>
    <m/>
    <d v="2006-12-20T00:00:00"/>
    <s v="N"/>
    <m/>
    <x v="0"/>
  </r>
  <r>
    <x v="0"/>
    <x v="2"/>
    <s v="Minneapolis"/>
    <x v="0"/>
    <n v="413479"/>
    <s v="Teflon Edwards"/>
    <m/>
    <m/>
    <m/>
    <n v="5000"/>
    <s v="Minneapolis"/>
    <s v="City of Minneapolis, Officers Jason Andersen, Jane Doe and Richard Roe, and Tim Dolan"/>
    <m/>
    <d v="2008-10-16T00:00:00"/>
    <s v="N"/>
    <m/>
    <x v="0"/>
  </r>
  <r>
    <x v="0"/>
    <x v="4"/>
    <s v="Minneapolis"/>
    <x v="0"/>
    <n v="413479"/>
    <s v="Christopher L. Jilek"/>
    <m/>
    <m/>
    <m/>
    <n v="5000"/>
    <s v="Minneapolis"/>
    <s v="Officers Douglas Lemons and Kenneth Tidgwell and City of Minneapolis"/>
    <m/>
    <d v="2014-03-20T00:00:00"/>
    <s v="N"/>
    <m/>
    <x v="0"/>
  </r>
  <r>
    <x v="7"/>
    <x v="1"/>
    <s v="NEW HOPE, CITY OF"/>
    <x v="48"/>
    <n v="20900"/>
    <s v="RENAE OLSTON"/>
    <m/>
    <d v="2010-12-16T00:00:00"/>
    <m/>
    <n v="5000"/>
    <s v="League of Minnesota Cities"/>
    <m/>
    <m/>
    <d v="2010-12-07T00:00:00"/>
    <s v="N"/>
    <m/>
    <x v="2"/>
  </r>
  <r>
    <x v="0"/>
    <x v="0"/>
    <s v="Ramsey County"/>
    <x v="20"/>
    <n v="76656"/>
    <s v="TIM OGRIS V. RAMSEY COUNTY, ET AL."/>
    <m/>
    <m/>
    <d v="2007-03-28T00:00:00"/>
    <n v="5000"/>
    <s v="Ramsey County"/>
    <s v="RCSO Correctional Officer"/>
    <s v="Matter settled for 5K Tim Ogris v. Ramsey County, Bob Fletcher, Matt Bostrom, Ramsey County Deputies John Doe 1-6, Minnesota Correctional Facility Faribault, Warden Connie Roehrich, Warden Bruce Reiser, Peter Troedson, M.D., Jan Hanlon, Jeff Titus  1983 -"/>
    <m/>
    <s v="Y"/>
    <s v="Settlement"/>
    <x v="2"/>
  </r>
  <r>
    <x v="0"/>
    <x v="9"/>
    <s v="Ramsey County"/>
    <x v="20"/>
    <n v="76656"/>
    <s v="FUE KONG V. CLUB RAGE, ET AL."/>
    <m/>
    <m/>
    <d v="2010-06-18T00:00:00"/>
    <n v="5000"/>
    <s v="Ramsey County"/>
    <s v="Deputy"/>
    <s v="Dismissal with prejudice  Fue Kong, an individual, -vs- Club Rage, Inc., d/b/a the Myth Night Club; O Productions, Inc. and O Productions, LLC, as affiliated entities of Club Rage, Inc.; The County of Ramsey, a Minnesota municipal entity, The City of Mapl"/>
    <m/>
    <s v="N"/>
    <s v="Settlement "/>
    <x v="2"/>
  </r>
  <r>
    <x v="0"/>
    <x v="7"/>
    <s v="State Patrol"/>
    <x v="50"/>
    <e v="#N/A"/>
    <s v="Dustin T. Swanda and Malonnie Swanda"/>
    <m/>
    <m/>
    <d v="2012-08-17T00:00:00"/>
    <n v="5000"/>
    <s v="State Patrol"/>
    <s v="Bryan Bearce"/>
    <m/>
    <m/>
    <s v="N"/>
    <m/>
    <x v="2"/>
  </r>
  <r>
    <x v="1"/>
    <x v="9"/>
    <s v="VIRGINIA, CITY OF"/>
    <x v="143"/>
    <n v="8635"/>
    <s v="GLEN A. KOKAL"/>
    <m/>
    <d v="2009-04-29T00:00:00"/>
    <m/>
    <n v="5000"/>
    <s v="League of Minnesota Cities"/>
    <m/>
    <m/>
    <d v="2009-01-02T00:00:00"/>
    <s v="N"/>
    <m/>
    <x v="2"/>
  </r>
  <r>
    <x v="9"/>
    <x v="2"/>
    <s v="ROGERS, CITY OF"/>
    <x v="46"/>
    <n v="12702"/>
    <s v="LOBELLO, THOMAS"/>
    <m/>
    <d v="2012-10-12T00:00:00"/>
    <m/>
    <n v="4800"/>
    <s v="League of Minnesota Cities"/>
    <m/>
    <m/>
    <d v="2012-08-06T00:00:00"/>
    <s v="N"/>
    <m/>
    <x v="2"/>
  </r>
  <r>
    <x v="0"/>
    <x v="4"/>
    <s v="Minneapolis"/>
    <x v="0"/>
    <n v="413479"/>
    <s v="John Emmett Simpson"/>
    <m/>
    <m/>
    <m/>
    <n v="4635"/>
    <s v="Minneapolis"/>
    <m/>
    <m/>
    <d v="2014-12-31T00:00:00"/>
    <s v="N"/>
    <m/>
    <x v="0"/>
  </r>
  <r>
    <x v="5"/>
    <x v="4"/>
    <s v="HUTCHINSON, CITY OF"/>
    <x v="40"/>
    <n v="13804"/>
    <s v="COON, TREVOR"/>
    <m/>
    <d v="2014-10-20T00:00:00"/>
    <m/>
    <n v="4500"/>
    <s v="League of Minnesota Cities"/>
    <m/>
    <m/>
    <d v="2013-12-13T00:00:00"/>
    <s v="N"/>
    <m/>
    <x v="2"/>
  </r>
  <r>
    <x v="0"/>
    <x v="1"/>
    <s v="Minneapolis"/>
    <x v="0"/>
    <n v="413479"/>
    <s v="Alicia Smith"/>
    <m/>
    <m/>
    <m/>
    <n v="4500"/>
    <s v="Minneapolis"/>
    <s v="Officer Michael Pfaff"/>
    <m/>
    <d v="2004-09-17T00:00:00"/>
    <s v="N"/>
    <m/>
    <x v="0"/>
  </r>
  <r>
    <x v="0"/>
    <x v="7"/>
    <s v="Minneapolis"/>
    <x v="0"/>
    <n v="413479"/>
    <s v="Bernard Miles"/>
    <m/>
    <m/>
    <m/>
    <n v="4500"/>
    <s v="Minneapolis"/>
    <s v="Officers Golgert, Gulstqad, Hanson"/>
    <m/>
    <d v="2009-02-13T00:00:00"/>
    <s v="N"/>
    <m/>
    <x v="0"/>
  </r>
  <r>
    <x v="0"/>
    <x v="3"/>
    <s v="Minneapolis"/>
    <x v="0"/>
    <n v="413479"/>
    <s v="Bernard Miles"/>
    <m/>
    <m/>
    <m/>
    <n v="4500"/>
    <s v="Minneapolis"/>
    <s v="James Golgart, Andrew Hanson "/>
    <m/>
    <d v="2009-02-13T00:00:00"/>
    <s v="N"/>
    <m/>
    <x v="0"/>
  </r>
  <r>
    <x v="0"/>
    <x v="3"/>
    <s v="Minneapolis"/>
    <x v="0"/>
    <n v="413479"/>
    <s v="Bernard Miles"/>
    <d v="2009-02-13T00:00:00"/>
    <m/>
    <m/>
    <n v="4500"/>
    <s v="Minneapolis"/>
    <s v="(not provided)"/>
    <m/>
    <m/>
    <s v="N"/>
    <m/>
    <x v="0"/>
  </r>
  <r>
    <x v="0"/>
    <x v="9"/>
    <s v="Ramsey County"/>
    <x v="20"/>
    <n v="76656"/>
    <s v="KELLY V. RC SHERIFF'S DEPT. &amp; CO FRERICH"/>
    <m/>
    <m/>
    <d v="2010-09-08T00:00:00"/>
    <n v="4500"/>
    <s v="Ramsey County"/>
    <s v="RCSO Correctional Officer"/>
    <s v="Full Case Caption:  Thomas John Kelly v. Ramsey County Sheriff's Office, Corrections Officers Frerich &amp; John Doe; St. Paul Police Dept.; St. Paul Police Officers Distell &amp; Doe; Jail Nurse Rob  RC &amp; City of St. Paul settled case.    this file consists of 3"/>
    <m/>
    <s v="Y"/>
    <s v="Settlement "/>
    <x v="2"/>
  </r>
  <r>
    <x v="11"/>
    <x v="8"/>
    <s v="WAITE PARK, CITY OF"/>
    <x v="93"/>
    <n v="7499"/>
    <s v="MISTY MYERS"/>
    <m/>
    <d v="2013-08-16T00:00:00"/>
    <m/>
    <n v="4500"/>
    <s v="League of Minnesota Cities"/>
    <m/>
    <m/>
    <d v="2011-01-16T00:00:00"/>
    <s v="N"/>
    <m/>
    <x v="2"/>
  </r>
  <r>
    <x v="1"/>
    <x v="6"/>
    <s v="BROOKLYN CENTER, CITY OF"/>
    <x v="16"/>
    <n v="30873"/>
    <s v="KRISTI NORDBY"/>
    <m/>
    <d v="2009-05-25T00:00:00"/>
    <m/>
    <n v="4442.5"/>
    <s v="League of Minnesota Cities"/>
    <m/>
    <m/>
    <d v="2009-02-26T00:00:00"/>
    <s v="N"/>
    <m/>
    <x v="2"/>
  </r>
  <r>
    <x v="4"/>
    <x v="3"/>
    <s v="Dakota County Multi Agency Assistance Group"/>
    <x v="144"/>
    <m/>
    <s v="FIFTEA INC"/>
    <d v="2017-07-15T00:00:00"/>
    <d v="2017-07-18T00:00:00"/>
    <m/>
    <n v="4400"/>
    <s v="League of Minnesota Cities"/>
    <s v="(not provided)"/>
    <m/>
    <m/>
    <s v="N"/>
    <m/>
    <x v="2"/>
  </r>
  <r>
    <x v="3"/>
    <x v="8"/>
    <s v="BLAINE, CITY OF &amp; EDA"/>
    <x v="51"/>
    <n v="62177"/>
    <s v="NADINE BABU"/>
    <m/>
    <d v="2015-01-07T00:00:00"/>
    <m/>
    <n v="4375.25"/>
    <s v="League of Minnesota Cities"/>
    <m/>
    <m/>
    <d v="2011-02-03T00:00:00"/>
    <s v="N"/>
    <m/>
    <x v="2"/>
  </r>
  <r>
    <x v="11"/>
    <x v="8"/>
    <s v="LAKE CRYSTAL, CITY OF"/>
    <x v="145"/>
    <n v="2523"/>
    <s v="NADINE BABU"/>
    <m/>
    <d v="2013-08-28T00:00:00"/>
    <m/>
    <n v="4375.25"/>
    <s v="League of Minnesota Cities"/>
    <m/>
    <m/>
    <d v="2011-02-03T00:00:00"/>
    <s v="N"/>
    <m/>
    <x v="2"/>
  </r>
  <r>
    <x v="3"/>
    <x v="8"/>
    <s v="BURNSVILLE, CITY OF"/>
    <x v="89"/>
    <n v="61939"/>
    <s v="DANIEL ROY"/>
    <m/>
    <d v="2015-02-17T00:00:00"/>
    <m/>
    <n v="4250"/>
    <s v="League of Minnesota Cities"/>
    <m/>
    <m/>
    <d v="2013-05-10T00:00:00"/>
    <s v="N"/>
    <m/>
    <x v="2"/>
  </r>
  <r>
    <x v="3"/>
    <x v="4"/>
    <s v="APPLE VALLEY, CITY OF"/>
    <x v="68"/>
    <n v="50832"/>
    <s v="Niels Schapochnicof"/>
    <m/>
    <d v="2015-09-16T00:00:00"/>
    <m/>
    <n v="4045"/>
    <s v="League of Minnesota Cities"/>
    <m/>
    <m/>
    <d v="2015-04-03T00:00:00"/>
    <s v="N"/>
    <m/>
    <x v="2"/>
  </r>
  <r>
    <x v="5"/>
    <x v="4"/>
    <s v="BROOKLYN PARK, CITY OF BROOKLYN PARK EDA"/>
    <x v="3"/>
    <n v="79433"/>
    <s v="DEONTE BLOUNTT"/>
    <m/>
    <d v="2014-06-02T00:00:00"/>
    <m/>
    <n v="4000"/>
    <s v="League of Minnesota Cities"/>
    <m/>
    <m/>
    <d v="2011-07-25T00:00:00"/>
    <s v="N"/>
    <m/>
    <x v="2"/>
  </r>
  <r>
    <x v="3"/>
    <x v="8"/>
    <s v="CRYSTAL, CITY OF"/>
    <x v="120"/>
    <n v="22716"/>
    <s v="PAUL ANDERSON"/>
    <m/>
    <d v="2015-04-08T00:00:00"/>
    <m/>
    <n v="4000"/>
    <s v="League of Minnesota Cities"/>
    <m/>
    <m/>
    <d v="2012-02-19T00:00:00"/>
    <s v="N"/>
    <m/>
    <x v="2"/>
  </r>
  <r>
    <x v="1"/>
    <x v="6"/>
    <s v="DILWORTH, CITY OF"/>
    <x v="146"/>
    <n v="4228"/>
    <s v="RODNEY RUDINSKY"/>
    <m/>
    <d v="2009-06-29T00:00:00"/>
    <m/>
    <n v="4000"/>
    <s v="League of Minnesota Cities"/>
    <m/>
    <m/>
    <d v="2009-04-21T00:00:00"/>
    <s v="N"/>
    <m/>
    <x v="2"/>
  </r>
  <r>
    <x v="8"/>
    <x v="2"/>
    <s v="NORTH ST. PAUL, CITY OF"/>
    <x v="107"/>
    <n v="12417"/>
    <s v="RANKINS, INDIA"/>
    <m/>
    <d v="2011-04-22T00:00:00"/>
    <m/>
    <n v="4000"/>
    <s v="League of Minnesota Cities"/>
    <m/>
    <m/>
    <d v="2010-04-16T00:00:00"/>
    <s v="N"/>
    <m/>
    <x v="2"/>
  </r>
  <r>
    <x v="5"/>
    <x v="4"/>
    <s v="St. Paul"/>
    <x v="5"/>
    <n v="300721"/>
    <s v="Patricia Karasov v. City"/>
    <m/>
    <m/>
    <m/>
    <n v="4000"/>
    <s v="St. Paul"/>
    <m/>
    <s v="Driver's Privacy Protection Act"/>
    <m/>
    <m/>
    <s v="Settled"/>
    <x v="2"/>
  </r>
  <r>
    <x v="11"/>
    <x v="8"/>
    <s v="WOODBURY, CITY OF"/>
    <x v="87"/>
    <n v="68001"/>
    <s v="BARBARA GARN"/>
    <m/>
    <d v="2013-09-04T00:00:00"/>
    <m/>
    <n v="4000"/>
    <s v="League of Minnesota Cities"/>
    <m/>
    <m/>
    <d v="2010-10-17T00:00:00"/>
    <s v="N"/>
    <m/>
    <x v="2"/>
  </r>
  <r>
    <x v="6"/>
    <x v="10"/>
    <s v="CHASKA, CITY OF"/>
    <x v="7"/>
    <n v="25099"/>
    <s v="ERIC NELSON"/>
    <m/>
    <d v="2007-08-16T00:00:00"/>
    <m/>
    <n v="3750"/>
    <s v="League of Minnesota Cities"/>
    <m/>
    <m/>
    <d v="2007-03-30T00:00:00"/>
    <s v="N"/>
    <m/>
    <x v="2"/>
  </r>
  <r>
    <x v="6"/>
    <x v="10"/>
    <s v="CHASKA, CITY OF"/>
    <x v="7"/>
    <n v="25099"/>
    <s v="KENT BETTENDORF"/>
    <m/>
    <d v="2007-08-16T00:00:00"/>
    <m/>
    <n v="3750"/>
    <s v="League of Minnesota Cities"/>
    <m/>
    <m/>
    <d v="2007-03-30T00:00:00"/>
    <s v="N"/>
    <m/>
    <x v="2"/>
  </r>
  <r>
    <x v="12"/>
    <x v="0"/>
    <s v="St. Paul"/>
    <x v="5"/>
    <n v="300721"/>
    <s v="Chao Lee v. City"/>
    <m/>
    <m/>
    <m/>
    <n v="3750"/>
    <s v="St. Paul"/>
    <s v="Robert Kruse; Thomas Weinzettel"/>
    <s v="police misconduct"/>
    <m/>
    <s v="N"/>
    <s v="Settled"/>
    <x v="2"/>
  </r>
  <r>
    <x v="11"/>
    <x v="2"/>
    <s v="St. Paul"/>
    <x v="5"/>
    <n v="300721"/>
    <s v="Hilary Kost v. City, et al."/>
    <m/>
    <m/>
    <m/>
    <n v="3750"/>
    <s v="St. Paul"/>
    <m/>
    <s v="Data Privacy Violation"/>
    <m/>
    <m/>
    <s v="Settled"/>
    <x v="2"/>
  </r>
  <r>
    <x v="3"/>
    <x v="8"/>
    <s v="WINONA, CITY OF FINANCE DEPARTMENT"/>
    <x v="147"/>
    <n v="27343"/>
    <s v="Michael Jepson"/>
    <m/>
    <d v="2015-07-22T00:00:00"/>
    <m/>
    <n v="3699.57"/>
    <s v="League of Minnesota Cities"/>
    <m/>
    <m/>
    <d v="2015-07-15T00:00:00"/>
    <s v="N"/>
    <m/>
    <x v="2"/>
  </r>
  <r>
    <x v="7"/>
    <x v="1"/>
    <s v="BROOKLYN CENTER, CITY OF"/>
    <x v="16"/>
    <n v="30873"/>
    <s v="ANITA PLUNKETT"/>
    <m/>
    <d v="2010-06-10T00:00:00"/>
    <m/>
    <n v="3523.38"/>
    <s v="League of Minnesota Cities"/>
    <m/>
    <m/>
    <d v="2009-10-21T00:00:00"/>
    <s v="N"/>
    <m/>
    <x v="2"/>
  </r>
  <r>
    <x v="3"/>
    <x v="8"/>
    <s v="BLOOMINGTON, CITY OF"/>
    <x v="18"/>
    <n v="87158"/>
    <s v="ESA P PORTFOLIO OPERATING LESSEE, LLC"/>
    <m/>
    <d v="2015-09-28T00:00:00"/>
    <m/>
    <n v="3500"/>
    <s v="League of Minnesota Cities"/>
    <m/>
    <m/>
    <d v="2015-09-02T00:00:00"/>
    <s v="N"/>
    <m/>
    <x v="2"/>
  </r>
  <r>
    <x v="0"/>
    <x v="6"/>
    <s v="Martin County"/>
    <x v="84"/>
    <n v="9405"/>
    <s v="Ronald Lutz"/>
    <m/>
    <m/>
    <m/>
    <n v="3500"/>
    <s v="MCIT"/>
    <s v="Unknown"/>
    <m/>
    <d v="2007-05-07T00:00:00"/>
    <s v="N"/>
    <m/>
    <x v="2"/>
  </r>
  <r>
    <x v="5"/>
    <x v="4"/>
    <s v="OWATONNA, CITY OF"/>
    <x v="66"/>
    <n v="25643"/>
    <s v="SCHROEPFER, SHELBY"/>
    <m/>
    <d v="2014-08-22T00:00:00"/>
    <m/>
    <n v="3500"/>
    <s v="League of Minnesota Cities"/>
    <m/>
    <m/>
    <d v="2014-07-28T00:00:00"/>
    <s v="N"/>
    <m/>
    <x v="2"/>
  </r>
  <r>
    <x v="6"/>
    <x v="10"/>
    <s v="PARK RAPIDS, CITY OF"/>
    <x v="148"/>
    <n v="3942"/>
    <s v="TINA MEIER"/>
    <m/>
    <d v="2007-04-12T00:00:00"/>
    <m/>
    <n v="3500"/>
    <s v="League of Minnesota Cities"/>
    <m/>
    <m/>
    <d v="2006-10-17T00:00:00"/>
    <s v="N"/>
    <m/>
    <x v="2"/>
  </r>
  <r>
    <x v="0"/>
    <x v="7"/>
    <s v="Ramsey County"/>
    <x v="20"/>
    <n v="76656"/>
    <s v="MARVIN ELGY V. RAMSEY COUNTY, ET. AL."/>
    <m/>
    <m/>
    <s v="2012"/>
    <n v="3500"/>
    <s v="Ramsey County"/>
    <s v="Correctional Officer"/>
    <m/>
    <m/>
    <s v="Y"/>
    <s v="Settlement"/>
    <x v="2"/>
  </r>
  <r>
    <x v="11"/>
    <x v="5"/>
    <s v="St. Paul"/>
    <x v="5"/>
    <n v="300721"/>
    <s v="David Stokes v. City"/>
    <m/>
    <m/>
    <m/>
    <n v="3500"/>
    <s v="St. Paul"/>
    <m/>
    <s v="Data Practices Act Violation"/>
    <m/>
    <m/>
    <s v="Settled"/>
    <x v="2"/>
  </r>
  <r>
    <x v="0"/>
    <x v="6"/>
    <s v="Wright County"/>
    <x v="105"/>
    <n v="109581"/>
    <s v="L.H."/>
    <m/>
    <m/>
    <m/>
    <n v="3500"/>
    <s v="MCIT"/>
    <s v="Rob Mossman"/>
    <m/>
    <d v="2007-10-13T00:00:00"/>
    <s v="N"/>
    <m/>
    <x v="2"/>
  </r>
  <r>
    <x v="1"/>
    <x v="9"/>
    <s v="METRO GANG STRIKE FORCE LEVANDER, GILLEN  MILLER, PA"/>
    <x v="1"/>
    <e v="#N/A"/>
    <s v="CHRISTOPHER BOBO"/>
    <m/>
    <d v="2009-10-20T00:00:00"/>
    <m/>
    <n v="3177"/>
    <s v="League of Minnesota Cities"/>
    <m/>
    <m/>
    <d v="2007-02-05T00:00:00"/>
    <s v="N"/>
    <m/>
    <x v="1"/>
  </r>
  <r>
    <x v="9"/>
    <x v="7"/>
    <s v="PLYMOUTH, CITY OF"/>
    <x v="149"/>
    <n v="76192"/>
    <s v="DANE, CORI"/>
    <m/>
    <d v="2012-11-05T00:00:00"/>
    <m/>
    <n v="3131.8"/>
    <s v="League of Minnesota Cities"/>
    <m/>
    <m/>
    <d v="2012-10-29T00:00:00"/>
    <s v="N"/>
    <m/>
    <x v="2"/>
  </r>
  <r>
    <x v="11"/>
    <x v="3"/>
    <s v="BEMIDJI, CITY OF"/>
    <x v="119"/>
    <n v="14536"/>
    <s v="BROOKE BASS"/>
    <m/>
    <d v="2013-03-27T00:00:00"/>
    <m/>
    <n v="3125"/>
    <s v="League of Minnesota Cities"/>
    <m/>
    <m/>
    <d v="2007-01-29T00:00:00"/>
    <s v="N"/>
    <m/>
    <x v="2"/>
  </r>
  <r>
    <x v="11"/>
    <x v="3"/>
    <s v="BIG LAKE, CITY OF"/>
    <x v="150"/>
    <n v="10425"/>
    <s v="BROOKE BASS"/>
    <m/>
    <d v="2013-03-26T00:00:00"/>
    <m/>
    <n v="3125"/>
    <s v="League of Minnesota Cities"/>
    <m/>
    <m/>
    <d v="2007-01-12T00:00:00"/>
    <s v="N"/>
    <m/>
    <x v="2"/>
  </r>
  <r>
    <x v="11"/>
    <x v="3"/>
    <s v="ELK RIVER, CITY OF"/>
    <x v="151"/>
    <n v="23924"/>
    <s v="BROOKE BASS"/>
    <m/>
    <d v="2013-03-26T00:00:00"/>
    <m/>
    <n v="3125"/>
    <s v="League of Minnesota Cities"/>
    <m/>
    <m/>
    <d v="2007-01-27T00:00:00"/>
    <s v="N"/>
    <m/>
    <x v="2"/>
  </r>
  <r>
    <x v="11"/>
    <x v="3"/>
    <s v="GAYLORD, CITY OF"/>
    <x v="90"/>
    <n v="2240"/>
    <s v="BROOKE BASS"/>
    <m/>
    <d v="2013-03-28T00:00:00"/>
    <m/>
    <n v="3125"/>
    <s v="League of Minnesota Cities"/>
    <m/>
    <m/>
    <d v="2010-03-19T00:00:00"/>
    <s v="N"/>
    <m/>
    <x v="2"/>
  </r>
  <r>
    <x v="11"/>
    <x v="3"/>
    <s v="KASSON, CITY OF"/>
    <x v="152"/>
    <n v="6104"/>
    <s v="BROOKE BASS"/>
    <m/>
    <d v="2013-03-28T00:00:00"/>
    <m/>
    <n v="3125"/>
    <s v="League of Minnesota Cities"/>
    <m/>
    <m/>
    <d v="2009-12-17T00:00:00"/>
    <s v="N"/>
    <m/>
    <x v="2"/>
  </r>
  <r>
    <x v="11"/>
    <x v="3"/>
    <s v="OSSEO, CITY OF"/>
    <x v="153"/>
    <n v="2660"/>
    <s v="BROOKE BASS"/>
    <m/>
    <d v="2013-03-27T00:00:00"/>
    <m/>
    <n v="3125"/>
    <s v="League of Minnesota Cities"/>
    <m/>
    <m/>
    <d v="2007-01-11T00:00:00"/>
    <s v="N"/>
    <m/>
    <x v="2"/>
  </r>
  <r>
    <x v="11"/>
    <x v="3"/>
    <s v="TWO HARBORS, CITY OF"/>
    <x v="154"/>
    <n v="3580"/>
    <s v="BROOKE BASS"/>
    <m/>
    <d v="2013-03-27T00:00:00"/>
    <m/>
    <n v="3125"/>
    <s v="League of Minnesota Cities"/>
    <m/>
    <m/>
    <d v="2009-05-05T00:00:00"/>
    <s v="N"/>
    <m/>
    <x v="2"/>
  </r>
  <r>
    <x v="1"/>
    <x v="6"/>
    <s v="EAGAN, CITY OF"/>
    <x v="55"/>
    <n v="66549"/>
    <s v="HAROLD &amp; MARY JOHNSON"/>
    <m/>
    <d v="2009-07-25T00:00:00"/>
    <m/>
    <n v="3090.68"/>
    <s v="League of Minnesota Cities"/>
    <m/>
    <m/>
    <d v="2009-07-25T00:00:00"/>
    <s v="N"/>
    <m/>
    <x v="2"/>
  </r>
  <r>
    <x v="0"/>
    <x v="9"/>
    <s v="Minneapolis"/>
    <x v="0"/>
    <n v="413479"/>
    <s v="Sherod Jones"/>
    <m/>
    <m/>
    <m/>
    <n v="3000"/>
    <s v="Minneapolis"/>
    <s v="Officers Knoll, Elsenbers"/>
    <m/>
    <d v="2004-11-23T00:00:00"/>
    <s v="N"/>
    <m/>
    <x v="0"/>
  </r>
  <r>
    <x v="0"/>
    <x v="9"/>
    <s v="Minneapolis"/>
    <x v="0"/>
    <n v="413479"/>
    <s v="Terry Williams"/>
    <m/>
    <m/>
    <m/>
    <n v="3000"/>
    <s v="Minneapolis"/>
    <s v="Anne Deneen, Dan Tyra"/>
    <m/>
    <d v="2006-07-26T00:00:00"/>
    <s v="N"/>
    <m/>
    <x v="0"/>
  </r>
  <r>
    <x v="0"/>
    <x v="1"/>
    <s v="Minneapolis"/>
    <x v="0"/>
    <n v="413479"/>
    <s v="Herr v. Peterson, et al."/>
    <m/>
    <m/>
    <m/>
    <n v="3000"/>
    <s v="Minneapolis"/>
    <s v="Officers Bill Peterson, Carl Blad, Timothy Devick, John Sheneman, Griffin Hillbo, Jeffery Kading, Mark Kaspszak, Ricardo Muro"/>
    <m/>
    <d v="2007-10-04T00:00:00"/>
    <s v="N"/>
    <m/>
    <x v="0"/>
  </r>
  <r>
    <x v="0"/>
    <x v="2"/>
    <s v="Minneapolis"/>
    <x v="0"/>
    <n v="413479"/>
    <s v="Terry and Jerome Yzaguirre"/>
    <m/>
    <m/>
    <m/>
    <n v="3000"/>
    <s v="Minneapolis"/>
    <s v=" Officer I. Raichert, John Does 1-10, Sgt. Patricia Annoni,  (Hennepin County, Minnesota, Michael Freeman), and Susan Segal"/>
    <m/>
    <d v="2011-08-20T00:00:00"/>
    <s v="N"/>
    <m/>
    <x v="0"/>
  </r>
  <r>
    <x v="0"/>
    <x v="5"/>
    <s v="Ramsey County"/>
    <x v="20"/>
    <n v="76656"/>
    <s v="ERWIN LINGITZ V. RAMSEY COUNTY, ET AL."/>
    <m/>
    <m/>
    <d v="2014-04-23T00:00:00"/>
    <n v="3000"/>
    <s v="Ramsey County"/>
    <s v="Deputy"/>
    <s v=" Erwin Alfred Lingitz v. Ramsey County, Minnesota, Ramsey County Sheriff's Department, Deputy Daniel Eggers, Deputy Richard Werdien, Deputy John Doe, Twin City Lawmen, Inc., Frank Patterson, and Supervalu, Inc. d/b/a Cub"/>
    <m/>
    <s v="N"/>
    <s v="Settlement "/>
    <x v="2"/>
  </r>
  <r>
    <x v="11"/>
    <x v="3"/>
    <s v="SHAKOPEE CITY OF"/>
    <x v="100"/>
    <n v="40279"/>
    <s v="ASHLEY ARCARO"/>
    <m/>
    <d v="2013-07-23T00:00:00"/>
    <m/>
    <n v="3000"/>
    <s v="League of Minnesota Cities"/>
    <m/>
    <m/>
    <d v="2013-03-06T00:00:00"/>
    <s v="N"/>
    <m/>
    <x v="2"/>
  </r>
  <r>
    <x v="11"/>
    <x v="2"/>
    <s v="St. Paul"/>
    <x v="5"/>
    <n v="300721"/>
    <s v="Ashley Arcaro V. City, et al."/>
    <m/>
    <m/>
    <m/>
    <n v="3000"/>
    <s v="St. Paul"/>
    <m/>
    <s v="Data Privacy Violation"/>
    <m/>
    <m/>
    <s v="Settled"/>
    <x v="2"/>
  </r>
  <r>
    <x v="11"/>
    <x v="5"/>
    <s v="St. Paul"/>
    <x v="5"/>
    <n v="300721"/>
    <s v="Emmanuel Paye v. City"/>
    <m/>
    <m/>
    <m/>
    <n v="3000"/>
    <s v="St. Paul"/>
    <s v="John Lacska; Lance Christianson"/>
    <s v="Police Misconduct"/>
    <m/>
    <s v="N"/>
    <s v="Settled"/>
    <x v="2"/>
  </r>
  <r>
    <x v="11"/>
    <x v="5"/>
    <s v="St. Paul"/>
    <x v="5"/>
    <n v="300721"/>
    <s v="Tylon Newcomb v. City"/>
    <m/>
    <m/>
    <m/>
    <n v="3000"/>
    <s v="St. Paul"/>
    <s v="Thor Johnson; Amulfo Curiel"/>
    <s v="Police Misconduct"/>
    <m/>
    <s v="N"/>
    <s v="Settled"/>
    <x v="2"/>
  </r>
  <r>
    <x v="0"/>
    <x v="1"/>
    <s v="State Patrol"/>
    <x v="50"/>
    <e v="#N/A"/>
    <s v="Owen R. Stands and M.E. (minor child)"/>
    <m/>
    <m/>
    <d v="2011-09-09T00:00:00"/>
    <n v="3000"/>
    <s v="State Patrol"/>
    <s v="Dean Anfinson"/>
    <m/>
    <m/>
    <s v="N"/>
    <m/>
    <x v="2"/>
  </r>
  <r>
    <x v="0"/>
    <x v="1"/>
    <s v="Steele County"/>
    <x v="155"/>
    <n v="8939"/>
    <s v="N.P."/>
    <m/>
    <m/>
    <m/>
    <n v="2911.68"/>
    <s v="MCIT"/>
    <s v="Brian Bennett"/>
    <m/>
    <d v="2010-07-30T00:00:00"/>
    <s v="N"/>
    <m/>
    <x v="2"/>
  </r>
  <r>
    <x v="9"/>
    <x v="7"/>
    <s v="ANOKA, CITY OF"/>
    <x v="122"/>
    <n v="17306"/>
    <s v="RASMUSSON, ANNE"/>
    <m/>
    <d v="2012-07-17T00:00:00"/>
    <m/>
    <n v="2800"/>
    <s v="League of Minnesota Cities"/>
    <m/>
    <m/>
    <d v="2012-01-19T00:00:00"/>
    <s v="N"/>
    <m/>
    <x v="2"/>
  </r>
  <r>
    <x v="9"/>
    <x v="7"/>
    <s v="COON RAPIDS, CITY OF"/>
    <x v="96"/>
    <n v="62256"/>
    <s v="RASMUSSON, ANNE"/>
    <m/>
    <d v="2012-07-11T00:00:00"/>
    <m/>
    <n v="2800"/>
    <s v="League of Minnesota Cities"/>
    <m/>
    <m/>
    <d v="2012-01-19T00:00:00"/>
    <s v="N"/>
    <m/>
    <x v="2"/>
  </r>
  <r>
    <x v="9"/>
    <x v="7"/>
    <s v="FRIDLEY, CITY OF"/>
    <x v="142"/>
    <n v="27782"/>
    <s v="RASMUSSON, ANNE"/>
    <m/>
    <d v="2012-07-11T00:00:00"/>
    <m/>
    <n v="2800"/>
    <s v="League of Minnesota Cities"/>
    <m/>
    <m/>
    <d v="2012-01-19T00:00:00"/>
    <s v="N"/>
    <m/>
    <x v="2"/>
  </r>
  <r>
    <x v="9"/>
    <x v="7"/>
    <s v="HOPKINS, CITY OF"/>
    <x v="61"/>
    <n v="18167"/>
    <s v="RASMUSSON, ANNE"/>
    <m/>
    <d v="2012-07-11T00:00:00"/>
    <m/>
    <n v="2800"/>
    <s v="League of Minnesota Cities"/>
    <m/>
    <m/>
    <d v="2012-01-19T00:00:00"/>
    <s v="N"/>
    <m/>
    <x v="2"/>
  </r>
  <r>
    <x v="9"/>
    <x v="7"/>
    <s v="INVER GROVE HEIGHTS, CITY OF"/>
    <x v="156"/>
    <n v="34912"/>
    <s v="RASMUSSON, ANNE"/>
    <m/>
    <d v="2012-01-19T00:00:00"/>
    <m/>
    <n v="2800"/>
    <s v="League of Minnesota Cities"/>
    <m/>
    <m/>
    <d v="2012-01-19T00:00:00"/>
    <s v="N"/>
    <m/>
    <x v="2"/>
  </r>
  <r>
    <x v="9"/>
    <x v="7"/>
    <s v="MENDOTA HEIGHTS, CITY OF"/>
    <x v="157"/>
    <n v="11258"/>
    <s v="RASMUSSON, ANNE"/>
    <m/>
    <d v="2012-01-19T00:00:00"/>
    <m/>
    <n v="2800"/>
    <s v="League of Minnesota Cities"/>
    <m/>
    <m/>
    <d v="2012-01-19T00:00:00"/>
    <s v="N"/>
    <m/>
    <x v="2"/>
  </r>
  <r>
    <x v="9"/>
    <x v="7"/>
    <s v="PRINCETON, CITY OF"/>
    <x v="158"/>
    <n v="4685"/>
    <s v="RASMUSSON, ANNE"/>
    <m/>
    <d v="2012-07-11T00:00:00"/>
    <m/>
    <n v="2800"/>
    <s v="League of Minnesota Cities"/>
    <m/>
    <m/>
    <d v="2012-01-19T00:00:00"/>
    <s v="N"/>
    <m/>
    <x v="2"/>
  </r>
  <r>
    <x v="9"/>
    <x v="7"/>
    <s v="RED WING, CITY OF"/>
    <x v="159"/>
    <n v="16474"/>
    <s v="RASMUSSON, ANNE"/>
    <m/>
    <d v="2012-07-11T00:00:00"/>
    <m/>
    <n v="2800"/>
    <s v="League of Minnesota Cities"/>
    <m/>
    <m/>
    <d v="2012-01-19T00:00:00"/>
    <s v="N"/>
    <m/>
    <x v="2"/>
  </r>
  <r>
    <x v="9"/>
    <x v="7"/>
    <s v="ROSEMOUNT, CITY OF"/>
    <x v="74"/>
    <n v="23269"/>
    <s v="RASMUSSON, ANNE"/>
    <m/>
    <d v="2012-07-06T00:00:00"/>
    <m/>
    <n v="2800"/>
    <s v="League of Minnesota Cities"/>
    <m/>
    <m/>
    <d v="2012-01-19T00:00:00"/>
    <s v="N"/>
    <m/>
    <x v="2"/>
  </r>
  <r>
    <x v="9"/>
    <x v="7"/>
    <s v="SOUTH ST. PAUL, CITY OF"/>
    <x v="30"/>
    <n v="20567"/>
    <s v="RASMUSSON, ANNE"/>
    <m/>
    <d v="2012-07-11T00:00:00"/>
    <m/>
    <n v="2800"/>
    <s v="League of Minnesota Cities"/>
    <m/>
    <m/>
    <d v="2012-01-19T00:00:00"/>
    <s v="N"/>
    <m/>
    <x v="2"/>
  </r>
  <r>
    <x v="9"/>
    <x v="7"/>
    <s v="ST. PETER, CITY OF"/>
    <x v="160"/>
    <n v="11666"/>
    <s v="RASMUSSON, ANNE"/>
    <m/>
    <d v="2012-07-11T00:00:00"/>
    <m/>
    <n v="2800"/>
    <s v="League of Minnesota Cities"/>
    <m/>
    <m/>
    <d v="2012-01-19T00:00:00"/>
    <s v="N"/>
    <m/>
    <x v="2"/>
  </r>
  <r>
    <x v="5"/>
    <x v="4"/>
    <s v="St. Paul"/>
    <x v="5"/>
    <n v="300721"/>
    <s v="Hattie Bonds v. City"/>
    <m/>
    <m/>
    <m/>
    <n v="2750"/>
    <s v="St. Paul"/>
    <s v="Darren McDonald"/>
    <s v="disability discrimination"/>
    <m/>
    <s v="N"/>
    <s v="Settled"/>
    <x v="2"/>
  </r>
  <r>
    <x v="10"/>
    <x v="10"/>
    <s v="WARROAD, CITY OF"/>
    <x v="161"/>
    <n v="1796"/>
    <s v="MAUREEN STODGELL"/>
    <m/>
    <d v="2008-04-09T00:00:00"/>
    <m/>
    <n v="2661.8"/>
    <s v="League of Minnesota Cities"/>
    <m/>
    <m/>
    <d v="2008-01-09T00:00:00"/>
    <s v="N"/>
    <m/>
    <x v="2"/>
  </r>
  <r>
    <x v="11"/>
    <x v="3"/>
    <s v="FARIBAULT, CITY OF"/>
    <x v="43"/>
    <n v="23648"/>
    <s v="JARED TAYLOR"/>
    <m/>
    <d v="2013-07-22T00:00:00"/>
    <m/>
    <n v="2623.81"/>
    <s v="League of Minnesota Cities"/>
    <m/>
    <m/>
    <d v="2012-08-13T00:00:00"/>
    <s v="N"/>
    <m/>
    <x v="2"/>
  </r>
  <r>
    <x v="11"/>
    <x v="3"/>
    <s v="LONSDALE, CITY OF"/>
    <x v="102"/>
    <n v="3830"/>
    <s v="JARED TAYLOR"/>
    <m/>
    <d v="2013-07-31T00:00:00"/>
    <m/>
    <n v="2623.81"/>
    <s v="League of Minnesota Cities"/>
    <m/>
    <m/>
    <d v="2011-06-22T00:00:00"/>
    <s v="N"/>
    <m/>
    <x v="2"/>
  </r>
  <r>
    <x v="11"/>
    <x v="3"/>
    <s v="MONTGOMERY, CITY OF"/>
    <x v="126"/>
    <n v="2930"/>
    <s v="JARED TAYLOR"/>
    <m/>
    <d v="2013-07-22T00:00:00"/>
    <m/>
    <n v="2623.81"/>
    <s v="League of Minnesota Cities"/>
    <m/>
    <m/>
    <d v="2012-10-06T00:00:00"/>
    <s v="N"/>
    <m/>
    <x v="2"/>
  </r>
  <r>
    <x v="11"/>
    <x v="3"/>
    <s v="OWATONNA, CITY OF"/>
    <x v="66"/>
    <n v="25643"/>
    <s v="JARED TAYLOR"/>
    <m/>
    <d v="2013-07-18T00:00:00"/>
    <m/>
    <n v="2623.81"/>
    <s v="League of Minnesota Cities"/>
    <m/>
    <m/>
    <d v="2012-10-01T00:00:00"/>
    <s v="N"/>
    <m/>
    <x v="2"/>
  </r>
  <r>
    <x v="11"/>
    <x v="3"/>
    <s v="DUNDAS, CITY OF"/>
    <x v="162"/>
    <e v="#N/A"/>
    <s v="JARED TAYLOR"/>
    <m/>
    <d v="2013-08-02T00:00:00"/>
    <m/>
    <n v="2623.8"/>
    <s v="League of Minnesota Cities"/>
    <m/>
    <m/>
    <d v="2009-11-13T00:00:00"/>
    <s v="N"/>
    <m/>
    <x v="2"/>
  </r>
  <r>
    <x v="1"/>
    <x v="4"/>
    <s v="METRO GANG STRIKE FORCE LEVANDER, GILLEN  MILLER, PA"/>
    <x v="1"/>
    <e v="#N/A"/>
    <s v="XIONG (FORMERLY KAO XIONG), CA"/>
    <m/>
    <d v="2009-11-02T00:00:00"/>
    <m/>
    <n v="2610"/>
    <s v="League of Minnesota Cities"/>
    <m/>
    <m/>
    <d v="2009-11-02T00:00:00"/>
    <s v="N"/>
    <m/>
    <x v="1"/>
  </r>
  <r>
    <x v="9"/>
    <x v="7"/>
    <s v="WOODBURY, CITY OF"/>
    <x v="87"/>
    <n v="68001"/>
    <s v="Laurie &amp; Richard RIECK"/>
    <m/>
    <d v="2012-09-01T00:00:00"/>
    <m/>
    <n v="2583.06"/>
    <s v="League of Minnesota Cities"/>
    <m/>
    <m/>
    <d v="2012-08-31T00:00:00"/>
    <s v="N"/>
    <m/>
    <x v="2"/>
  </r>
  <r>
    <x v="5"/>
    <x v="5"/>
    <s v="PELICAN RAPIDS, CITY OF"/>
    <x v="163"/>
    <e v="#N/A"/>
    <s v="FOSTER, STEVE"/>
    <m/>
    <d v="2014-06-27T00:00:00"/>
    <m/>
    <n v="2543.67"/>
    <s v="League of Minnesota Cities"/>
    <m/>
    <m/>
    <d v="2014-03-30T00:00:00"/>
    <s v="N"/>
    <m/>
    <x v="2"/>
  </r>
  <r>
    <x v="0"/>
    <x v="0"/>
    <s v="Crow Wing County"/>
    <x v="101"/>
    <n v="32937"/>
    <s v="Kirk Flanagan"/>
    <m/>
    <m/>
    <m/>
    <n v="2500"/>
    <s v="MCIT"/>
    <s v="Pat Pickar"/>
    <m/>
    <d v="2007-06-14T00:00:00"/>
    <s v="N"/>
    <m/>
    <x v="2"/>
  </r>
  <r>
    <x v="11"/>
    <x v="3"/>
    <s v="FARMINGTON CITY OF &amp; EDA"/>
    <x v="70"/>
    <n v="22940"/>
    <s v="JENNIE LOEFFLER"/>
    <m/>
    <d v="2013-05-20T00:00:00"/>
    <m/>
    <n v="2500"/>
    <s v="League of Minnesota Cities"/>
    <m/>
    <m/>
    <d v="2007-11-26T00:00:00"/>
    <s v="N"/>
    <m/>
    <x v="2"/>
  </r>
  <r>
    <x v="11"/>
    <x v="3"/>
    <s v="LAKEVILLE, CITY OF LAKEVILLE HRA"/>
    <x v="12"/>
    <n v="60846"/>
    <s v="JENNIE LOEFFLER"/>
    <m/>
    <d v="2013-05-22T00:00:00"/>
    <m/>
    <n v="2500"/>
    <s v="League of Minnesota Cities"/>
    <m/>
    <m/>
    <d v="2004-08-27T00:00:00"/>
    <s v="N"/>
    <m/>
    <x v="2"/>
  </r>
  <r>
    <x v="0"/>
    <x v="7"/>
    <s v="Minneapolis"/>
    <x v="0"/>
    <n v="413479"/>
    <s v="David Jones"/>
    <m/>
    <m/>
    <m/>
    <n v="2500"/>
    <s v="Minneapolis"/>
    <s v="Officers Matthew McLean. Michael Rossum, Joseph Ogren, Dallas Williams"/>
    <m/>
    <d v="2009-12-07T00:00:00"/>
    <s v="N"/>
    <m/>
    <x v="0"/>
  </r>
  <r>
    <x v="5"/>
    <x v="5"/>
    <s v="MORGAN, CITY OF"/>
    <x v="164"/>
    <e v="#N/A"/>
    <s v="KLEINSCHMIDT, JORDAN"/>
    <m/>
    <d v="2014-08-19T00:00:00"/>
    <m/>
    <n v="2500"/>
    <s v="League of Minnesota Cities"/>
    <m/>
    <m/>
    <d v="2014-07-12T00:00:00"/>
    <s v="N"/>
    <m/>
    <x v="2"/>
  </r>
  <r>
    <x v="0"/>
    <x v="2"/>
    <s v="Mower County"/>
    <x v="165"/>
    <n v="14602"/>
    <s v="Joseph Serratore"/>
    <m/>
    <m/>
    <m/>
    <n v="2500"/>
    <s v="MCIT"/>
    <s v="Unknown"/>
    <m/>
    <d v="2011-10-24T00:00:00"/>
    <s v="N"/>
    <m/>
    <x v="2"/>
  </r>
  <r>
    <x v="0"/>
    <x v="4"/>
    <s v="Ramsey County"/>
    <x v="20"/>
    <n v="76656"/>
    <s v="CLAIM OF VICTORIA MATTOX"/>
    <m/>
    <m/>
    <d v="2015-07-06T00:00:00"/>
    <n v="2500"/>
    <s v="Ramsey County"/>
    <s v="Deputy"/>
    <s v="Claimant alleges excessive use of force in incident at RC Courthouse. "/>
    <m/>
    <s v="N"/>
    <s v="Settlement "/>
    <x v="2"/>
  </r>
  <r>
    <x v="8"/>
    <x v="7"/>
    <s v="RICHFIELD, CITY OF"/>
    <x v="41"/>
    <n v="36413"/>
    <s v="DAVID H. JONES,"/>
    <m/>
    <d v="2011-06-02T00:00:00"/>
    <m/>
    <n v="2500"/>
    <s v="League of Minnesota Cities"/>
    <m/>
    <m/>
    <d v="2009-12-07T00:00:00"/>
    <s v="N"/>
    <m/>
    <x v="2"/>
  </r>
  <r>
    <x v="11"/>
    <x v="3"/>
    <s v="ROSEVILLE, CITY OF"/>
    <x v="62"/>
    <n v="35729"/>
    <s v="JENNIE LOEFFLER"/>
    <m/>
    <d v="2013-05-21T00:00:00"/>
    <m/>
    <n v="2500"/>
    <s v="League of Minnesota Cities"/>
    <m/>
    <m/>
    <d v="2013-04-17T00:00:00"/>
    <s v="N"/>
    <m/>
    <x v="2"/>
  </r>
  <r>
    <x v="0"/>
    <x v="6"/>
    <s v="St. Louis County"/>
    <x v="69"/>
    <n v="56570"/>
    <s v="Yvonne Marchand"/>
    <m/>
    <m/>
    <d v="2009-09-13T00:00:00"/>
    <n v="2500"/>
    <s v="St. Louis County"/>
    <m/>
    <s v="Settlement of state-court action Marchand v. St. Louis County Case No. 69DU-CV-09-791, involving negligence claims against county arising from plaintiff's detention"/>
    <d v="2007-03-01T00:00:00"/>
    <s v="Y"/>
    <m/>
    <x v="2"/>
  </r>
  <r>
    <x v="8"/>
    <x v="7"/>
    <s v="ST. LOUIS PARK CITY OF"/>
    <x v="10"/>
    <n v="48074"/>
    <s v="DAVID H. JONES,"/>
    <m/>
    <d v="2011-06-10T00:00:00"/>
    <m/>
    <n v="2500"/>
    <s v="League of Minnesota Cities"/>
    <m/>
    <m/>
    <d v="2009-12-07T00:00:00"/>
    <s v="N"/>
    <m/>
    <x v="2"/>
  </r>
  <r>
    <x v="10"/>
    <x v="6"/>
    <s v="St. Paul"/>
    <x v="5"/>
    <n v="300721"/>
    <s v="Michael Dixon v. City"/>
    <m/>
    <m/>
    <m/>
    <n v="2500"/>
    <s v="St. Paul"/>
    <s v="Armando Abla-Reyes"/>
    <s v="excessive force"/>
    <m/>
    <s v="N"/>
    <s v="Settled"/>
    <x v="2"/>
  </r>
  <r>
    <x v="0"/>
    <x v="2"/>
    <s v="State Patrol"/>
    <x v="50"/>
    <e v="#N/A"/>
    <s v="Richard Thissen"/>
    <m/>
    <m/>
    <d v="2013-12-20T00:00:00"/>
    <n v="2500"/>
    <s v="State Patrol"/>
    <s v="Troy Siems"/>
    <m/>
    <m/>
    <s v="N"/>
    <m/>
    <x v="2"/>
  </r>
  <r>
    <x v="2"/>
    <x v="3"/>
    <s v="Todd-Wadena Community Corrections"/>
    <x v="166"/>
    <m/>
    <s v="Stephanie Volz"/>
    <d v="2015-08-04T00:00:00"/>
    <d v="2016-08-12T00:00:00"/>
    <d v="2017-09-08T00:00:00"/>
    <n v="2500"/>
    <s v="MCIT"/>
    <s v="Chris Myhro, Dacia Kreklau"/>
    <m/>
    <d v="2015-08-04T00:00:00"/>
    <s v="Y"/>
    <m/>
    <x v="2"/>
  </r>
  <r>
    <x v="2"/>
    <x v="3"/>
    <s v="Wadena County"/>
    <x v="72"/>
    <m/>
    <s v="Stephanie Volz"/>
    <d v="2015-08-04T00:00:00"/>
    <d v="2016-08-12T00:00:00"/>
    <d v="2017-09-08T00:00:00"/>
    <n v="2500"/>
    <s v="MCIT"/>
    <s v="Amy Ament, Joe Schoon"/>
    <m/>
    <d v="2015-08-04T00:00:00"/>
    <s v="N"/>
    <m/>
    <x v="2"/>
  </r>
  <r>
    <x v="11"/>
    <x v="8"/>
    <s v="WOODBURY, CITY OF"/>
    <x v="87"/>
    <n v="68001"/>
    <s v="TIMOTHY PINSKI"/>
    <m/>
    <d v="2013-09-10T00:00:00"/>
    <m/>
    <n v="2500"/>
    <s v="League of Minnesota Cities"/>
    <m/>
    <m/>
    <d v="2008-09-04T00:00:00"/>
    <s v="N"/>
    <m/>
    <x v="2"/>
  </r>
  <r>
    <x v="0"/>
    <x v="7"/>
    <s v="Mahnomen County"/>
    <x v="116"/>
    <n v="5521"/>
    <s v="Virgil Jensen"/>
    <m/>
    <m/>
    <m/>
    <n v="2423.3000000000002"/>
    <s v="MCIT"/>
    <s v="Unknown"/>
    <m/>
    <d v="2010-10-17T00:00:00"/>
    <s v="N"/>
    <m/>
    <x v="2"/>
  </r>
  <r>
    <x v="9"/>
    <x v="7"/>
    <s v="FRIDLEY, CITY OF"/>
    <x v="142"/>
    <n v="27782"/>
    <s v="BULICZ, KATHARINE"/>
    <m/>
    <d v="2012-07-16T00:00:00"/>
    <m/>
    <n v="2421.86"/>
    <s v="League of Minnesota Cities"/>
    <m/>
    <m/>
    <d v="2012-07-02T00:00:00"/>
    <s v="N"/>
    <m/>
    <x v="2"/>
  </r>
  <r>
    <x v="11"/>
    <x v="5"/>
    <s v="ROCHESTER, CITY OF"/>
    <x v="57"/>
    <n v="112542"/>
    <s v="WILLIAMS, BRANDON"/>
    <m/>
    <d v="2013-12-23T00:00:00"/>
    <m/>
    <n v="2420"/>
    <s v="League of Minnesota Cities"/>
    <m/>
    <m/>
    <d v="2013-08-04T00:00:00"/>
    <s v="N"/>
    <m/>
    <x v="2"/>
  </r>
  <r>
    <x v="7"/>
    <x v="9"/>
    <s v="NEW BRIGHTON, CITY OF"/>
    <x v="131"/>
    <n v="22463"/>
    <s v="JOSE LUIS MORALES-CRUZ"/>
    <m/>
    <d v="2010-07-06T00:00:00"/>
    <m/>
    <n v="2304"/>
    <s v="League of Minnesota Cities"/>
    <m/>
    <m/>
    <d v="2010-06-22T00:00:00"/>
    <s v="N"/>
    <m/>
    <x v="2"/>
  </r>
  <r>
    <x v="0"/>
    <x v="4"/>
    <s v="Freeborn County"/>
    <x v="125"/>
    <n v="12955"/>
    <s v="Michael Coverdale"/>
    <m/>
    <m/>
    <d v="2015-04-03T00:00:00"/>
    <n v="2300"/>
    <s v="MCIT"/>
    <s v="Various"/>
    <m/>
    <d v="2010-08-20T00:00:00"/>
    <s v="Y"/>
    <m/>
    <x v="2"/>
  </r>
  <r>
    <x v="3"/>
    <x v="4"/>
    <s v="St. Paul"/>
    <x v="5"/>
    <n v="300721"/>
    <s v="Abdiwahah Warsame, et al v. City"/>
    <m/>
    <m/>
    <m/>
    <n v="2250"/>
    <s v="St. Paul"/>
    <s v="None named (Keng Her, Xue Vang)"/>
    <s v="Police Misconduct"/>
    <m/>
    <s v="N"/>
    <s v="Settled"/>
    <x v="2"/>
  </r>
  <r>
    <x v="8"/>
    <x v="1"/>
    <s v="RICHFIELD, CITY OF"/>
    <x v="41"/>
    <n v="36413"/>
    <s v="LINNIHAN, PATRICIA"/>
    <m/>
    <d v="2011-10-12T00:00:00"/>
    <m/>
    <n v="2211.2199999999998"/>
    <s v="League of Minnesota Cities"/>
    <m/>
    <m/>
    <d v="2011-07-13T00:00:00"/>
    <s v="N"/>
    <m/>
    <x v="2"/>
  </r>
  <r>
    <x v="1"/>
    <x v="9"/>
    <s v="METRO GANG STRIKE FORCE LEVANDER, GILLEN  MILLER, PA"/>
    <x v="1"/>
    <e v="#N/A"/>
    <s v="CAL XIONG"/>
    <m/>
    <d v="2009-11-02T00:00:00"/>
    <m/>
    <n v="2205"/>
    <s v="League of Minnesota Cities"/>
    <m/>
    <m/>
    <d v="2004-06-10T00:00:00"/>
    <s v="N"/>
    <m/>
    <x v="1"/>
  </r>
  <r>
    <x v="3"/>
    <x v="4"/>
    <s v="WASHINGTON CO SPECIAL WEAPONS TACTICS TEAM (SWAT)"/>
    <x v="167"/>
    <e v="#N/A"/>
    <s v="Lester Zehner"/>
    <m/>
    <d v="2015-09-23T00:00:00"/>
    <m/>
    <n v="2192.39"/>
    <s v="League of Minnesota Cities"/>
    <m/>
    <m/>
    <d v="2015-05-05T00:00:00"/>
    <s v="N"/>
    <m/>
    <x v="2"/>
  </r>
  <r>
    <x v="0"/>
    <x v="3"/>
    <s v="Wright County"/>
    <x v="105"/>
    <n v="109581"/>
    <s v="Brian Williams"/>
    <m/>
    <m/>
    <m/>
    <n v="2044.19"/>
    <s v="MCIT"/>
    <s v="Tester"/>
    <m/>
    <d v="2016-11-05T00:00:00"/>
    <s v="N"/>
    <m/>
    <x v="2"/>
  </r>
  <r>
    <x v="4"/>
    <x v="3"/>
    <s v="Bloomington, City Of"/>
    <x v="18"/>
    <n v="87158"/>
    <s v="JANICE SEEBEK"/>
    <d v="2017-07-01T00:00:00"/>
    <d v="2017-08-25T00:00:00"/>
    <m/>
    <n v="2000"/>
    <s v="League of Minnesota Cities"/>
    <s v="(not provided)"/>
    <m/>
    <m/>
    <s v="N"/>
    <m/>
    <x v="2"/>
  </r>
  <r>
    <x v="0"/>
    <x v="10"/>
    <s v="Crow Wing County"/>
    <x v="101"/>
    <n v="32937"/>
    <s v="Robert Taylor"/>
    <m/>
    <m/>
    <d v="2008-11-10T00:00:00"/>
    <n v="2000"/>
    <s v="MCIT"/>
    <s v="Unknown"/>
    <m/>
    <d v="2008-08-10T00:00:00"/>
    <s v="Y"/>
    <m/>
    <x v="2"/>
  </r>
  <r>
    <x v="10"/>
    <x v="6"/>
    <s v="DETROIT LAKES, CITY OF"/>
    <x v="168"/>
    <n v="9042"/>
    <s v="MATTHEW GUEMPLE"/>
    <m/>
    <d v="2008-09-19T00:00:00"/>
    <m/>
    <n v="2000"/>
    <s v="League of Minnesota Cities"/>
    <m/>
    <m/>
    <d v="2007-08-31T00:00:00"/>
    <s v="N"/>
    <m/>
    <x v="2"/>
  </r>
  <r>
    <x v="3"/>
    <x v="4"/>
    <s v="MAPLEWOOD, CITY OF"/>
    <x v="33"/>
    <n v="40742"/>
    <s v="CLINTON OHMANN"/>
    <m/>
    <d v="2015-01-19T00:00:00"/>
    <m/>
    <n v="2000"/>
    <s v="League of Minnesota Cities"/>
    <m/>
    <m/>
    <d v="2014-05-15T00:00:00"/>
    <s v="N"/>
    <m/>
    <x v="2"/>
  </r>
  <r>
    <x v="0"/>
    <x v="0"/>
    <s v="Minneapolis"/>
    <x v="0"/>
    <n v="413479"/>
    <s v="Bradley Ornes"/>
    <m/>
    <m/>
    <m/>
    <n v="2000"/>
    <s v="Minneapolis"/>
    <s v="Sgt Christopher Pickhardt William P. McManus"/>
    <m/>
    <d v="2004-02-15T00:00:00"/>
    <s v="N"/>
    <m/>
    <x v="0"/>
  </r>
  <r>
    <x v="0"/>
    <x v="7"/>
    <s v="Minneapolis"/>
    <x v="0"/>
    <n v="413479"/>
    <s v="Tiffany Crowder"/>
    <m/>
    <m/>
    <m/>
    <n v="2000"/>
    <s v="Minneapolis"/>
    <s v="Officer David Menter"/>
    <m/>
    <d v="2012-10-10T00:00:00"/>
    <s v="N"/>
    <m/>
    <x v="0"/>
  </r>
  <r>
    <x v="0"/>
    <x v="2"/>
    <s v="Minneapolis"/>
    <x v="0"/>
    <n v="413479"/>
    <s v="Carl Eller"/>
    <m/>
    <m/>
    <m/>
    <n v="2000"/>
    <s v="Minneapolis"/>
    <s v="Officers Gilles, B. P. Antaya, Seth Porras, Christopher Tuma, Patricia L. Nelson, Timothy Hafstad, Paul Hatle, C. Peter, Sergeant Pickhardt"/>
    <m/>
    <d v="2008-04-04T00:00:00"/>
    <s v="N"/>
    <m/>
    <x v="0"/>
  </r>
  <r>
    <x v="9"/>
    <x v="2"/>
    <s v="PRIOR LAKE, CITY OF"/>
    <x v="169"/>
    <n v="25581"/>
    <s v="ROWE, VERNON"/>
    <m/>
    <d v="2012-06-27T00:00:00"/>
    <m/>
    <n v="2000"/>
    <s v="League of Minnesota Cities"/>
    <m/>
    <m/>
    <d v="2011-07-16T00:00:00"/>
    <s v="N"/>
    <m/>
    <x v="2"/>
  </r>
  <r>
    <x v="0"/>
    <x v="4"/>
    <s v="Steele County"/>
    <x v="155"/>
    <n v="8939"/>
    <s v="Valenchie Garcia"/>
    <m/>
    <m/>
    <m/>
    <n v="2000"/>
    <s v="MCIT"/>
    <s v="Greg Skillstad"/>
    <m/>
    <d v="2013-04-17T00:00:00"/>
    <s v="N"/>
    <m/>
    <x v="2"/>
  </r>
  <r>
    <x v="2"/>
    <x v="8"/>
    <s v="MONTEVIDEO, CITY OF"/>
    <x v="170"/>
    <n v="5180"/>
    <s v="TOM ANDERSON"/>
    <m/>
    <d v="2016-08-04T00:00:00"/>
    <m/>
    <n v="1982.52"/>
    <s v="League of Minnesota Cities"/>
    <m/>
    <m/>
    <d v="2016-07-19T00:00:00"/>
    <s v="N"/>
    <m/>
    <x v="2"/>
  </r>
  <r>
    <x v="10"/>
    <x v="10"/>
    <s v="WARROAD, CITY OF"/>
    <x v="161"/>
    <n v="1796"/>
    <s v="SANDRA NICHOLS"/>
    <m/>
    <d v="2008-04-09T00:00:00"/>
    <m/>
    <n v="1953.77"/>
    <s v="League of Minnesota Cities"/>
    <m/>
    <m/>
    <d v="2008-01-09T00:00:00"/>
    <s v="N"/>
    <m/>
    <x v="2"/>
  </r>
  <r>
    <x v="5"/>
    <x v="5"/>
    <s v="MOORHEAD, CITY OF"/>
    <x v="109"/>
    <n v="40283"/>
    <s v="DREWES, ALAN"/>
    <m/>
    <d v="2014-09-09T00:00:00"/>
    <m/>
    <n v="1951.43"/>
    <s v="League of Minnesota Cities"/>
    <m/>
    <m/>
    <d v="2014-07-30T00:00:00"/>
    <s v="N"/>
    <m/>
    <x v="2"/>
  </r>
  <r>
    <x v="11"/>
    <x v="2"/>
    <s v="BURNSVILLE, CITY OF"/>
    <x v="89"/>
    <n v="61939"/>
    <s v="OAKLAND, RONALD"/>
    <m/>
    <d v="2013-02-21T00:00:00"/>
    <m/>
    <n v="1900"/>
    <s v="League of Minnesota Cities"/>
    <m/>
    <m/>
    <d v="2012-12-16T00:00:00"/>
    <s v="N"/>
    <m/>
    <x v="2"/>
  </r>
  <r>
    <x v="5"/>
    <x v="5"/>
    <s v="NEW HOPE, CITY OF"/>
    <x v="48"/>
    <n v="20900"/>
    <s v="FRIESNER, KENT"/>
    <m/>
    <d v="2014-08-15T00:00:00"/>
    <m/>
    <n v="1900"/>
    <s v="League of Minnesota Cities"/>
    <m/>
    <m/>
    <d v="2014-08-09T00:00:00"/>
    <s v="N"/>
    <m/>
    <x v="2"/>
  </r>
  <r>
    <x v="4"/>
    <x v="3"/>
    <s v="The Lake Superior Drug Task Force"/>
    <x v="171"/>
    <m/>
    <s v="ADAM ADAMS"/>
    <d v="2017-01-05T00:00:00"/>
    <d v="2017-08-30T00:00:00"/>
    <m/>
    <n v="1889.12"/>
    <s v="League of Minnesota Cities"/>
    <s v="(not provided)"/>
    <m/>
    <m/>
    <s v="N"/>
    <m/>
    <x v="2"/>
  </r>
  <r>
    <x v="3"/>
    <x v="4"/>
    <s v="VIRGINIA, CITY OF"/>
    <x v="143"/>
    <n v="8635"/>
    <s v="Cody ELLIS"/>
    <m/>
    <d v="2015-04-15T00:00:00"/>
    <m/>
    <n v="1880"/>
    <s v="League of Minnesota Cities"/>
    <m/>
    <m/>
    <d v="2014-12-23T00:00:00"/>
    <s v="N"/>
    <m/>
    <x v="2"/>
  </r>
  <r>
    <x v="2"/>
    <x v="8"/>
    <s v="WHITE BEAR LAKE, CITY OF"/>
    <x v="21"/>
    <n v="25284"/>
    <s v="JAMEY KUHN"/>
    <m/>
    <d v="2016-07-12T00:00:00"/>
    <m/>
    <n v="1865.75"/>
    <s v="League of Minnesota Cities"/>
    <m/>
    <m/>
    <d v="2016-07-11T00:00:00"/>
    <s v="N"/>
    <m/>
    <x v="2"/>
  </r>
  <r>
    <x v="5"/>
    <x v="5"/>
    <s v="Hennepin County"/>
    <x v="22"/>
    <n v="4414"/>
    <s v="Taylor, Raymond"/>
    <m/>
    <d v="2014-02-20T00:00:00"/>
    <d v="2014-12-16T00:00:00"/>
    <n v="1850"/>
    <s v="Hennepin County"/>
    <s v="Detention Deputy Bradley Klick"/>
    <s v="Tort-Section 1983/Federal (Jail)"/>
    <m/>
    <s v="Y"/>
    <m/>
    <x v="2"/>
  </r>
  <r>
    <x v="11"/>
    <x v="5"/>
    <s v="MAPLEWOOD, CITY OF"/>
    <x v="33"/>
    <n v="40742"/>
    <s v="WASHINGTON, KEVIN"/>
    <m/>
    <d v="2013-10-22T00:00:00"/>
    <m/>
    <n v="1850"/>
    <s v="League of Minnesota Cities"/>
    <m/>
    <m/>
    <d v="2012-09-03T00:00:00"/>
    <s v="N"/>
    <m/>
    <x v="2"/>
  </r>
  <r>
    <x v="8"/>
    <x v="1"/>
    <s v="FRIDLEY, CITY OF"/>
    <x v="142"/>
    <n v="27782"/>
    <s v="GUY PROPERTIES, LLC"/>
    <m/>
    <d v="2011-09-06T00:00:00"/>
    <m/>
    <n v="1739.98"/>
    <s v="League of Minnesota Cities"/>
    <m/>
    <m/>
    <d v="2011-07-19T00:00:00"/>
    <s v="N"/>
    <m/>
    <x v="2"/>
  </r>
  <r>
    <x v="1"/>
    <x v="9"/>
    <s v="METRO GANG STRIKE FORCE LEVANDER, GILLEN  MILLER, PA"/>
    <x v="1"/>
    <e v="#N/A"/>
    <s v="DANIEL BUKSTEIN"/>
    <m/>
    <d v="2009-10-20T00:00:00"/>
    <m/>
    <n v="1707.24"/>
    <s v="League of Minnesota Cities"/>
    <m/>
    <m/>
    <d v="2006-06-13T00:00:00"/>
    <s v="N"/>
    <m/>
    <x v="1"/>
  </r>
  <r>
    <x v="3"/>
    <x v="4"/>
    <s v="St. Paul"/>
    <x v="5"/>
    <n v="300721"/>
    <s v="Paula Benson v. City"/>
    <m/>
    <m/>
    <m/>
    <n v="1650"/>
    <s v="St. Paul"/>
    <s v="None named (Francisco Oritz)"/>
    <s v="False Arrest"/>
    <m/>
    <s v="N"/>
    <s v="Settled"/>
    <x v="2"/>
  </r>
  <r>
    <x v="10"/>
    <x v="10"/>
    <s v="MOORHEAD, CITY OF"/>
    <x v="109"/>
    <n v="40283"/>
    <s v="MICHAEL LADUCER"/>
    <m/>
    <d v="2008-06-27T00:00:00"/>
    <m/>
    <n v="1629.42"/>
    <s v="League of Minnesota Cities"/>
    <m/>
    <m/>
    <d v="2008-04-03T00:00:00"/>
    <s v="N"/>
    <m/>
    <x v="2"/>
  </r>
  <r>
    <x v="4"/>
    <x v="3"/>
    <s v="SW Hennepin Drug Task Force"/>
    <x v="172"/>
    <e v="#N/A"/>
    <s v="BRUCE CURRIER"/>
    <m/>
    <d v="2017-03-07T00:00:00"/>
    <m/>
    <n v="1586.31"/>
    <s v="League of Minnesota Cities"/>
    <m/>
    <m/>
    <d v="2017-02-15T00:00:00"/>
    <s v="N"/>
    <m/>
    <x v="2"/>
  </r>
  <r>
    <x v="5"/>
    <x v="5"/>
    <s v="BLOOMINGTON, CITY OF"/>
    <x v="18"/>
    <n v="87158"/>
    <s v="WICKHAM, STEPHEN"/>
    <m/>
    <d v="2014-05-20T00:00:00"/>
    <m/>
    <n v="1560"/>
    <s v="League of Minnesota Cities"/>
    <m/>
    <m/>
    <d v="2014-03-24T00:00:00"/>
    <s v="N"/>
    <m/>
    <x v="2"/>
  </r>
  <r>
    <x v="6"/>
    <x v="0"/>
    <s v="ROSEVILLE, CITY OF"/>
    <x v="62"/>
    <n v="35729"/>
    <s v="MICHAEL GRANNIS"/>
    <m/>
    <d v="2007-05-22T00:00:00"/>
    <m/>
    <n v="1522.11"/>
    <s v="League of Minnesota Cities"/>
    <m/>
    <m/>
    <d v="2007-01-30T00:00:00"/>
    <s v="N"/>
    <m/>
    <x v="2"/>
  </r>
  <r>
    <x v="5"/>
    <x v="4"/>
    <s v="HOPKINS, CITY OF"/>
    <x v="61"/>
    <n v="18167"/>
    <s v="TAYLOR, LEROY"/>
    <m/>
    <d v="2014-12-17T00:00:00"/>
    <m/>
    <n v="1500"/>
    <s v="League of Minnesota Cities"/>
    <m/>
    <m/>
    <d v="2014-06-09T00:00:00"/>
    <s v="N"/>
    <m/>
    <x v="2"/>
  </r>
  <r>
    <x v="0"/>
    <x v="1"/>
    <s v="Minneapolis"/>
    <x v="0"/>
    <n v="413479"/>
    <s v="Patricia Knapp"/>
    <m/>
    <m/>
    <m/>
    <n v="1500"/>
    <s v="Minneapolis"/>
    <s v="Officer James Novak"/>
    <m/>
    <d v="2010-02-26T00:00:00"/>
    <s v="N"/>
    <m/>
    <x v="0"/>
  </r>
  <r>
    <x v="0"/>
    <x v="5"/>
    <s v="Minneapolis"/>
    <x v="0"/>
    <n v="413479"/>
    <s v="Ibsa Aliyi Mussa"/>
    <m/>
    <m/>
    <m/>
    <n v="1500"/>
    <s v="Minneapolis"/>
    <s v="Officer Mukhtar Abdulkadir, Officer Yang, City of Minneapolis"/>
    <m/>
    <d v="2010-07-25T00:00:00"/>
    <s v="N"/>
    <m/>
    <x v="0"/>
  </r>
  <r>
    <x v="8"/>
    <x v="1"/>
    <s v="RICHFIELD, CITY OF"/>
    <x v="41"/>
    <n v="36413"/>
    <s v="SODERBERG, DIANE"/>
    <m/>
    <d v="2011-01-06T00:00:00"/>
    <m/>
    <n v="1500"/>
    <s v="League of Minnesota Cities"/>
    <m/>
    <m/>
    <d v="2009-04-10T00:00:00"/>
    <s v="N"/>
    <m/>
    <x v="2"/>
  </r>
  <r>
    <x v="10"/>
    <x v="9"/>
    <s v="St. Paul"/>
    <x v="5"/>
    <n v="300721"/>
    <s v="Thomas Kelly v. City"/>
    <m/>
    <m/>
    <m/>
    <n v="1500"/>
    <s v="St. Paul"/>
    <s v="Mark Distel"/>
    <s v="police misconduct "/>
    <m/>
    <s v="N"/>
    <s v="Settled"/>
    <x v="2"/>
  </r>
  <r>
    <x v="0"/>
    <x v="7"/>
    <s v="Stearns County"/>
    <x v="14"/>
    <n v="49129"/>
    <s v="Helen Bresnahan"/>
    <m/>
    <m/>
    <m/>
    <n v="1500"/>
    <s v="MCIT"/>
    <s v="Martin Althaus, Kevin Voss"/>
    <m/>
    <d v="2011-01-13T00:00:00"/>
    <s v="N"/>
    <m/>
    <x v="2"/>
  </r>
  <r>
    <x v="0"/>
    <x v="7"/>
    <s v="Stearns County"/>
    <x v="14"/>
    <n v="49129"/>
    <s v="Kevin Bresnahan"/>
    <m/>
    <m/>
    <m/>
    <n v="1500"/>
    <s v="MCIT"/>
    <s v="Martin Althaus, Kevin Voss"/>
    <m/>
    <d v="2011-01-13T00:00:00"/>
    <s v="N"/>
    <m/>
    <x v="2"/>
  </r>
  <r>
    <x v="3"/>
    <x v="4"/>
    <s v="WASHINGTON CO SPECIAL WEAPONS TACTICS TEAM (SWAT)"/>
    <x v="167"/>
    <e v="#N/A"/>
    <s v="Paul Buersken"/>
    <m/>
    <d v="2015-06-22T00:00:00"/>
    <m/>
    <n v="1466.2"/>
    <s v="League of Minnesota Cities"/>
    <m/>
    <m/>
    <d v="2015-04-09T00:00:00"/>
    <s v="N"/>
    <m/>
    <x v="2"/>
  </r>
  <r>
    <x v="11"/>
    <x v="2"/>
    <s v="EDEN PRAIRIE, CITY OF"/>
    <x v="37"/>
    <n v="63835"/>
    <s v="DELVISCIO, MICHAEL"/>
    <m/>
    <d v="2013-08-05T00:00:00"/>
    <m/>
    <n v="1440"/>
    <s v="League of Minnesota Cities"/>
    <m/>
    <m/>
    <d v="2013-07-30T00:00:00"/>
    <s v="N"/>
    <m/>
    <x v="2"/>
  </r>
  <r>
    <x v="5"/>
    <x v="4"/>
    <s v="WILLMAR, CITY OF"/>
    <x v="134"/>
    <n v="19558"/>
    <s v="AEHB, LLC"/>
    <m/>
    <d v="2014-07-29T00:00:00"/>
    <m/>
    <n v="1439.8"/>
    <s v="League of Minnesota Cities"/>
    <m/>
    <m/>
    <d v="2014-06-27T00:00:00"/>
    <s v="N"/>
    <m/>
    <x v="2"/>
  </r>
  <r>
    <x v="6"/>
    <x v="10"/>
    <s v="BLOOMINGTON, CITY OF"/>
    <x v="18"/>
    <n v="87158"/>
    <s v="MARLENE GIBAS"/>
    <m/>
    <d v="2007-12-04T00:00:00"/>
    <m/>
    <n v="1397.19"/>
    <s v="League of Minnesota Cities"/>
    <m/>
    <m/>
    <d v="2007-10-31T00:00:00"/>
    <s v="N"/>
    <m/>
    <x v="2"/>
  </r>
  <r>
    <x v="7"/>
    <x v="1"/>
    <s v="FARIBAULT, CITY OF"/>
    <x v="43"/>
    <n v="23648"/>
    <s v="KLAYSMAT, SHARON"/>
    <m/>
    <d v="2010-12-16T00:00:00"/>
    <m/>
    <n v="1391"/>
    <s v="League of Minnesota Cities"/>
    <m/>
    <m/>
    <d v="2010-12-10T00:00:00"/>
    <s v="N"/>
    <m/>
    <x v="2"/>
  </r>
  <r>
    <x v="11"/>
    <x v="2"/>
    <s v="BLAINE, CITY OF &amp; EDA"/>
    <x v="51"/>
    <n v="62177"/>
    <s v="CHUOL, NYARUACH"/>
    <m/>
    <d v="2013-06-18T00:00:00"/>
    <m/>
    <n v="1375"/>
    <s v="League of Minnesota Cities"/>
    <m/>
    <m/>
    <d v="2013-05-01T00:00:00"/>
    <s v="N"/>
    <m/>
    <x v="2"/>
  </r>
  <r>
    <x v="1"/>
    <x v="9"/>
    <s v="METRO GANG STRIKE FORCE LEVANDER, GILLEN  MILLER, PA"/>
    <x v="1"/>
    <e v="#N/A"/>
    <s v="PAUL MCDAVID"/>
    <m/>
    <d v="2009-10-08T00:00:00"/>
    <m/>
    <n v="1312"/>
    <s v="League of Minnesota Cities"/>
    <m/>
    <m/>
    <d v="2009-02-24T00:00:00"/>
    <s v="N"/>
    <m/>
    <x v="1"/>
  </r>
  <r>
    <x v="2"/>
    <x v="8"/>
    <s v="LITTLE FALLS, CITY OF"/>
    <x v="173"/>
    <n v="8159"/>
    <s v="GARY PECHAN"/>
    <m/>
    <d v="2016-04-04T00:00:00"/>
    <m/>
    <n v="1300"/>
    <s v="League of Minnesota Cities"/>
    <m/>
    <m/>
    <d v="2016-03-01T00:00:00"/>
    <s v="N"/>
    <m/>
    <x v="2"/>
  </r>
  <r>
    <x v="3"/>
    <x v="4"/>
    <s v="APPLE VALLEY, CITY OF"/>
    <x v="68"/>
    <n v="50832"/>
    <s v="SCOTT ERICKSON"/>
    <m/>
    <d v="2015-12-10T00:00:00"/>
    <m/>
    <n v="1290"/>
    <s v="League of Minnesota Cities"/>
    <m/>
    <m/>
    <d v="2015-11-26T00:00:00"/>
    <s v="N"/>
    <m/>
    <x v="2"/>
  </r>
  <r>
    <x v="7"/>
    <x v="9"/>
    <s v="ALBERT LEA, CITY OF"/>
    <x v="121"/>
    <n v="17763"/>
    <s v="LANIER PRATT"/>
    <m/>
    <d v="2010-03-02T00:00:00"/>
    <m/>
    <n v="1284"/>
    <s v="League of Minnesota Cities"/>
    <m/>
    <m/>
    <d v="2009-02-17T00:00:00"/>
    <s v="N"/>
    <m/>
    <x v="2"/>
  </r>
  <r>
    <x v="0"/>
    <x v="8"/>
    <s v="Itasca County"/>
    <x v="32"/>
    <n v="28721"/>
    <s v="Andrew Hussman"/>
    <m/>
    <m/>
    <m/>
    <n v="1283.6600000000001"/>
    <s v="MCIT"/>
    <s v="Morris"/>
    <m/>
    <d v="2016-08-08T00:00:00"/>
    <s v="N"/>
    <m/>
    <x v="2"/>
  </r>
  <r>
    <x v="1"/>
    <x v="9"/>
    <s v="METRO GANG STRIKE FORCE LEVANDER, GILLEN  MILLER, PA"/>
    <x v="1"/>
    <e v="#N/A"/>
    <s v="WILLIAM CHEVRE"/>
    <m/>
    <d v="2009-11-05T00:00:00"/>
    <m/>
    <n v="1275"/>
    <s v="League of Minnesota Cities"/>
    <m/>
    <m/>
    <d v="2005-07-30T00:00:00"/>
    <s v="N"/>
    <m/>
    <x v="1"/>
  </r>
  <r>
    <x v="1"/>
    <x v="4"/>
    <s v="METRO GANG STRIKE FORCE LEVANDER, GILLEN  MILLER, PA"/>
    <x v="1"/>
    <e v="#N/A"/>
    <s v="CHEVRE, WILLIAM"/>
    <m/>
    <d v="2009-11-05T00:00:00"/>
    <m/>
    <n v="1275"/>
    <s v="League of Minnesota Cities"/>
    <m/>
    <m/>
    <d v="2009-11-05T00:00:00"/>
    <s v="N"/>
    <m/>
    <x v="1"/>
  </r>
  <r>
    <x v="1"/>
    <x v="6"/>
    <s v="ANOKA-HENNEPIN EM NARCOTICS &amp; VIOLENT CRIMES TASK FORCE"/>
    <x v="27"/>
    <e v="#N/A"/>
    <s v="ELIZABETH FEARON"/>
    <m/>
    <d v="2009-08-18T00:00:00"/>
    <m/>
    <n v="1270"/>
    <s v="League of Minnesota Cities"/>
    <m/>
    <m/>
    <d v="2008-07-24T00:00:00"/>
    <s v="N"/>
    <m/>
    <x v="2"/>
  </r>
  <r>
    <x v="7"/>
    <x v="9"/>
    <s v="NEW BRIGHTON, CITY OF"/>
    <x v="131"/>
    <n v="22463"/>
    <s v="LEIF FYKSEN"/>
    <m/>
    <d v="2010-08-05T00:00:00"/>
    <m/>
    <n v="1268.75"/>
    <s v="League of Minnesota Cities"/>
    <m/>
    <m/>
    <d v="2010-06-18T00:00:00"/>
    <s v="N"/>
    <m/>
    <x v="2"/>
  </r>
  <r>
    <x v="10"/>
    <x v="10"/>
    <s v="SOUTHEAST MN VIOLENT CRIME ENFORCEMENT TEAM"/>
    <x v="58"/>
    <e v="#N/A"/>
    <s v="PAUL ULWELLING"/>
    <m/>
    <d v="2008-07-16T00:00:00"/>
    <m/>
    <n v="1250"/>
    <s v="League of Minnesota Cities"/>
    <m/>
    <m/>
    <d v="2008-07-16T00:00:00"/>
    <s v="N"/>
    <m/>
    <x v="2"/>
  </r>
  <r>
    <x v="2"/>
    <x v="8"/>
    <s v="WASHINGTON COUNTY NARCOTICS"/>
    <x v="86"/>
    <e v="#N/A"/>
    <s v="ANNE MILLER"/>
    <m/>
    <d v="2016-08-23T00:00:00"/>
    <m/>
    <n v="1250"/>
    <s v="League of Minnesota Cities"/>
    <m/>
    <m/>
    <d v="2015-04-22T00:00:00"/>
    <s v="N"/>
    <m/>
    <x v="2"/>
  </r>
  <r>
    <x v="10"/>
    <x v="10"/>
    <s v="MOORHEAD, CITY OF"/>
    <x v="109"/>
    <n v="40283"/>
    <s v="CAMERON CORDES"/>
    <m/>
    <d v="2008-06-27T00:00:00"/>
    <m/>
    <n v="1234.4000000000001"/>
    <s v="League of Minnesota Cities"/>
    <m/>
    <m/>
    <d v="2008-04-03T00:00:00"/>
    <s v="N"/>
    <m/>
    <x v="2"/>
  </r>
  <r>
    <x v="9"/>
    <x v="7"/>
    <s v="ROCHESTER, CITY OF"/>
    <x v="57"/>
    <n v="112542"/>
    <s v="COURTESY INN"/>
    <m/>
    <d v="2012-10-30T00:00:00"/>
    <m/>
    <n v="1232.95"/>
    <s v="League of Minnesota Cities"/>
    <m/>
    <m/>
    <d v="2012-10-28T00:00:00"/>
    <s v="N"/>
    <m/>
    <x v="2"/>
  </r>
  <r>
    <x v="3"/>
    <x v="4"/>
    <s v="FARIBAULT, CITY OF"/>
    <x v="43"/>
    <n v="23648"/>
    <s v="DENNIS PIPER"/>
    <m/>
    <d v="2015-10-20T00:00:00"/>
    <m/>
    <n v="1218.45"/>
    <s v="League of Minnesota Cities"/>
    <m/>
    <m/>
    <d v="2015-10-11T00:00:00"/>
    <s v="N"/>
    <m/>
    <x v="2"/>
  </r>
  <r>
    <x v="2"/>
    <x v="8"/>
    <s v="EAST GRAND FORKS, CITY OF"/>
    <x v="174"/>
    <n v="8659"/>
    <s v="GRANT SCHILLER"/>
    <m/>
    <d v="2016-05-23T00:00:00"/>
    <m/>
    <n v="1201.6400000000001"/>
    <s v="League of Minnesota Cities"/>
    <m/>
    <m/>
    <d v="2016-05-19T00:00:00"/>
    <s v="N"/>
    <m/>
    <x v="2"/>
  </r>
  <r>
    <x v="5"/>
    <x v="4"/>
    <s v="St. Paul"/>
    <x v="5"/>
    <n v="300721"/>
    <s v="Benjamin Mikkalson v. City"/>
    <m/>
    <m/>
    <m/>
    <n v="1200"/>
    <s v="St. Paul"/>
    <s v="Thomas Smith"/>
    <s v="Constitutional Tort"/>
    <m/>
    <s v="N"/>
    <s v="Settled"/>
    <x v="2"/>
  </r>
  <r>
    <x v="3"/>
    <x v="4"/>
    <s v="St. Paul"/>
    <x v="5"/>
    <n v="300721"/>
    <s v="Charles Pechous v. City"/>
    <m/>
    <m/>
    <m/>
    <n v="1200"/>
    <s v="St. Paul"/>
    <s v="None named"/>
    <s v="Negligence"/>
    <m/>
    <s v="N"/>
    <s v="Settled"/>
    <x v="2"/>
  </r>
  <r>
    <x v="2"/>
    <x v="8"/>
    <s v="WADENA, CITY OF"/>
    <x v="175"/>
    <n v="4107"/>
    <s v="DAVID STEFFENS"/>
    <m/>
    <d v="2016-07-18T00:00:00"/>
    <m/>
    <n v="1198.0899999999999"/>
    <s v="League of Minnesota Cities"/>
    <m/>
    <m/>
    <d v="2016-07-12T00:00:00"/>
    <s v="N"/>
    <m/>
    <x v="2"/>
  </r>
  <r>
    <x v="11"/>
    <x v="2"/>
    <s v="HOPKINS, CITY OF"/>
    <x v="61"/>
    <n v="18167"/>
    <s v="BACKLUND, RICHARD"/>
    <m/>
    <d v="2013-05-02T00:00:00"/>
    <m/>
    <n v="1183.81"/>
    <s v="League of Minnesota Cities"/>
    <m/>
    <m/>
    <d v="2013-05-01T00:00:00"/>
    <s v="N"/>
    <m/>
    <x v="2"/>
  </r>
  <r>
    <x v="2"/>
    <x v="8"/>
    <s v="WASHINGTON COUNTY NARCOTICS"/>
    <x v="86"/>
    <e v="#N/A"/>
    <s v="DEBORAH DESTENO"/>
    <m/>
    <d v="2016-09-09T00:00:00"/>
    <m/>
    <n v="1180.6500000000001"/>
    <s v="League of Minnesota Cities"/>
    <m/>
    <m/>
    <d v="2016-09-07T00:00:00"/>
    <s v="N"/>
    <m/>
    <x v="2"/>
  </r>
  <r>
    <x v="6"/>
    <x v="0"/>
    <s v="FRIDLEY, CITY OF"/>
    <x v="142"/>
    <n v="27782"/>
    <s v="GERRY AND ALESIA PEHL"/>
    <m/>
    <d v="2007-01-12T00:00:00"/>
    <m/>
    <n v="1175"/>
    <s v="League of Minnesota Cities"/>
    <m/>
    <m/>
    <d v="2006-12-27T00:00:00"/>
    <s v="N"/>
    <m/>
    <x v="2"/>
  </r>
  <r>
    <x v="5"/>
    <x v="5"/>
    <s v="BROOKLYN PARK, CITY OF BROOKLYN PARK EDA"/>
    <x v="3"/>
    <n v="79433"/>
    <s v="Kyle Holstein"/>
    <m/>
    <d v="2014-01-29T00:00:00"/>
    <m/>
    <n v="1127.77"/>
    <s v="League of Minnesota Cities"/>
    <m/>
    <m/>
    <d v="2014-01-29T00:00:00"/>
    <s v="N"/>
    <m/>
    <x v="2"/>
  </r>
  <r>
    <x v="0"/>
    <x v="4"/>
    <s v="Morrison County"/>
    <x v="135"/>
    <n v="24515"/>
    <s v="Austin Sherping"/>
    <m/>
    <m/>
    <m/>
    <n v="1108"/>
    <s v="MCIT"/>
    <s v="Dave Sherping"/>
    <m/>
    <d v="2014-08-08T00:00:00"/>
    <s v="N"/>
    <m/>
    <x v="2"/>
  </r>
  <r>
    <x v="1"/>
    <x v="6"/>
    <s v="BLOOMINGTON, CITY OF"/>
    <x v="18"/>
    <n v="87158"/>
    <s v="RITA MATTHEWS"/>
    <m/>
    <d v="2009-01-30T00:00:00"/>
    <m/>
    <n v="1074.67"/>
    <s v="League of Minnesota Cities"/>
    <m/>
    <m/>
    <d v="2008-11-28T00:00:00"/>
    <s v="N"/>
    <m/>
    <x v="2"/>
  </r>
  <r>
    <x v="9"/>
    <x v="7"/>
    <s v="ROCHESTER, CITY OF"/>
    <x v="57"/>
    <n v="112542"/>
    <s v="DYKSTAL, LAURA"/>
    <m/>
    <d v="2012-05-03T00:00:00"/>
    <m/>
    <n v="1073.75"/>
    <s v="League of Minnesota Cities"/>
    <m/>
    <m/>
    <d v="2011-07-20T00:00:00"/>
    <s v="N"/>
    <m/>
    <x v="2"/>
  </r>
  <r>
    <x v="5"/>
    <x v="5"/>
    <s v="NEW HOPE, CITY OF"/>
    <x v="48"/>
    <n v="20900"/>
    <s v="ROBLES, RACHEL"/>
    <m/>
    <d v="2014-11-20T00:00:00"/>
    <m/>
    <n v="1068.97"/>
    <s v="League of Minnesota Cities"/>
    <m/>
    <m/>
    <d v="2014-09-29T00:00:00"/>
    <s v="N"/>
    <m/>
    <x v="2"/>
  </r>
  <r>
    <x v="10"/>
    <x v="10"/>
    <s v="NEW BRIGHTON, CITY OF"/>
    <x v="131"/>
    <n v="22463"/>
    <s v="THOMAS SCHAFF"/>
    <m/>
    <d v="2008-02-04T00:00:00"/>
    <m/>
    <n v="1063.1300000000001"/>
    <s v="League of Minnesota Cities"/>
    <m/>
    <m/>
    <d v="2007-10-16T00:00:00"/>
    <s v="N"/>
    <m/>
    <x v="2"/>
  </r>
  <r>
    <x v="9"/>
    <x v="7"/>
    <s v="AUSTIN, CITY OF"/>
    <x v="176"/>
    <n v="24708"/>
    <s v="DECKER TRUCK LINES"/>
    <m/>
    <d v="2012-09-04T00:00:00"/>
    <m/>
    <n v="1044.3900000000001"/>
    <s v="League of Minnesota Cities"/>
    <m/>
    <m/>
    <d v="2012-07-22T00:00:00"/>
    <s v="N"/>
    <m/>
    <x v="2"/>
  </r>
  <r>
    <x v="11"/>
    <x v="5"/>
    <s v="CHAMPLIN, CITY OF"/>
    <x v="25"/>
    <n v="24003"/>
    <s v="MILLER, STACIE"/>
    <m/>
    <d v="2013-09-10T00:00:00"/>
    <m/>
    <n v="1000"/>
    <s v="League of Minnesota Cities"/>
    <m/>
    <m/>
    <d v="2012-12-26T00:00:00"/>
    <s v="N"/>
    <m/>
    <x v="2"/>
  </r>
  <r>
    <x v="0"/>
    <x v="8"/>
    <s v="Martin County"/>
    <x v="84"/>
    <n v="9405"/>
    <s v="Gavin Flohre"/>
    <m/>
    <m/>
    <m/>
    <n v="1000"/>
    <s v="MCIT"/>
    <s v="Jacob Ruppert, Michael Anderson"/>
    <m/>
    <d v="2015-05-30T00:00:00"/>
    <s v="N"/>
    <m/>
    <x v="2"/>
  </r>
  <r>
    <x v="0"/>
    <x v="4"/>
    <s v="McLeod County"/>
    <x v="56"/>
    <n v="10868"/>
    <s v="Trevor Coon"/>
    <m/>
    <m/>
    <m/>
    <n v="1000"/>
    <s v="MCIT"/>
    <s v="Billy Kroll"/>
    <m/>
    <d v="2013-12-13T00:00:00"/>
    <s v="N"/>
    <m/>
    <x v="2"/>
  </r>
  <r>
    <x v="1"/>
    <x v="2"/>
    <s v="NEW HOPE, CITY OF"/>
    <x v="48"/>
    <n v="20900"/>
    <s v="NATHAN GUDOWSKI"/>
    <m/>
    <d v="2009-10-08T00:00:00"/>
    <m/>
    <n v="1000"/>
    <s v="League of Minnesota Cities"/>
    <m/>
    <m/>
    <d v="2009-08-04T00:00:00"/>
    <s v="N"/>
    <m/>
    <x v="2"/>
  </r>
  <r>
    <x v="5"/>
    <x v="5"/>
    <s v="OWATONNA, CITY OF"/>
    <x v="66"/>
    <n v="25643"/>
    <s v="SCHROEPFER, SHELBY"/>
    <m/>
    <d v="2014-08-22T00:00:00"/>
    <m/>
    <n v="1000"/>
    <s v="League of Minnesota Cities"/>
    <m/>
    <m/>
    <d v="2014-07-28T00:00:00"/>
    <s v="N"/>
    <m/>
    <x v="2"/>
  </r>
  <r>
    <x v="0"/>
    <x v="9"/>
    <s v="Ramsey County"/>
    <x v="20"/>
    <n v="76656"/>
    <s v="ANNETTE JONES V. COUNTY OF RAMSEY, ET AL."/>
    <m/>
    <m/>
    <d v="2010-01-19T00:00:00"/>
    <n v="1000"/>
    <s v="Ramsey County"/>
    <s v="Deputy"/>
    <s v="Case settled for 1,000 (atty fees) and dismissed -   1 Box  Annette Jones v. County of Ramsey, a Minnesota municipal entity; Robert Fletcher, personally, individually, and in his capacity as a Ramsey County Sheriff; Deputies Jane Doe and Richard Roe, unkn"/>
    <m/>
    <s v="N"/>
    <s v="Settlement "/>
    <x v="2"/>
  </r>
  <r>
    <x v="3"/>
    <x v="4"/>
    <s v="ROCHESTER, CITY OF"/>
    <x v="57"/>
    <n v="112542"/>
    <s v="CSC ROAD SERVICE"/>
    <m/>
    <d v="2015-03-18T00:00:00"/>
    <m/>
    <n v="1000"/>
    <s v="League of Minnesota Cities"/>
    <m/>
    <m/>
    <d v="2015-01-03T00:00:00"/>
    <s v="N"/>
    <m/>
    <x v="2"/>
  </r>
  <r>
    <x v="1"/>
    <x v="1"/>
    <s v="St. Paul"/>
    <x v="5"/>
    <n v="300721"/>
    <s v="DeJuan Haggins v. City"/>
    <m/>
    <m/>
    <m/>
    <n v="1000"/>
    <s v="St. Paul"/>
    <s v="Nick Kellum; Eric Stevens; Thomas Radke"/>
    <s v="police misconduct"/>
    <m/>
    <s v="N"/>
    <s v="Settled"/>
    <x v="2"/>
  </r>
  <r>
    <x v="0"/>
    <x v="6"/>
    <s v="Minneapolis"/>
    <x v="0"/>
    <n v="413479"/>
    <s v="Gianna Madison"/>
    <m/>
    <m/>
    <m/>
    <n v="999.99"/>
    <s v="Minneapolis"/>
    <s v="Officer Steven Fogarty"/>
    <m/>
    <d v="2007-08-06T00:00:00"/>
    <s v="N"/>
    <m/>
    <x v="0"/>
  </r>
  <r>
    <x v="0"/>
    <x v="6"/>
    <s v="Minneapolis"/>
    <x v="0"/>
    <n v="413479"/>
    <s v="Mitchel Hicks"/>
    <m/>
    <m/>
    <m/>
    <n v="999.99"/>
    <s v="Minneapolis"/>
    <m/>
    <m/>
    <d v="2009-03-19T00:00:00"/>
    <s v="N"/>
    <m/>
    <x v="0"/>
  </r>
  <r>
    <x v="0"/>
    <x v="2"/>
    <s v="Minneapolis"/>
    <x v="0"/>
    <n v="413479"/>
    <s v="Melissa Hill"/>
    <m/>
    <m/>
    <m/>
    <n v="999.99"/>
    <s v="Minneapolis"/>
    <s v="City of Minneapolis, Officer Amy Vreeland, (The United States Federal Protective Service) "/>
    <m/>
    <d v="2011-06-09T00:00:00"/>
    <s v="N"/>
    <m/>
    <x v="0"/>
  </r>
  <r>
    <x v="0"/>
    <x v="10"/>
    <s v="Minneapolis"/>
    <x v="0"/>
    <n v="413479"/>
    <s v="Terrell Oliver"/>
    <m/>
    <m/>
    <m/>
    <n v="999"/>
    <s v="Minneapolis"/>
    <s v="Sgt Jessee Garcia ID, Officer Bruce Steven Johnson; Chief William McManus as successor to Chief Robert Olson"/>
    <m/>
    <d v="2002-08-13T00:00:00"/>
    <s v="N"/>
    <m/>
    <x v="0"/>
  </r>
  <r>
    <x v="0"/>
    <x v="4"/>
    <s v="Minneapolis"/>
    <x v="0"/>
    <n v="413479"/>
    <s v="Irita King "/>
    <m/>
    <m/>
    <m/>
    <n v="999"/>
    <s v="Minneapolis"/>
    <s v="City of Minneapolis Officer ave Garman, John Doe and Richard Roe, Timothy Dolan"/>
    <m/>
    <d v="2010-07-03T00:00:00"/>
    <s v="N"/>
    <m/>
    <x v="0"/>
  </r>
  <r>
    <x v="9"/>
    <x v="7"/>
    <s v="THE LAKE SUPERIOR DRUG TASK FORCE"/>
    <x v="171"/>
    <e v="#N/A"/>
    <s v="IBIZA, W.B."/>
    <m/>
    <d v="2012-06-01T00:00:00"/>
    <m/>
    <n v="992"/>
    <s v="League of Minnesota Cities"/>
    <m/>
    <m/>
    <d v="2012-01-18T00:00:00"/>
    <s v="N"/>
    <m/>
    <x v="2"/>
  </r>
  <r>
    <x v="11"/>
    <x v="2"/>
    <s v="ANOKA, CITY OF"/>
    <x v="122"/>
    <n v="17306"/>
    <s v="MERSCHMAN, MIKE"/>
    <m/>
    <d v="2013-05-24T00:00:00"/>
    <m/>
    <n v="976.75"/>
    <s v="League of Minnesota Cities"/>
    <m/>
    <m/>
    <d v="2013-05-23T00:00:00"/>
    <s v="N"/>
    <m/>
    <x v="2"/>
  </r>
  <r>
    <x v="1"/>
    <x v="6"/>
    <s v="GRAND RAPIDS, CITY OF"/>
    <x v="177"/>
    <n v="11155"/>
    <s v="LOLA SEEKMAN"/>
    <m/>
    <d v="2009-01-20T00:00:00"/>
    <m/>
    <n v="963.55"/>
    <s v="League of Minnesota Cities"/>
    <m/>
    <m/>
    <d v="2008-12-09T00:00:00"/>
    <s v="N"/>
    <m/>
    <x v="2"/>
  </r>
  <r>
    <x v="2"/>
    <x v="8"/>
    <s v="MARSHALL, CITY OF"/>
    <x v="108"/>
    <n v="13630"/>
    <s v="FRAN VANDEWIELE"/>
    <m/>
    <d v="2016-08-29T00:00:00"/>
    <m/>
    <n v="950.6"/>
    <s v="League of Minnesota Cities"/>
    <m/>
    <m/>
    <d v="2016-08-28T00:00:00"/>
    <s v="N"/>
    <m/>
    <x v="2"/>
  </r>
  <r>
    <x v="5"/>
    <x v="5"/>
    <s v="MAPLEWOOD, CITY OF"/>
    <x v="33"/>
    <n v="40742"/>
    <s v="G &amp; S WALSH PROPERTIES LLC"/>
    <m/>
    <d v="2014-06-23T00:00:00"/>
    <m/>
    <n v="925"/>
    <s v="League of Minnesota Cities"/>
    <m/>
    <m/>
    <d v="2014-04-17T00:00:00"/>
    <s v="N"/>
    <m/>
    <x v="2"/>
  </r>
  <r>
    <x v="7"/>
    <x v="9"/>
    <s v="BLOOMINGTON, CITY OF"/>
    <x v="18"/>
    <n v="87158"/>
    <s v="DAVID KLICKA"/>
    <m/>
    <d v="2010-07-28T00:00:00"/>
    <m/>
    <n v="910"/>
    <s v="League of Minnesota Cities"/>
    <m/>
    <m/>
    <d v="2010-07-16T00:00:00"/>
    <s v="N"/>
    <m/>
    <x v="2"/>
  </r>
  <r>
    <x v="8"/>
    <x v="1"/>
    <s v="WEST ST. PAUL, CITY OF"/>
    <x v="118"/>
    <n v="19871"/>
    <s v="KRAMER/SAXL GROUP"/>
    <m/>
    <d v="2011-08-11T00:00:00"/>
    <m/>
    <n v="901"/>
    <s v="League of Minnesota Cities"/>
    <m/>
    <m/>
    <d v="2011-07-09T00:00:00"/>
    <s v="N"/>
    <m/>
    <x v="2"/>
  </r>
  <r>
    <x v="10"/>
    <x v="10"/>
    <s v="METRO GANG STRIKE FORCE LEVANDER, GILLEN  MILLER, PA"/>
    <x v="1"/>
    <e v="#N/A"/>
    <s v="JERRY &amp; KATHY HAYES"/>
    <m/>
    <d v="2008-07-08T00:00:00"/>
    <m/>
    <n v="900"/>
    <s v="League of Minnesota Cities"/>
    <m/>
    <m/>
    <d v="2008-05-25T00:00:00"/>
    <s v="N"/>
    <m/>
    <x v="1"/>
  </r>
  <r>
    <x v="3"/>
    <x v="4"/>
    <s v="LAKEVILLE, CITY OF LAKEVILLE HRA"/>
    <x v="12"/>
    <n v="60846"/>
    <s v="SCHMIDT, JASON"/>
    <m/>
    <d v="2015-02-18T00:00:00"/>
    <m/>
    <n v="890.75"/>
    <s v="League of Minnesota Cities"/>
    <m/>
    <m/>
    <d v="2014-03-03T00:00:00"/>
    <s v="N"/>
    <m/>
    <x v="2"/>
  </r>
  <r>
    <x v="7"/>
    <x v="9"/>
    <s v="WOODBURY, CITY OF"/>
    <x v="87"/>
    <n v="68001"/>
    <s v="TOM &amp; BONNIE HANSEN"/>
    <m/>
    <d v="2010-04-15T00:00:00"/>
    <m/>
    <n v="886.29"/>
    <s v="League of Minnesota Cities"/>
    <m/>
    <m/>
    <d v="2010-04-15T00:00:00"/>
    <s v="N"/>
    <m/>
    <x v="2"/>
  </r>
  <r>
    <x v="2"/>
    <x v="8"/>
    <s v="CEE-VI DRUG TASK FORCE"/>
    <x v="178"/>
    <e v="#N/A"/>
    <s v="MIRO CONSTRUCTION LLC"/>
    <m/>
    <d v="2016-03-02T00:00:00"/>
    <m/>
    <n v="879.46"/>
    <s v="League of Minnesota Cities"/>
    <m/>
    <m/>
    <d v="2015-12-21T00:00:00"/>
    <s v="N"/>
    <m/>
    <x v="2"/>
  </r>
  <r>
    <x v="9"/>
    <x v="7"/>
    <s v="ROCHESTER, CITY OF"/>
    <x v="57"/>
    <n v="112542"/>
    <s v="HAUSER, BOB"/>
    <m/>
    <d v="2012-12-11T00:00:00"/>
    <m/>
    <n v="863"/>
    <s v="League of Minnesota Cities"/>
    <m/>
    <m/>
    <d v="2012-11-17T00:00:00"/>
    <s v="N"/>
    <m/>
    <x v="2"/>
  </r>
  <r>
    <x v="4"/>
    <x v="3"/>
    <s v="Woodbury, City Of"/>
    <x v="87"/>
    <m/>
    <s v="TREZJAUN SIMS"/>
    <d v="2017-08-02T00:00:00"/>
    <d v="2017-08-17T00:00:00"/>
    <m/>
    <n v="861.99"/>
    <s v="League of Minnesota Cities"/>
    <s v="(not provided)"/>
    <m/>
    <m/>
    <s v="N"/>
    <m/>
    <x v="2"/>
  </r>
  <r>
    <x v="8"/>
    <x v="7"/>
    <s v="WINONA, CITY OF FINANCE DEPARTMENT"/>
    <x v="147"/>
    <n v="27343"/>
    <s v="ENGLER, DAREN"/>
    <m/>
    <d v="2011-12-22T00:00:00"/>
    <m/>
    <n v="859"/>
    <s v="League of Minnesota Cities"/>
    <m/>
    <m/>
    <d v="2011-06-04T00:00:00"/>
    <s v="N"/>
    <m/>
    <x v="2"/>
  </r>
  <r>
    <x v="9"/>
    <x v="7"/>
    <s v="OSSEO, CITY OF"/>
    <x v="153"/>
    <n v="2660"/>
    <s v="DONNER, NICHOLAS"/>
    <m/>
    <d v="2012-09-10T00:00:00"/>
    <m/>
    <n v="855.68"/>
    <s v="League of Minnesota Cities"/>
    <m/>
    <m/>
    <d v="2012-09-07T00:00:00"/>
    <s v="N"/>
    <m/>
    <x v="2"/>
  </r>
  <r>
    <x v="0"/>
    <x v="1"/>
    <s v="Minneapolis"/>
    <x v="0"/>
    <n v="413479"/>
    <s v="Thomas Hoffe"/>
    <m/>
    <m/>
    <m/>
    <n v="835"/>
    <s v="Minneapolis"/>
    <m/>
    <m/>
    <d v="2003-04-22T00:00:00"/>
    <s v="N"/>
    <m/>
    <x v="0"/>
  </r>
  <r>
    <x v="3"/>
    <x v="4"/>
    <s v="EAGAN, CITY OF"/>
    <x v="55"/>
    <n v="66549"/>
    <s v="SHARP, NICHOLAS"/>
    <m/>
    <d v="2015-03-11T00:00:00"/>
    <m/>
    <n v="826.03"/>
    <s v="League of Minnesota Cities"/>
    <m/>
    <m/>
    <d v="2015-03-05T00:00:00"/>
    <s v="N"/>
    <m/>
    <x v="2"/>
  </r>
  <r>
    <x v="8"/>
    <x v="1"/>
    <s v="WOODBURY, CITY OF"/>
    <x v="87"/>
    <n v="68001"/>
    <s v="DARCY GAND"/>
    <m/>
    <d v="2011-05-17T00:00:00"/>
    <m/>
    <n v="814.5"/>
    <s v="League of Minnesota Cities"/>
    <m/>
    <m/>
    <d v="2011-04-24T00:00:00"/>
    <s v="N"/>
    <m/>
    <x v="2"/>
  </r>
  <r>
    <x v="10"/>
    <x v="10"/>
    <s v="ROCHESTER, CITY OF"/>
    <x v="57"/>
    <n v="112542"/>
    <s v="CYNDI CHAMLEY"/>
    <m/>
    <d v="2008-07-15T00:00:00"/>
    <m/>
    <n v="800.95"/>
    <s v="League of Minnesota Cities"/>
    <m/>
    <m/>
    <d v="2008-07-10T00:00:00"/>
    <s v="N"/>
    <m/>
    <x v="2"/>
  </r>
  <r>
    <x v="11"/>
    <x v="2"/>
    <s v="HENNEPIN COUNTY SEE (ME091)"/>
    <x v="179"/>
    <e v="#N/A"/>
    <s v="SABRI PROPERTIES, LLC"/>
    <m/>
    <d v="2013-02-22T00:00:00"/>
    <m/>
    <n v="793"/>
    <s v="League of Minnesota Cities"/>
    <m/>
    <m/>
    <d v="2012-12-20T00:00:00"/>
    <s v="N"/>
    <m/>
    <x v="2"/>
  </r>
  <r>
    <x v="9"/>
    <x v="7"/>
    <s v="LINO LAKES, CITY OF"/>
    <x v="180"/>
    <n v="21125"/>
    <s v="NGUYEN, HUYNH"/>
    <m/>
    <d v="2012-02-04T00:00:00"/>
    <m/>
    <n v="781.44"/>
    <s v="League of Minnesota Cities"/>
    <m/>
    <m/>
    <d v="2012-02-04T00:00:00"/>
    <s v="N"/>
    <m/>
    <x v="2"/>
  </r>
  <r>
    <x v="1"/>
    <x v="6"/>
    <s v="ST. LOUIS PARK CITY OF"/>
    <x v="10"/>
    <n v="48074"/>
    <s v="PATRICK KERBY"/>
    <m/>
    <d v="2009-09-15T00:00:00"/>
    <m/>
    <n v="770.73"/>
    <s v="League of Minnesota Cities"/>
    <m/>
    <m/>
    <d v="2009-09-15T00:00:00"/>
    <s v="N"/>
    <m/>
    <x v="2"/>
  </r>
  <r>
    <x v="10"/>
    <x v="6"/>
    <s v="WOODBURY, CITY OF"/>
    <x v="87"/>
    <n v="68001"/>
    <s v="VANGUARD CAR RENTAL USA INC"/>
    <m/>
    <d v="2008-12-17T00:00:00"/>
    <m/>
    <n v="770.71"/>
    <s v="League of Minnesota Cities"/>
    <m/>
    <m/>
    <d v="2008-12-12T00:00:00"/>
    <s v="N"/>
    <m/>
    <x v="2"/>
  </r>
  <r>
    <x v="9"/>
    <x v="7"/>
    <s v="SOUTH ST. PAUL, CITY OF"/>
    <x v="30"/>
    <n v="20567"/>
    <s v="BRANDRIET, MITCHELL"/>
    <m/>
    <d v="2012-05-21T00:00:00"/>
    <m/>
    <n v="765"/>
    <s v="League of Minnesota Cities"/>
    <m/>
    <m/>
    <d v="2012-04-08T00:00:00"/>
    <s v="N"/>
    <m/>
    <x v="2"/>
  </r>
  <r>
    <x v="2"/>
    <x v="8"/>
    <s v="BLOOMINGTON, CITY OF"/>
    <x v="18"/>
    <n v="87158"/>
    <s v="LARRY NG"/>
    <m/>
    <d v="2016-07-14T00:00:00"/>
    <m/>
    <n v="750"/>
    <s v="League of Minnesota Cities"/>
    <m/>
    <m/>
    <d v="2016-07-04T00:00:00"/>
    <s v="N"/>
    <m/>
    <x v="2"/>
  </r>
  <r>
    <x v="7"/>
    <x v="9"/>
    <s v="METRO GANG STRIKE FORCE LEVANDER, GILLEN  MILLER, PA"/>
    <x v="1"/>
    <e v="#N/A"/>
    <s v="TAMOU BAMBA"/>
    <m/>
    <d v="2010-09-09T00:00:00"/>
    <m/>
    <n v="750"/>
    <s v="League of Minnesota Cities"/>
    <m/>
    <m/>
    <d v="2010-09-09T00:00:00"/>
    <s v="N"/>
    <m/>
    <x v="1"/>
  </r>
  <r>
    <x v="0"/>
    <x v="0"/>
    <s v="Minneapolis"/>
    <x v="0"/>
    <n v="413479"/>
    <s v="Otis Williams"/>
    <m/>
    <m/>
    <m/>
    <n v="750"/>
    <s v="Minneapolis"/>
    <s v="Officer Jeff Hoff, Sgt. Brian Anderson, Sgt Christopher Granger, Chief McMannus"/>
    <m/>
    <d v="2003-08-19T00:00:00"/>
    <s v="N"/>
    <m/>
    <x v="0"/>
  </r>
  <r>
    <x v="5"/>
    <x v="4"/>
    <s v="PLYMOUTH, CITY OF"/>
    <x v="149"/>
    <n v="76192"/>
    <s v="ROTELL, JOYCE"/>
    <m/>
    <d v="2014-12-23T00:00:00"/>
    <m/>
    <n v="750"/>
    <s v="League of Minnesota Cities"/>
    <m/>
    <m/>
    <d v="2014-12-19T00:00:00"/>
    <s v="N"/>
    <m/>
    <x v="2"/>
  </r>
  <r>
    <x v="10"/>
    <x v="6"/>
    <s v="St. Paul"/>
    <x v="5"/>
    <n v="300721"/>
    <s v="Dawn Moder v. City"/>
    <m/>
    <m/>
    <m/>
    <n v="750"/>
    <s v="St. Paul"/>
    <s v="None named"/>
    <s v="disability discrimination"/>
    <m/>
    <s v="N"/>
    <s v="Settled"/>
    <x v="2"/>
  </r>
  <r>
    <x v="10"/>
    <x v="6"/>
    <s v="St. Paul"/>
    <x v="5"/>
    <n v="300721"/>
    <s v="Jerome Owens v. City"/>
    <m/>
    <m/>
    <m/>
    <n v="750"/>
    <s v="St. Paul"/>
    <s v="None named"/>
    <s v="disability discrimination"/>
    <m/>
    <s v="N"/>
    <s v="Settled"/>
    <x v="2"/>
  </r>
  <r>
    <x v="4"/>
    <x v="3"/>
    <s v="MINNETONKA, CITY OF"/>
    <x v="130"/>
    <n v="51921"/>
    <s v="BREANN JUREK"/>
    <m/>
    <d v="2017-06-26T00:00:00"/>
    <m/>
    <n v="727.28"/>
    <s v="League of Minnesota Cities"/>
    <m/>
    <m/>
    <d v="2017-06-16T00:00:00"/>
    <s v="N"/>
    <m/>
    <x v="2"/>
  </r>
  <r>
    <x v="11"/>
    <x v="2"/>
    <s v="ANOKA, CITY OF"/>
    <x v="122"/>
    <n v="17306"/>
    <s v="REDEPENNING, CAROL"/>
    <m/>
    <d v="2013-05-24T00:00:00"/>
    <m/>
    <n v="724.36"/>
    <s v="League of Minnesota Cities"/>
    <m/>
    <m/>
    <d v="2013-05-23T00:00:00"/>
    <s v="N"/>
    <m/>
    <x v="2"/>
  </r>
  <r>
    <x v="3"/>
    <x v="8"/>
    <s v="WHITE BEAR LAKE, CITY OF"/>
    <x v="21"/>
    <n v="25284"/>
    <s v="PARK AVE. TOWNHOMES"/>
    <m/>
    <d v="2015-10-28T00:00:00"/>
    <m/>
    <n v="713.4"/>
    <s v="League of Minnesota Cities"/>
    <m/>
    <m/>
    <d v="2015-10-12T00:00:00"/>
    <s v="N"/>
    <m/>
    <x v="2"/>
  </r>
  <r>
    <x v="9"/>
    <x v="2"/>
    <s v="BLAINE, CITY OF &amp; EDA"/>
    <x v="51"/>
    <n v="62177"/>
    <s v="HANEY, ELSAIED"/>
    <m/>
    <d v="2012-12-28T00:00:00"/>
    <m/>
    <n v="694.17"/>
    <s v="League of Minnesota Cities"/>
    <m/>
    <m/>
    <d v="2012-08-01T00:00:00"/>
    <s v="N"/>
    <m/>
    <x v="2"/>
  </r>
  <r>
    <x v="7"/>
    <x v="9"/>
    <s v="BROOKLYN PARK, CITY OF BROOKLYN PARK EDA"/>
    <x v="3"/>
    <n v="79433"/>
    <s v="BRETT LOOMIS"/>
    <m/>
    <d v="2010-10-26T00:00:00"/>
    <m/>
    <n v="683.27"/>
    <s v="League of Minnesota Cities"/>
    <m/>
    <m/>
    <d v="2010-10-07T00:00:00"/>
    <s v="N"/>
    <m/>
    <x v="2"/>
  </r>
  <r>
    <x v="7"/>
    <x v="9"/>
    <s v="ROCHESTER, CITY OF"/>
    <x v="57"/>
    <n v="112542"/>
    <s v="EXTENDED STAY AMERICA"/>
    <m/>
    <d v="2010-04-15T00:00:00"/>
    <m/>
    <n v="683.19"/>
    <s v="League of Minnesota Cities"/>
    <m/>
    <m/>
    <d v="2010-04-07T00:00:00"/>
    <s v="N"/>
    <m/>
    <x v="2"/>
  </r>
  <r>
    <x v="2"/>
    <x v="8"/>
    <s v="ROCHESTER, CITY OF"/>
    <x v="57"/>
    <n v="112542"/>
    <s v="MARC WOOLMAN"/>
    <m/>
    <d v="2016-09-20T00:00:00"/>
    <m/>
    <n v="676.84"/>
    <s v="League of Minnesota Cities"/>
    <m/>
    <m/>
    <d v="2016-05-26T00:00:00"/>
    <s v="N"/>
    <m/>
    <x v="2"/>
  </r>
  <r>
    <x v="7"/>
    <x v="9"/>
    <s v="ROCHESTER, CITY OF"/>
    <x v="57"/>
    <n v="112542"/>
    <s v="OLMSTED COUNTY HOUSING &amp;"/>
    <m/>
    <d v="2010-01-12T00:00:00"/>
    <m/>
    <n v="676.25"/>
    <s v="League of Minnesota Cities"/>
    <m/>
    <m/>
    <d v="2009-11-01T00:00:00"/>
    <s v="N"/>
    <m/>
    <x v="2"/>
  </r>
  <r>
    <x v="7"/>
    <x v="9"/>
    <s v="BLOOMINGTON, CITY OF"/>
    <x v="18"/>
    <n v="87158"/>
    <s v="DEVONSHIRE APARTMENTS"/>
    <m/>
    <d v="2010-05-10T00:00:00"/>
    <m/>
    <n v="673.76"/>
    <s v="League of Minnesota Cities"/>
    <m/>
    <m/>
    <d v="2010-03-29T00:00:00"/>
    <s v="N"/>
    <m/>
    <x v="2"/>
  </r>
  <r>
    <x v="4"/>
    <x v="3"/>
    <s v="MAPLEWOOD, CITY OF"/>
    <x v="33"/>
    <n v="40742"/>
    <s v="RONALD ANDERSON"/>
    <m/>
    <d v="2017-01-18T00:00:00"/>
    <m/>
    <n v="663.18"/>
    <s v="League of Minnesota Cities"/>
    <m/>
    <m/>
    <d v="2016-11-13T00:00:00"/>
    <s v="N"/>
    <m/>
    <x v="2"/>
  </r>
  <r>
    <x v="5"/>
    <x v="4"/>
    <s v="BLOOMINGTON, CITY OF"/>
    <x v="18"/>
    <n v="87158"/>
    <s v="EMERALD PARK OF BLOOMINGTON"/>
    <m/>
    <d v="2014-10-28T00:00:00"/>
    <m/>
    <n v="660"/>
    <s v="League of Minnesota Cities"/>
    <m/>
    <m/>
    <d v="2014-10-15T00:00:00"/>
    <s v="N"/>
    <m/>
    <x v="2"/>
  </r>
  <r>
    <x v="5"/>
    <x v="5"/>
    <s v="WHITE BEAR LAKE, CITY OF"/>
    <x v="21"/>
    <n v="25284"/>
    <s v="HOSFIELD, CRYSTAL"/>
    <m/>
    <d v="2014-09-23T00:00:00"/>
    <m/>
    <n v="659.56"/>
    <s v="League of Minnesota Cities"/>
    <m/>
    <m/>
    <d v="2014-09-22T00:00:00"/>
    <s v="N"/>
    <m/>
    <x v="2"/>
  </r>
  <r>
    <x v="7"/>
    <x v="9"/>
    <s v="WOODBURY, CITY OF"/>
    <x v="87"/>
    <n v="68001"/>
    <s v="TOM VOLK"/>
    <m/>
    <d v="2010-08-27T00:00:00"/>
    <m/>
    <n v="652.55999999999995"/>
    <s v="League of Minnesota Cities"/>
    <m/>
    <m/>
    <d v="2010-07-07T00:00:00"/>
    <s v="N"/>
    <m/>
    <x v="2"/>
  </r>
  <r>
    <x v="0"/>
    <x v="2"/>
    <s v="Minneapolis"/>
    <x v="0"/>
    <n v="413479"/>
    <s v="Dontae Thomas"/>
    <m/>
    <m/>
    <m/>
    <n v="650"/>
    <s v="Minneapolis"/>
    <s v="Officers Tyrone Barze, Jr. and Victor Mills and the _x000a_City of Minneapolis_x000a_"/>
    <m/>
    <d v="2012-01-12T00:00:00"/>
    <s v="N"/>
    <m/>
    <x v="0"/>
  </r>
  <r>
    <x v="5"/>
    <x v="5"/>
    <s v="ROCHESTER, CITY OF"/>
    <x v="57"/>
    <n v="112542"/>
    <s v="RANK, MIRANDA"/>
    <m/>
    <d v="2014-10-20T00:00:00"/>
    <m/>
    <n v="649.99"/>
    <s v="League of Minnesota Cities"/>
    <m/>
    <m/>
    <d v="2014-10-14T00:00:00"/>
    <s v="N"/>
    <m/>
    <x v="2"/>
  </r>
  <r>
    <x v="6"/>
    <x v="0"/>
    <s v="SOUTHEAST MN VIOLENT CRIME ENFORCEMENT TEAM"/>
    <x v="58"/>
    <e v="#N/A"/>
    <s v="JASON NOVAK"/>
    <m/>
    <d v="2007-02-12T00:00:00"/>
    <m/>
    <n v="630"/>
    <s v="League of Minnesota Cities"/>
    <m/>
    <m/>
    <d v="2006-04-21T00:00:00"/>
    <s v="N"/>
    <m/>
    <x v="2"/>
  </r>
  <r>
    <x v="2"/>
    <x v="8"/>
    <s v="WOODBURY, CITY OF"/>
    <x v="87"/>
    <n v="68001"/>
    <s v="KIMBERLY RASMUSSEN"/>
    <m/>
    <d v="2016-06-27T00:00:00"/>
    <m/>
    <n v="620.92999999999995"/>
    <s v="League of Minnesota Cities"/>
    <m/>
    <m/>
    <d v="2016-06-21T00:00:00"/>
    <s v="N"/>
    <m/>
    <x v="2"/>
  </r>
  <r>
    <x v="8"/>
    <x v="1"/>
    <s v="BROOKLYN PARK, CITY OF BROOKLYN PARK EDA"/>
    <x v="3"/>
    <n v="79433"/>
    <s v="MICHAEL FLADUNG"/>
    <m/>
    <d v="2011-04-22T00:00:00"/>
    <m/>
    <n v="600"/>
    <s v="League of Minnesota Cities"/>
    <m/>
    <m/>
    <d v="2011-01-23T00:00:00"/>
    <s v="N"/>
    <m/>
    <x v="2"/>
  </r>
  <r>
    <x v="1"/>
    <x v="9"/>
    <s v="METRO GANG STRIKE FORCE LEVANDER, GILLEN  MILLER, PA"/>
    <x v="1"/>
    <e v="#N/A"/>
    <s v="BRIAN GODFREY"/>
    <m/>
    <d v="2009-11-08T00:00:00"/>
    <m/>
    <n v="600"/>
    <s v="League of Minnesota Cities"/>
    <m/>
    <m/>
    <d v="2006-06-15T00:00:00"/>
    <s v="N"/>
    <m/>
    <x v="1"/>
  </r>
  <r>
    <x v="5"/>
    <x v="5"/>
    <s v="FAIRMONT, CITY OF"/>
    <x v="181"/>
    <n v="10247"/>
    <s v="MAPLEWOOD RESIDENTS APARTMENTS"/>
    <m/>
    <d v="2014-05-21T00:00:00"/>
    <m/>
    <n v="596.70000000000005"/>
    <s v="League of Minnesota Cities"/>
    <m/>
    <m/>
    <d v="2014-03-14T00:00:00"/>
    <s v="N"/>
    <m/>
    <x v="2"/>
  </r>
  <r>
    <x v="10"/>
    <x v="10"/>
    <s v="PLYMOUTH, CITY OF"/>
    <x v="149"/>
    <n v="76192"/>
    <s v="WILLIAMS HOLDINGS"/>
    <m/>
    <d v="2008-11-25T00:00:00"/>
    <m/>
    <n v="594.16999999999996"/>
    <s v="League of Minnesota Cities"/>
    <m/>
    <m/>
    <d v="2008-10-07T00:00:00"/>
    <s v="N"/>
    <m/>
    <x v="2"/>
  </r>
  <r>
    <x v="6"/>
    <x v="0"/>
    <s v="BROOKLYN PARK, CITY OF BROOKLYN PARK EDA"/>
    <x v="3"/>
    <n v="79433"/>
    <s v="ASUA HARRIS"/>
    <m/>
    <d v="2007-09-27T00:00:00"/>
    <m/>
    <n v="591.92999999999995"/>
    <s v="League of Minnesota Cities"/>
    <m/>
    <m/>
    <d v="2006-01-13T00:00:00"/>
    <s v="N"/>
    <m/>
    <x v="2"/>
  </r>
  <r>
    <x v="9"/>
    <x v="7"/>
    <s v="MAPLE GROVE, CITY OF MAPLE GROVE PARK BOARD  HRA"/>
    <x v="71"/>
    <n v="68297"/>
    <s v="KENDALL, LORI"/>
    <m/>
    <d v="2012-09-21T00:00:00"/>
    <m/>
    <n v="563"/>
    <s v="League of Minnesota Cities"/>
    <m/>
    <m/>
    <d v="2012-08-23T00:00:00"/>
    <s v="N"/>
    <m/>
    <x v="2"/>
  </r>
  <r>
    <x v="5"/>
    <x v="5"/>
    <s v="MOUNDS VIEW, CITY OF"/>
    <x v="110"/>
    <n v="12779"/>
    <s v="ROSS, AMY"/>
    <m/>
    <d v="2014-04-22T00:00:00"/>
    <m/>
    <n v="561.77"/>
    <s v="League of Minnesota Cities"/>
    <m/>
    <m/>
    <d v="2014-04-11T00:00:00"/>
    <s v="N"/>
    <m/>
    <x v="2"/>
  </r>
  <r>
    <x v="3"/>
    <x v="8"/>
    <s v="WILLMAR, CITY OF"/>
    <x v="134"/>
    <n v="19558"/>
    <s v="AEHB LLC LLC"/>
    <m/>
    <d v="2015-12-30T00:00:00"/>
    <m/>
    <n v="560.39"/>
    <s v="League of Minnesota Cities"/>
    <m/>
    <m/>
    <d v="2015-12-29T00:00:00"/>
    <s v="N"/>
    <m/>
    <x v="2"/>
  </r>
  <r>
    <x v="7"/>
    <x v="9"/>
    <s v="BLOOMINGTON, CITY OF"/>
    <x v="18"/>
    <n v="87158"/>
    <s v="CAMERON, DANIEL"/>
    <m/>
    <d v="2010-05-19T00:00:00"/>
    <m/>
    <n v="557.41"/>
    <s v="League of Minnesota Cities"/>
    <m/>
    <m/>
    <d v="2010-03-27T00:00:00"/>
    <s v="N"/>
    <m/>
    <x v="2"/>
  </r>
  <r>
    <x v="8"/>
    <x v="1"/>
    <s v="BLOOMINGTON, CITY OF"/>
    <x v="18"/>
    <n v="87158"/>
    <s v="DEVONSHIRE APARTMENTS"/>
    <m/>
    <d v="2011-07-14T00:00:00"/>
    <m/>
    <n v="556.94000000000005"/>
    <s v="League of Minnesota Cities"/>
    <m/>
    <m/>
    <d v="2011-04-28T00:00:00"/>
    <s v="N"/>
    <m/>
    <x v="2"/>
  </r>
  <r>
    <x v="8"/>
    <x v="1"/>
    <s v="ROCHESTER, CITY OF"/>
    <x v="57"/>
    <n v="112542"/>
    <s v="SQUILLACE, DAVID"/>
    <m/>
    <d v="2011-11-14T00:00:00"/>
    <m/>
    <n v="553.5"/>
    <s v="League of Minnesota Cities"/>
    <m/>
    <m/>
    <d v="2011-10-15T00:00:00"/>
    <s v="N"/>
    <m/>
    <x v="2"/>
  </r>
  <r>
    <x v="1"/>
    <x v="6"/>
    <s v="ALBERT LEA, CITY OF"/>
    <x v="121"/>
    <n v="17763"/>
    <s v="LEA DEVELOPMENT, LLC"/>
    <m/>
    <d v="2009-06-30T00:00:00"/>
    <m/>
    <n v="550"/>
    <s v="League of Minnesota Cities"/>
    <m/>
    <m/>
    <d v="2009-04-01T00:00:00"/>
    <s v="N"/>
    <m/>
    <x v="2"/>
  </r>
  <r>
    <x v="3"/>
    <x v="4"/>
    <s v="WOODBURY, CITY OF"/>
    <x v="87"/>
    <n v="68001"/>
    <s v="Elois Dudley"/>
    <m/>
    <d v="2015-07-06T00:00:00"/>
    <m/>
    <n v="549.99"/>
    <s v="League of Minnesota Cities"/>
    <m/>
    <m/>
    <d v="2014-11-24T00:00:00"/>
    <s v="N"/>
    <m/>
    <x v="2"/>
  </r>
  <r>
    <x v="6"/>
    <x v="10"/>
    <s v="EAGAN, CITY OF"/>
    <x v="55"/>
    <n v="66549"/>
    <s v="GREG SCHUUR"/>
    <m/>
    <d v="2007-12-03T00:00:00"/>
    <m/>
    <n v="542"/>
    <s v="League of Minnesota Cities"/>
    <m/>
    <m/>
    <d v="2007-12-01T00:00:00"/>
    <s v="N"/>
    <m/>
    <x v="2"/>
  </r>
  <r>
    <x v="9"/>
    <x v="7"/>
    <s v="BROOKLYN PARK, CITY OF BROOKLYN PARK EDA"/>
    <x v="3"/>
    <n v="79433"/>
    <s v="TAUSIQ, SHAIKH"/>
    <m/>
    <d v="2012-02-22T00:00:00"/>
    <m/>
    <n v="540.01"/>
    <s v="League of Minnesota Cities"/>
    <m/>
    <m/>
    <d v="2012-02-08T00:00:00"/>
    <s v="N"/>
    <m/>
    <x v="2"/>
  </r>
  <r>
    <x v="4"/>
    <x v="3"/>
    <s v="Winsted, City Of"/>
    <x v="182"/>
    <n v="2285"/>
    <s v="DARRELL LACHERMEIER"/>
    <m/>
    <d v="2017-02-10T00:00:00"/>
    <m/>
    <n v="539.77"/>
    <s v="League of Minnesota Cities"/>
    <m/>
    <m/>
    <d v="2017-02-08T00:00:00"/>
    <s v="N"/>
    <m/>
    <x v="2"/>
  </r>
  <r>
    <x v="6"/>
    <x v="0"/>
    <s v="APPLE VALLEY, CITY OF"/>
    <x v="68"/>
    <n v="50832"/>
    <s v="DARREN CHILDS"/>
    <m/>
    <d v="2007-10-04T00:00:00"/>
    <m/>
    <n v="532.48"/>
    <s v="League of Minnesota Cities"/>
    <m/>
    <m/>
    <d v="2007-09-22T00:00:00"/>
    <s v="N"/>
    <m/>
    <x v="2"/>
  </r>
  <r>
    <x v="10"/>
    <x v="10"/>
    <s v="BROOKLYN PARK, CITY OF BROOKLYN PARK EDA"/>
    <x v="3"/>
    <n v="79433"/>
    <s v="KING DEARING"/>
    <m/>
    <d v="2008-09-23T00:00:00"/>
    <m/>
    <n v="528.80999999999995"/>
    <s v="League of Minnesota Cities"/>
    <m/>
    <m/>
    <d v="2008-09-23T00:00:00"/>
    <s v="N"/>
    <m/>
    <x v="2"/>
  </r>
  <r>
    <x v="1"/>
    <x v="6"/>
    <s v="BLOOMINGTON, CITY OF"/>
    <x v="18"/>
    <n v="87158"/>
    <s v="LESLIE BRUESEHOFF"/>
    <m/>
    <d v="2009-04-28T00:00:00"/>
    <m/>
    <n v="507.59"/>
    <s v="League of Minnesota Cities"/>
    <m/>
    <m/>
    <d v="2009-04-17T00:00:00"/>
    <s v="N"/>
    <m/>
    <x v="2"/>
  </r>
  <r>
    <x v="1"/>
    <x v="6"/>
    <s v="BLOOMINGTON, CITY OF"/>
    <x v="18"/>
    <n v="87158"/>
    <s v="LORENE FAYE TVINNEREIM"/>
    <m/>
    <d v="2009-11-15T00:00:00"/>
    <m/>
    <n v="500"/>
    <s v="League of Minnesota Cities"/>
    <m/>
    <m/>
    <d v="2009-11-10T00:00:00"/>
    <s v="N"/>
    <m/>
    <x v="2"/>
  </r>
  <r>
    <x v="4"/>
    <x v="3"/>
    <s v="Burnsville, City Of"/>
    <x v="89"/>
    <m/>
    <s v="KIM WHEELDEN"/>
    <d v="2017-09-05T00:00:00"/>
    <d v="2017-11-01T00:00:00"/>
    <m/>
    <n v="500"/>
    <s v="League of Minnesota Cities"/>
    <s v="(not provided)"/>
    <m/>
    <m/>
    <s v="N"/>
    <m/>
    <x v="2"/>
  </r>
  <r>
    <x v="4"/>
    <x v="3"/>
    <s v="MANKATO, CITY OF"/>
    <x v="31"/>
    <n v="40669"/>
    <s v="GARY BARTELT"/>
    <d v="2017-06-22T00:00:00"/>
    <d v="2017-07-07T00:00:00"/>
    <m/>
    <n v="500"/>
    <s v="League of Minnesota Cities"/>
    <s v="(not provided)"/>
    <m/>
    <m/>
    <s v="N"/>
    <m/>
    <x v="2"/>
  </r>
  <r>
    <x v="1"/>
    <x v="6"/>
    <s v="METRO GANG STRIKE FORCE LEVANDER, GILLEN  MILLER, PA"/>
    <x v="1"/>
    <e v="#N/A"/>
    <s v="JERMAINE BOOKER"/>
    <m/>
    <d v="2009-10-14T00:00:00"/>
    <m/>
    <n v="500"/>
    <s v="League of Minnesota Cities"/>
    <m/>
    <m/>
    <d v="2009-10-14T00:00:00"/>
    <s v="N"/>
    <m/>
    <x v="1"/>
  </r>
  <r>
    <x v="0"/>
    <x v="6"/>
    <s v="Minneapolis"/>
    <x v="0"/>
    <n v="413479"/>
    <s v="Donnell Lauderdale"/>
    <m/>
    <m/>
    <m/>
    <n v="500"/>
    <s v="Minneapolis"/>
    <s v="City of Minneapolis"/>
    <m/>
    <d v="2008-11-13T00:00:00"/>
    <s v="N"/>
    <m/>
    <x v="0"/>
  </r>
  <r>
    <x v="0"/>
    <x v="4"/>
    <s v="Minneapolis"/>
    <x v="0"/>
    <n v="413479"/>
    <s v="Jamie Voelk "/>
    <m/>
    <m/>
    <m/>
    <n v="500"/>
    <s v="Minneapolis"/>
    <s v="Molly Fischer and City of Minneapolis"/>
    <m/>
    <d v="2013-09-18T00:00:00"/>
    <s v="N"/>
    <m/>
    <x v="0"/>
  </r>
  <r>
    <x v="7"/>
    <x v="9"/>
    <s v="St. Paul"/>
    <x v="5"/>
    <n v="300721"/>
    <s v="Mustafa Al-Amin v. city"/>
    <m/>
    <m/>
    <m/>
    <n v="500"/>
    <s v="St. Paul"/>
    <s v="None named"/>
    <s v="police misconduct"/>
    <m/>
    <s v="N"/>
    <s v="Settled"/>
    <x v="2"/>
  </r>
  <r>
    <x v="2"/>
    <x v="8"/>
    <s v="WHITE BEAR LAKE, CITY OF"/>
    <x v="21"/>
    <n v="25284"/>
    <s v="DREW BUETOW"/>
    <m/>
    <d v="2016-11-16T00:00:00"/>
    <m/>
    <n v="500"/>
    <s v="League of Minnesota Cities"/>
    <m/>
    <m/>
    <d v="2016-06-21T00:00:00"/>
    <s v="N"/>
    <m/>
    <x v="2"/>
  </r>
  <r>
    <x v="10"/>
    <x v="10"/>
    <s v="EAGAN, CITY OF"/>
    <x v="55"/>
    <n v="66549"/>
    <s v="MARY WAARA"/>
    <m/>
    <d v="2008-09-03T00:00:00"/>
    <m/>
    <n v="499.37"/>
    <s v="League of Minnesota Cities"/>
    <m/>
    <m/>
    <d v="2008-08-19T00:00:00"/>
    <s v="N"/>
    <m/>
    <x v="2"/>
  </r>
  <r>
    <x v="6"/>
    <x v="10"/>
    <s v="BROOKLYN PARK, CITY OF BROOKLYN PARK EDA"/>
    <x v="3"/>
    <n v="79433"/>
    <s v="JACKIE LAMERE"/>
    <m/>
    <d v="2007-11-24T00:00:00"/>
    <m/>
    <n v="487.17"/>
    <s v="League of Minnesota Cities"/>
    <m/>
    <m/>
    <d v="2007-11-24T00:00:00"/>
    <s v="N"/>
    <m/>
    <x v="2"/>
  </r>
  <r>
    <x v="5"/>
    <x v="4"/>
    <s v="MOORHEAD, CITY OF"/>
    <x v="109"/>
    <n v="40283"/>
    <s v="DRAEGER, KOM PETER COYLE"/>
    <m/>
    <d v="2014-12-31T00:00:00"/>
    <m/>
    <n v="484.83"/>
    <s v="League of Minnesota Cities"/>
    <m/>
    <m/>
    <d v="2014-12-21T00:00:00"/>
    <s v="N"/>
    <m/>
    <x v="2"/>
  </r>
  <r>
    <x v="8"/>
    <x v="1"/>
    <s v="WOODBURY, CITY OF"/>
    <x v="87"/>
    <n v="68001"/>
    <s v="CARRIE JONES"/>
    <m/>
    <d v="2011-02-11T00:00:00"/>
    <m/>
    <n v="482.05"/>
    <s v="League of Minnesota Cities"/>
    <m/>
    <m/>
    <d v="2011-01-06T00:00:00"/>
    <s v="N"/>
    <m/>
    <x v="2"/>
  </r>
  <r>
    <x v="11"/>
    <x v="2"/>
    <s v="ANOKA, CITY OF"/>
    <x v="122"/>
    <n v="17306"/>
    <s v="PEARSON, JOHN"/>
    <m/>
    <d v="2013-05-24T00:00:00"/>
    <m/>
    <n v="482.04"/>
    <s v="League of Minnesota Cities"/>
    <m/>
    <m/>
    <d v="2013-05-23T00:00:00"/>
    <s v="N"/>
    <m/>
    <x v="2"/>
  </r>
  <r>
    <x v="10"/>
    <x v="10"/>
    <s v="BROOKLYN PARK, CITY OF BROOKLYN PARK EDA"/>
    <x v="3"/>
    <n v="79433"/>
    <s v="CYRUS MCCLAIN"/>
    <m/>
    <d v="2008-06-30T00:00:00"/>
    <m/>
    <n v="475"/>
    <s v="League of Minnesota Cities"/>
    <m/>
    <m/>
    <d v="2008-06-21T00:00:00"/>
    <s v="N"/>
    <m/>
    <x v="2"/>
  </r>
  <r>
    <x v="2"/>
    <x v="8"/>
    <s v="DETROIT LAKES, CITY OF"/>
    <x v="168"/>
    <n v="9042"/>
    <s v="BRADLEY MEVERDEN"/>
    <m/>
    <d v="2016-04-21T00:00:00"/>
    <m/>
    <n v="456.13"/>
    <s v="League of Minnesota Cities"/>
    <m/>
    <m/>
    <d v="2016-04-18T00:00:00"/>
    <s v="N"/>
    <m/>
    <x v="2"/>
  </r>
  <r>
    <x v="6"/>
    <x v="0"/>
    <s v="SPRINGFIELD, CITY OF"/>
    <x v="183"/>
    <n v="2060"/>
    <s v="JAMES GIESKE"/>
    <m/>
    <d v="2007-08-15T00:00:00"/>
    <m/>
    <n v="455.68"/>
    <s v="League of Minnesota Cities"/>
    <m/>
    <m/>
    <d v="2007-08-13T00:00:00"/>
    <s v="N"/>
    <m/>
    <x v="2"/>
  </r>
  <r>
    <x v="7"/>
    <x v="9"/>
    <s v="PLYMOUTH, CITY OF"/>
    <x v="149"/>
    <n v="76192"/>
    <s v="VERONIA WALKER"/>
    <m/>
    <d v="2010-04-26T00:00:00"/>
    <m/>
    <n v="454"/>
    <s v="League of Minnesota Cities"/>
    <m/>
    <m/>
    <d v="2010-04-13T00:00:00"/>
    <s v="N"/>
    <m/>
    <x v="2"/>
  </r>
  <r>
    <x v="6"/>
    <x v="10"/>
    <s v="EAGAN, CITY OF"/>
    <x v="55"/>
    <n v="66549"/>
    <s v="WENDY ALLAN"/>
    <m/>
    <d v="2007-12-27T00:00:00"/>
    <m/>
    <n v="444.46"/>
    <s v="League of Minnesota Cities"/>
    <m/>
    <m/>
    <d v="2007-12-23T00:00:00"/>
    <s v="N"/>
    <m/>
    <x v="2"/>
  </r>
  <r>
    <x v="2"/>
    <x v="8"/>
    <s v="ROCHESTER, CITY OF"/>
    <x v="57"/>
    <n v="112542"/>
    <s v="NATE GREGOR"/>
    <m/>
    <d v="2016-06-16T00:00:00"/>
    <m/>
    <n v="433.55"/>
    <s v="League of Minnesota Cities"/>
    <m/>
    <m/>
    <d v="2016-03-02T00:00:00"/>
    <s v="N"/>
    <m/>
    <x v="2"/>
  </r>
  <r>
    <x v="5"/>
    <x v="5"/>
    <s v="WINONA, CITY OF FINANCE DEPARTMENT"/>
    <x v="147"/>
    <n v="27343"/>
    <s v="BAMBENEK, RICK"/>
    <m/>
    <d v="2014-02-05T00:00:00"/>
    <m/>
    <n v="426"/>
    <s v="League of Minnesota Cities"/>
    <m/>
    <m/>
    <d v="2014-01-08T00:00:00"/>
    <s v="N"/>
    <m/>
    <x v="2"/>
  </r>
  <r>
    <x v="11"/>
    <x v="5"/>
    <s v="St. Paul"/>
    <x v="5"/>
    <n v="300721"/>
    <s v="John Peters v. City"/>
    <m/>
    <m/>
    <m/>
    <n v="425"/>
    <s v="St. Paul"/>
    <s v="Allen Anderson; Erik Diskerud; Mark Blumberg"/>
    <s v="Police Misconduct"/>
    <m/>
    <s v="N"/>
    <s v="Settled"/>
    <x v="2"/>
  </r>
  <r>
    <x v="10"/>
    <x v="6"/>
    <s v="BROOKLYN CENTER, CITY OF"/>
    <x v="16"/>
    <n v="30873"/>
    <s v="KRISTIN NORDSTORM"/>
    <m/>
    <d v="2008-04-24T00:00:00"/>
    <m/>
    <n v="423.17"/>
    <s v="League of Minnesota Cities"/>
    <m/>
    <m/>
    <d v="2008-01-08T00:00:00"/>
    <s v="N"/>
    <m/>
    <x v="2"/>
  </r>
  <r>
    <x v="3"/>
    <x v="4"/>
    <s v="LAKEVILLE, CITY OF LAKEVILLE HRA"/>
    <x v="12"/>
    <n v="60846"/>
    <s v="CAROLYN WILLIAMS"/>
    <m/>
    <d v="2015-11-05T00:00:00"/>
    <m/>
    <n v="412"/>
    <s v="League of Minnesota Cities"/>
    <m/>
    <m/>
    <d v="2015-11-03T00:00:00"/>
    <s v="N"/>
    <m/>
    <x v="2"/>
  </r>
  <r>
    <x v="1"/>
    <x v="6"/>
    <s v="ISANTI, CITY OF"/>
    <x v="184"/>
    <n v="5450"/>
    <s v="ROBERT ARTHUR STEFFEN"/>
    <m/>
    <d v="2009-07-10T00:00:00"/>
    <m/>
    <n v="408.6"/>
    <s v="League of Minnesota Cities"/>
    <m/>
    <m/>
    <d v="2009-07-10T00:00:00"/>
    <s v="N"/>
    <m/>
    <x v="2"/>
  </r>
  <r>
    <x v="6"/>
    <x v="0"/>
    <s v="GILBERT, CITY OF"/>
    <x v="185"/>
    <n v="1799"/>
    <s v="KIM PREINER"/>
    <m/>
    <d v="2007-10-26T00:00:00"/>
    <m/>
    <n v="405"/>
    <s v="League of Minnesota Cities"/>
    <m/>
    <m/>
    <d v="2007-10-01T00:00:00"/>
    <s v="N"/>
    <m/>
    <x v="2"/>
  </r>
  <r>
    <x v="7"/>
    <x v="9"/>
    <s v="BLOOMINGTON, CITY OF"/>
    <x v="18"/>
    <n v="87158"/>
    <s v="CHIA HANG"/>
    <m/>
    <d v="2010-05-12T00:00:00"/>
    <m/>
    <n v="400"/>
    <s v="League of Minnesota Cities"/>
    <m/>
    <m/>
    <d v="2010-05-05T00:00:00"/>
    <s v="N"/>
    <m/>
    <x v="2"/>
  </r>
  <r>
    <x v="0"/>
    <x v="6"/>
    <s v="Minneapolis"/>
    <x v="0"/>
    <n v="413479"/>
    <s v="Kristy Jordan"/>
    <m/>
    <m/>
    <m/>
    <n v="400"/>
    <s v="Minneapolis"/>
    <s v="City of Minneapolis"/>
    <m/>
    <d v="2008-11-13T00:00:00"/>
    <s v="N"/>
    <m/>
    <x v="0"/>
  </r>
  <r>
    <x v="5"/>
    <x v="5"/>
    <s v="MINNETONKA, CITY OF"/>
    <x v="130"/>
    <n v="51921"/>
    <s v="GAASVIG, JASON"/>
    <m/>
    <d v="2014-10-19T00:00:00"/>
    <m/>
    <n v="400"/>
    <s v="League of Minnesota Cities"/>
    <m/>
    <m/>
    <d v="2014-10-19T00:00:00"/>
    <s v="N"/>
    <m/>
    <x v="2"/>
  </r>
  <r>
    <x v="1"/>
    <x v="6"/>
    <s v="ROCHESTER, CITY OF"/>
    <x v="57"/>
    <n v="112542"/>
    <s v="THOMAS WOLTER"/>
    <m/>
    <d v="2009-07-13T00:00:00"/>
    <m/>
    <n v="400"/>
    <s v="League of Minnesota Cities"/>
    <m/>
    <m/>
    <d v="2007-02-06T00:00:00"/>
    <s v="N"/>
    <m/>
    <x v="2"/>
  </r>
  <r>
    <x v="3"/>
    <x v="3"/>
    <s v="St. Paul"/>
    <x v="5"/>
    <n v="300721"/>
    <s v="Miller, David v. City"/>
    <m/>
    <m/>
    <m/>
    <n v="400"/>
    <s v="St. Paul"/>
    <s v="Patricia Englund"/>
    <s v="Constitutional Tort"/>
    <m/>
    <s v="N"/>
    <s v="Settled"/>
    <x v="2"/>
  </r>
  <r>
    <x v="9"/>
    <x v="7"/>
    <s v="NEW BRIGHTON, CITY OF"/>
    <x v="131"/>
    <n v="22463"/>
    <s v="ROSTAMI, FELOR"/>
    <m/>
    <d v="2012-02-23T00:00:00"/>
    <m/>
    <n v="397.99"/>
    <s v="League of Minnesota Cities"/>
    <m/>
    <m/>
    <d v="2012-02-20T00:00:00"/>
    <s v="N"/>
    <m/>
    <x v="2"/>
  </r>
  <r>
    <x v="3"/>
    <x v="4"/>
    <s v="MOORHEAD, CITY OF"/>
    <x v="109"/>
    <n v="40283"/>
    <s v="BLINN, MICHELLE"/>
    <m/>
    <d v="2015-01-26T00:00:00"/>
    <m/>
    <n v="391.17"/>
    <s v="League of Minnesota Cities"/>
    <m/>
    <m/>
    <d v="2015-01-09T00:00:00"/>
    <s v="N"/>
    <m/>
    <x v="2"/>
  </r>
  <r>
    <x v="9"/>
    <x v="7"/>
    <s v="BLOOMINGTON, CITY OF"/>
    <x v="18"/>
    <n v="87158"/>
    <s v="COATE, THOMAS"/>
    <m/>
    <d v="2012-10-16T00:00:00"/>
    <m/>
    <n v="386.09"/>
    <s v="League of Minnesota Cities"/>
    <m/>
    <m/>
    <d v="2012-08-07T00:00:00"/>
    <s v="N"/>
    <m/>
    <x v="2"/>
  </r>
  <r>
    <x v="4"/>
    <x v="3"/>
    <s v="Gilbert, City Of"/>
    <x v="185"/>
    <n v="1799"/>
    <s v="CECILIA NOVLAN"/>
    <m/>
    <d v="2017-03-14T00:00:00"/>
    <m/>
    <n v="385"/>
    <s v="League of Minnesota Cities"/>
    <m/>
    <m/>
    <d v="2016-03-02T00:00:00"/>
    <s v="N"/>
    <m/>
    <x v="2"/>
  </r>
  <r>
    <x v="1"/>
    <x v="6"/>
    <s v="AUSTIN, CITY OF"/>
    <x v="176"/>
    <n v="24708"/>
    <s v="TIM VAN RYPER"/>
    <m/>
    <d v="2009-03-23T00:00:00"/>
    <m/>
    <n v="384.7"/>
    <s v="League of Minnesota Cities"/>
    <m/>
    <m/>
    <d v="2008-08-16T00:00:00"/>
    <s v="N"/>
    <m/>
    <x v="2"/>
  </r>
  <r>
    <x v="1"/>
    <x v="6"/>
    <s v="COTTAGE GROVE, CITY OF &amp; COTTAGE GROVE EDA"/>
    <x v="138"/>
    <n v="35868"/>
    <s v="BASIL LOVELAND"/>
    <m/>
    <d v="2009-05-04T00:00:00"/>
    <m/>
    <n v="384.3"/>
    <s v="League of Minnesota Cities"/>
    <m/>
    <m/>
    <d v="2009-05-04T00:00:00"/>
    <s v="N"/>
    <m/>
    <x v="2"/>
  </r>
  <r>
    <x v="6"/>
    <x v="10"/>
    <s v="ROGERS, CITY OF"/>
    <x v="46"/>
    <n v="12702"/>
    <s v="JOYCE ARENDS"/>
    <m/>
    <d v="2007-12-14T00:00:00"/>
    <m/>
    <n v="384"/>
    <s v="League of Minnesota Cities"/>
    <m/>
    <m/>
    <d v="2007-12-13T00:00:00"/>
    <s v="N"/>
    <m/>
    <x v="2"/>
  </r>
  <r>
    <x v="1"/>
    <x v="6"/>
    <s v="ALBERT LEA, CITY OF"/>
    <x v="121"/>
    <n v="17763"/>
    <s v="BRIAN ANDERSON"/>
    <m/>
    <d v="2009-05-10T00:00:00"/>
    <m/>
    <n v="376.92"/>
    <s v="League of Minnesota Cities"/>
    <m/>
    <m/>
    <d v="2009-04-28T00:00:00"/>
    <s v="N"/>
    <m/>
    <x v="2"/>
  </r>
  <r>
    <x v="1"/>
    <x v="6"/>
    <s v="FAIRMONT, CITY OF"/>
    <x v="181"/>
    <n v="10247"/>
    <s v="ROBERT ALTMAN"/>
    <m/>
    <d v="2009-05-12T00:00:00"/>
    <m/>
    <n v="368.86"/>
    <s v="League of Minnesota Cities"/>
    <m/>
    <m/>
    <d v="2008-12-23T00:00:00"/>
    <s v="N"/>
    <m/>
    <x v="2"/>
  </r>
  <r>
    <x v="11"/>
    <x v="2"/>
    <s v="ROCHESTER, CITY OF"/>
    <x v="57"/>
    <n v="112542"/>
    <s v="GEHRKE, RAY"/>
    <m/>
    <d v="2013-11-15T00:00:00"/>
    <m/>
    <n v="351.01"/>
    <s v="League of Minnesota Cities"/>
    <m/>
    <m/>
    <d v="2013-10-31T00:00:00"/>
    <s v="N"/>
    <m/>
    <x v="2"/>
  </r>
  <r>
    <x v="2"/>
    <x v="8"/>
    <s v="EAGAN, CITY OF"/>
    <x v="55"/>
    <n v="66549"/>
    <s v="ASHLEY FRAHS"/>
    <m/>
    <d v="2016-07-28T00:00:00"/>
    <m/>
    <n v="350"/>
    <s v="League of Minnesota Cities"/>
    <m/>
    <m/>
    <d v="2016-07-05T00:00:00"/>
    <s v="N"/>
    <m/>
    <x v="2"/>
  </r>
  <r>
    <x v="7"/>
    <x v="9"/>
    <s v="METRO GANG STRIKE FORCE LEVANDER, GILLEN  MILLER, PA"/>
    <x v="1"/>
    <e v="#N/A"/>
    <s v="SUNY PAO YA"/>
    <m/>
    <d v="2010-04-19T00:00:00"/>
    <m/>
    <n v="350"/>
    <s v="League of Minnesota Cities"/>
    <m/>
    <m/>
    <d v="2010-04-19T00:00:00"/>
    <s v="N"/>
    <m/>
    <x v="1"/>
  </r>
  <r>
    <x v="2"/>
    <x v="8"/>
    <s v="WOODBURY, CITY OF"/>
    <x v="87"/>
    <n v="68001"/>
    <s v="HOPE ALGER"/>
    <m/>
    <d v="2016-06-27T00:00:00"/>
    <m/>
    <n v="348.04"/>
    <s v="League of Minnesota Cities"/>
    <m/>
    <m/>
    <d v="2016-06-21T00:00:00"/>
    <s v="N"/>
    <m/>
    <x v="2"/>
  </r>
  <r>
    <x v="10"/>
    <x v="10"/>
    <s v="MOORHEAD, CITY OF"/>
    <x v="109"/>
    <n v="40283"/>
    <s v="DONALD OLSON"/>
    <m/>
    <d v="2008-06-27T00:00:00"/>
    <m/>
    <n v="345.35"/>
    <s v="League of Minnesota Cities"/>
    <m/>
    <m/>
    <d v="2008-04-03T00:00:00"/>
    <s v="N"/>
    <m/>
    <x v="2"/>
  </r>
  <r>
    <x v="2"/>
    <x v="8"/>
    <s v="BLOOMINGTON, CITY OF"/>
    <x v="18"/>
    <n v="87158"/>
    <s v="SCOTT CHANDRADAT"/>
    <m/>
    <d v="2016-05-20T00:00:00"/>
    <m/>
    <n v="344"/>
    <s v="League of Minnesota Cities"/>
    <m/>
    <m/>
    <d v="2016-04-15T00:00:00"/>
    <s v="N"/>
    <m/>
    <x v="2"/>
  </r>
  <r>
    <x v="7"/>
    <x v="9"/>
    <s v="MANKATO, CITY OF"/>
    <x v="31"/>
    <n v="40669"/>
    <s v="CAM PROPERTIES"/>
    <m/>
    <d v="2010-07-21T00:00:00"/>
    <m/>
    <n v="338.82"/>
    <s v="League of Minnesota Cities"/>
    <m/>
    <m/>
    <d v="2010-07-06T00:00:00"/>
    <s v="N"/>
    <m/>
    <x v="2"/>
  </r>
  <r>
    <x v="10"/>
    <x v="10"/>
    <s v="ROCHESTER, CITY OF"/>
    <x v="57"/>
    <n v="112542"/>
    <s v="LINDA PAULSON"/>
    <m/>
    <d v="2008-08-28T00:00:00"/>
    <m/>
    <n v="330"/>
    <s v="League of Minnesota Cities"/>
    <m/>
    <m/>
    <d v="2008-08-21T00:00:00"/>
    <s v="N"/>
    <m/>
    <x v="2"/>
  </r>
  <r>
    <x v="8"/>
    <x v="1"/>
    <s v="ROCHESTER, CITY OF"/>
    <x v="57"/>
    <n v="112542"/>
    <s v="MCCULLOCH, LYN"/>
    <m/>
    <d v="2011-10-03T00:00:00"/>
    <m/>
    <n v="326.25"/>
    <s v="League of Minnesota Cities"/>
    <m/>
    <m/>
    <d v="2011-10-01T00:00:00"/>
    <s v="N"/>
    <m/>
    <x v="2"/>
  </r>
  <r>
    <x v="1"/>
    <x v="6"/>
    <s v="BLOOMINGTON, CITY OF"/>
    <x v="18"/>
    <n v="87158"/>
    <s v="KAREN KNUTSON"/>
    <m/>
    <d v="2009-05-29T00:00:00"/>
    <m/>
    <n v="325"/>
    <s v="League of Minnesota Cities"/>
    <m/>
    <m/>
    <d v="2009-04-01T00:00:00"/>
    <s v="N"/>
    <m/>
    <x v="2"/>
  </r>
  <r>
    <x v="9"/>
    <x v="7"/>
    <s v="ROCHESTER, CITY OF"/>
    <x v="57"/>
    <n v="112542"/>
    <s v="HOMESTEAD MOTEL"/>
    <m/>
    <d v="2012-03-23T00:00:00"/>
    <m/>
    <n v="316.92"/>
    <s v="League of Minnesota Cities"/>
    <m/>
    <m/>
    <d v="2012-03-11T00:00:00"/>
    <s v="N"/>
    <m/>
    <x v="2"/>
  </r>
  <r>
    <x v="8"/>
    <x v="1"/>
    <s v="LITTLE FALLS, CITY OF"/>
    <x v="173"/>
    <n v="8159"/>
    <s v="STARIN, CHARLENE"/>
    <m/>
    <d v="2011-07-21T00:00:00"/>
    <m/>
    <n v="305"/>
    <s v="League of Minnesota Cities"/>
    <m/>
    <m/>
    <d v="2010-12-30T00:00:00"/>
    <s v="N"/>
    <m/>
    <x v="2"/>
  </r>
  <r>
    <x v="1"/>
    <x v="6"/>
    <s v="ROCHESTER, CITY OF"/>
    <x v="57"/>
    <n v="112542"/>
    <s v="JEAN QUICK TRUST"/>
    <m/>
    <d v="2009-08-25T00:00:00"/>
    <m/>
    <n v="304.02999999999997"/>
    <s v="League of Minnesota Cities"/>
    <m/>
    <m/>
    <d v="2009-07-25T00:00:00"/>
    <s v="N"/>
    <m/>
    <x v="2"/>
  </r>
  <r>
    <x v="11"/>
    <x v="5"/>
    <s v="APPLE VALLEY, CITY OF"/>
    <x v="68"/>
    <n v="50832"/>
    <s v="PARSHALL, JEFF"/>
    <m/>
    <d v="2013-11-07T00:00:00"/>
    <m/>
    <n v="302.11"/>
    <s v="League of Minnesota Cities"/>
    <m/>
    <m/>
    <d v="2013-11-07T00:00:00"/>
    <s v="N"/>
    <m/>
    <x v="2"/>
  </r>
  <r>
    <x v="7"/>
    <x v="9"/>
    <s v="COON RAPIDS, CITY OF"/>
    <x v="96"/>
    <n v="62256"/>
    <s v="PELOQUIN, ELIZABETH"/>
    <m/>
    <d v="2010-11-02T00:00:00"/>
    <m/>
    <n v="301.74"/>
    <s v="League of Minnesota Cities"/>
    <m/>
    <m/>
    <d v="2010-10-22T00:00:00"/>
    <s v="N"/>
    <m/>
    <x v="2"/>
  </r>
  <r>
    <x v="0"/>
    <x v="3"/>
    <s v="Minneapolis"/>
    <x v="0"/>
    <n v="413479"/>
    <s v="Maurice Floyd"/>
    <d v="2017-01-10T00:00:00"/>
    <m/>
    <m/>
    <n v="300"/>
    <s v="Minneapolis"/>
    <s v="(not provided)"/>
    <m/>
    <m/>
    <s v="N"/>
    <m/>
    <x v="0"/>
  </r>
  <r>
    <x v="10"/>
    <x v="10"/>
    <s v="PLYMOUTH, CITY OF"/>
    <x v="149"/>
    <n v="76192"/>
    <s v="THOMAS WOLCOTT"/>
    <m/>
    <d v="2008-07-09T00:00:00"/>
    <m/>
    <n v="300"/>
    <s v="League of Minnesota Cities"/>
    <m/>
    <m/>
    <d v="2008-06-26T00:00:00"/>
    <s v="N"/>
    <m/>
    <x v="2"/>
  </r>
  <r>
    <x v="11"/>
    <x v="2"/>
    <s v="ROCHESTER, CITY OF"/>
    <x v="57"/>
    <n v="112542"/>
    <s v="OLSON, ANTHONY"/>
    <m/>
    <d v="2013-08-05T00:00:00"/>
    <m/>
    <n v="300"/>
    <s v="League of Minnesota Cities"/>
    <m/>
    <m/>
    <d v="2013-07-20T00:00:00"/>
    <s v="N"/>
    <m/>
    <x v="2"/>
  </r>
  <r>
    <x v="5"/>
    <x v="5"/>
    <s v="ROCHESTER, CITY OF"/>
    <x v="57"/>
    <n v="112542"/>
    <s v="JAKOBSON MANAGEMENT COMPANY"/>
    <m/>
    <d v="2014-02-04T00:00:00"/>
    <m/>
    <n v="300"/>
    <s v="League of Minnesota Cities"/>
    <m/>
    <m/>
    <d v="2013-12-12T00:00:00"/>
    <s v="N"/>
    <m/>
    <x v="2"/>
  </r>
  <r>
    <x v="4"/>
    <x v="3"/>
    <s v="ROCHESTER, CITY OF"/>
    <x v="57"/>
    <n v="112542"/>
    <s v="LEONNEL DAVIS"/>
    <m/>
    <d v="2017-02-09T00:00:00"/>
    <m/>
    <n v="300"/>
    <s v="League of Minnesota Cities"/>
    <m/>
    <m/>
    <d v="2017-02-08T00:00:00"/>
    <s v="N"/>
    <m/>
    <x v="2"/>
  </r>
  <r>
    <x v="4"/>
    <x v="3"/>
    <s v="ST. CLOUD, CITY OF"/>
    <x v="85"/>
    <n v="66498"/>
    <s v="MICHAEL PRESTIDGE"/>
    <m/>
    <d v="2017-02-08T00:00:00"/>
    <m/>
    <n v="300"/>
    <s v="League of Minnesota Cities"/>
    <m/>
    <m/>
    <d v="2015-10-31T00:00:00"/>
    <s v="N"/>
    <m/>
    <x v="2"/>
  </r>
  <r>
    <x v="2"/>
    <x v="8"/>
    <s v="EAGAN, CITY OF"/>
    <x v="55"/>
    <n v="66549"/>
    <s v="CORY MCDIVITT"/>
    <m/>
    <d v="2016-01-19T00:00:00"/>
    <m/>
    <n v="298.87"/>
    <s v="League of Minnesota Cities"/>
    <m/>
    <m/>
    <d v="2016-01-15T00:00:00"/>
    <s v="N"/>
    <m/>
    <x v="2"/>
  </r>
  <r>
    <x v="2"/>
    <x v="3"/>
    <s v="VIRGINIA, CITY OF"/>
    <x v="143"/>
    <n v="8635"/>
    <s v="JEAN LAINE"/>
    <m/>
    <d v="2016-12-22T00:00:00"/>
    <m/>
    <n v="283.52"/>
    <s v="League of Minnesota Cities"/>
    <m/>
    <m/>
    <d v="2016-12-15T00:00:00"/>
    <s v="N"/>
    <m/>
    <x v="2"/>
  </r>
  <r>
    <x v="6"/>
    <x v="0"/>
    <s v="BROOKLYN PARK, CITY OF BROOKLYN PARK EDA"/>
    <x v="3"/>
    <n v="79433"/>
    <s v="PETER SCALISE, JR"/>
    <m/>
    <d v="2007-12-11T00:00:00"/>
    <m/>
    <n v="280"/>
    <s v="League of Minnesota Cities"/>
    <m/>
    <m/>
    <d v="2007-10-13T00:00:00"/>
    <s v="N"/>
    <m/>
    <x v="2"/>
  </r>
  <r>
    <x v="7"/>
    <x v="9"/>
    <s v="EAGAN, CITY OF"/>
    <x v="55"/>
    <n v="66549"/>
    <s v="GRAMERCY PARK OF EAGAN"/>
    <m/>
    <d v="2010-03-09T00:00:00"/>
    <m/>
    <n v="270.26"/>
    <s v="League of Minnesota Cities"/>
    <m/>
    <m/>
    <d v="2010-02-06T00:00:00"/>
    <s v="N"/>
    <m/>
    <x v="2"/>
  </r>
  <r>
    <x v="7"/>
    <x v="9"/>
    <s v="NEW BRIGHTON, CITY OF"/>
    <x v="131"/>
    <n v="22463"/>
    <s v="TOWNHOUSE &amp; APARTMENT MGNT"/>
    <m/>
    <d v="2010-02-18T00:00:00"/>
    <m/>
    <n v="269.42"/>
    <s v="League of Minnesota Cities"/>
    <m/>
    <m/>
    <d v="2010-02-15T00:00:00"/>
    <s v="N"/>
    <m/>
    <x v="2"/>
  </r>
  <r>
    <x v="4"/>
    <x v="3"/>
    <s v="VIRGINIA, CITY OF"/>
    <x v="143"/>
    <n v="8635"/>
    <s v="JACK VRANISH"/>
    <m/>
    <d v="2017-06-29T00:00:00"/>
    <m/>
    <n v="268.33999999999997"/>
    <s v="League of Minnesota Cities"/>
    <m/>
    <m/>
    <d v="2017-06-21T00:00:00"/>
    <s v="N"/>
    <m/>
    <x v="2"/>
  </r>
  <r>
    <x v="10"/>
    <x v="10"/>
    <s v="BLOOMINGTON, CITY OF"/>
    <x v="18"/>
    <n v="87158"/>
    <s v="HANS SAGENG"/>
    <m/>
    <d v="2008-09-22T00:00:00"/>
    <m/>
    <n v="268"/>
    <s v="League of Minnesota Cities"/>
    <m/>
    <m/>
    <d v="2008-05-30T00:00:00"/>
    <s v="N"/>
    <m/>
    <x v="2"/>
  </r>
  <r>
    <x v="7"/>
    <x v="9"/>
    <s v="ROCHESTER, CITY OF"/>
    <x v="57"/>
    <n v="112542"/>
    <s v="VALERIE JACKSON"/>
    <m/>
    <d v="2010-10-15T00:00:00"/>
    <m/>
    <n v="267.94"/>
    <s v="League of Minnesota Cities"/>
    <m/>
    <m/>
    <d v="2010-09-30T00:00:00"/>
    <s v="N"/>
    <m/>
    <x v="2"/>
  </r>
  <r>
    <x v="2"/>
    <x v="8"/>
    <s v="HENNEPIN COUNTY VIOLENT OFFENDER TASK FORCE"/>
    <x v="186"/>
    <e v="#N/A"/>
    <s v="ELIZABETH O'CONNOR"/>
    <m/>
    <d v="2016-04-22T00:00:00"/>
    <m/>
    <n v="265.22000000000003"/>
    <s v="League of Minnesota Cities"/>
    <m/>
    <m/>
    <d v="2015-12-04T00:00:00"/>
    <s v="N"/>
    <m/>
    <x v="2"/>
  </r>
  <r>
    <x v="9"/>
    <x v="7"/>
    <s v="PLYMOUTH, CITY OF"/>
    <x v="149"/>
    <n v="76192"/>
    <s v="OLSON APARTMENTS"/>
    <m/>
    <d v="2012-12-06T00:00:00"/>
    <m/>
    <n v="265.20999999999998"/>
    <s v="League of Minnesota Cities"/>
    <m/>
    <m/>
    <d v="2012-11-27T00:00:00"/>
    <s v="N"/>
    <m/>
    <x v="2"/>
  </r>
  <r>
    <x v="4"/>
    <x v="3"/>
    <s v="Eagan, City of &amp; Economic"/>
    <x v="55"/>
    <n v="66549"/>
    <s v="JESSICA SENGBUSCH"/>
    <d v="2017-11-09T00:00:00"/>
    <d v="2017-11-14T00:00:00"/>
    <m/>
    <n v="260.47000000000003"/>
    <s v="League of Minnesota Cities"/>
    <s v="(not provided)"/>
    <m/>
    <m/>
    <s v="N"/>
    <m/>
    <x v="2"/>
  </r>
  <r>
    <x v="10"/>
    <x v="10"/>
    <s v="BROOKLYN PARK, CITY OF BROOKLYN PARK EDA"/>
    <x v="3"/>
    <n v="79433"/>
    <s v="MIKE OSBORNE"/>
    <m/>
    <d v="2008-08-19T00:00:00"/>
    <m/>
    <n v="260.02"/>
    <s v="League of Minnesota Cities"/>
    <m/>
    <m/>
    <d v="2008-08-10T00:00:00"/>
    <s v="N"/>
    <m/>
    <x v="2"/>
  </r>
  <r>
    <x v="6"/>
    <x v="0"/>
    <s v="WINONA, CITY OF FINANCE DEPARTMENT"/>
    <x v="147"/>
    <n v="27343"/>
    <s v="S&amp;J PROPERTIES"/>
    <m/>
    <d v="2007-03-21T00:00:00"/>
    <m/>
    <n v="259.2"/>
    <s v="League of Minnesota Cities"/>
    <m/>
    <m/>
    <d v="2007-03-21T00:00:00"/>
    <s v="N"/>
    <m/>
    <x v="2"/>
  </r>
  <r>
    <x v="11"/>
    <x v="2"/>
    <s v="ROCHESTER, CITY OF"/>
    <x v="57"/>
    <n v="112542"/>
    <s v="BUTTONS, BRAD"/>
    <m/>
    <d v="2013-02-14T00:00:00"/>
    <m/>
    <n v="256.56"/>
    <s v="League of Minnesota Cities"/>
    <m/>
    <m/>
    <d v="2013-01-30T00:00:00"/>
    <s v="N"/>
    <m/>
    <x v="2"/>
  </r>
  <r>
    <x v="5"/>
    <x v="5"/>
    <s v="BLOOMINGTON, CITY OF"/>
    <x v="18"/>
    <n v="87158"/>
    <s v="INTERNATIONAL VILLAGE APARTMEN"/>
    <m/>
    <d v="2014-09-02T00:00:00"/>
    <m/>
    <n v="252.5"/>
    <s v="League of Minnesota Cities"/>
    <m/>
    <m/>
    <d v="2014-07-14T00:00:00"/>
    <s v="N"/>
    <m/>
    <x v="2"/>
  </r>
  <r>
    <x v="6"/>
    <x v="0"/>
    <s v="BROOKLYN PARK, CITY OF BROOKLYN PARK EDA"/>
    <x v="3"/>
    <n v="79433"/>
    <s v="RANDOLPH TINSEN"/>
    <m/>
    <d v="2007-06-27T00:00:00"/>
    <m/>
    <n v="250"/>
    <s v="League of Minnesota Cities"/>
    <m/>
    <m/>
    <d v="2007-04-06T00:00:00"/>
    <s v="N"/>
    <m/>
    <x v="2"/>
  </r>
  <r>
    <x v="7"/>
    <x v="9"/>
    <s v="BROOKLYN PARK, CITY OF BROOKLYN PARK EDA"/>
    <x v="3"/>
    <n v="79433"/>
    <s v="DIANE SMITH"/>
    <m/>
    <d v="2010-08-27T00:00:00"/>
    <m/>
    <n v="250"/>
    <s v="League of Minnesota Cities"/>
    <m/>
    <m/>
    <d v="2010-08-22T00:00:00"/>
    <s v="N"/>
    <m/>
    <x v="2"/>
  </r>
  <r>
    <x v="9"/>
    <x v="7"/>
    <s v="COON RAPIDS, CITY OF"/>
    <x v="96"/>
    <n v="62256"/>
    <s v="BARNES, MICHAEL"/>
    <m/>
    <d v="2012-06-06T00:00:00"/>
    <m/>
    <n v="250"/>
    <s v="League of Minnesota Cities"/>
    <m/>
    <m/>
    <d v="2012-06-04T00:00:00"/>
    <s v="N"/>
    <m/>
    <x v="2"/>
  </r>
  <r>
    <x v="8"/>
    <x v="1"/>
    <s v="COTTAGE GROVE, CITY OF &amp; COTTAGE GROVE EDA"/>
    <x v="138"/>
    <n v="35868"/>
    <s v="BERGSBAKEN, MICHAEL &amp; DIANE"/>
    <m/>
    <d v="2011-10-12T00:00:00"/>
    <m/>
    <n v="250"/>
    <s v="League of Minnesota Cities"/>
    <m/>
    <m/>
    <d v="2011-08-13T00:00:00"/>
    <s v="N"/>
    <m/>
    <x v="2"/>
  </r>
  <r>
    <x v="6"/>
    <x v="10"/>
    <s v="St. Paul"/>
    <x v="5"/>
    <n v="300721"/>
    <s v="Julie Thomas v. City"/>
    <m/>
    <m/>
    <m/>
    <n v="250"/>
    <s v="St. Paul"/>
    <s v="Shawn Longen"/>
    <s v="police misconduct"/>
    <m/>
    <s v="N"/>
    <s v="Settled"/>
    <x v="2"/>
  </r>
  <r>
    <x v="10"/>
    <x v="6"/>
    <s v="ROCHESTER, CITY OF"/>
    <x v="57"/>
    <n v="112542"/>
    <s v="TERRY TIMMERMAN"/>
    <m/>
    <d v="2008-12-16T00:00:00"/>
    <m/>
    <n v="240"/>
    <s v="League of Minnesota Cities"/>
    <m/>
    <m/>
    <d v="2008-09-15T00:00:00"/>
    <s v="N"/>
    <m/>
    <x v="2"/>
  </r>
  <r>
    <x v="10"/>
    <x v="10"/>
    <s v="BROOKLYN PARK, CITY OF BROOKLYN PARK EDA"/>
    <x v="3"/>
    <n v="79433"/>
    <s v="DARIELLE MANGEN"/>
    <m/>
    <d v="2008-02-08T00:00:00"/>
    <m/>
    <n v="236.64"/>
    <s v="League of Minnesota Cities"/>
    <m/>
    <m/>
    <d v="2007-10-30T00:00:00"/>
    <s v="N"/>
    <m/>
    <x v="2"/>
  </r>
  <r>
    <x v="10"/>
    <x v="6"/>
    <s v="EAGAN, CITY OF"/>
    <x v="55"/>
    <n v="66549"/>
    <s v="TOM BAKER"/>
    <m/>
    <d v="2008-12-17T00:00:00"/>
    <m/>
    <n v="232.99"/>
    <s v="League of Minnesota Cities"/>
    <m/>
    <m/>
    <d v="2008-11-29T00:00:00"/>
    <s v="N"/>
    <m/>
    <x v="2"/>
  </r>
  <r>
    <x v="10"/>
    <x v="10"/>
    <s v="ROCHESTER, CITY OF"/>
    <x v="57"/>
    <n v="112542"/>
    <s v="TOM JIRU"/>
    <m/>
    <d v="2008-05-30T00:00:00"/>
    <m/>
    <n v="222.43"/>
    <s v="League of Minnesota Cities"/>
    <m/>
    <m/>
    <d v="2008-05-05T00:00:00"/>
    <s v="N"/>
    <m/>
    <x v="2"/>
  </r>
  <r>
    <x v="10"/>
    <x v="6"/>
    <s v="COON RAPIDS, CITY OF"/>
    <x v="96"/>
    <n v="62256"/>
    <s v="STEVE BRANSTROM"/>
    <m/>
    <d v="2008-12-06T00:00:00"/>
    <m/>
    <n v="221.35"/>
    <s v="League of Minnesota Cities"/>
    <m/>
    <m/>
    <d v="2008-12-06T00:00:00"/>
    <s v="N"/>
    <m/>
    <x v="2"/>
  </r>
  <r>
    <x v="2"/>
    <x v="8"/>
    <s v="MOORHEAD, CITY OF"/>
    <x v="109"/>
    <n v="40283"/>
    <s v="KURT PETERSON"/>
    <m/>
    <d v="2016-10-06T00:00:00"/>
    <m/>
    <n v="218.38"/>
    <s v="League of Minnesota Cities"/>
    <m/>
    <m/>
    <d v="2016-09-22T00:00:00"/>
    <s v="N"/>
    <m/>
    <x v="2"/>
  </r>
  <r>
    <x v="10"/>
    <x v="10"/>
    <s v="BLAINE, CITY OF &amp; EDA"/>
    <x v="51"/>
    <n v="62177"/>
    <s v="HANNA MOSSA"/>
    <m/>
    <d v="2008-06-17T00:00:00"/>
    <m/>
    <n v="213"/>
    <s v="League of Minnesota Cities"/>
    <m/>
    <m/>
    <d v="2008-06-03T00:00:00"/>
    <s v="N"/>
    <m/>
    <x v="2"/>
  </r>
  <r>
    <x v="2"/>
    <x v="8"/>
    <s v="WHITE BEAR LAKE, CITY OF"/>
    <x v="21"/>
    <n v="25284"/>
    <s v="REBECCA PETERSON"/>
    <m/>
    <d v="2016-01-11T00:00:00"/>
    <m/>
    <n v="211.23"/>
    <s v="League of Minnesota Cities"/>
    <m/>
    <m/>
    <d v="2016-01-10T00:00:00"/>
    <s v="N"/>
    <m/>
    <x v="2"/>
  </r>
  <r>
    <x v="4"/>
    <x v="3"/>
    <s v="Bloomington, City Of"/>
    <x v="18"/>
    <n v="87158"/>
    <s v="JOSHUA DEICK"/>
    <d v="2017-05-30T00:00:00"/>
    <d v="2017-09-26T00:00:00"/>
    <m/>
    <n v="210.17"/>
    <s v="League of Minnesota Cities"/>
    <s v="(not provided)"/>
    <m/>
    <m/>
    <s v="N"/>
    <m/>
    <x v="2"/>
  </r>
  <r>
    <x v="3"/>
    <x v="4"/>
    <s v="MOORHEAD, CITY OF"/>
    <x v="109"/>
    <n v="40283"/>
    <s v="Phillip Hamre"/>
    <m/>
    <d v="2015-04-15T00:00:00"/>
    <m/>
    <n v="202.54"/>
    <s v="League of Minnesota Cities"/>
    <m/>
    <m/>
    <d v="2014-05-01T00:00:00"/>
    <s v="N"/>
    <m/>
    <x v="2"/>
  </r>
  <r>
    <x v="0"/>
    <x v="6"/>
    <s v="Minneapolis"/>
    <x v="0"/>
    <n v="413479"/>
    <s v="Clarence Johnson"/>
    <m/>
    <m/>
    <m/>
    <n v="201"/>
    <s v="Minneapolis"/>
    <s v="City of Minneapolis"/>
    <m/>
    <d v="2007-11-14T00:00:00"/>
    <s v="N"/>
    <m/>
    <x v="0"/>
  </r>
  <r>
    <x v="6"/>
    <x v="0"/>
    <s v="BROOKLYN PARK, CITY OF BROOKLYN PARK EDA"/>
    <x v="3"/>
    <n v="79433"/>
    <s v="EDWARD GARRETT"/>
    <m/>
    <d v="2007-08-01T00:00:00"/>
    <m/>
    <n v="200"/>
    <s v="League of Minnesota Cities"/>
    <m/>
    <m/>
    <d v="2007-07-15T00:00:00"/>
    <s v="N"/>
    <m/>
    <x v="2"/>
  </r>
  <r>
    <x v="3"/>
    <x v="4"/>
    <s v="COON RAPIDS, CITY OF"/>
    <x v="96"/>
    <n v="62256"/>
    <s v="Peter Hartmark"/>
    <m/>
    <d v="2015-09-30T00:00:00"/>
    <m/>
    <n v="200"/>
    <s v="League of Minnesota Cities"/>
    <m/>
    <m/>
    <d v="2015-09-14T00:00:00"/>
    <s v="N"/>
    <m/>
    <x v="2"/>
  </r>
  <r>
    <x v="3"/>
    <x v="4"/>
    <s v="EAGAN, CITY OF"/>
    <x v="55"/>
    <n v="66549"/>
    <s v="DROBAC, DANIEL"/>
    <m/>
    <d v="2015-02-13T00:00:00"/>
    <m/>
    <n v="200"/>
    <s v="League of Minnesota Cities"/>
    <m/>
    <m/>
    <d v="2015-02-11T00:00:00"/>
    <s v="N"/>
    <m/>
    <x v="2"/>
  </r>
  <r>
    <x v="4"/>
    <x v="3"/>
    <s v="Eagan, City of &amp; Economic"/>
    <x v="55"/>
    <n v="66549"/>
    <s v="RYAN NEAL"/>
    <d v="2017-09-02T00:00:00"/>
    <d v="2017-09-13T00:00:00"/>
    <m/>
    <n v="200"/>
    <s v="League of Minnesota Cities"/>
    <s v="(not provided)"/>
    <m/>
    <m/>
    <s v="N"/>
    <m/>
    <x v="2"/>
  </r>
  <r>
    <x v="1"/>
    <x v="9"/>
    <s v="METRO GANG STRIKE FORCE LEVANDER, GILLEN  MILLER, PA"/>
    <x v="1"/>
    <e v="#N/A"/>
    <s v="BRAD STEINER"/>
    <m/>
    <d v="2009-11-16T00:00:00"/>
    <m/>
    <n v="200"/>
    <s v="League of Minnesota Cities"/>
    <m/>
    <m/>
    <d v="2009-11-16T00:00:00"/>
    <s v="N"/>
    <m/>
    <x v="1"/>
  </r>
  <r>
    <x v="0"/>
    <x v="9"/>
    <s v="Minneapolis"/>
    <x v="0"/>
    <n v="413479"/>
    <s v="Sherrie Williams"/>
    <m/>
    <m/>
    <m/>
    <n v="200"/>
    <s v="Minneapolis"/>
    <s v="Officers Adam Lepinski, Brian Grahme, C. Hudok, Linda Sue Chapin, Stephen McKean, Samual L. Reid"/>
    <m/>
    <d v="2008-10-17T00:00:00"/>
    <s v="N"/>
    <m/>
    <x v="0"/>
  </r>
  <r>
    <x v="6"/>
    <x v="0"/>
    <s v="NEW BRIGHTON, CITY OF"/>
    <x v="131"/>
    <n v="22463"/>
    <s v="LUKE MORRISON"/>
    <m/>
    <d v="2007-04-30T00:00:00"/>
    <m/>
    <n v="200"/>
    <s v="League of Minnesota Cities"/>
    <m/>
    <m/>
    <d v="2007-04-22T00:00:00"/>
    <s v="N"/>
    <m/>
    <x v="2"/>
  </r>
  <r>
    <x v="6"/>
    <x v="0"/>
    <s v="WOODBURY, CITY OF"/>
    <x v="87"/>
    <n v="68001"/>
    <s v="ANTHONY FRANCO"/>
    <m/>
    <d v="2007-08-09T00:00:00"/>
    <m/>
    <n v="199"/>
    <s v="League of Minnesota Cities"/>
    <m/>
    <m/>
    <d v="2007-08-09T00:00:00"/>
    <s v="N"/>
    <m/>
    <x v="2"/>
  </r>
  <r>
    <x v="2"/>
    <x v="8"/>
    <s v="EAGAN, CITY OF"/>
    <x v="55"/>
    <n v="66549"/>
    <s v="DOMINIC LAPORTA"/>
    <m/>
    <d v="2016-09-16T00:00:00"/>
    <m/>
    <n v="198.32"/>
    <s v="League of Minnesota Cities"/>
    <m/>
    <m/>
    <d v="2016-08-25T00:00:00"/>
    <s v="N"/>
    <m/>
    <x v="2"/>
  </r>
  <r>
    <x v="7"/>
    <x v="9"/>
    <s v="ROCHESTER, CITY OF"/>
    <x v="57"/>
    <n v="112542"/>
    <s v="NESIM MUJANOVIC"/>
    <m/>
    <d v="2010-09-17T00:00:00"/>
    <m/>
    <n v="193.26"/>
    <s v="League of Minnesota Cities"/>
    <m/>
    <m/>
    <d v="2010-09-17T00:00:00"/>
    <s v="N"/>
    <m/>
    <x v="2"/>
  </r>
  <r>
    <x v="2"/>
    <x v="8"/>
    <s v="WOODBURY, CITY OF"/>
    <x v="87"/>
    <n v="68001"/>
    <s v="RHONDA ANOKA"/>
    <m/>
    <d v="2016-10-13T00:00:00"/>
    <m/>
    <n v="192.32"/>
    <s v="League of Minnesota Cities"/>
    <m/>
    <m/>
    <d v="2016-10-10T00:00:00"/>
    <s v="N"/>
    <m/>
    <x v="2"/>
  </r>
  <r>
    <x v="1"/>
    <x v="6"/>
    <s v="ROCHESTER, CITY OF"/>
    <x v="57"/>
    <n v="112542"/>
    <s v="JEROD BOYNTON"/>
    <m/>
    <d v="2009-11-01T00:00:00"/>
    <m/>
    <n v="190.23"/>
    <s v="League of Minnesota Cities"/>
    <m/>
    <m/>
    <d v="2009-11-01T00:00:00"/>
    <s v="N"/>
    <m/>
    <x v="2"/>
  </r>
  <r>
    <x v="3"/>
    <x v="4"/>
    <s v="NEW BRIGHTON, CITY OF"/>
    <x v="131"/>
    <n v="22463"/>
    <s v="MAUTI, BENARD"/>
    <m/>
    <d v="2015-03-25T00:00:00"/>
    <m/>
    <n v="188.6"/>
    <s v="League of Minnesota Cities"/>
    <m/>
    <m/>
    <d v="2015-03-21T00:00:00"/>
    <s v="N"/>
    <m/>
    <x v="2"/>
  </r>
  <r>
    <x v="1"/>
    <x v="6"/>
    <s v="BLOOMINGTON, CITY OF"/>
    <x v="18"/>
    <n v="87158"/>
    <s v="MOHAMUAD FAGAS"/>
    <m/>
    <d v="2009-12-03T00:00:00"/>
    <m/>
    <n v="183.8"/>
    <s v="League of Minnesota Cities"/>
    <m/>
    <m/>
    <d v="2009-11-19T00:00:00"/>
    <s v="N"/>
    <m/>
    <x v="2"/>
  </r>
  <r>
    <x v="6"/>
    <x v="0"/>
    <s v="WEST CONCORD, CITY OF"/>
    <x v="187"/>
    <n v="778"/>
    <s v="DEREK ELLINGSON"/>
    <m/>
    <d v="2007-02-14T00:00:00"/>
    <m/>
    <n v="182"/>
    <s v="League of Minnesota Cities"/>
    <m/>
    <m/>
    <d v="2006-12-17T00:00:00"/>
    <s v="N"/>
    <m/>
    <x v="2"/>
  </r>
  <r>
    <x v="5"/>
    <x v="5"/>
    <s v="ROCHESTER, CITY OF"/>
    <x v="57"/>
    <n v="112542"/>
    <s v="TRI, CHARLES"/>
    <m/>
    <d v="2014-07-17T00:00:00"/>
    <m/>
    <n v="180.53"/>
    <s v="League of Minnesota Cities"/>
    <m/>
    <m/>
    <d v="2014-05-06T00:00:00"/>
    <s v="N"/>
    <m/>
    <x v="2"/>
  </r>
  <r>
    <x v="2"/>
    <x v="8"/>
    <s v="BLOOMINGTON, CITY OF"/>
    <x v="18"/>
    <n v="87158"/>
    <s v="KEDAR KSHIRSAGAR"/>
    <m/>
    <d v="2016-09-20T00:00:00"/>
    <m/>
    <n v="175"/>
    <s v="League of Minnesota Cities"/>
    <m/>
    <m/>
    <d v="2016-09-03T00:00:00"/>
    <s v="N"/>
    <m/>
    <x v="2"/>
  </r>
  <r>
    <x v="7"/>
    <x v="9"/>
    <s v="BROOKLYN PARK, CITY OF BROOKLYN PARK EDA"/>
    <x v="3"/>
    <n v="79433"/>
    <s v="ABBA BORA HUSSEIN KEDIR"/>
    <m/>
    <d v="2010-10-26T00:00:00"/>
    <m/>
    <n v="173.37"/>
    <s v="League of Minnesota Cities"/>
    <m/>
    <m/>
    <d v="2010-09-11T00:00:00"/>
    <s v="N"/>
    <m/>
    <x v="2"/>
  </r>
  <r>
    <x v="9"/>
    <x v="7"/>
    <s v="LINO LAKES, CITY OF"/>
    <x v="180"/>
    <n v="21125"/>
    <s v="TRINH, CARTER"/>
    <m/>
    <d v="2012-02-04T00:00:00"/>
    <m/>
    <n v="173"/>
    <s v="League of Minnesota Cities"/>
    <m/>
    <m/>
    <d v="2012-02-04T00:00:00"/>
    <s v="N"/>
    <m/>
    <x v="2"/>
  </r>
  <r>
    <x v="5"/>
    <x v="5"/>
    <s v="BLOOMINGTON, CITY OF"/>
    <x v="18"/>
    <n v="87158"/>
    <s v="EMCAS"/>
    <m/>
    <d v="2014-03-05T00:00:00"/>
    <m/>
    <n v="170.66"/>
    <s v="League of Minnesota Cities"/>
    <m/>
    <m/>
    <d v="2013-12-31T00:00:00"/>
    <s v="N"/>
    <m/>
    <x v="2"/>
  </r>
  <r>
    <x v="9"/>
    <x v="7"/>
    <s v="LINO LAKES, CITY OF"/>
    <x v="180"/>
    <n v="21125"/>
    <s v="VANG, AY"/>
    <m/>
    <d v="2012-02-04T00:00:00"/>
    <m/>
    <n v="163.9"/>
    <s v="League of Minnesota Cities"/>
    <m/>
    <m/>
    <d v="2012-02-04T00:00:00"/>
    <s v="N"/>
    <m/>
    <x v="2"/>
  </r>
  <r>
    <x v="5"/>
    <x v="5"/>
    <s v="EAGAN, CITY OF"/>
    <x v="55"/>
    <n v="66549"/>
    <s v="DOPERALSKI, BEAU"/>
    <m/>
    <d v="2014-02-18T00:00:00"/>
    <m/>
    <n v="160"/>
    <s v="League of Minnesota Cities"/>
    <m/>
    <m/>
    <d v="2014-02-18T00:00:00"/>
    <s v="N"/>
    <m/>
    <x v="2"/>
  </r>
  <r>
    <x v="7"/>
    <x v="9"/>
    <s v="COON RAPIDS, CITY OF"/>
    <x v="96"/>
    <n v="62256"/>
    <s v="KELLY SWENSON"/>
    <m/>
    <d v="2010-01-19T00:00:00"/>
    <m/>
    <n v="153.57"/>
    <s v="League of Minnesota Cities"/>
    <m/>
    <m/>
    <d v="2010-01-19T00:00:00"/>
    <s v="N"/>
    <m/>
    <x v="2"/>
  </r>
  <r>
    <x v="9"/>
    <x v="7"/>
    <s v="BLOOMINGTON, CITY OF"/>
    <x v="18"/>
    <n v="87158"/>
    <s v="KAMP, MELANIE"/>
    <m/>
    <d v="2012-01-05T00:00:00"/>
    <m/>
    <n v="152.44"/>
    <s v="League of Minnesota Cities"/>
    <m/>
    <m/>
    <d v="2011-12-08T00:00:00"/>
    <s v="N"/>
    <m/>
    <x v="2"/>
  </r>
  <r>
    <x v="11"/>
    <x v="2"/>
    <s v="APPLE VALLEY, CITY OF"/>
    <x v="68"/>
    <n v="50832"/>
    <s v="JALLAH, RAYEL"/>
    <m/>
    <d v="2013-07-30T00:00:00"/>
    <m/>
    <n v="151.5"/>
    <s v="League of Minnesota Cities"/>
    <m/>
    <m/>
    <d v="2013-07-27T00:00:00"/>
    <s v="N"/>
    <m/>
    <x v="2"/>
  </r>
  <r>
    <x v="0"/>
    <x v="9"/>
    <s v="Minneapolis"/>
    <x v="0"/>
    <n v="413479"/>
    <s v="James Gardner"/>
    <m/>
    <m/>
    <m/>
    <n v="150"/>
    <s v="Minneapolis"/>
    <s v="Officers Brian Grahme, Christopher Pickhardt, Anthony Leone"/>
    <m/>
    <d v="2006-07-27T00:00:00"/>
    <s v="N"/>
    <m/>
    <x v="0"/>
  </r>
  <r>
    <x v="9"/>
    <x v="7"/>
    <s v="ROCHESTER, CITY OF"/>
    <x v="57"/>
    <n v="112542"/>
    <s v="BRUNKHORST, GREG"/>
    <m/>
    <d v="2012-04-19T00:00:00"/>
    <m/>
    <n v="150"/>
    <s v="League of Minnesota Cities"/>
    <m/>
    <m/>
    <d v="2011-09-01T00:00:00"/>
    <s v="N"/>
    <m/>
    <x v="2"/>
  </r>
  <r>
    <x v="10"/>
    <x v="10"/>
    <s v="NEW BRIGHTON, CITY OF"/>
    <x v="131"/>
    <n v="22463"/>
    <s v="PETER &amp; LINDA WIDSTRAND"/>
    <m/>
    <d v="2008-08-13T00:00:00"/>
    <m/>
    <n v="140"/>
    <s v="League of Minnesota Cities"/>
    <m/>
    <m/>
    <d v="2008-08-06T00:00:00"/>
    <s v="N"/>
    <m/>
    <x v="2"/>
  </r>
  <r>
    <x v="2"/>
    <x v="8"/>
    <s v="LAKEVILLE, CITY OF LAKEVILLE HRA"/>
    <x v="12"/>
    <n v="60846"/>
    <s v="SHAWN FOOTE"/>
    <m/>
    <d v="2016-07-25T00:00:00"/>
    <m/>
    <n v="130"/>
    <s v="League of Minnesota Cities"/>
    <m/>
    <m/>
    <d v="2016-07-06T00:00:00"/>
    <s v="N"/>
    <m/>
    <x v="2"/>
  </r>
  <r>
    <x v="6"/>
    <x v="0"/>
    <s v="BLOOMINGTON, CITY OF"/>
    <x v="18"/>
    <n v="87158"/>
    <s v="KANDICE PAHL"/>
    <m/>
    <d v="2007-01-03T00:00:00"/>
    <m/>
    <n v="125"/>
    <s v="League of Minnesota Cities"/>
    <m/>
    <m/>
    <d v="2006-12-27T00:00:00"/>
    <s v="N"/>
    <m/>
    <x v="2"/>
  </r>
  <r>
    <x v="9"/>
    <x v="7"/>
    <s v="LINO LAKES, CITY OF"/>
    <x v="180"/>
    <n v="21125"/>
    <s v="ENGLISH, MARCUS"/>
    <m/>
    <d v="2012-02-04T00:00:00"/>
    <m/>
    <n v="122.17"/>
    <s v="League of Minnesota Cities"/>
    <m/>
    <m/>
    <d v="2012-02-04T00:00:00"/>
    <s v="N"/>
    <m/>
    <x v="2"/>
  </r>
  <r>
    <x v="6"/>
    <x v="0"/>
    <s v="ROCHESTER, CITY OF"/>
    <x v="57"/>
    <n v="112542"/>
    <s v="NORM SCHWANKE"/>
    <m/>
    <d v="2007-04-30T00:00:00"/>
    <m/>
    <n v="115"/>
    <s v="League of Minnesota Cities"/>
    <m/>
    <m/>
    <d v="2007-04-29T00:00:00"/>
    <s v="N"/>
    <m/>
    <x v="2"/>
  </r>
  <r>
    <x v="9"/>
    <x v="7"/>
    <s v="LINO LAKES, CITY OF"/>
    <x v="180"/>
    <n v="21125"/>
    <s v="HUDELLA, CHERI"/>
    <m/>
    <d v="2012-02-04T00:00:00"/>
    <m/>
    <n v="110.98"/>
    <s v="League of Minnesota Cities"/>
    <m/>
    <m/>
    <d v="2012-02-04T00:00:00"/>
    <s v="N"/>
    <m/>
    <x v="2"/>
  </r>
  <r>
    <x v="7"/>
    <x v="9"/>
    <s v="ROCHESTER, CITY OF"/>
    <x v="57"/>
    <n v="112542"/>
    <s v="MINNESOTA PUBLIC HOUSING AUTH"/>
    <m/>
    <d v="2010-02-23T00:00:00"/>
    <m/>
    <n v="108"/>
    <s v="League of Minnesota Cities"/>
    <m/>
    <m/>
    <d v="2010-01-27T00:00:00"/>
    <s v="N"/>
    <m/>
    <x v="2"/>
  </r>
  <r>
    <x v="9"/>
    <x v="7"/>
    <s v="BLOOMINGTON, CITY OF"/>
    <x v="18"/>
    <n v="87158"/>
    <s v="BETH, JEREMY"/>
    <m/>
    <d v="2012-09-24T00:00:00"/>
    <m/>
    <n v="106.54"/>
    <s v="League of Minnesota Cities"/>
    <m/>
    <m/>
    <d v="2012-09-04T00:00:00"/>
    <s v="N"/>
    <m/>
    <x v="2"/>
  </r>
  <r>
    <x v="3"/>
    <x v="4"/>
    <s v="NEW ULM, CITY OF"/>
    <x v="188"/>
    <n v="13195"/>
    <s v="Bruce Menk"/>
    <m/>
    <d v="2015-07-16T00:00:00"/>
    <m/>
    <n v="105.6"/>
    <s v="League of Minnesota Cities"/>
    <m/>
    <m/>
    <d v="2015-05-27T00:00:00"/>
    <s v="N"/>
    <m/>
    <x v="2"/>
  </r>
  <r>
    <x v="1"/>
    <x v="6"/>
    <s v="BROOKLYN PARK, CITY OF BROOKLYN PARK EDA"/>
    <x v="3"/>
    <n v="79433"/>
    <s v="MINTY WONGEH"/>
    <m/>
    <d v="2009-07-11T00:00:00"/>
    <m/>
    <n v="103.49"/>
    <s v="League of Minnesota Cities"/>
    <m/>
    <m/>
    <d v="2009-07-11T00:00:00"/>
    <s v="N"/>
    <m/>
    <x v="2"/>
  </r>
  <r>
    <x v="9"/>
    <x v="2"/>
    <s v="BROOKLYN CENTER, CITY OF"/>
    <x v="16"/>
    <n v="30873"/>
    <s v="WEBBER SR., TIMMY"/>
    <m/>
    <d v="2012-08-16T00:00:00"/>
    <m/>
    <n v="100"/>
    <s v="League of Minnesota Cities"/>
    <m/>
    <m/>
    <d v="2012-07-03T00:00:00"/>
    <s v="N"/>
    <m/>
    <x v="2"/>
  </r>
  <r>
    <x v="6"/>
    <x v="0"/>
    <s v="BROOKLYN PARK, CITY OF BROOKLYN PARK EDA"/>
    <x v="3"/>
    <n v="79433"/>
    <s v="JORGE ARMANDO HIDALGO"/>
    <m/>
    <d v="2007-01-16T00:00:00"/>
    <m/>
    <n v="100"/>
    <s v="League of Minnesota Cities"/>
    <m/>
    <m/>
    <d v="2006-12-12T00:00:00"/>
    <s v="N"/>
    <m/>
    <x v="2"/>
  </r>
  <r>
    <x v="4"/>
    <x v="3"/>
    <s v="Moorhead, City Of"/>
    <x v="109"/>
    <n v="40283"/>
    <s v="JOHATHAN MONTANEZ"/>
    <m/>
    <d v="2017-06-26T00:00:00"/>
    <m/>
    <n v="100"/>
    <s v="League of Minnesota Cities"/>
    <m/>
    <m/>
    <d v="2017-05-13T00:00:00"/>
    <s v="N"/>
    <m/>
    <x v="2"/>
  </r>
  <r>
    <x v="2"/>
    <x v="8"/>
    <s v="ST. LOUIS PARK CITY OF"/>
    <x v="10"/>
    <n v="48074"/>
    <s v="TIMOTHY SYLTE"/>
    <m/>
    <d v="2016-07-18T00:00:00"/>
    <m/>
    <n v="86"/>
    <s v="League of Minnesota Cities"/>
    <m/>
    <m/>
    <d v="2016-07-03T00:00:00"/>
    <s v="N"/>
    <m/>
    <x v="2"/>
  </r>
  <r>
    <x v="2"/>
    <x v="8"/>
    <s v="LINO LAKES, CITY OF"/>
    <x v="180"/>
    <n v="21125"/>
    <s v="WENDY BROWN"/>
    <m/>
    <d v="2016-09-23T00:00:00"/>
    <m/>
    <n v="85.65"/>
    <s v="League of Minnesota Cities"/>
    <m/>
    <m/>
    <d v="2016-08-04T00:00:00"/>
    <s v="N"/>
    <m/>
    <x v="2"/>
  </r>
  <r>
    <x v="11"/>
    <x v="2"/>
    <s v="INTERNATIONAL FALLS, CITY OF"/>
    <x v="189"/>
    <n v="6111"/>
    <s v="WOOD, FRANCIS"/>
    <m/>
    <d v="2013-11-05T00:00:00"/>
    <m/>
    <n v="85"/>
    <s v="League of Minnesota Cities"/>
    <m/>
    <m/>
    <d v="2013-11-03T00:00:00"/>
    <s v="N"/>
    <m/>
    <x v="2"/>
  </r>
  <r>
    <x v="1"/>
    <x v="6"/>
    <s v="ROCHESTER, CITY OF"/>
    <x v="57"/>
    <n v="112542"/>
    <s v="CHARLES BUTRUFF"/>
    <m/>
    <d v="2009-04-28T00:00:00"/>
    <m/>
    <n v="84"/>
    <s v="League of Minnesota Cities"/>
    <m/>
    <m/>
    <d v="2009-04-27T00:00:00"/>
    <s v="N"/>
    <m/>
    <x v="2"/>
  </r>
  <r>
    <x v="6"/>
    <x v="0"/>
    <s v="WOODBURY, CITY OF"/>
    <x v="87"/>
    <n v="68001"/>
    <s v="GEORGIA HUDSON"/>
    <m/>
    <d v="2007-02-21T00:00:00"/>
    <m/>
    <n v="83.3"/>
    <s v="League of Minnesota Cities"/>
    <m/>
    <m/>
    <d v="2007-02-21T00:00:00"/>
    <s v="N"/>
    <m/>
    <x v="2"/>
  </r>
  <r>
    <x v="1"/>
    <x v="6"/>
    <s v="APPLE VALLEY, CITY OF"/>
    <x v="68"/>
    <n v="50832"/>
    <s v="RANDY WOBSCHALL"/>
    <m/>
    <d v="2009-05-22T00:00:00"/>
    <m/>
    <n v="82.03"/>
    <s v="League of Minnesota Cities"/>
    <m/>
    <m/>
    <d v="2009-05-20T00:00:00"/>
    <s v="N"/>
    <m/>
    <x v="2"/>
  </r>
  <r>
    <x v="11"/>
    <x v="2"/>
    <s v="CANBY, CITY OF"/>
    <x v="190"/>
    <n v="1729"/>
    <s v="BRADLEY, ANTWAN"/>
    <m/>
    <d v="2013-10-01T00:00:00"/>
    <m/>
    <n v="80"/>
    <s v="League of Minnesota Cities"/>
    <m/>
    <m/>
    <d v="2013-09-28T00:00:00"/>
    <s v="N"/>
    <m/>
    <x v="2"/>
  </r>
  <r>
    <x v="10"/>
    <x v="6"/>
    <s v="BROOKLYN PARK, CITY OF BROOKLYN PARK EDA"/>
    <x v="3"/>
    <n v="79433"/>
    <s v="TRACI CUNNINGHAM"/>
    <m/>
    <d v="2008-12-08T00:00:00"/>
    <m/>
    <n v="77.819999999999993"/>
    <s v="League of Minnesota Cities"/>
    <m/>
    <m/>
    <d v="2008-11-30T00:00:00"/>
    <s v="N"/>
    <m/>
    <x v="2"/>
  </r>
  <r>
    <x v="1"/>
    <x v="6"/>
    <s v="ROCHESTER, CITY OF"/>
    <x v="57"/>
    <n v="112542"/>
    <s v="DOBRZYNSKI ANDRZEY"/>
    <m/>
    <d v="2009-05-12T00:00:00"/>
    <m/>
    <n v="76"/>
    <s v="League of Minnesota Cities"/>
    <m/>
    <m/>
    <d v="2009-05-07T00:00:00"/>
    <s v="N"/>
    <m/>
    <x v="2"/>
  </r>
  <r>
    <x v="1"/>
    <x v="6"/>
    <s v="APPLE VALLEY, CITY OF"/>
    <x v="68"/>
    <n v="50832"/>
    <s v="ERIC SYVERSON"/>
    <m/>
    <d v="2009-10-19T00:00:00"/>
    <m/>
    <n v="75"/>
    <s v="League of Minnesota Cities"/>
    <m/>
    <m/>
    <d v="2009-09-03T00:00:00"/>
    <s v="N"/>
    <m/>
    <x v="2"/>
  </r>
  <r>
    <x v="10"/>
    <x v="6"/>
    <s v="BROOKLYN PARK, CITY OF BROOKLYN PARK EDA"/>
    <x v="3"/>
    <n v="79433"/>
    <s v="ASHLEY DOSS"/>
    <m/>
    <d v="2008-12-08T00:00:00"/>
    <m/>
    <n v="74.319999999999993"/>
    <s v="League of Minnesota Cities"/>
    <m/>
    <m/>
    <d v="2008-11-26T00:00:00"/>
    <s v="N"/>
    <m/>
    <x v="2"/>
  </r>
  <r>
    <x v="8"/>
    <x v="1"/>
    <s v="ALBERT LEA, CITY OF"/>
    <x v="121"/>
    <n v="17763"/>
    <s v="MUILENBURG, KEN &amp; KATHY"/>
    <m/>
    <d v="2011-10-25T00:00:00"/>
    <m/>
    <n v="73.56"/>
    <s v="League of Minnesota Cities"/>
    <m/>
    <m/>
    <d v="2011-10-21T00:00:00"/>
    <s v="N"/>
    <m/>
    <x v="2"/>
  </r>
  <r>
    <x v="6"/>
    <x v="0"/>
    <s v="BROOKLYN PARK, CITY OF BROOKLYN PARK EDA"/>
    <x v="3"/>
    <n v="79433"/>
    <s v="MARIO TUCKER"/>
    <m/>
    <d v="2007-06-21T00:00:00"/>
    <m/>
    <n v="70"/>
    <s v="League of Minnesota Cities"/>
    <m/>
    <m/>
    <d v="2006-01-01T00:00:00"/>
    <s v="N"/>
    <m/>
    <x v="2"/>
  </r>
  <r>
    <x v="5"/>
    <x v="4"/>
    <s v="MANKATO, CITY OF"/>
    <x v="31"/>
    <n v="40669"/>
    <s v="ABRAHAM, GREG"/>
    <m/>
    <d v="2014-10-20T00:00:00"/>
    <m/>
    <n v="64.430000000000007"/>
    <s v="League of Minnesota Cities"/>
    <m/>
    <m/>
    <d v="2014-07-02T00:00:00"/>
    <s v="N"/>
    <m/>
    <x v="2"/>
  </r>
  <r>
    <x v="11"/>
    <x v="2"/>
    <s v="EAGAN, CITY OF"/>
    <x v="55"/>
    <n v="66549"/>
    <s v="NELSON, DARLA"/>
    <m/>
    <d v="2013-03-29T00:00:00"/>
    <m/>
    <n v="55.96"/>
    <s v="League of Minnesota Cities"/>
    <m/>
    <m/>
    <d v="2013-03-21T00:00:00"/>
    <s v="N"/>
    <m/>
    <x v="2"/>
  </r>
  <r>
    <x v="6"/>
    <x v="0"/>
    <s v="ROCHESTER, CITY OF"/>
    <x v="57"/>
    <n v="112542"/>
    <s v="CHRISTOPHER BLOCK"/>
    <m/>
    <d v="2007-04-30T00:00:00"/>
    <m/>
    <n v="55.75"/>
    <s v="League of Minnesota Cities"/>
    <m/>
    <m/>
    <d v="2007-04-28T00:00:00"/>
    <s v="N"/>
    <m/>
    <x v="2"/>
  </r>
  <r>
    <x v="1"/>
    <x v="6"/>
    <s v="BLAINE, CITY OF &amp; EDA"/>
    <x v="51"/>
    <n v="62177"/>
    <s v="DANA MARIE OLNESS"/>
    <m/>
    <d v="2009-10-07T00:00:00"/>
    <m/>
    <n v="50"/>
    <s v="League of Minnesota Cities"/>
    <m/>
    <m/>
    <d v="2009-10-05T00:00:00"/>
    <s v="N"/>
    <m/>
    <x v="2"/>
  </r>
  <r>
    <x v="1"/>
    <x v="9"/>
    <s v="METRO GANG STRIKE FORCE LEVANDER, GILLEN  MILLER, PA"/>
    <x v="1"/>
    <e v="#N/A"/>
    <s v="JEANETTE MCDOWELL"/>
    <m/>
    <d v="2009-10-08T00:00:00"/>
    <m/>
    <n v="40"/>
    <s v="League of Minnesota Cities"/>
    <m/>
    <m/>
    <d v="2009-10-08T00:00:00"/>
    <s v="N"/>
    <m/>
    <x v="1"/>
  </r>
  <r>
    <x v="7"/>
    <x v="9"/>
    <s v="ROCHESTER, CITY OF"/>
    <x v="57"/>
    <n v="112542"/>
    <s v="LAGUANA WATKINS"/>
    <m/>
    <d v="2010-02-23T00:00:00"/>
    <m/>
    <n v="40"/>
    <s v="League of Minnesota Cities"/>
    <m/>
    <m/>
    <d v="2010-01-27T00:00:00"/>
    <s v="N"/>
    <m/>
    <x v="2"/>
  </r>
  <r>
    <x v="1"/>
    <x v="6"/>
    <s v="EAGAN, CITY OF"/>
    <x v="55"/>
    <n v="66549"/>
    <s v="SUE VON DELINDE"/>
    <m/>
    <d v="2009-07-09T00:00:00"/>
    <m/>
    <n v="21.41"/>
    <s v="League of Minnesota Cities"/>
    <m/>
    <m/>
    <d v="2009-07-05T00:00:00"/>
    <s v="N"/>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M196" firstHeaderRow="1" firstDataRow="2" firstDataCol="1"/>
  <pivotFields count="17">
    <pivotField showAll="0">
      <items count="14">
        <item x="12"/>
        <item x="6"/>
        <item x="10"/>
        <item x="1"/>
        <item x="7"/>
        <item x="8"/>
        <item x="9"/>
        <item x="11"/>
        <item x="5"/>
        <item x="3"/>
        <item x="2"/>
        <item x="4"/>
        <item x="0"/>
        <item t="default"/>
      </items>
    </pivotField>
    <pivotField axis="axisCol" showAll="0">
      <items count="12">
        <item x="0"/>
        <item x="10"/>
        <item x="6"/>
        <item x="9"/>
        <item x="1"/>
        <item x="7"/>
        <item x="2"/>
        <item x="5"/>
        <item x="4"/>
        <item x="8"/>
        <item x="3"/>
        <item t="default"/>
      </items>
    </pivotField>
    <pivotField dataField="1" showAll="0"/>
    <pivotField axis="axisRow" showAll="0">
      <items count="192">
        <item x="64"/>
        <item x="121"/>
        <item x="122"/>
        <item x="28"/>
        <item x="27"/>
        <item x="68"/>
        <item x="176"/>
        <item x="137"/>
        <item x="42"/>
        <item x="36"/>
        <item x="77"/>
        <item x="119"/>
        <item x="150"/>
        <item x="53"/>
        <item x="51"/>
        <item x="115"/>
        <item x="18"/>
        <item x="67"/>
        <item x="99"/>
        <item x="38"/>
        <item x="15"/>
        <item x="73"/>
        <item x="16"/>
        <item x="3"/>
        <item x="75"/>
        <item x="83"/>
        <item x="89"/>
        <item x="190"/>
        <item x="60"/>
        <item x="128"/>
        <item x="178"/>
        <item x="140"/>
        <item x="25"/>
        <item x="7"/>
        <item x="94"/>
        <item x="106"/>
        <item x="17"/>
        <item x="24"/>
        <item x="96"/>
        <item x="138"/>
        <item x="49"/>
        <item x="101"/>
        <item x="120"/>
        <item x="97"/>
        <item x="132"/>
        <item x="144"/>
        <item x="19"/>
        <item x="76"/>
        <item x="168"/>
        <item x="146"/>
        <item x="54"/>
        <item x="45"/>
        <item x="162"/>
        <item x="55"/>
        <item x="174"/>
        <item x="37"/>
        <item x="151"/>
        <item x="181"/>
        <item x="43"/>
        <item x="70"/>
        <item x="125"/>
        <item x="142"/>
        <item x="90"/>
        <item x="185"/>
        <item x="113"/>
        <item x="139"/>
        <item x="78"/>
        <item x="177"/>
        <item x="129"/>
        <item x="114"/>
        <item x="179"/>
        <item x="186"/>
        <item x="22"/>
        <item x="61"/>
        <item x="82"/>
        <item x="13"/>
        <item x="40"/>
        <item x="189"/>
        <item x="156"/>
        <item x="184"/>
        <item x="8"/>
        <item x="32"/>
        <item x="123"/>
        <item x="95"/>
        <item x="152"/>
        <item x="4"/>
        <item x="145"/>
        <item x="12"/>
        <item x="9"/>
        <item x="124"/>
        <item x="180"/>
        <item x="173"/>
        <item x="102"/>
        <item x="116"/>
        <item x="31"/>
        <item x="71"/>
        <item x="33"/>
        <item x="108"/>
        <item x="84"/>
        <item x="56"/>
        <item x="6"/>
        <item x="157"/>
        <item x="1"/>
        <item x="11"/>
        <item x="0"/>
        <item x="130"/>
        <item x="170"/>
        <item x="126"/>
        <item x="109"/>
        <item x="164"/>
        <item x="135"/>
        <item x="110"/>
        <item x="165"/>
        <item x="131"/>
        <item x="48"/>
        <item x="188"/>
        <item x="127"/>
        <item x="88"/>
        <item x="65"/>
        <item x="107"/>
        <item x="92"/>
        <item x="112"/>
        <item x="136"/>
        <item x="153"/>
        <item x="66"/>
        <item x="148"/>
        <item x="163"/>
        <item x="52"/>
        <item x="117"/>
        <item x="80"/>
        <item x="29"/>
        <item x="149"/>
        <item x="158"/>
        <item x="169"/>
        <item x="133"/>
        <item x="20"/>
        <item x="159"/>
        <item x="39"/>
        <item x="44"/>
        <item x="103"/>
        <item x="41"/>
        <item x="26"/>
        <item x="57"/>
        <item x="34"/>
        <item x="46"/>
        <item x="23"/>
        <item x="74"/>
        <item x="62"/>
        <item x="104"/>
        <item x="100"/>
        <item x="47"/>
        <item x="91"/>
        <item x="30"/>
        <item x="58"/>
        <item x="183"/>
        <item x="2"/>
        <item x="85"/>
        <item x="111"/>
        <item x="81"/>
        <item x="10"/>
        <item x="69"/>
        <item x="5"/>
        <item x="160"/>
        <item x="50"/>
        <item x="14"/>
        <item x="155"/>
        <item x="35"/>
        <item x="172"/>
        <item x="171"/>
        <item x="63"/>
        <item x="166"/>
        <item x="154"/>
        <item x="143"/>
        <item x="175"/>
        <item x="72"/>
        <item x="93"/>
        <item x="161"/>
        <item x="167"/>
        <item x="86"/>
        <item x="59"/>
        <item x="141"/>
        <item x="98"/>
        <item x="187"/>
        <item x="118"/>
        <item x="21"/>
        <item x="134"/>
        <item x="147"/>
        <item x="182"/>
        <item x="87"/>
        <item x="79"/>
        <item x="10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1">
    <field x="1"/>
  </colFields>
  <colItems count="12">
    <i>
      <x/>
    </i>
    <i>
      <x v="1"/>
    </i>
    <i>
      <x v="2"/>
    </i>
    <i>
      <x v="3"/>
    </i>
    <i>
      <x v="4"/>
    </i>
    <i>
      <x v="5"/>
    </i>
    <i>
      <x v="6"/>
    </i>
    <i>
      <x v="7"/>
    </i>
    <i>
      <x v="8"/>
    </i>
    <i>
      <x v="9"/>
    </i>
    <i>
      <x v="10"/>
    </i>
    <i t="grand">
      <x/>
    </i>
  </colItems>
  <dataFields count="1">
    <dataField name="Count of AGENC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chartFormat="2">
  <location ref="A4:AA198" firstHeaderRow="1" firstDataRow="3" firstDataCol="1"/>
  <pivotFields count="16">
    <pivotField showAll="0"/>
    <pivotField axis="axisCol" showAll="0">
      <items count="13">
        <item x="9"/>
        <item x="10"/>
        <item x="0"/>
        <item x="1"/>
        <item x="2"/>
        <item x="4"/>
        <item x="6"/>
        <item x="5"/>
        <item x="3"/>
        <item x="7"/>
        <item x="8"/>
        <item x="11"/>
        <item t="default"/>
      </items>
    </pivotField>
    <pivotField dataField="1" multipleItemSelectionAllowed="1" showAll="0" sortType="descending">
      <autoSortScope>
        <pivotArea dataOnly="0" outline="0" fieldPosition="0">
          <references count="1">
            <reference field="4294967294" count="1" selected="0">
              <x v="0"/>
            </reference>
          </references>
        </pivotArea>
      </autoSortScope>
    </pivotField>
    <pivotField axis="axisRow" showAll="0">
      <items count="192">
        <item x="1"/>
        <item x="3"/>
        <item x="2"/>
        <item x="5"/>
        <item x="6"/>
        <item x="7"/>
        <item x="9"/>
        <item x="10"/>
        <item x="11"/>
        <item x="12"/>
        <item x="14"/>
        <item x="15"/>
        <item x="16"/>
        <item x="17"/>
        <item x="18"/>
        <item x="19"/>
        <item x="20"/>
        <item x="21"/>
        <item x="22"/>
        <item x="23"/>
        <item x="25"/>
        <item x="26"/>
        <item x="27"/>
        <item x="28"/>
        <item x="29"/>
        <item x="31"/>
        <item x="32"/>
        <item x="33"/>
        <item x="34"/>
        <item x="35"/>
        <item x="37"/>
        <item x="38"/>
        <item x="39"/>
        <item x="40"/>
        <item x="41"/>
        <item x="42"/>
        <item x="44"/>
        <item x="47"/>
        <item x="48"/>
        <item x="49"/>
        <item x="50"/>
        <item x="51"/>
        <item x="53"/>
        <item x="54"/>
        <item x="55"/>
        <item x="56"/>
        <item x="57"/>
        <item x="58"/>
        <item x="59"/>
        <item x="60"/>
        <item x="61"/>
        <item x="62"/>
        <item x="63"/>
        <item x="64"/>
        <item x="65"/>
        <item x="66"/>
        <item x="67"/>
        <item x="68"/>
        <item x="69"/>
        <item x="70"/>
        <item x="73"/>
        <item x="74"/>
        <item x="75"/>
        <item x="76"/>
        <item x="77"/>
        <item x="78"/>
        <item x="80"/>
        <item x="79"/>
        <item x="81"/>
        <item x="83"/>
        <item x="84"/>
        <item x="85"/>
        <item x="86"/>
        <item x="87"/>
        <item x="88"/>
        <item x="89"/>
        <item x="90"/>
        <item x="91"/>
        <item x="92"/>
        <item x="93"/>
        <item x="94"/>
        <item x="95"/>
        <item x="96"/>
        <item x="97"/>
        <item x="98"/>
        <item x="99"/>
        <item x="100"/>
        <item x="101"/>
        <item x="103"/>
        <item x="104"/>
        <item x="105"/>
        <item x="106"/>
        <item x="107"/>
        <item x="108"/>
        <item x="110"/>
        <item x="111"/>
        <item x="112"/>
        <item x="113"/>
        <item x="114"/>
        <item x="115"/>
        <item x="116"/>
        <item x="117"/>
        <item x="118"/>
        <item x="119"/>
        <item x="120"/>
        <item x="122"/>
        <item x="123"/>
        <item x="124"/>
        <item x="125"/>
        <item x="127"/>
        <item x="128"/>
        <item x="130"/>
        <item x="129"/>
        <item x="131"/>
        <item x="132"/>
        <item x="133"/>
        <item x="135"/>
        <item x="134"/>
        <item x="136"/>
        <item x="137"/>
        <item x="138"/>
        <item x="140"/>
        <item x="141"/>
        <item x="142"/>
        <item x="143"/>
        <item x="144"/>
        <item x="145"/>
        <item x="146"/>
        <item x="147"/>
        <item x="148"/>
        <item x="149"/>
        <item x="150"/>
        <item x="151"/>
        <item x="152"/>
        <item x="154"/>
        <item x="155"/>
        <item x="156"/>
        <item x="157"/>
        <item x="158"/>
        <item x="160"/>
        <item x="159"/>
        <item x="161"/>
        <item x="162"/>
        <item x="164"/>
        <item x="165"/>
        <item x="166"/>
        <item x="169"/>
        <item x="171"/>
        <item x="172"/>
        <item x="174"/>
        <item x="173"/>
        <item x="175"/>
        <item x="176"/>
        <item x="178"/>
        <item x="180"/>
        <item x="181"/>
        <item x="182"/>
        <item x="183"/>
        <item x="184"/>
        <item x="185"/>
        <item x="186"/>
        <item x="187"/>
        <item x="188"/>
        <item x="189"/>
        <item x="190"/>
        <item x="0"/>
        <item x="4"/>
        <item x="8"/>
        <item x="13"/>
        <item x="36"/>
        <item x="52"/>
        <item x="82"/>
        <item x="102"/>
        <item x="109"/>
        <item x="126"/>
        <item x="167"/>
        <item x="24"/>
        <item x="30"/>
        <item x="43"/>
        <item x="45"/>
        <item x="71"/>
        <item x="72"/>
        <item x="121"/>
        <item x="139"/>
        <item x="153"/>
        <item x="163"/>
        <item x="168"/>
        <item x="177"/>
        <item x="179"/>
        <item x="46"/>
        <item x="170"/>
        <item t="default"/>
      </items>
    </pivotField>
    <pivotField showAll="0"/>
    <pivotField showAll="0"/>
    <pivotField showAll="0"/>
    <pivotField showAll="0"/>
    <pivotField showAll="0"/>
    <pivotField dataField="1" showAll="0"/>
    <pivotField showAll="0"/>
    <pivotField showAll="0"/>
    <pivotField showAll="0"/>
    <pivotField showAll="0"/>
    <pivotField multipleItemSelectionAllowed="1" showAll="0"/>
    <pivotField showAll="0"/>
  </pivotFields>
  <rowFields count="1">
    <field x="3"/>
  </rowFields>
  <rowItems count="19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t="grand">
      <x/>
    </i>
  </rowItems>
  <colFields count="2">
    <field x="-2"/>
    <field x="1"/>
  </colFields>
  <colItems count="26">
    <i>
      <x/>
      <x/>
    </i>
    <i r="1">
      <x v="1"/>
    </i>
    <i r="1">
      <x v="2"/>
    </i>
    <i r="1">
      <x v="3"/>
    </i>
    <i r="1">
      <x v="4"/>
    </i>
    <i r="1">
      <x v="5"/>
    </i>
    <i r="1">
      <x v="6"/>
    </i>
    <i r="1">
      <x v="7"/>
    </i>
    <i r="1">
      <x v="8"/>
    </i>
    <i r="1">
      <x v="9"/>
    </i>
    <i r="1">
      <x v="10"/>
    </i>
    <i r="1">
      <x v="11"/>
    </i>
    <i i="1">
      <x v="1"/>
      <x/>
    </i>
    <i r="1" i="1">
      <x v="1"/>
    </i>
    <i r="1" i="1">
      <x v="2"/>
    </i>
    <i r="1" i="1">
      <x v="3"/>
    </i>
    <i r="1" i="1">
      <x v="4"/>
    </i>
    <i r="1" i="1">
      <x v="5"/>
    </i>
    <i r="1" i="1">
      <x v="6"/>
    </i>
    <i r="1" i="1">
      <x v="7"/>
    </i>
    <i r="1" i="1">
      <x v="8"/>
    </i>
    <i r="1" i="1">
      <x v="9"/>
    </i>
    <i r="1" i="1">
      <x v="10"/>
    </i>
    <i r="1" i="1">
      <x v="11"/>
    </i>
    <i t="grand">
      <x/>
    </i>
    <i t="grand">
      <x/>
    </i>
  </colItems>
  <dataFields count="2">
    <dataField name="Sum of PAID LOSS   " fld="9" baseField="0" baseItem="0" numFmtId="168"/>
    <dataField name="Count of AGENCY" fld="2" subtotal="count" baseField="0" baseItem="0" numFmtId="170"/>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5" firstHeaderRow="0" firstDataRow="1" firstDataCol="1" rowPageCount="1" colPageCount="1"/>
  <pivotFields count="17">
    <pivotField showAll="0"/>
    <pivotField axis="axisRow" showAll="0">
      <items count="12">
        <item x="0"/>
        <item x="10"/>
        <item x="6"/>
        <item x="9"/>
        <item x="1"/>
        <item x="7"/>
        <item x="2"/>
        <item x="5"/>
        <item x="4"/>
        <item x="8"/>
        <item x="3"/>
        <item t="default"/>
      </items>
    </pivotField>
    <pivotField showAll="0"/>
    <pivotField showAll="0">
      <items count="192">
        <item x="64"/>
        <item x="121"/>
        <item x="122"/>
        <item x="28"/>
        <item x="27"/>
        <item x="68"/>
        <item x="176"/>
        <item x="137"/>
        <item x="42"/>
        <item x="36"/>
        <item x="77"/>
        <item x="119"/>
        <item x="150"/>
        <item x="53"/>
        <item x="51"/>
        <item x="115"/>
        <item x="18"/>
        <item x="67"/>
        <item x="99"/>
        <item x="38"/>
        <item x="15"/>
        <item x="73"/>
        <item x="16"/>
        <item x="3"/>
        <item x="75"/>
        <item x="83"/>
        <item x="89"/>
        <item x="190"/>
        <item x="60"/>
        <item x="128"/>
        <item x="178"/>
        <item x="140"/>
        <item x="25"/>
        <item x="7"/>
        <item x="94"/>
        <item x="106"/>
        <item x="17"/>
        <item x="24"/>
        <item x="96"/>
        <item x="138"/>
        <item x="49"/>
        <item x="101"/>
        <item x="120"/>
        <item x="97"/>
        <item x="132"/>
        <item x="144"/>
        <item x="19"/>
        <item x="76"/>
        <item x="168"/>
        <item x="146"/>
        <item x="54"/>
        <item x="45"/>
        <item x="162"/>
        <item x="55"/>
        <item x="174"/>
        <item x="37"/>
        <item x="151"/>
        <item x="181"/>
        <item x="43"/>
        <item x="70"/>
        <item x="125"/>
        <item x="142"/>
        <item x="90"/>
        <item x="185"/>
        <item x="113"/>
        <item x="139"/>
        <item x="78"/>
        <item x="177"/>
        <item x="129"/>
        <item x="114"/>
        <item x="179"/>
        <item x="186"/>
        <item x="22"/>
        <item x="61"/>
        <item x="82"/>
        <item x="13"/>
        <item x="40"/>
        <item x="189"/>
        <item x="156"/>
        <item x="184"/>
        <item x="8"/>
        <item x="32"/>
        <item x="123"/>
        <item x="95"/>
        <item x="152"/>
        <item x="4"/>
        <item x="145"/>
        <item x="12"/>
        <item x="9"/>
        <item x="124"/>
        <item x="180"/>
        <item x="173"/>
        <item x="102"/>
        <item x="116"/>
        <item x="31"/>
        <item x="71"/>
        <item x="33"/>
        <item x="108"/>
        <item x="84"/>
        <item x="56"/>
        <item x="6"/>
        <item x="157"/>
        <item x="1"/>
        <item x="11"/>
        <item x="0"/>
        <item x="130"/>
        <item x="170"/>
        <item x="126"/>
        <item x="109"/>
        <item x="164"/>
        <item x="135"/>
        <item x="110"/>
        <item x="165"/>
        <item x="131"/>
        <item x="48"/>
        <item x="188"/>
        <item x="127"/>
        <item x="88"/>
        <item x="65"/>
        <item x="107"/>
        <item x="92"/>
        <item x="112"/>
        <item x="136"/>
        <item x="153"/>
        <item x="66"/>
        <item x="148"/>
        <item x="163"/>
        <item x="52"/>
        <item x="117"/>
        <item x="80"/>
        <item x="29"/>
        <item x="149"/>
        <item x="158"/>
        <item x="169"/>
        <item x="133"/>
        <item x="20"/>
        <item x="159"/>
        <item x="39"/>
        <item x="44"/>
        <item x="103"/>
        <item x="41"/>
        <item x="26"/>
        <item x="57"/>
        <item x="34"/>
        <item x="46"/>
        <item x="23"/>
        <item x="74"/>
        <item x="62"/>
        <item x="104"/>
        <item x="100"/>
        <item x="47"/>
        <item x="91"/>
        <item x="30"/>
        <item x="58"/>
        <item x="183"/>
        <item x="2"/>
        <item x="85"/>
        <item x="111"/>
        <item x="81"/>
        <item x="10"/>
        <item x="69"/>
        <item x="5"/>
        <item x="160"/>
        <item x="50"/>
        <item x="14"/>
        <item x="155"/>
        <item x="35"/>
        <item x="172"/>
        <item x="171"/>
        <item x="63"/>
        <item x="166"/>
        <item x="154"/>
        <item x="143"/>
        <item x="175"/>
        <item x="72"/>
        <item x="93"/>
        <item x="161"/>
        <item x="167"/>
        <item x="86"/>
        <item x="59"/>
        <item x="141"/>
        <item x="98"/>
        <item x="187"/>
        <item x="118"/>
        <item x="21"/>
        <item x="134"/>
        <item x="147"/>
        <item x="182"/>
        <item x="87"/>
        <item x="79"/>
        <item x="10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axis="axisPage" showAll="0">
      <items count="4">
        <item x="2"/>
        <item x="1"/>
        <item x="0"/>
        <item t="default"/>
      </items>
    </pivotField>
  </pivotFields>
  <rowFields count="1">
    <field x="1"/>
  </rowFields>
  <rowItems count="12">
    <i>
      <x/>
    </i>
    <i>
      <x v="1"/>
    </i>
    <i>
      <x v="2"/>
    </i>
    <i>
      <x v="3"/>
    </i>
    <i>
      <x v="4"/>
    </i>
    <i>
      <x v="5"/>
    </i>
    <i>
      <x v="6"/>
    </i>
    <i>
      <x v="7"/>
    </i>
    <i>
      <x v="8"/>
    </i>
    <i>
      <x v="9"/>
    </i>
    <i>
      <x v="10"/>
    </i>
    <i t="grand">
      <x/>
    </i>
  </rowItems>
  <colFields count="1">
    <field x="-2"/>
  </colFields>
  <colItems count="2">
    <i>
      <x/>
    </i>
    <i i="1">
      <x v="1"/>
    </i>
  </colItems>
  <pageFields count="1">
    <pageField fld="16" item="2" hier="-1"/>
  </pageFields>
  <dataFields count="2">
    <dataField name="Sum of PAID LOSS   " fld="9" baseField="16" baseItem="0"/>
    <dataField name="Count of PAID LOSS   2" fld="9" subtotal="count"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3"/>
  <sheetViews>
    <sheetView workbookViewId="0">
      <selection activeCell="F24" sqref="F24"/>
    </sheetView>
  </sheetViews>
  <sheetFormatPr baseColWidth="10" defaultRowHeight="14" x14ac:dyDescent="0"/>
  <sheetData>
    <row r="1" spans="1:16">
      <c r="A1" t="s">
        <v>2378</v>
      </c>
      <c r="B1" t="s">
        <v>2449</v>
      </c>
      <c r="C1" t="s">
        <v>2450</v>
      </c>
      <c r="D1" t="s">
        <v>2451</v>
      </c>
      <c r="E1" t="s">
        <v>2452</v>
      </c>
      <c r="F1" t="s">
        <v>2453</v>
      </c>
      <c r="G1" t="s">
        <v>2454</v>
      </c>
      <c r="H1" t="s">
        <v>2456</v>
      </c>
      <c r="I1" t="s">
        <v>2455</v>
      </c>
      <c r="J1" t="s">
        <v>2457</v>
      </c>
      <c r="K1" t="s">
        <v>2458</v>
      </c>
      <c r="L1" t="s">
        <v>2459</v>
      </c>
      <c r="M1" t="s">
        <v>2461</v>
      </c>
      <c r="N1" t="s">
        <v>2464</v>
      </c>
      <c r="O1" t="s">
        <v>2465</v>
      </c>
      <c r="P1" t="s">
        <v>2466</v>
      </c>
    </row>
    <row r="2" spans="1:16">
      <c r="A2" t="s">
        <v>2460</v>
      </c>
      <c r="B2">
        <v>6518409.1800000006</v>
      </c>
      <c r="C2">
        <v>1420910.08</v>
      </c>
      <c r="D2">
        <v>6768494.8200000012</v>
      </c>
      <c r="E2">
        <v>2263038.36</v>
      </c>
      <c r="F2">
        <v>10803924.289999999</v>
      </c>
      <c r="G2">
        <v>5218351.2499999991</v>
      </c>
      <c r="H2">
        <v>6164615.6199999992</v>
      </c>
      <c r="I2">
        <v>4269012.4400000013</v>
      </c>
      <c r="J2">
        <v>5853555.4899999993</v>
      </c>
      <c r="K2">
        <v>3097124.18</v>
      </c>
      <c r="L2">
        <v>8414117.4999999981</v>
      </c>
      <c r="M2">
        <v>60792470.480000027</v>
      </c>
      <c r="N2">
        <v>934</v>
      </c>
      <c r="O2">
        <v>0</v>
      </c>
      <c r="P2">
        <v>0</v>
      </c>
    </row>
    <row r="3" spans="1:16">
      <c r="A3" t="s">
        <v>1328</v>
      </c>
      <c r="B3">
        <v>5744250</v>
      </c>
      <c r="C3">
        <v>221499</v>
      </c>
      <c r="D3">
        <v>1489522.98</v>
      </c>
      <c r="E3">
        <v>735126.95</v>
      </c>
      <c r="F3">
        <v>4240284.2300000004</v>
      </c>
      <c r="G3">
        <v>814093.39</v>
      </c>
      <c r="H3">
        <v>4075669.99</v>
      </c>
      <c r="I3">
        <v>1025772.28</v>
      </c>
      <c r="J3">
        <v>1378210.56</v>
      </c>
      <c r="K3">
        <v>827200</v>
      </c>
      <c r="L3">
        <v>424025</v>
      </c>
      <c r="M3">
        <v>20975654.379999999</v>
      </c>
      <c r="N3">
        <v>195</v>
      </c>
      <c r="O3">
        <v>44.979019165039098</v>
      </c>
      <c r="P3">
        <v>-93.264938354492202</v>
      </c>
    </row>
    <row r="4" spans="1:16">
      <c r="A4" t="s">
        <v>1331</v>
      </c>
      <c r="B4">
        <v>3750</v>
      </c>
      <c r="C4">
        <v>33250</v>
      </c>
      <c r="D4">
        <v>65000</v>
      </c>
      <c r="E4">
        <v>17000</v>
      </c>
      <c r="F4">
        <v>393500</v>
      </c>
      <c r="G4">
        <v>1289500</v>
      </c>
      <c r="H4">
        <v>447700</v>
      </c>
      <c r="I4">
        <v>400411</v>
      </c>
      <c r="J4">
        <v>208550</v>
      </c>
      <c r="K4">
        <v>130000</v>
      </c>
      <c r="L4">
        <v>2063400</v>
      </c>
      <c r="M4">
        <v>5052061</v>
      </c>
      <c r="N4">
        <v>68</v>
      </c>
      <c r="O4">
        <v>46.349353790283203</v>
      </c>
      <c r="P4">
        <v>-94.198379516601605</v>
      </c>
    </row>
    <row r="5" spans="1:16">
      <c r="A5" t="s">
        <v>2316</v>
      </c>
      <c r="C5">
        <v>900</v>
      </c>
      <c r="D5">
        <v>500</v>
      </c>
      <c r="E5">
        <v>327028.21999999997</v>
      </c>
      <c r="F5">
        <v>3625000</v>
      </c>
      <c r="G5">
        <v>120000</v>
      </c>
      <c r="J5">
        <v>18885</v>
      </c>
      <c r="K5">
        <v>228075</v>
      </c>
      <c r="M5">
        <v>4320388.22</v>
      </c>
      <c r="N5">
        <v>29</v>
      </c>
      <c r="O5">
        <v>46.349353790283203</v>
      </c>
      <c r="P5">
        <v>-94.198379516601605</v>
      </c>
    </row>
    <row r="6" spans="1:16">
      <c r="A6" t="s">
        <v>1348</v>
      </c>
      <c r="B6">
        <v>1491.9299999999998</v>
      </c>
      <c r="C6">
        <v>1987.6399999999999</v>
      </c>
      <c r="D6">
        <v>255.63</v>
      </c>
      <c r="E6">
        <v>1106.6399999999999</v>
      </c>
      <c r="F6">
        <v>20600</v>
      </c>
      <c r="G6">
        <v>53040.01</v>
      </c>
      <c r="H6">
        <v>150000</v>
      </c>
      <c r="I6">
        <v>8627.77</v>
      </c>
      <c r="J6">
        <v>2859000</v>
      </c>
      <c r="K6">
        <v>129866.14</v>
      </c>
      <c r="L6">
        <v>93732.459999999992</v>
      </c>
      <c r="M6">
        <v>3319708.2199999997</v>
      </c>
      <c r="N6">
        <v>35</v>
      </c>
      <c r="O6">
        <v>46.349353790283203</v>
      </c>
      <c r="P6">
        <v>-94.198379516601605</v>
      </c>
    </row>
    <row r="7" spans="1:16">
      <c r="A7" t="s">
        <v>1672</v>
      </c>
      <c r="L7">
        <v>3004375</v>
      </c>
      <c r="M7">
        <v>3004375</v>
      </c>
      <c r="N7">
        <v>2</v>
      </c>
      <c r="O7">
        <v>46.349353790283203</v>
      </c>
      <c r="P7">
        <v>-94.198379516601605</v>
      </c>
    </row>
    <row r="8" spans="1:16">
      <c r="A8" t="s">
        <v>1731</v>
      </c>
      <c r="I8">
        <v>2000000</v>
      </c>
      <c r="J8">
        <v>9500</v>
      </c>
      <c r="M8">
        <v>2009500</v>
      </c>
      <c r="N8">
        <v>2</v>
      </c>
      <c r="O8">
        <v>46.349353790283203</v>
      </c>
      <c r="P8">
        <v>-94.198379516601605</v>
      </c>
    </row>
    <row r="9" spans="1:16">
      <c r="A9" t="s">
        <v>1561</v>
      </c>
      <c r="D9">
        <v>1750000</v>
      </c>
      <c r="M9">
        <v>1750000</v>
      </c>
      <c r="N9">
        <v>1</v>
      </c>
      <c r="O9">
        <v>45.1231079101563</v>
      </c>
      <c r="P9">
        <v>-94.52734375</v>
      </c>
    </row>
    <row r="10" spans="1:16">
      <c r="A10" t="s">
        <v>1454</v>
      </c>
      <c r="C10">
        <v>7500</v>
      </c>
      <c r="L10">
        <v>1500001.01</v>
      </c>
      <c r="M10">
        <v>1507501.01</v>
      </c>
      <c r="N10">
        <v>3</v>
      </c>
      <c r="O10">
        <v>46.349353790283203</v>
      </c>
      <c r="P10">
        <v>-94.198379516601605</v>
      </c>
    </row>
    <row r="11" spans="1:16">
      <c r="A11" t="s">
        <v>1549</v>
      </c>
      <c r="B11">
        <v>700000</v>
      </c>
      <c r="D11">
        <v>45000</v>
      </c>
      <c r="H11">
        <v>200000</v>
      </c>
      <c r="J11">
        <v>60000</v>
      </c>
      <c r="M11">
        <v>1005000</v>
      </c>
      <c r="N11">
        <v>9</v>
      </c>
      <c r="O11">
        <v>45.937992095947301</v>
      </c>
      <c r="P11">
        <v>-93.630043029785199</v>
      </c>
    </row>
    <row r="12" spans="1:16">
      <c r="A12" t="s">
        <v>1350</v>
      </c>
      <c r="B12">
        <v>5000</v>
      </c>
      <c r="C12">
        <v>300000</v>
      </c>
      <c r="D12">
        <v>125000</v>
      </c>
      <c r="E12">
        <v>10500</v>
      </c>
      <c r="F12">
        <v>160000</v>
      </c>
      <c r="G12">
        <v>28000</v>
      </c>
      <c r="H12">
        <v>206250</v>
      </c>
      <c r="I12">
        <v>19000</v>
      </c>
      <c r="J12">
        <v>87500</v>
      </c>
      <c r="K12">
        <v>30000</v>
      </c>
      <c r="L12">
        <v>20000</v>
      </c>
      <c r="M12">
        <v>991250</v>
      </c>
      <c r="N12">
        <v>25</v>
      </c>
      <c r="O12">
        <v>46.349353790283203</v>
      </c>
      <c r="P12">
        <v>-94.198379516601605</v>
      </c>
    </row>
    <row r="13" spans="1:16">
      <c r="A13" t="s">
        <v>1484</v>
      </c>
      <c r="D13">
        <v>775000</v>
      </c>
      <c r="F13">
        <v>78000</v>
      </c>
      <c r="K13">
        <v>51000</v>
      </c>
      <c r="M13">
        <v>904000</v>
      </c>
      <c r="N13">
        <v>3</v>
      </c>
      <c r="O13">
        <v>45.561500549316399</v>
      </c>
      <c r="P13">
        <v>-93.295219421386705</v>
      </c>
    </row>
    <row r="14" spans="1:16">
      <c r="A14" t="s">
        <v>1340</v>
      </c>
      <c r="B14">
        <v>125</v>
      </c>
      <c r="C14">
        <v>1665.19</v>
      </c>
      <c r="D14">
        <v>2591.06</v>
      </c>
      <c r="E14">
        <v>27541.17</v>
      </c>
      <c r="F14">
        <v>325556.94</v>
      </c>
      <c r="G14">
        <v>40645.07</v>
      </c>
      <c r="H14">
        <v>160379.21</v>
      </c>
      <c r="I14">
        <v>26983.16</v>
      </c>
      <c r="J14">
        <v>120660</v>
      </c>
      <c r="K14">
        <v>14769</v>
      </c>
      <c r="L14">
        <v>35824.46</v>
      </c>
      <c r="M14">
        <v>756740.26000000013</v>
      </c>
      <c r="N14">
        <v>38</v>
      </c>
      <c r="O14">
        <v>46.349353790283203</v>
      </c>
      <c r="P14">
        <v>-94.198379516601605</v>
      </c>
    </row>
    <row r="15" spans="1:16">
      <c r="A15" t="s">
        <v>1390</v>
      </c>
      <c r="D15">
        <v>770.73</v>
      </c>
      <c r="G15">
        <v>752500</v>
      </c>
      <c r="K15">
        <v>86</v>
      </c>
      <c r="M15">
        <v>753356.73</v>
      </c>
      <c r="N15">
        <v>4</v>
      </c>
      <c r="O15">
        <v>46.349353790283203</v>
      </c>
      <c r="P15">
        <v>-94.198379516601605</v>
      </c>
    </row>
    <row r="16" spans="1:16">
      <c r="A16" t="s">
        <v>1531</v>
      </c>
      <c r="G16">
        <v>750000</v>
      </c>
      <c r="M16">
        <v>750000</v>
      </c>
      <c r="N16">
        <v>1</v>
      </c>
      <c r="O16">
        <v>44.371471405029297</v>
      </c>
      <c r="P16">
        <v>-93.72998046875</v>
      </c>
    </row>
    <row r="17" spans="1:16">
      <c r="A17" t="s">
        <v>1378</v>
      </c>
      <c r="D17">
        <v>675000</v>
      </c>
      <c r="G17">
        <v>5600</v>
      </c>
      <c r="H17">
        <v>40000</v>
      </c>
      <c r="J17">
        <v>1302.75</v>
      </c>
      <c r="K17">
        <v>6880</v>
      </c>
      <c r="L17">
        <v>2500</v>
      </c>
      <c r="M17">
        <v>731282.75</v>
      </c>
      <c r="N17">
        <v>8</v>
      </c>
      <c r="O17">
        <v>46.349353790283203</v>
      </c>
      <c r="P17">
        <v>-94.198379516601605</v>
      </c>
    </row>
    <row r="18" spans="1:16">
      <c r="A18" t="s">
        <v>1388</v>
      </c>
      <c r="G18">
        <v>3000</v>
      </c>
      <c r="K18">
        <v>685000</v>
      </c>
      <c r="M18">
        <v>688000</v>
      </c>
      <c r="N18">
        <v>6</v>
      </c>
      <c r="O18">
        <v>45.552173614502003</v>
      </c>
      <c r="P18">
        <v>-94.613098144531307</v>
      </c>
    </row>
    <row r="19" spans="1:16">
      <c r="A19" t="s">
        <v>1544</v>
      </c>
      <c r="B19">
        <v>5000</v>
      </c>
      <c r="C19">
        <v>15000</v>
      </c>
      <c r="D19">
        <v>640000</v>
      </c>
      <c r="M19">
        <v>660000</v>
      </c>
      <c r="N19">
        <v>3</v>
      </c>
      <c r="O19">
        <v>46.349353790283203</v>
      </c>
      <c r="P19">
        <v>-94.198379516601605</v>
      </c>
    </row>
    <row r="20" spans="1:16">
      <c r="A20" t="s">
        <v>1422</v>
      </c>
      <c r="D20">
        <v>4865.67</v>
      </c>
      <c r="F20">
        <v>471023.38</v>
      </c>
      <c r="H20">
        <v>100</v>
      </c>
      <c r="L20">
        <v>9375</v>
      </c>
      <c r="M20">
        <v>485364.05</v>
      </c>
      <c r="N20">
        <v>7</v>
      </c>
      <c r="O20">
        <v>46.349353790283203</v>
      </c>
      <c r="P20">
        <v>-94.198379516601605</v>
      </c>
    </row>
    <row r="21" spans="1:16">
      <c r="A21" t="s">
        <v>1594</v>
      </c>
      <c r="E21">
        <v>475000</v>
      </c>
      <c r="M21">
        <v>475000</v>
      </c>
      <c r="N21">
        <v>1</v>
      </c>
      <c r="O21">
        <v>46.349353790283203</v>
      </c>
      <c r="P21">
        <v>-94.198379516601605</v>
      </c>
    </row>
    <row r="22" spans="1:16">
      <c r="A22" t="s">
        <v>1832</v>
      </c>
      <c r="C22">
        <v>13000</v>
      </c>
      <c r="D22">
        <v>70000</v>
      </c>
      <c r="E22">
        <v>25000</v>
      </c>
      <c r="G22">
        <v>35000</v>
      </c>
      <c r="I22">
        <v>279627</v>
      </c>
      <c r="L22">
        <v>40000</v>
      </c>
      <c r="M22">
        <v>462627</v>
      </c>
      <c r="N22">
        <v>8</v>
      </c>
      <c r="O22">
        <v>45.004684448242202</v>
      </c>
      <c r="P22">
        <v>-93.476821899414105</v>
      </c>
    </row>
    <row r="23" spans="1:16">
      <c r="A23" t="s">
        <v>1521</v>
      </c>
      <c r="F23">
        <v>315000</v>
      </c>
      <c r="K23">
        <v>47500</v>
      </c>
      <c r="M23">
        <v>362500</v>
      </c>
      <c r="N23">
        <v>3</v>
      </c>
      <c r="O23">
        <v>46.349353790283203</v>
      </c>
      <c r="P23">
        <v>-94.198379516601605</v>
      </c>
    </row>
    <row r="24" spans="1:16">
      <c r="A24" t="s">
        <v>1071</v>
      </c>
      <c r="G24">
        <v>350000</v>
      </c>
      <c r="M24">
        <v>350000</v>
      </c>
      <c r="N24">
        <v>1</v>
      </c>
      <c r="O24">
        <v>46.349353790283203</v>
      </c>
      <c r="P24">
        <v>-94.198379516601605</v>
      </c>
    </row>
    <row r="25" spans="1:16">
      <c r="A25" t="s">
        <v>1452</v>
      </c>
      <c r="C25">
        <v>280000</v>
      </c>
      <c r="G25">
        <v>9500</v>
      </c>
      <c r="I25">
        <v>659.56</v>
      </c>
      <c r="K25">
        <v>3290.38</v>
      </c>
      <c r="M25">
        <v>293449.94</v>
      </c>
      <c r="N25">
        <v>7</v>
      </c>
      <c r="O25">
        <v>46.349353790283203</v>
      </c>
      <c r="P25">
        <v>-94.198379516601605</v>
      </c>
    </row>
    <row r="26" spans="1:16">
      <c r="A26" t="s">
        <v>1345</v>
      </c>
      <c r="F26">
        <v>175000</v>
      </c>
      <c r="G26">
        <v>72500</v>
      </c>
      <c r="I26">
        <v>45000</v>
      </c>
      <c r="M26">
        <v>292500</v>
      </c>
      <c r="N26">
        <v>3</v>
      </c>
      <c r="O26">
        <v>45.2733154296875</v>
      </c>
      <c r="P26">
        <v>-93.246429443359403</v>
      </c>
    </row>
    <row r="27" spans="1:16">
      <c r="A27" t="s">
        <v>1429</v>
      </c>
      <c r="D27">
        <v>175000</v>
      </c>
      <c r="G27">
        <v>30000</v>
      </c>
      <c r="H27">
        <v>75000</v>
      </c>
      <c r="M27">
        <v>280000</v>
      </c>
      <c r="N27">
        <v>3</v>
      </c>
      <c r="O27">
        <v>46.349353790283203</v>
      </c>
      <c r="P27">
        <v>-94.198379516601605</v>
      </c>
    </row>
    <row r="28" spans="1:16">
      <c r="A28" t="s">
        <v>1576</v>
      </c>
      <c r="C28">
        <v>37500</v>
      </c>
      <c r="J28">
        <v>185000</v>
      </c>
      <c r="K28">
        <v>52500</v>
      </c>
      <c r="M28">
        <v>275000</v>
      </c>
      <c r="N28">
        <v>3</v>
      </c>
      <c r="O28">
        <v>46.349353790283203</v>
      </c>
      <c r="P28">
        <v>-94.198379516601605</v>
      </c>
    </row>
    <row r="29" spans="1:16">
      <c r="A29" t="s">
        <v>1630</v>
      </c>
      <c r="F29">
        <v>275000</v>
      </c>
      <c r="M29">
        <v>275000</v>
      </c>
      <c r="N29">
        <v>1</v>
      </c>
      <c r="O29">
        <v>48.775119781494098</v>
      </c>
      <c r="P29">
        <v>-95.810806274414105</v>
      </c>
    </row>
    <row r="30" spans="1:16">
      <c r="A30" t="s">
        <v>1374</v>
      </c>
      <c r="C30">
        <v>213</v>
      </c>
      <c r="D30">
        <v>50</v>
      </c>
      <c r="E30">
        <v>14850</v>
      </c>
      <c r="G30">
        <v>114132.38</v>
      </c>
      <c r="H30">
        <v>2069.17</v>
      </c>
      <c r="J30">
        <v>25000</v>
      </c>
      <c r="K30">
        <v>24375.25</v>
      </c>
      <c r="L30">
        <v>84500</v>
      </c>
      <c r="M30">
        <v>265189.80000000005</v>
      </c>
      <c r="N30">
        <v>11</v>
      </c>
      <c r="O30">
        <v>46.349353790283203</v>
      </c>
      <c r="P30">
        <v>-94.198379516601605</v>
      </c>
    </row>
    <row r="31" spans="1:16">
      <c r="A31" t="s">
        <v>1398</v>
      </c>
      <c r="D31">
        <v>150000</v>
      </c>
      <c r="G31">
        <v>12000</v>
      </c>
      <c r="H31">
        <v>90000</v>
      </c>
      <c r="I31">
        <v>2775</v>
      </c>
      <c r="J31">
        <v>2000</v>
      </c>
      <c r="K31">
        <v>5000</v>
      </c>
      <c r="L31">
        <v>663.18</v>
      </c>
      <c r="M31">
        <v>262438.18</v>
      </c>
      <c r="N31">
        <v>9</v>
      </c>
      <c r="O31">
        <v>46.349353790283203</v>
      </c>
      <c r="P31">
        <v>-94.198379516601605</v>
      </c>
    </row>
    <row r="32" spans="1:16">
      <c r="A32" t="s">
        <v>1513</v>
      </c>
      <c r="L32">
        <v>257500</v>
      </c>
      <c r="M32">
        <v>257500</v>
      </c>
      <c r="N32">
        <v>1</v>
      </c>
      <c r="O32">
        <v>46.349353790283203</v>
      </c>
      <c r="P32">
        <v>-94.198379516601605</v>
      </c>
    </row>
    <row r="33" spans="1:16">
      <c r="A33" t="s">
        <v>1432</v>
      </c>
      <c r="F33">
        <v>155000</v>
      </c>
      <c r="H33">
        <v>75000</v>
      </c>
      <c r="K33">
        <v>1283.6600000000001</v>
      </c>
      <c r="L33">
        <v>15000</v>
      </c>
      <c r="M33">
        <v>246283.66</v>
      </c>
      <c r="N33">
        <v>4</v>
      </c>
      <c r="O33">
        <v>47.509452819824197</v>
      </c>
      <c r="P33">
        <v>-93.631942749023395</v>
      </c>
    </row>
    <row r="34" spans="1:16">
      <c r="A34" t="s">
        <v>1820</v>
      </c>
      <c r="C34">
        <v>135000</v>
      </c>
      <c r="E34">
        <v>109000</v>
      </c>
      <c r="M34">
        <v>244000</v>
      </c>
      <c r="N34">
        <v>3</v>
      </c>
      <c r="O34">
        <v>46.349353790283203</v>
      </c>
      <c r="P34">
        <v>-94.198379516601605</v>
      </c>
    </row>
    <row r="35" spans="1:16">
      <c r="A35" t="s">
        <v>1465</v>
      </c>
      <c r="D35">
        <v>19000</v>
      </c>
      <c r="I35">
        <v>186000</v>
      </c>
      <c r="L35">
        <v>28125</v>
      </c>
      <c r="M35">
        <v>233125</v>
      </c>
      <c r="N35">
        <v>4</v>
      </c>
      <c r="O35">
        <v>46.349353790283203</v>
      </c>
      <c r="P35">
        <v>-94.198379516601605</v>
      </c>
    </row>
    <row r="36" spans="1:16">
      <c r="A36" t="s">
        <v>1370</v>
      </c>
      <c r="C36">
        <v>25000</v>
      </c>
      <c r="D36">
        <v>14000</v>
      </c>
      <c r="H36">
        <v>75000</v>
      </c>
      <c r="J36">
        <v>53044</v>
      </c>
      <c r="K36">
        <v>52000</v>
      </c>
      <c r="M36">
        <v>219044</v>
      </c>
      <c r="N36">
        <v>6</v>
      </c>
      <c r="O36">
        <v>46.349353790283203</v>
      </c>
      <c r="P36">
        <v>-94.198379516601605</v>
      </c>
    </row>
    <row r="37" spans="1:16">
      <c r="A37" t="s">
        <v>2331</v>
      </c>
      <c r="B37">
        <v>630</v>
      </c>
      <c r="C37">
        <v>1250</v>
      </c>
      <c r="E37">
        <v>75000</v>
      </c>
      <c r="F37">
        <v>72500</v>
      </c>
      <c r="G37">
        <v>62500</v>
      </c>
      <c r="M37">
        <v>211880</v>
      </c>
      <c r="N37">
        <v>5</v>
      </c>
      <c r="O37">
        <v>46.349353790283203</v>
      </c>
      <c r="P37">
        <v>-94.198379516601605</v>
      </c>
    </row>
    <row r="38" spans="1:16">
      <c r="A38" t="s">
        <v>1586</v>
      </c>
      <c r="E38">
        <v>75000</v>
      </c>
      <c r="F38">
        <v>72500</v>
      </c>
      <c r="G38">
        <v>62500</v>
      </c>
      <c r="M38">
        <v>210000</v>
      </c>
      <c r="N38">
        <v>3</v>
      </c>
      <c r="O38">
        <v>46.349353790283203</v>
      </c>
      <c r="P38">
        <v>-94.198379516601605</v>
      </c>
    </row>
    <row r="39" spans="1:16">
      <c r="A39" t="s">
        <v>1392</v>
      </c>
      <c r="F39">
        <v>99500</v>
      </c>
      <c r="H39">
        <v>15000</v>
      </c>
      <c r="I39">
        <v>90000</v>
      </c>
      <c r="M39">
        <v>204500</v>
      </c>
      <c r="N39">
        <v>3</v>
      </c>
      <c r="O39">
        <v>45.443981170654297</v>
      </c>
      <c r="P39">
        <v>-93.774711608886705</v>
      </c>
    </row>
    <row r="40" spans="1:16">
      <c r="A40" t="s">
        <v>2323</v>
      </c>
      <c r="D40">
        <v>193270</v>
      </c>
      <c r="M40">
        <v>193270</v>
      </c>
      <c r="N40">
        <v>3</v>
      </c>
      <c r="O40">
        <v>46.349353790283203</v>
      </c>
      <c r="P40">
        <v>-94.198379516601605</v>
      </c>
    </row>
    <row r="41" spans="1:16">
      <c r="A41" t="s">
        <v>1400</v>
      </c>
      <c r="D41">
        <v>5000</v>
      </c>
      <c r="E41">
        <v>338.82</v>
      </c>
      <c r="H41">
        <v>160000</v>
      </c>
      <c r="J41">
        <v>24064.58</v>
      </c>
      <c r="L41">
        <v>500</v>
      </c>
      <c r="M41">
        <v>189903.4</v>
      </c>
      <c r="N41">
        <v>6</v>
      </c>
      <c r="O41">
        <v>46.349353790283203</v>
      </c>
      <c r="P41">
        <v>-94.198379516601605</v>
      </c>
    </row>
    <row r="42" spans="1:16">
      <c r="A42" t="s">
        <v>1507</v>
      </c>
      <c r="C42">
        <v>175000</v>
      </c>
      <c r="G42">
        <v>3565</v>
      </c>
      <c r="K42">
        <v>10000</v>
      </c>
      <c r="M42">
        <v>188565</v>
      </c>
      <c r="N42">
        <v>4</v>
      </c>
      <c r="O42">
        <v>44.891738891601598</v>
      </c>
      <c r="P42">
        <v>-93.037178039550795</v>
      </c>
    </row>
    <row r="43" spans="1:16">
      <c r="A43" t="s">
        <v>1656</v>
      </c>
      <c r="E43">
        <v>25000</v>
      </c>
      <c r="K43">
        <v>150000</v>
      </c>
      <c r="M43">
        <v>175000</v>
      </c>
      <c r="N43">
        <v>2</v>
      </c>
      <c r="O43">
        <v>46.349353790283203</v>
      </c>
      <c r="P43">
        <v>-94.198379516601605</v>
      </c>
    </row>
    <row r="44" spans="1:16">
      <c r="A44" t="s">
        <v>1411</v>
      </c>
      <c r="F44">
        <v>3711.22</v>
      </c>
      <c r="G44">
        <v>2500</v>
      </c>
      <c r="K44">
        <v>120000</v>
      </c>
      <c r="L44">
        <v>47500</v>
      </c>
      <c r="M44">
        <v>173711.22</v>
      </c>
      <c r="N44">
        <v>5</v>
      </c>
      <c r="O44">
        <v>46.349353790283203</v>
      </c>
      <c r="P44">
        <v>-94.198379516601605</v>
      </c>
    </row>
    <row r="45" spans="1:16">
      <c r="A45" t="s">
        <v>1505</v>
      </c>
      <c r="D45">
        <v>47500</v>
      </c>
      <c r="F45">
        <v>5000</v>
      </c>
      <c r="H45">
        <v>100000</v>
      </c>
      <c r="I45">
        <v>2968.9700000000003</v>
      </c>
      <c r="L45">
        <v>12500</v>
      </c>
      <c r="M45">
        <v>167968.97</v>
      </c>
      <c r="N45">
        <v>7</v>
      </c>
      <c r="O45">
        <v>46.349353790283203</v>
      </c>
      <c r="P45">
        <v>-94.198379516601605</v>
      </c>
    </row>
    <row r="46" spans="1:16">
      <c r="A46" t="s">
        <v>1380</v>
      </c>
      <c r="C46">
        <v>80000</v>
      </c>
      <c r="D46">
        <v>17500</v>
      </c>
      <c r="E46">
        <v>20000</v>
      </c>
      <c r="F46">
        <v>10000</v>
      </c>
      <c r="J46">
        <v>7000</v>
      </c>
      <c r="K46">
        <v>6250</v>
      </c>
      <c r="L46">
        <v>20000</v>
      </c>
      <c r="M46">
        <v>160750</v>
      </c>
      <c r="N46">
        <v>9</v>
      </c>
      <c r="O46">
        <v>38.627750396728501</v>
      </c>
      <c r="P46">
        <v>-90.199562072753906</v>
      </c>
    </row>
    <row r="47" spans="1:16">
      <c r="A47" t="s">
        <v>1519</v>
      </c>
      <c r="G47">
        <v>150000</v>
      </c>
      <c r="L47">
        <v>9375</v>
      </c>
      <c r="M47">
        <v>159375</v>
      </c>
      <c r="N47">
        <v>2</v>
      </c>
      <c r="O47">
        <v>46.349353790283203</v>
      </c>
      <c r="P47">
        <v>-94.198379516601605</v>
      </c>
    </row>
    <row r="48" spans="1:16">
      <c r="A48" t="s">
        <v>582</v>
      </c>
      <c r="I48">
        <v>40000</v>
      </c>
      <c r="J48">
        <v>117500</v>
      </c>
      <c r="M48">
        <v>157500</v>
      </c>
      <c r="N48">
        <v>2</v>
      </c>
      <c r="O48">
        <v>46.349353790283203</v>
      </c>
      <c r="P48">
        <v>-94.198379516601605</v>
      </c>
    </row>
    <row r="49" spans="1:16">
      <c r="A49" t="s">
        <v>1611</v>
      </c>
      <c r="C49">
        <v>384</v>
      </c>
      <c r="F49">
        <v>50000</v>
      </c>
      <c r="H49">
        <v>4800</v>
      </c>
      <c r="J49">
        <v>100000</v>
      </c>
      <c r="M49">
        <v>155184</v>
      </c>
      <c r="N49">
        <v>4</v>
      </c>
      <c r="O49">
        <v>46.349353790283203</v>
      </c>
      <c r="P49">
        <v>-94.198379516601605</v>
      </c>
    </row>
    <row r="50" spans="1:16">
      <c r="A50" t="s">
        <v>1342</v>
      </c>
      <c r="E50">
        <v>100000</v>
      </c>
      <c r="H50">
        <v>55000</v>
      </c>
      <c r="M50">
        <v>155000</v>
      </c>
      <c r="N50">
        <v>3</v>
      </c>
      <c r="O50">
        <v>46.349353790283203</v>
      </c>
      <c r="P50">
        <v>-94.198379516601605</v>
      </c>
    </row>
    <row r="51" spans="1:16">
      <c r="A51" t="s">
        <v>1362</v>
      </c>
      <c r="C51">
        <v>1485.83</v>
      </c>
      <c r="D51">
        <v>3345.08</v>
      </c>
      <c r="E51">
        <v>270.26</v>
      </c>
      <c r="G51">
        <v>50400</v>
      </c>
      <c r="H51">
        <v>55.96</v>
      </c>
      <c r="I51">
        <v>6290.5</v>
      </c>
      <c r="J51">
        <v>1026.03</v>
      </c>
      <c r="K51">
        <v>9597.69</v>
      </c>
      <c r="L51">
        <v>75460.47</v>
      </c>
      <c r="M51">
        <v>147931.82</v>
      </c>
      <c r="N51">
        <v>20</v>
      </c>
      <c r="O51">
        <v>46.349353790283203</v>
      </c>
      <c r="P51">
        <v>-94.198379516601605</v>
      </c>
    </row>
    <row r="52" spans="1:16">
      <c r="A52" t="s">
        <v>1368</v>
      </c>
      <c r="G52">
        <v>131600</v>
      </c>
      <c r="H52">
        <v>1440</v>
      </c>
      <c r="M52">
        <v>133040</v>
      </c>
      <c r="N52">
        <v>2</v>
      </c>
      <c r="O52">
        <v>46.349353790283203</v>
      </c>
      <c r="P52">
        <v>-94.198379516601605</v>
      </c>
    </row>
    <row r="53" spans="1:16">
      <c r="A53" t="s">
        <v>567</v>
      </c>
      <c r="F53">
        <v>15500</v>
      </c>
      <c r="G53">
        <v>15000</v>
      </c>
      <c r="H53">
        <v>2500</v>
      </c>
      <c r="K53">
        <v>8000</v>
      </c>
      <c r="L53">
        <v>90000</v>
      </c>
      <c r="M53">
        <v>131000</v>
      </c>
      <c r="N53">
        <v>7</v>
      </c>
      <c r="O53">
        <v>46.349353790283203</v>
      </c>
      <c r="P53">
        <v>-94.198379516601605</v>
      </c>
    </row>
    <row r="54" spans="1:16">
      <c r="A54" t="s">
        <v>1985</v>
      </c>
      <c r="J54">
        <v>130000</v>
      </c>
      <c r="M54">
        <v>130000</v>
      </c>
      <c r="N54">
        <v>1</v>
      </c>
      <c r="O54">
        <v>46.349353790283203</v>
      </c>
      <c r="P54">
        <v>-94.198379516601605</v>
      </c>
    </row>
    <row r="55" spans="1:16">
      <c r="A55" t="s">
        <v>1653</v>
      </c>
      <c r="D55">
        <v>130000</v>
      </c>
      <c r="M55">
        <v>130000</v>
      </c>
      <c r="N55">
        <v>1</v>
      </c>
      <c r="O55">
        <v>46.349353790283203</v>
      </c>
      <c r="P55">
        <v>-94.198379516601605</v>
      </c>
    </row>
    <row r="56" spans="1:16">
      <c r="A56" t="s">
        <v>1580</v>
      </c>
      <c r="J56">
        <v>4500</v>
      </c>
      <c r="K56">
        <v>125000</v>
      </c>
      <c r="M56">
        <v>129500</v>
      </c>
      <c r="N56">
        <v>2</v>
      </c>
      <c r="O56">
        <v>46.349353790283203</v>
      </c>
      <c r="P56">
        <v>-94.198379516601605</v>
      </c>
    </row>
    <row r="57" spans="1:16">
      <c r="A57" t="s">
        <v>1415</v>
      </c>
      <c r="B57">
        <v>1522.11</v>
      </c>
      <c r="J57">
        <v>60000</v>
      </c>
      <c r="K57">
        <v>25999</v>
      </c>
      <c r="L57">
        <v>40950</v>
      </c>
      <c r="M57">
        <v>128471.11</v>
      </c>
      <c r="N57">
        <v>7</v>
      </c>
      <c r="O57">
        <v>46.349353790283203</v>
      </c>
      <c r="P57">
        <v>-94.198379516601605</v>
      </c>
    </row>
    <row r="58" spans="1:16">
      <c r="A58" t="s">
        <v>1471</v>
      </c>
      <c r="F58">
        <v>1391</v>
      </c>
      <c r="I58">
        <v>5000</v>
      </c>
      <c r="J58">
        <v>109968.45</v>
      </c>
      <c r="L58">
        <v>2623.81</v>
      </c>
      <c r="M58">
        <v>118983.26</v>
      </c>
      <c r="N58">
        <v>5</v>
      </c>
      <c r="O58">
        <v>46.349353790283203</v>
      </c>
      <c r="P58">
        <v>-94.198379516601605</v>
      </c>
    </row>
    <row r="59" spans="1:16">
      <c r="A59" t="s">
        <v>1086</v>
      </c>
      <c r="J59">
        <v>108750</v>
      </c>
      <c r="M59">
        <v>108750</v>
      </c>
      <c r="N59">
        <v>1</v>
      </c>
      <c r="O59">
        <v>46.349353790283203</v>
      </c>
      <c r="P59">
        <v>-94.198379516601605</v>
      </c>
    </row>
    <row r="60" spans="1:16">
      <c r="A60" t="s">
        <v>1447</v>
      </c>
      <c r="C60">
        <v>50000</v>
      </c>
      <c r="I60">
        <v>1000</v>
      </c>
      <c r="J60">
        <v>3500</v>
      </c>
      <c r="K60">
        <v>50000</v>
      </c>
      <c r="L60">
        <v>2623.81</v>
      </c>
      <c r="M60">
        <v>107123.81</v>
      </c>
      <c r="N60">
        <v>5</v>
      </c>
      <c r="O60">
        <v>46.349353790283203</v>
      </c>
      <c r="P60">
        <v>-94.198379516601605</v>
      </c>
    </row>
    <row r="61" spans="1:16">
      <c r="A61" t="s">
        <v>1334</v>
      </c>
      <c r="B61">
        <v>170.75</v>
      </c>
      <c r="C61">
        <v>1353.38</v>
      </c>
      <c r="D61">
        <v>1294.26</v>
      </c>
      <c r="E61">
        <v>1968.64</v>
      </c>
      <c r="F61">
        <v>879.75</v>
      </c>
      <c r="G61">
        <v>78636.62</v>
      </c>
      <c r="H61">
        <v>907.56999999999994</v>
      </c>
      <c r="I61">
        <v>3550.52</v>
      </c>
      <c r="J61">
        <v>8000</v>
      </c>
      <c r="K61">
        <v>1110.3900000000001</v>
      </c>
      <c r="L61">
        <v>300</v>
      </c>
      <c r="M61">
        <v>98171.87999999999</v>
      </c>
      <c r="N61">
        <v>37</v>
      </c>
      <c r="O61">
        <v>46.349353790283203</v>
      </c>
      <c r="P61">
        <v>-94.198379516601605</v>
      </c>
    </row>
    <row r="62" spans="1:16">
      <c r="A62" t="s">
        <v>1811</v>
      </c>
      <c r="L62">
        <v>98000</v>
      </c>
      <c r="M62">
        <v>98000</v>
      </c>
      <c r="N62">
        <v>1</v>
      </c>
      <c r="O62">
        <v>46.349353790283203</v>
      </c>
      <c r="P62">
        <v>-94.198379516601605</v>
      </c>
    </row>
    <row r="63" spans="1:16">
      <c r="A63" t="s">
        <v>1384</v>
      </c>
      <c r="B63">
        <v>532.48</v>
      </c>
      <c r="D63">
        <v>157.03</v>
      </c>
      <c r="F63">
        <v>45000</v>
      </c>
      <c r="G63">
        <v>45000</v>
      </c>
      <c r="H63">
        <v>151.5</v>
      </c>
      <c r="I63">
        <v>302.11</v>
      </c>
      <c r="J63">
        <v>5335</v>
      </c>
      <c r="M63">
        <v>96478.12000000001</v>
      </c>
      <c r="N63">
        <v>9</v>
      </c>
      <c r="O63">
        <v>46.349353790283203</v>
      </c>
      <c r="P63">
        <v>-94.198379516601605</v>
      </c>
    </row>
    <row r="64" spans="1:16">
      <c r="A64" t="s">
        <v>1637</v>
      </c>
      <c r="G64">
        <v>8500</v>
      </c>
      <c r="H64">
        <v>75000</v>
      </c>
      <c r="J64">
        <v>1000</v>
      </c>
      <c r="M64">
        <v>84500</v>
      </c>
      <c r="N64">
        <v>3</v>
      </c>
      <c r="O64">
        <v>46.349353790283203</v>
      </c>
      <c r="P64">
        <v>-94.198379516601605</v>
      </c>
    </row>
    <row r="65" spans="1:16">
      <c r="A65" t="s">
        <v>1776</v>
      </c>
      <c r="E65">
        <v>80000</v>
      </c>
      <c r="M65">
        <v>80000</v>
      </c>
      <c r="N65">
        <v>1</v>
      </c>
      <c r="O65">
        <v>46.349353790283203</v>
      </c>
      <c r="P65">
        <v>-94.198379516601605</v>
      </c>
    </row>
    <row r="66" spans="1:16">
      <c r="A66" t="s">
        <v>1526</v>
      </c>
      <c r="G66">
        <v>7800</v>
      </c>
      <c r="H66">
        <v>1183.81</v>
      </c>
      <c r="J66">
        <v>1500</v>
      </c>
      <c r="K66">
        <v>67500</v>
      </c>
      <c r="M66">
        <v>77983.81</v>
      </c>
      <c r="N66">
        <v>5</v>
      </c>
      <c r="O66">
        <v>46.349353790283203</v>
      </c>
      <c r="P66">
        <v>-94.198379516601605</v>
      </c>
    </row>
    <row r="67" spans="1:16">
      <c r="A67" t="s">
        <v>1359</v>
      </c>
      <c r="B67">
        <v>282.3</v>
      </c>
      <c r="D67">
        <v>770.71</v>
      </c>
      <c r="E67">
        <v>1538.85</v>
      </c>
      <c r="F67">
        <v>1296.55</v>
      </c>
      <c r="G67">
        <v>8183.0599999999995</v>
      </c>
      <c r="H67">
        <v>9868.26</v>
      </c>
      <c r="I67">
        <v>35000</v>
      </c>
      <c r="J67">
        <v>549.99</v>
      </c>
      <c r="K67">
        <v>17161.29</v>
      </c>
      <c r="L67">
        <v>861.99</v>
      </c>
      <c r="M67">
        <v>75513</v>
      </c>
      <c r="N67">
        <v>20</v>
      </c>
      <c r="O67">
        <v>46.349353790283203</v>
      </c>
      <c r="P67">
        <v>-94.198379516601605</v>
      </c>
    </row>
    <row r="68" spans="1:16">
      <c r="A68" t="s">
        <v>2319</v>
      </c>
      <c r="F68">
        <v>75000</v>
      </c>
      <c r="M68">
        <v>75000</v>
      </c>
      <c r="N68">
        <v>1</v>
      </c>
      <c r="O68">
        <v>47.533050537109403</v>
      </c>
      <c r="P68">
        <v>-92.347099304199205</v>
      </c>
    </row>
    <row r="69" spans="1:16">
      <c r="A69" t="s">
        <v>1354</v>
      </c>
      <c r="D69">
        <v>74133.39</v>
      </c>
      <c r="M69">
        <v>74133.39</v>
      </c>
      <c r="N69">
        <v>1</v>
      </c>
      <c r="O69">
        <v>46.349353790283203</v>
      </c>
      <c r="P69">
        <v>-94.198379516601605</v>
      </c>
    </row>
    <row r="70" spans="1:16">
      <c r="A70" t="s">
        <v>1686</v>
      </c>
      <c r="D70">
        <v>50000</v>
      </c>
      <c r="L70">
        <v>17500</v>
      </c>
      <c r="M70">
        <v>67500</v>
      </c>
      <c r="N70">
        <v>2</v>
      </c>
      <c r="O70">
        <v>46.349353790283203</v>
      </c>
      <c r="P70">
        <v>-94.198379516601605</v>
      </c>
    </row>
    <row r="71" spans="1:16">
      <c r="A71" t="s">
        <v>1523</v>
      </c>
      <c r="D71">
        <v>57300</v>
      </c>
      <c r="M71">
        <v>57300</v>
      </c>
      <c r="N71">
        <v>1</v>
      </c>
      <c r="O71">
        <v>46.349353790283203</v>
      </c>
      <c r="P71">
        <v>-94.198379516601605</v>
      </c>
    </row>
    <row r="72" spans="1:16">
      <c r="A72" t="s">
        <v>2318</v>
      </c>
      <c r="D72">
        <v>55000</v>
      </c>
      <c r="M72">
        <v>55000</v>
      </c>
      <c r="N72">
        <v>1</v>
      </c>
      <c r="O72">
        <v>47.004238128662102</v>
      </c>
      <c r="P72">
        <v>-94.726188659667997</v>
      </c>
    </row>
    <row r="73" spans="1:16">
      <c r="A73" t="s">
        <v>1376</v>
      </c>
      <c r="G73">
        <v>5600</v>
      </c>
      <c r="H73">
        <v>1900</v>
      </c>
      <c r="J73">
        <v>20000</v>
      </c>
      <c r="K73">
        <v>4250</v>
      </c>
      <c r="L73">
        <v>17500</v>
      </c>
      <c r="M73">
        <v>49250</v>
      </c>
      <c r="N73">
        <v>6</v>
      </c>
      <c r="O73">
        <v>46.349353790283203</v>
      </c>
      <c r="P73">
        <v>-94.198379516601605</v>
      </c>
    </row>
    <row r="74" spans="1:16">
      <c r="A74" t="s">
        <v>1567</v>
      </c>
      <c r="F74">
        <v>49000</v>
      </c>
      <c r="M74">
        <v>49000</v>
      </c>
      <c r="N74">
        <v>1</v>
      </c>
      <c r="O74">
        <v>46.349353790283203</v>
      </c>
      <c r="P74">
        <v>-94.198379516601605</v>
      </c>
    </row>
    <row r="75" spans="1:16">
      <c r="A75" t="s">
        <v>1482</v>
      </c>
      <c r="H75">
        <v>44500</v>
      </c>
      <c r="L75">
        <v>2500</v>
      </c>
      <c r="M75">
        <v>47000</v>
      </c>
      <c r="N75">
        <v>2</v>
      </c>
      <c r="O75">
        <v>46.349353790283203</v>
      </c>
      <c r="P75">
        <v>-94.198379516601605</v>
      </c>
    </row>
    <row r="76" spans="1:16">
      <c r="A76" t="s">
        <v>1357</v>
      </c>
      <c r="G76">
        <v>563</v>
      </c>
      <c r="K76">
        <v>40000</v>
      </c>
      <c r="L76">
        <v>6250</v>
      </c>
      <c r="M76">
        <v>46813</v>
      </c>
      <c r="N76">
        <v>3</v>
      </c>
      <c r="O76">
        <v>46.349353790283203</v>
      </c>
      <c r="P76">
        <v>-94.198379516601605</v>
      </c>
    </row>
    <row r="77" spans="1:16">
      <c r="A77" t="s">
        <v>1604</v>
      </c>
      <c r="E77">
        <v>44380</v>
      </c>
      <c r="M77">
        <v>44380</v>
      </c>
      <c r="N77">
        <v>2</v>
      </c>
      <c r="O77">
        <v>46.349353790283203</v>
      </c>
      <c r="P77">
        <v>-94.198379516601605</v>
      </c>
    </row>
    <row r="78" spans="1:16">
      <c r="A78" t="s">
        <v>1714</v>
      </c>
      <c r="J78">
        <v>40000</v>
      </c>
      <c r="L78">
        <v>2500</v>
      </c>
      <c r="M78">
        <v>42500</v>
      </c>
      <c r="N78">
        <v>2</v>
      </c>
      <c r="O78">
        <v>46.349353790283203</v>
      </c>
      <c r="P78">
        <v>-94.198379516601605</v>
      </c>
    </row>
    <row r="79" spans="1:16">
      <c r="A79" t="s">
        <v>1372</v>
      </c>
      <c r="D79">
        <v>221.35</v>
      </c>
      <c r="E79">
        <v>455.31</v>
      </c>
      <c r="G79">
        <v>3050</v>
      </c>
      <c r="H79">
        <v>9999</v>
      </c>
      <c r="J79">
        <v>200</v>
      </c>
      <c r="K79">
        <v>10000</v>
      </c>
      <c r="L79">
        <v>17550</v>
      </c>
      <c r="M79">
        <v>41475.660000000003</v>
      </c>
      <c r="N79">
        <v>9</v>
      </c>
      <c r="O79">
        <v>46.349353790283203</v>
      </c>
      <c r="P79">
        <v>-94.198379516601605</v>
      </c>
    </row>
    <row r="80" spans="1:16">
      <c r="A80" t="s">
        <v>1365</v>
      </c>
      <c r="D80">
        <v>25000</v>
      </c>
      <c r="L80">
        <v>15925</v>
      </c>
      <c r="M80">
        <v>40925</v>
      </c>
      <c r="N80">
        <v>3</v>
      </c>
      <c r="O80">
        <v>46.349353790283203</v>
      </c>
      <c r="P80">
        <v>-94.198379516601605</v>
      </c>
    </row>
    <row r="81" spans="1:16">
      <c r="A81" t="s">
        <v>1480</v>
      </c>
      <c r="G81">
        <v>2800</v>
      </c>
      <c r="H81">
        <v>35000</v>
      </c>
      <c r="M81">
        <v>37800</v>
      </c>
      <c r="N81">
        <v>2</v>
      </c>
      <c r="O81">
        <v>46.349353790283203</v>
      </c>
      <c r="P81">
        <v>-94.198379516601605</v>
      </c>
    </row>
    <row r="82" spans="1:16">
      <c r="A82" t="s">
        <v>1936</v>
      </c>
      <c r="E82">
        <v>35000</v>
      </c>
      <c r="M82">
        <v>35000</v>
      </c>
      <c r="N82">
        <v>1</v>
      </c>
      <c r="O82">
        <v>46.349353790283203</v>
      </c>
      <c r="P82">
        <v>-94.198379516601605</v>
      </c>
    </row>
    <row r="83" spans="1:16">
      <c r="A83" t="s">
        <v>1798</v>
      </c>
      <c r="L83">
        <v>34000</v>
      </c>
      <c r="M83">
        <v>34000</v>
      </c>
      <c r="N83">
        <v>1</v>
      </c>
      <c r="O83">
        <v>39.759201049804702</v>
      </c>
      <c r="P83">
        <v>-84.193809509277301</v>
      </c>
    </row>
    <row r="84" spans="1:16">
      <c r="A84" t="s">
        <v>2324</v>
      </c>
      <c r="B84">
        <v>34000</v>
      </c>
      <c r="M84">
        <v>34000</v>
      </c>
      <c r="N84">
        <v>1</v>
      </c>
      <c r="O84">
        <v>45.759391784667997</v>
      </c>
      <c r="P84">
        <v>4.82897996902466</v>
      </c>
    </row>
    <row r="85" spans="1:16">
      <c r="A85" t="s">
        <v>1337</v>
      </c>
      <c r="D85">
        <v>18500</v>
      </c>
      <c r="J85">
        <v>13000</v>
      </c>
      <c r="L85">
        <v>2044.19</v>
      </c>
      <c r="M85">
        <v>33544.19</v>
      </c>
      <c r="N85">
        <v>4</v>
      </c>
      <c r="O85">
        <v>45.1738891601563</v>
      </c>
      <c r="P85">
        <v>-93.963043212890597</v>
      </c>
    </row>
    <row r="86" spans="1:16">
      <c r="A86" t="s">
        <v>1424</v>
      </c>
      <c r="D86">
        <v>33250</v>
      </c>
      <c r="M86">
        <v>33250</v>
      </c>
      <c r="N86">
        <v>1</v>
      </c>
      <c r="O86">
        <v>47.9737548828125</v>
      </c>
      <c r="P86">
        <v>-94.937614440917997</v>
      </c>
    </row>
    <row r="87" spans="1:16">
      <c r="A87" t="s">
        <v>1493</v>
      </c>
      <c r="L87">
        <v>33000</v>
      </c>
      <c r="M87">
        <v>33000</v>
      </c>
      <c r="N87">
        <v>1</v>
      </c>
      <c r="O87">
        <v>44.409873962402301</v>
      </c>
      <c r="P87">
        <v>-92.722640991210895</v>
      </c>
    </row>
    <row r="88" spans="1:16">
      <c r="A88" t="s">
        <v>1826</v>
      </c>
      <c r="L88">
        <v>32625</v>
      </c>
      <c r="M88">
        <v>32625</v>
      </c>
      <c r="N88">
        <v>2</v>
      </c>
      <c r="O88">
        <v>46.349353790283203</v>
      </c>
      <c r="P88">
        <v>-94.198379516601605</v>
      </c>
    </row>
    <row r="89" spans="1:16">
      <c r="A89" t="s">
        <v>1469</v>
      </c>
      <c r="K89">
        <v>30000</v>
      </c>
      <c r="M89">
        <v>30000</v>
      </c>
      <c r="N89">
        <v>2</v>
      </c>
      <c r="O89">
        <v>46.349353790283203</v>
      </c>
      <c r="P89">
        <v>-94.198379516601605</v>
      </c>
    </row>
    <row r="90" spans="1:16">
      <c r="A90" t="s">
        <v>1659</v>
      </c>
      <c r="D90">
        <v>28500</v>
      </c>
      <c r="K90">
        <v>1000</v>
      </c>
      <c r="M90">
        <v>29500</v>
      </c>
      <c r="N90">
        <v>3</v>
      </c>
      <c r="O90">
        <v>46.349353790283203</v>
      </c>
      <c r="P90">
        <v>-94.198379516601605</v>
      </c>
    </row>
    <row r="91" spans="1:16">
      <c r="A91" t="s">
        <v>1406</v>
      </c>
      <c r="L91">
        <v>28125</v>
      </c>
      <c r="M91">
        <v>28125</v>
      </c>
      <c r="N91">
        <v>3</v>
      </c>
      <c r="O91">
        <v>46.349353790283203</v>
      </c>
      <c r="P91">
        <v>-94.198379516601605</v>
      </c>
    </row>
    <row r="92" spans="1:16">
      <c r="A92" t="s">
        <v>2067</v>
      </c>
      <c r="G92">
        <v>28000</v>
      </c>
      <c r="M92">
        <v>28000</v>
      </c>
      <c r="N92">
        <v>1</v>
      </c>
      <c r="O92">
        <v>46.349353790283203</v>
      </c>
      <c r="P92">
        <v>-94.198379516601605</v>
      </c>
    </row>
    <row r="93" spans="1:16">
      <c r="A93" t="s">
        <v>2333</v>
      </c>
      <c r="I93">
        <v>25000</v>
      </c>
      <c r="K93">
        <v>2430.65</v>
      </c>
      <c r="M93">
        <v>27430.65</v>
      </c>
      <c r="N93">
        <v>3</v>
      </c>
      <c r="O93">
        <v>46.349353790283203</v>
      </c>
      <c r="P93">
        <v>-94.198379516601605</v>
      </c>
    </row>
    <row r="94" spans="1:16">
      <c r="A94" t="s">
        <v>1727</v>
      </c>
      <c r="K94">
        <v>27000</v>
      </c>
      <c r="M94">
        <v>27000</v>
      </c>
      <c r="N94">
        <v>1</v>
      </c>
      <c r="O94">
        <v>46.349353790283203</v>
      </c>
      <c r="P94">
        <v>-94.198379516601605</v>
      </c>
    </row>
    <row r="95" spans="1:16">
      <c r="A95" t="s">
        <v>1968</v>
      </c>
      <c r="L95">
        <v>26250</v>
      </c>
      <c r="M95">
        <v>26250</v>
      </c>
      <c r="N95">
        <v>1</v>
      </c>
      <c r="O95">
        <v>46.349353790283203</v>
      </c>
      <c r="P95">
        <v>-94.198379516601605</v>
      </c>
    </row>
    <row r="96" spans="1:16">
      <c r="A96" t="s">
        <v>2089</v>
      </c>
      <c r="E96">
        <v>25000</v>
      </c>
      <c r="M96">
        <v>25000</v>
      </c>
      <c r="N96">
        <v>1</v>
      </c>
      <c r="O96">
        <v>46.349353790283203</v>
      </c>
      <c r="P96">
        <v>-94.198379516601605</v>
      </c>
    </row>
    <row r="97" spans="1:16">
      <c r="A97" t="s">
        <v>1403</v>
      </c>
      <c r="C97">
        <v>3209.17</v>
      </c>
      <c r="I97">
        <v>1951.43</v>
      </c>
      <c r="J97">
        <v>1078.54</v>
      </c>
      <c r="K97">
        <v>6045.21</v>
      </c>
      <c r="L97">
        <v>12600</v>
      </c>
      <c r="M97">
        <v>24884.35</v>
      </c>
      <c r="N97">
        <v>11</v>
      </c>
      <c r="O97">
        <v>46.349353790283203</v>
      </c>
      <c r="P97">
        <v>-94.198379516601605</v>
      </c>
    </row>
    <row r="98" spans="1:16">
      <c r="A98" t="s">
        <v>1613</v>
      </c>
      <c r="C98">
        <v>14500</v>
      </c>
      <c r="K98">
        <v>9500</v>
      </c>
      <c r="M98">
        <v>24000</v>
      </c>
      <c r="N98">
        <v>2</v>
      </c>
      <c r="O98">
        <v>46.349353790283203</v>
      </c>
      <c r="P98">
        <v>-94.198379516601605</v>
      </c>
    </row>
    <row r="99" spans="1:16">
      <c r="A99" t="s">
        <v>1950</v>
      </c>
      <c r="J99">
        <v>20000</v>
      </c>
      <c r="L99">
        <v>3125</v>
      </c>
      <c r="M99">
        <v>23125</v>
      </c>
      <c r="N99">
        <v>2</v>
      </c>
      <c r="O99">
        <v>46.349353790283203</v>
      </c>
      <c r="P99">
        <v>-94.198379516601605</v>
      </c>
    </row>
    <row r="100" spans="1:16">
      <c r="A100" t="s">
        <v>1609</v>
      </c>
      <c r="I100">
        <v>561.77</v>
      </c>
      <c r="K100">
        <v>10000</v>
      </c>
      <c r="L100">
        <v>12500</v>
      </c>
      <c r="M100">
        <v>23061.77</v>
      </c>
      <c r="N100">
        <v>3</v>
      </c>
      <c r="O100">
        <v>46.349353790283203</v>
      </c>
      <c r="P100">
        <v>-94.198379516601605</v>
      </c>
    </row>
    <row r="101" spans="1:16">
      <c r="A101" t="s">
        <v>1536</v>
      </c>
      <c r="G101">
        <v>2800</v>
      </c>
      <c r="H101">
        <v>2183.15</v>
      </c>
      <c r="K101">
        <v>9000</v>
      </c>
      <c r="L101">
        <v>8750</v>
      </c>
      <c r="M101">
        <v>22733.15</v>
      </c>
      <c r="N101">
        <v>6</v>
      </c>
      <c r="O101">
        <v>46.349353790283203</v>
      </c>
      <c r="P101">
        <v>-94.198379516601605</v>
      </c>
    </row>
    <row r="102" spans="1:16">
      <c r="A102" t="s">
        <v>1712</v>
      </c>
      <c r="K102">
        <v>4500</v>
      </c>
      <c r="L102">
        <v>18089.689999999999</v>
      </c>
      <c r="M102">
        <v>22589.69</v>
      </c>
      <c r="N102">
        <v>2</v>
      </c>
      <c r="O102">
        <v>46.349353790283203</v>
      </c>
      <c r="P102">
        <v>-94.198379516601605</v>
      </c>
    </row>
    <row r="103" spans="1:16">
      <c r="A103" t="s">
        <v>1702</v>
      </c>
      <c r="G103">
        <v>22500</v>
      </c>
      <c r="M103">
        <v>22500</v>
      </c>
      <c r="N103">
        <v>1</v>
      </c>
      <c r="O103">
        <v>44.349681854247997</v>
      </c>
      <c r="P103">
        <v>-94.246864318847699</v>
      </c>
    </row>
    <row r="104" spans="1:16">
      <c r="A104" t="s">
        <v>1641</v>
      </c>
      <c r="I104">
        <v>20000</v>
      </c>
      <c r="M104">
        <v>20000</v>
      </c>
      <c r="N104">
        <v>1</v>
      </c>
      <c r="O104">
        <v>44.579475402832003</v>
      </c>
      <c r="P104">
        <v>-94.232032775878906</v>
      </c>
    </row>
    <row r="105" spans="1:16">
      <c r="A105" t="s">
        <v>1419</v>
      </c>
      <c r="B105">
        <v>2500</v>
      </c>
      <c r="C105">
        <v>2000</v>
      </c>
      <c r="F105">
        <v>15000</v>
      </c>
      <c r="M105">
        <v>19500</v>
      </c>
      <c r="N105">
        <v>3</v>
      </c>
      <c r="O105">
        <v>46.482303619384801</v>
      </c>
      <c r="P105">
        <v>-94.070823669433594</v>
      </c>
    </row>
    <row r="106" spans="1:16">
      <c r="A106" t="s">
        <v>1944</v>
      </c>
      <c r="E106">
        <v>9000</v>
      </c>
      <c r="F106">
        <v>10000</v>
      </c>
      <c r="M106">
        <v>19000</v>
      </c>
      <c r="N106">
        <v>2</v>
      </c>
      <c r="O106">
        <v>46.349353790283203</v>
      </c>
      <c r="P106">
        <v>-94.198379516601605</v>
      </c>
    </row>
    <row r="107" spans="1:16">
      <c r="A107" t="s">
        <v>1509</v>
      </c>
      <c r="L107">
        <v>18366.669999999998</v>
      </c>
      <c r="M107">
        <v>18366.669999999998</v>
      </c>
      <c r="N107">
        <v>1</v>
      </c>
      <c r="O107">
        <v>46.349353790283203</v>
      </c>
      <c r="P107">
        <v>-94.198379516601605</v>
      </c>
    </row>
    <row r="108" spans="1:16">
      <c r="A108" t="s">
        <v>1442</v>
      </c>
      <c r="K108">
        <v>18000</v>
      </c>
      <c r="M108">
        <v>18000</v>
      </c>
      <c r="N108">
        <v>1</v>
      </c>
      <c r="O108">
        <v>45.5024604797363</v>
      </c>
      <c r="P108">
        <v>-92.908348083496094</v>
      </c>
    </row>
    <row r="109" spans="1:16">
      <c r="A109" t="s">
        <v>1558</v>
      </c>
      <c r="J109">
        <v>18000</v>
      </c>
      <c r="M109">
        <v>18000</v>
      </c>
      <c r="N109">
        <v>1</v>
      </c>
      <c r="O109">
        <v>45.9451904296875</v>
      </c>
      <c r="P109">
        <v>-93.293441772460895</v>
      </c>
    </row>
    <row r="110" spans="1:16">
      <c r="A110" t="s">
        <v>1856</v>
      </c>
      <c r="F110">
        <v>15000</v>
      </c>
      <c r="L110">
        <v>2623.81</v>
      </c>
      <c r="M110">
        <v>17623.810000000001</v>
      </c>
      <c r="N110">
        <v>2</v>
      </c>
      <c r="O110">
        <v>46.349353790283203</v>
      </c>
      <c r="P110">
        <v>-94.198379516601605</v>
      </c>
    </row>
    <row r="111" spans="1:16">
      <c r="A111" t="s">
        <v>1615</v>
      </c>
      <c r="H111">
        <v>17500</v>
      </c>
      <c r="M111">
        <v>17500</v>
      </c>
      <c r="N111">
        <v>2</v>
      </c>
      <c r="O111">
        <v>45.012008666992202</v>
      </c>
      <c r="P111">
        <v>-92.992622375488295</v>
      </c>
    </row>
    <row r="112" spans="1:16">
      <c r="A112" t="s">
        <v>2326</v>
      </c>
      <c r="L112">
        <v>17500</v>
      </c>
      <c r="M112">
        <v>17500</v>
      </c>
      <c r="N112">
        <v>1</v>
      </c>
      <c r="O112">
        <v>46.349353790283203</v>
      </c>
      <c r="P112">
        <v>-94.198379516601605</v>
      </c>
    </row>
    <row r="113" spans="1:16">
      <c r="A113" t="s">
        <v>2071</v>
      </c>
      <c r="F113">
        <v>16250</v>
      </c>
      <c r="M113">
        <v>16250</v>
      </c>
      <c r="N113">
        <v>1</v>
      </c>
      <c r="O113">
        <v>46.349353790283203</v>
      </c>
      <c r="P113">
        <v>-94.198379516601605</v>
      </c>
    </row>
    <row r="114" spans="1:16">
      <c r="A114" t="s">
        <v>1534</v>
      </c>
      <c r="K114">
        <v>15000</v>
      </c>
      <c r="M114">
        <v>15000</v>
      </c>
      <c r="N114">
        <v>1</v>
      </c>
      <c r="O114">
        <v>46.349353790283203</v>
      </c>
      <c r="P114">
        <v>-94.198379516601605</v>
      </c>
    </row>
    <row r="115" spans="1:16">
      <c r="A115" t="s">
        <v>1382</v>
      </c>
      <c r="G115">
        <v>5600</v>
      </c>
      <c r="I115">
        <v>400</v>
      </c>
      <c r="L115">
        <v>8227.2800000000007</v>
      </c>
      <c r="M115">
        <v>14227.279999999999</v>
      </c>
      <c r="N115">
        <v>4</v>
      </c>
      <c r="O115">
        <v>46.349353790283203</v>
      </c>
      <c r="P115">
        <v>-94.198379516601605</v>
      </c>
    </row>
    <row r="116" spans="1:16">
      <c r="A116" t="s">
        <v>1583</v>
      </c>
      <c r="K116">
        <v>950.6</v>
      </c>
      <c r="L116">
        <v>12500</v>
      </c>
      <c r="M116">
        <v>13450.6</v>
      </c>
      <c r="N116">
        <v>2</v>
      </c>
      <c r="O116">
        <v>46.349353790283203</v>
      </c>
      <c r="P116">
        <v>-94.198379516601605</v>
      </c>
    </row>
    <row r="117" spans="1:16">
      <c r="A117" t="s">
        <v>1491</v>
      </c>
      <c r="B117">
        <v>200</v>
      </c>
      <c r="C117">
        <v>1203.1300000000001</v>
      </c>
      <c r="E117">
        <v>3842.17</v>
      </c>
      <c r="G117">
        <v>397.99</v>
      </c>
      <c r="H117">
        <v>7500</v>
      </c>
      <c r="J117">
        <v>188.6</v>
      </c>
      <c r="M117">
        <v>13331.890000000001</v>
      </c>
      <c r="N117">
        <v>9</v>
      </c>
      <c r="O117">
        <v>46.349353790283203</v>
      </c>
      <c r="P117">
        <v>-94.198379516601605</v>
      </c>
    </row>
    <row r="118" spans="1:16">
      <c r="A118" t="s">
        <v>1487</v>
      </c>
      <c r="K118">
        <v>4000</v>
      </c>
      <c r="L118">
        <v>9250</v>
      </c>
      <c r="M118">
        <v>13250</v>
      </c>
      <c r="N118">
        <v>2</v>
      </c>
      <c r="O118">
        <v>46.349353790283203</v>
      </c>
      <c r="P118">
        <v>-94.198379516601605</v>
      </c>
    </row>
    <row r="119" spans="1:16">
      <c r="A119" t="s">
        <v>1437</v>
      </c>
      <c r="B119">
        <v>1175</v>
      </c>
      <c r="F119">
        <v>1739.98</v>
      </c>
      <c r="G119">
        <v>5221.8600000000006</v>
      </c>
      <c r="L119">
        <v>5000</v>
      </c>
      <c r="M119">
        <v>13136.84</v>
      </c>
      <c r="N119">
        <v>5</v>
      </c>
      <c r="O119">
        <v>46.349353790283203</v>
      </c>
      <c r="P119">
        <v>-94.198379516601605</v>
      </c>
    </row>
    <row r="120" spans="1:16">
      <c r="A120" t="s">
        <v>1574</v>
      </c>
      <c r="H120">
        <v>9500</v>
      </c>
      <c r="L120">
        <v>3125</v>
      </c>
      <c r="M120">
        <v>12625</v>
      </c>
      <c r="N120">
        <v>2</v>
      </c>
      <c r="O120">
        <v>46.349353790283203</v>
      </c>
      <c r="P120">
        <v>-94.198379516601605</v>
      </c>
    </row>
    <row r="121" spans="1:16">
      <c r="A121" t="s">
        <v>1717</v>
      </c>
      <c r="L121">
        <v>12500</v>
      </c>
      <c r="M121">
        <v>12500</v>
      </c>
      <c r="N121">
        <v>1</v>
      </c>
      <c r="O121">
        <v>46.349353790283203</v>
      </c>
      <c r="P121">
        <v>-94.198379516601605</v>
      </c>
    </row>
    <row r="122" spans="1:16">
      <c r="A122" t="s">
        <v>1767</v>
      </c>
      <c r="G122">
        <v>2423.3000000000002</v>
      </c>
      <c r="K122">
        <v>10000</v>
      </c>
      <c r="M122">
        <v>12423.3</v>
      </c>
      <c r="N122">
        <v>2</v>
      </c>
      <c r="O122">
        <v>46.349353790283203</v>
      </c>
      <c r="P122">
        <v>-94.198379516601605</v>
      </c>
    </row>
    <row r="123" spans="1:16">
      <c r="A123" t="s">
        <v>2330</v>
      </c>
      <c r="J123">
        <v>12000</v>
      </c>
      <c r="M123">
        <v>12000</v>
      </c>
      <c r="N123">
        <v>1</v>
      </c>
      <c r="O123">
        <v>46.349353790283203</v>
      </c>
      <c r="P123">
        <v>-94.198379516601605</v>
      </c>
    </row>
    <row r="124" spans="1:16">
      <c r="A124" t="s">
        <v>1528</v>
      </c>
      <c r="D124">
        <v>926.92000000000007</v>
      </c>
      <c r="E124">
        <v>1284</v>
      </c>
      <c r="F124">
        <v>73.56</v>
      </c>
      <c r="J124">
        <v>9000</v>
      </c>
      <c r="M124">
        <v>11284.48</v>
      </c>
      <c r="N124">
        <v>5</v>
      </c>
      <c r="O124">
        <v>46.349353790283203</v>
      </c>
      <c r="P124">
        <v>-94.198379516601605</v>
      </c>
    </row>
    <row r="125" spans="1:16">
      <c r="A125" t="s">
        <v>1770</v>
      </c>
      <c r="E125">
        <v>11000</v>
      </c>
      <c r="M125">
        <v>11000</v>
      </c>
      <c r="N125">
        <v>1</v>
      </c>
      <c r="O125">
        <v>46.349353790283203</v>
      </c>
      <c r="P125">
        <v>-94.198379516601605</v>
      </c>
    </row>
    <row r="126" spans="1:16">
      <c r="A126" t="s">
        <v>1489</v>
      </c>
      <c r="B126">
        <v>11000</v>
      </c>
      <c r="M126">
        <v>11000</v>
      </c>
      <c r="N126">
        <v>1</v>
      </c>
      <c r="O126">
        <v>46.349353790283203</v>
      </c>
      <c r="P126">
        <v>-94.198379516601605</v>
      </c>
    </row>
    <row r="127" spans="1:16">
      <c r="A127" t="s">
        <v>1511</v>
      </c>
      <c r="D127">
        <v>9960</v>
      </c>
      <c r="F127">
        <v>901</v>
      </c>
      <c r="M127">
        <v>10861</v>
      </c>
      <c r="N127">
        <v>2</v>
      </c>
      <c r="O127">
        <v>44.897159576416001</v>
      </c>
      <c r="P127">
        <v>-93.085403442382798</v>
      </c>
    </row>
    <row r="128" spans="1:16">
      <c r="A128" t="s">
        <v>1903</v>
      </c>
      <c r="I128">
        <v>8000</v>
      </c>
      <c r="L128">
        <v>2623.81</v>
      </c>
      <c r="M128">
        <v>10623.81</v>
      </c>
      <c r="N128">
        <v>2</v>
      </c>
      <c r="O128">
        <v>46.349353790283203</v>
      </c>
      <c r="P128">
        <v>-94.198379516601605</v>
      </c>
    </row>
    <row r="129" spans="1:16">
      <c r="A129" t="s">
        <v>1607</v>
      </c>
      <c r="J129">
        <v>2300</v>
      </c>
      <c r="L129">
        <v>8000</v>
      </c>
      <c r="M129">
        <v>10300</v>
      </c>
      <c r="N129">
        <v>2</v>
      </c>
      <c r="O129">
        <v>43.673843383789098</v>
      </c>
      <c r="P129">
        <v>-93.348854064941406</v>
      </c>
    </row>
    <row r="130" spans="1:16">
      <c r="A130" t="s">
        <v>1975</v>
      </c>
      <c r="J130">
        <v>10000</v>
      </c>
      <c r="M130">
        <v>10000</v>
      </c>
      <c r="N130">
        <v>1</v>
      </c>
      <c r="O130">
        <v>43.866100311279297</v>
      </c>
      <c r="P130">
        <v>-93.049072265625</v>
      </c>
    </row>
    <row r="131" spans="1:16">
      <c r="A131" t="s">
        <v>1691</v>
      </c>
      <c r="C131">
        <v>9000</v>
      </c>
      <c r="M131">
        <v>9000</v>
      </c>
      <c r="N131">
        <v>1</v>
      </c>
      <c r="O131">
        <v>43.625480651855497</v>
      </c>
      <c r="P131">
        <v>-94.989547729492202</v>
      </c>
    </row>
    <row r="132" spans="1:16">
      <c r="A132" t="s">
        <v>1517</v>
      </c>
      <c r="E132">
        <v>6353.33</v>
      </c>
      <c r="J132">
        <v>1439.8</v>
      </c>
      <c r="K132">
        <v>560.39</v>
      </c>
      <c r="M132">
        <v>8353.52</v>
      </c>
      <c r="N132">
        <v>3</v>
      </c>
      <c r="O132">
        <v>46.349353790283203</v>
      </c>
      <c r="P132">
        <v>-94.198379516601605</v>
      </c>
    </row>
    <row r="133" spans="1:16">
      <c r="A133" t="s">
        <v>2003</v>
      </c>
      <c r="I133">
        <v>8065</v>
      </c>
      <c r="M133">
        <v>8065</v>
      </c>
      <c r="N133">
        <v>1</v>
      </c>
      <c r="O133">
        <v>46.349353790283203</v>
      </c>
      <c r="P133">
        <v>-94.198379516601605</v>
      </c>
    </row>
    <row r="134" spans="1:16">
      <c r="A134" t="s">
        <v>1872</v>
      </c>
      <c r="H134">
        <v>8000</v>
      </c>
      <c r="M134">
        <v>8000</v>
      </c>
      <c r="N134">
        <v>1</v>
      </c>
      <c r="O134">
        <v>46.349353790283203</v>
      </c>
      <c r="P134">
        <v>-94.198379516601605</v>
      </c>
    </row>
    <row r="135" spans="1:16">
      <c r="A135" t="s">
        <v>1477</v>
      </c>
      <c r="I135">
        <v>7500</v>
      </c>
      <c r="M135">
        <v>7500</v>
      </c>
      <c r="N135">
        <v>1</v>
      </c>
      <c r="O135">
        <v>46.949546813964801</v>
      </c>
      <c r="P135">
        <v>-94.325355529785199</v>
      </c>
    </row>
    <row r="136" spans="1:16">
      <c r="A136" t="s">
        <v>2085</v>
      </c>
      <c r="L136">
        <v>7500</v>
      </c>
      <c r="M136">
        <v>7500</v>
      </c>
      <c r="N136">
        <v>1</v>
      </c>
      <c r="O136">
        <v>46.349353790283203</v>
      </c>
      <c r="P136">
        <v>-94.198379516601605</v>
      </c>
    </row>
    <row r="137" spans="1:16">
      <c r="A137" t="s">
        <v>1688</v>
      </c>
      <c r="E137">
        <v>5000</v>
      </c>
      <c r="J137">
        <v>1880</v>
      </c>
      <c r="L137">
        <v>551.8599999999999</v>
      </c>
      <c r="M137">
        <v>7431.8600000000006</v>
      </c>
      <c r="N137">
        <v>4</v>
      </c>
      <c r="O137">
        <v>46.349353790283203</v>
      </c>
      <c r="P137">
        <v>-94.198379516601605</v>
      </c>
    </row>
    <row r="138" spans="1:16">
      <c r="A138" t="s">
        <v>1459</v>
      </c>
      <c r="F138">
        <v>6250</v>
      </c>
      <c r="J138">
        <v>1108</v>
      </c>
      <c r="M138">
        <v>7358</v>
      </c>
      <c r="N138">
        <v>2</v>
      </c>
      <c r="O138">
        <v>46.349353790283203</v>
      </c>
      <c r="P138">
        <v>-94.198379516601605</v>
      </c>
    </row>
    <row r="139" spans="1:16">
      <c r="A139" t="s">
        <v>1435</v>
      </c>
      <c r="L139">
        <v>6250</v>
      </c>
      <c r="M139">
        <v>7167.27</v>
      </c>
      <c r="N139">
        <v>2</v>
      </c>
      <c r="O139">
        <v>46.349353790283203</v>
      </c>
      <c r="P139">
        <v>-94.198379516601605</v>
      </c>
    </row>
    <row r="140" spans="1:16">
      <c r="A140" t="s">
        <v>2327</v>
      </c>
      <c r="D140">
        <v>6800</v>
      </c>
      <c r="M140">
        <v>6800</v>
      </c>
      <c r="N140">
        <v>1</v>
      </c>
      <c r="O140">
        <v>46.349353790283203</v>
      </c>
      <c r="P140">
        <v>-94.198379516601605</v>
      </c>
    </row>
    <row r="141" spans="1:16">
      <c r="A141" t="s">
        <v>1445</v>
      </c>
      <c r="I141">
        <v>6500</v>
      </c>
      <c r="M141">
        <v>6500</v>
      </c>
      <c r="N141">
        <v>1</v>
      </c>
      <c r="O141">
        <v>46.349353790283203</v>
      </c>
      <c r="P141">
        <v>-94.198379516601605</v>
      </c>
    </row>
    <row r="142" spans="1:16">
      <c r="A142" t="s">
        <v>1413</v>
      </c>
      <c r="D142">
        <v>384.3</v>
      </c>
      <c r="F142">
        <v>250</v>
      </c>
      <c r="G142">
        <v>5600</v>
      </c>
      <c r="M142">
        <v>6234.3</v>
      </c>
      <c r="N142">
        <v>3</v>
      </c>
      <c r="O142">
        <v>44.833660125732401</v>
      </c>
      <c r="P142">
        <v>-92.953216552734403</v>
      </c>
    </row>
    <row r="143" spans="1:16">
      <c r="A143" t="s">
        <v>1706</v>
      </c>
      <c r="I143">
        <v>6000</v>
      </c>
      <c r="M143">
        <v>6000</v>
      </c>
      <c r="N143">
        <v>1</v>
      </c>
      <c r="O143">
        <v>46.349353790283203</v>
      </c>
      <c r="P143">
        <v>-94.198379516601605</v>
      </c>
    </row>
    <row r="144" spans="1:16">
      <c r="A144" t="s">
        <v>1503</v>
      </c>
      <c r="G144">
        <v>5600</v>
      </c>
      <c r="M144">
        <v>5600</v>
      </c>
      <c r="N144">
        <v>1</v>
      </c>
      <c r="O144">
        <v>46.349353790283203</v>
      </c>
      <c r="P144">
        <v>-94.198379516601605</v>
      </c>
    </row>
    <row r="145" spans="1:16">
      <c r="A145" t="s">
        <v>1635</v>
      </c>
      <c r="J145">
        <v>5500</v>
      </c>
      <c r="M145">
        <v>5500</v>
      </c>
      <c r="N145">
        <v>1</v>
      </c>
      <c r="O145">
        <v>46.349353790283203</v>
      </c>
      <c r="P145">
        <v>-94.198379516601605</v>
      </c>
    </row>
    <row r="146" spans="1:16">
      <c r="A146" t="s">
        <v>1352</v>
      </c>
      <c r="C146">
        <v>894.17</v>
      </c>
      <c r="E146">
        <v>454</v>
      </c>
      <c r="G146">
        <v>3397.01</v>
      </c>
      <c r="J146">
        <v>750</v>
      </c>
      <c r="M146">
        <v>5495.18</v>
      </c>
      <c r="N146">
        <v>6</v>
      </c>
      <c r="O146">
        <v>46.349353790283203</v>
      </c>
      <c r="P146">
        <v>-94.198379516601605</v>
      </c>
    </row>
    <row r="147" spans="1:16">
      <c r="A147" t="s">
        <v>1737</v>
      </c>
      <c r="B147">
        <v>5477.73</v>
      </c>
      <c r="M147">
        <v>5477.73</v>
      </c>
      <c r="N147">
        <v>1</v>
      </c>
      <c r="O147">
        <v>46.349353790283203</v>
      </c>
      <c r="P147">
        <v>-94.198379516601605</v>
      </c>
    </row>
    <row r="148" spans="1:16">
      <c r="A148" t="s">
        <v>1439</v>
      </c>
      <c r="B148">
        <v>259.2</v>
      </c>
      <c r="G148">
        <v>859</v>
      </c>
      <c r="I148">
        <v>426</v>
      </c>
      <c r="K148">
        <v>3699.57</v>
      </c>
      <c r="M148">
        <v>5243.77</v>
      </c>
      <c r="N148">
        <v>4</v>
      </c>
      <c r="O148">
        <v>46.349353790283203</v>
      </c>
      <c r="P148">
        <v>-94.198379516601605</v>
      </c>
    </row>
    <row r="149" spans="1:16">
      <c r="A149" t="s">
        <v>1676</v>
      </c>
      <c r="F149">
        <v>2911.68</v>
      </c>
      <c r="J149">
        <v>2000</v>
      </c>
      <c r="M149">
        <v>4911.68</v>
      </c>
      <c r="N149">
        <v>2</v>
      </c>
      <c r="O149">
        <v>46.349353790283203</v>
      </c>
      <c r="P149">
        <v>-94.198379516601605</v>
      </c>
    </row>
    <row r="150" spans="1:16">
      <c r="A150" t="s">
        <v>1983</v>
      </c>
      <c r="C150">
        <v>4615.57</v>
      </c>
      <c r="M150">
        <v>4615.57</v>
      </c>
      <c r="N150">
        <v>2</v>
      </c>
      <c r="O150">
        <v>48.907199859619098</v>
      </c>
      <c r="P150">
        <v>-95.320106506347699</v>
      </c>
    </row>
    <row r="151" spans="1:16">
      <c r="A151" t="s">
        <v>2295</v>
      </c>
      <c r="L151">
        <v>4400</v>
      </c>
      <c r="M151">
        <v>4400</v>
      </c>
      <c r="N151">
        <v>1</v>
      </c>
      <c r="O151">
        <v>46.349353790283203</v>
      </c>
      <c r="P151">
        <v>-94.198379516601605</v>
      </c>
    </row>
    <row r="152" spans="1:16">
      <c r="A152" t="s">
        <v>1928</v>
      </c>
      <c r="K152">
        <v>4375.25</v>
      </c>
      <c r="M152">
        <v>4375.25</v>
      </c>
      <c r="N152">
        <v>1</v>
      </c>
      <c r="O152">
        <v>44.105369567871101</v>
      </c>
      <c r="P152">
        <v>-94.218559265136705</v>
      </c>
    </row>
    <row r="153" spans="1:16">
      <c r="A153" t="s">
        <v>1839</v>
      </c>
      <c r="D153">
        <v>4000</v>
      </c>
      <c r="M153">
        <v>4000</v>
      </c>
      <c r="N153">
        <v>1</v>
      </c>
      <c r="O153">
        <v>46.349353790283203</v>
      </c>
      <c r="P153">
        <v>-94.198379516601605</v>
      </c>
    </row>
    <row r="154" spans="1:16">
      <c r="A154" t="s">
        <v>1922</v>
      </c>
      <c r="G154">
        <v>855.68</v>
      </c>
      <c r="L154">
        <v>3125</v>
      </c>
      <c r="M154">
        <v>3980.68</v>
      </c>
      <c r="N154">
        <v>2</v>
      </c>
      <c r="O154">
        <v>46.349353790283203</v>
      </c>
      <c r="P154">
        <v>-94.198379516601605</v>
      </c>
    </row>
    <row r="155" spans="1:16">
      <c r="A155" t="s">
        <v>2332</v>
      </c>
      <c r="J155">
        <v>3658.59</v>
      </c>
      <c r="M155">
        <v>3658.59</v>
      </c>
      <c r="N155">
        <v>2</v>
      </c>
      <c r="O155">
        <v>46.349353790283203</v>
      </c>
      <c r="P155">
        <v>-94.198379516601605</v>
      </c>
    </row>
    <row r="156" spans="1:16">
      <c r="A156" t="s">
        <v>1852</v>
      </c>
      <c r="C156">
        <v>3500</v>
      </c>
      <c r="M156">
        <v>3500</v>
      </c>
      <c r="N156">
        <v>1</v>
      </c>
      <c r="O156">
        <v>46.349353790283203</v>
      </c>
      <c r="P156">
        <v>-94.198379516601605</v>
      </c>
    </row>
    <row r="157" spans="1:16">
      <c r="A157" t="s">
        <v>1639</v>
      </c>
      <c r="L157">
        <v>3125</v>
      </c>
      <c r="M157">
        <v>3125</v>
      </c>
      <c r="N157">
        <v>1</v>
      </c>
      <c r="O157">
        <v>46.349353790283203</v>
      </c>
      <c r="P157">
        <v>-94.198379516601605</v>
      </c>
    </row>
    <row r="158" spans="1:16">
      <c r="A158" t="s">
        <v>1467</v>
      </c>
      <c r="L158">
        <v>3125</v>
      </c>
      <c r="M158">
        <v>3125</v>
      </c>
      <c r="N158">
        <v>1</v>
      </c>
      <c r="O158">
        <v>46.349353790283203</v>
      </c>
      <c r="P158">
        <v>-94.198379516601605</v>
      </c>
    </row>
    <row r="159" spans="1:16">
      <c r="A159" t="s">
        <v>1751</v>
      </c>
      <c r="L159">
        <v>3125</v>
      </c>
      <c r="M159">
        <v>3125</v>
      </c>
      <c r="N159">
        <v>1</v>
      </c>
      <c r="O159">
        <v>46.349353790283203</v>
      </c>
      <c r="P159">
        <v>-94.198379516601605</v>
      </c>
    </row>
    <row r="160" spans="1:16">
      <c r="A160" t="s">
        <v>1870</v>
      </c>
      <c r="L160">
        <v>3125</v>
      </c>
      <c r="M160">
        <v>3125</v>
      </c>
      <c r="N160">
        <v>1</v>
      </c>
      <c r="O160">
        <v>46.349353790283203</v>
      </c>
      <c r="P160">
        <v>-94.198379516601605</v>
      </c>
    </row>
    <row r="161" spans="1:16">
      <c r="A161" t="s">
        <v>2298</v>
      </c>
      <c r="G161">
        <v>992</v>
      </c>
      <c r="L161">
        <v>1889.12</v>
      </c>
      <c r="M161">
        <v>2881.12</v>
      </c>
      <c r="N161">
        <v>2</v>
      </c>
      <c r="O161">
        <v>47.700000762939503</v>
      </c>
      <c r="P161">
        <v>-87.5</v>
      </c>
    </row>
    <row r="162" spans="1:16">
      <c r="A162" t="s">
        <v>1417</v>
      </c>
      <c r="G162">
        <v>2800</v>
      </c>
      <c r="M162">
        <v>2800</v>
      </c>
      <c r="N162">
        <v>1</v>
      </c>
      <c r="O162">
        <v>46.349353790283203</v>
      </c>
      <c r="P162">
        <v>-94.198379516601605</v>
      </c>
    </row>
    <row r="163" spans="1:16">
      <c r="A163" t="s">
        <v>1628</v>
      </c>
      <c r="G163">
        <v>2800</v>
      </c>
      <c r="M163">
        <v>2800</v>
      </c>
      <c r="N163">
        <v>1</v>
      </c>
      <c r="O163">
        <v>46.349353790283203</v>
      </c>
      <c r="P163">
        <v>-94.198379516601605</v>
      </c>
    </row>
    <row r="164" spans="1:16">
      <c r="A164" t="s">
        <v>1824</v>
      </c>
      <c r="G164">
        <v>2800</v>
      </c>
      <c r="M164">
        <v>2800</v>
      </c>
      <c r="N164">
        <v>1</v>
      </c>
      <c r="O164">
        <v>46.349353790283203</v>
      </c>
      <c r="P164">
        <v>-94.198379516601605</v>
      </c>
    </row>
    <row r="165" spans="1:16">
      <c r="A165" t="s">
        <v>1552</v>
      </c>
      <c r="G165">
        <v>2800</v>
      </c>
      <c r="M165">
        <v>2800</v>
      </c>
      <c r="N165">
        <v>1</v>
      </c>
      <c r="O165">
        <v>46.349353790283203</v>
      </c>
      <c r="P165">
        <v>-94.198379516601605</v>
      </c>
    </row>
    <row r="166" spans="1:16">
      <c r="A166" t="s">
        <v>1623</v>
      </c>
      <c r="G166">
        <v>2800</v>
      </c>
      <c r="M166">
        <v>2800</v>
      </c>
      <c r="N166">
        <v>1</v>
      </c>
      <c r="O166">
        <v>46.349353790283203</v>
      </c>
      <c r="P166">
        <v>-94.198379516601605</v>
      </c>
    </row>
    <row r="167" spans="1:16">
      <c r="A167" t="s">
        <v>2320</v>
      </c>
      <c r="L167">
        <v>2623.8</v>
      </c>
      <c r="M167">
        <v>2623.8</v>
      </c>
      <c r="N167">
        <v>1</v>
      </c>
      <c r="O167">
        <v>44.430549621582003</v>
      </c>
      <c r="P167">
        <v>-93.206748962402301</v>
      </c>
    </row>
    <row r="168" spans="1:16">
      <c r="A168" t="s">
        <v>2322</v>
      </c>
      <c r="I168">
        <v>2543.67</v>
      </c>
      <c r="M168">
        <v>2543.67</v>
      </c>
      <c r="N168">
        <v>1</v>
      </c>
      <c r="O168">
        <v>46.570850372314503</v>
      </c>
      <c r="P168">
        <v>-96.083541870117202</v>
      </c>
    </row>
    <row r="169" spans="1:16">
      <c r="A169" t="s">
        <v>1572</v>
      </c>
      <c r="H169">
        <v>2500</v>
      </c>
      <c r="M169">
        <v>2500</v>
      </c>
      <c r="N169">
        <v>1</v>
      </c>
      <c r="O169">
        <v>46.349353790283203</v>
      </c>
      <c r="P169">
        <v>-94.198379516601605</v>
      </c>
    </row>
    <row r="170" spans="1:16">
      <c r="A170" t="s">
        <v>2321</v>
      </c>
      <c r="I170">
        <v>2500</v>
      </c>
      <c r="M170">
        <v>2500</v>
      </c>
      <c r="N170">
        <v>1</v>
      </c>
      <c r="O170">
        <v>44.416221618652301</v>
      </c>
      <c r="P170">
        <v>-94.930091857910199</v>
      </c>
    </row>
    <row r="171" spans="1:16">
      <c r="A171" t="s">
        <v>2285</v>
      </c>
      <c r="L171">
        <v>2500</v>
      </c>
      <c r="M171">
        <v>2500</v>
      </c>
      <c r="N171">
        <v>1</v>
      </c>
      <c r="O171">
        <v>46.349353790283203</v>
      </c>
      <c r="P171">
        <v>-94.198379516601605</v>
      </c>
    </row>
    <row r="172" spans="1:16">
      <c r="A172" t="s">
        <v>1674</v>
      </c>
      <c r="D172">
        <v>2000</v>
      </c>
      <c r="K172">
        <v>456.13</v>
      </c>
      <c r="M172">
        <v>2456.13</v>
      </c>
      <c r="N172">
        <v>2</v>
      </c>
      <c r="O172">
        <v>46.349353790283203</v>
      </c>
      <c r="P172">
        <v>-94.198379516601605</v>
      </c>
    </row>
    <row r="173" spans="1:16">
      <c r="A173" t="s">
        <v>1450</v>
      </c>
      <c r="H173">
        <v>2000</v>
      </c>
      <c r="M173">
        <v>2000</v>
      </c>
      <c r="N173">
        <v>1</v>
      </c>
      <c r="O173">
        <v>46.349353790283203</v>
      </c>
      <c r="P173">
        <v>-94.198379516601605</v>
      </c>
    </row>
    <row r="174" spans="1:16">
      <c r="A174" t="s">
        <v>1792</v>
      </c>
      <c r="K174">
        <v>1982.52</v>
      </c>
      <c r="M174">
        <v>1982.52</v>
      </c>
      <c r="N174">
        <v>1</v>
      </c>
      <c r="O174">
        <v>46.349353790283203</v>
      </c>
      <c r="P174">
        <v>-94.198379516601605</v>
      </c>
    </row>
    <row r="175" spans="1:16">
      <c r="A175" t="s">
        <v>1700</v>
      </c>
      <c r="F175">
        <v>305</v>
      </c>
      <c r="K175">
        <v>1300</v>
      </c>
      <c r="M175">
        <v>1605</v>
      </c>
      <c r="N175">
        <v>2</v>
      </c>
      <c r="O175">
        <v>46.349353790283203</v>
      </c>
      <c r="P175">
        <v>-94.198379516601605</v>
      </c>
    </row>
    <row r="176" spans="1:16">
      <c r="A176" t="s">
        <v>1205</v>
      </c>
      <c r="L176">
        <v>1586.31</v>
      </c>
      <c r="M176">
        <v>1586.31</v>
      </c>
      <c r="N176">
        <v>1</v>
      </c>
      <c r="O176">
        <v>46.349353790283203</v>
      </c>
      <c r="P176">
        <v>-94.198379516601605</v>
      </c>
    </row>
    <row r="177" spans="1:16">
      <c r="A177" t="s">
        <v>1501</v>
      </c>
      <c r="G177">
        <v>1351.4900000000002</v>
      </c>
      <c r="K177">
        <v>85.65</v>
      </c>
      <c r="M177">
        <v>1437.1400000000003</v>
      </c>
      <c r="N177">
        <v>6</v>
      </c>
      <c r="O177">
        <v>46.349353790283203</v>
      </c>
      <c r="P177">
        <v>-94.198379516601605</v>
      </c>
    </row>
    <row r="178" spans="1:16">
      <c r="A178" t="s">
        <v>1456</v>
      </c>
      <c r="D178">
        <v>384.7</v>
      </c>
      <c r="G178">
        <v>1044.3900000000001</v>
      </c>
      <c r="M178">
        <v>1429.0900000000001</v>
      </c>
      <c r="N178">
        <v>2</v>
      </c>
      <c r="O178">
        <v>30.2675895690918</v>
      </c>
      <c r="P178">
        <v>-97.742988586425795</v>
      </c>
    </row>
    <row r="179" spans="1:16">
      <c r="A179" t="s">
        <v>1684</v>
      </c>
      <c r="K179">
        <v>1201.6400000000001</v>
      </c>
      <c r="M179">
        <v>1201.6400000000001</v>
      </c>
      <c r="N179">
        <v>1</v>
      </c>
      <c r="O179">
        <v>47.930370330810497</v>
      </c>
      <c r="P179">
        <v>-97.024108886718807</v>
      </c>
    </row>
    <row r="180" spans="1:16">
      <c r="A180" t="s">
        <v>1841</v>
      </c>
      <c r="K180">
        <v>1198.0899999999999</v>
      </c>
      <c r="M180">
        <v>1198.0899999999999</v>
      </c>
      <c r="N180">
        <v>1</v>
      </c>
      <c r="O180">
        <v>46.349353790283203</v>
      </c>
      <c r="P180">
        <v>-94.198379516601605</v>
      </c>
    </row>
    <row r="181" spans="1:16">
      <c r="A181" t="s">
        <v>1644</v>
      </c>
      <c r="D181">
        <v>368.86</v>
      </c>
      <c r="I181">
        <v>596.70000000000005</v>
      </c>
      <c r="M181">
        <v>965.56000000000006</v>
      </c>
      <c r="N181">
        <v>2</v>
      </c>
      <c r="O181">
        <v>46.349353790283203</v>
      </c>
      <c r="P181">
        <v>-94.198379516601605</v>
      </c>
    </row>
    <row r="182" spans="1:16">
      <c r="A182" t="s">
        <v>1633</v>
      </c>
      <c r="D182">
        <v>963.55</v>
      </c>
      <c r="M182">
        <v>963.55</v>
      </c>
      <c r="N182">
        <v>1</v>
      </c>
      <c r="O182">
        <v>46.349353790283203</v>
      </c>
      <c r="P182">
        <v>-94.198379516601605</v>
      </c>
    </row>
    <row r="183" spans="1:16">
      <c r="A183" t="s">
        <v>2325</v>
      </c>
      <c r="K183">
        <v>879.46</v>
      </c>
      <c r="M183">
        <v>879.46</v>
      </c>
      <c r="N183">
        <v>1</v>
      </c>
      <c r="O183">
        <v>46.349353790283203</v>
      </c>
      <c r="P183">
        <v>-94.198379516601605</v>
      </c>
    </row>
    <row r="184" spans="1:16">
      <c r="A184" t="s">
        <v>2328</v>
      </c>
      <c r="H184">
        <v>793</v>
      </c>
      <c r="M184">
        <v>793</v>
      </c>
      <c r="N184">
        <v>1</v>
      </c>
      <c r="O184">
        <v>46.349353790283203</v>
      </c>
      <c r="P184">
        <v>-94.198379516601605</v>
      </c>
    </row>
    <row r="185" spans="1:16">
      <c r="A185" t="s">
        <v>1981</v>
      </c>
      <c r="B185">
        <v>405</v>
      </c>
      <c r="L185">
        <v>385</v>
      </c>
      <c r="M185">
        <v>790</v>
      </c>
      <c r="N185">
        <v>2</v>
      </c>
      <c r="O185">
        <v>46.349353790283203</v>
      </c>
      <c r="P185">
        <v>-94.198379516601605</v>
      </c>
    </row>
    <row r="186" spans="1:16">
      <c r="A186" t="s">
        <v>1942</v>
      </c>
      <c r="L186">
        <v>539.77</v>
      </c>
      <c r="M186">
        <v>539.77</v>
      </c>
      <c r="N186">
        <v>1</v>
      </c>
      <c r="O186">
        <v>46.349353790283203</v>
      </c>
      <c r="P186">
        <v>-94.198379516601605</v>
      </c>
    </row>
    <row r="187" spans="1:16">
      <c r="A187" t="s">
        <v>1964</v>
      </c>
      <c r="B187">
        <v>455.68</v>
      </c>
      <c r="M187">
        <v>455.68</v>
      </c>
      <c r="N187">
        <v>1</v>
      </c>
      <c r="O187">
        <v>39.801048278808601</v>
      </c>
      <c r="P187">
        <v>-89.643600463867202</v>
      </c>
    </row>
    <row r="188" spans="1:16">
      <c r="A188" t="s">
        <v>1774</v>
      </c>
      <c r="D188">
        <v>408.6</v>
      </c>
      <c r="M188">
        <v>408.6</v>
      </c>
      <c r="N188">
        <v>1</v>
      </c>
      <c r="O188">
        <v>46.349353790283203</v>
      </c>
      <c r="P188">
        <v>-94.198379516601605</v>
      </c>
    </row>
    <row r="189" spans="1:16">
      <c r="A189" t="s">
        <v>2329</v>
      </c>
      <c r="K189">
        <v>265.22000000000003</v>
      </c>
      <c r="M189">
        <v>265.22000000000003</v>
      </c>
      <c r="N189">
        <v>1</v>
      </c>
      <c r="O189">
        <v>46.349353790283203</v>
      </c>
      <c r="P189">
        <v>-94.198379516601605</v>
      </c>
    </row>
    <row r="190" spans="1:16">
      <c r="A190" t="s">
        <v>2081</v>
      </c>
      <c r="B190">
        <v>182</v>
      </c>
      <c r="M190">
        <v>182</v>
      </c>
      <c r="N190">
        <v>1</v>
      </c>
      <c r="O190">
        <v>46.349353790283203</v>
      </c>
      <c r="P190">
        <v>-94.198379516601605</v>
      </c>
    </row>
    <row r="191" spans="1:16">
      <c r="A191" t="s">
        <v>1598</v>
      </c>
      <c r="J191">
        <v>105.6</v>
      </c>
      <c r="M191">
        <v>105.6</v>
      </c>
      <c r="N191">
        <v>1</v>
      </c>
      <c r="O191">
        <v>46.349353790283203</v>
      </c>
      <c r="P191">
        <v>-94.198379516601605</v>
      </c>
    </row>
    <row r="192" spans="1:16">
      <c r="A192" t="s">
        <v>1749</v>
      </c>
      <c r="H192">
        <v>85</v>
      </c>
      <c r="M192">
        <v>85</v>
      </c>
      <c r="N192">
        <v>1</v>
      </c>
      <c r="O192">
        <v>48.6026000976563</v>
      </c>
      <c r="P192">
        <v>-93.403648376464801</v>
      </c>
    </row>
    <row r="193" spans="1:16">
      <c r="A193" t="s">
        <v>1989</v>
      </c>
      <c r="H193">
        <v>80</v>
      </c>
      <c r="M193">
        <v>80</v>
      </c>
      <c r="N193">
        <v>1</v>
      </c>
      <c r="O193">
        <v>46.349353790283203</v>
      </c>
      <c r="P193">
        <v>-94.198379516601605</v>
      </c>
    </row>
  </sheetData>
  <sortState ref="A2:P193">
    <sortCondition descending="1" ref="M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
  <sheetViews>
    <sheetView workbookViewId="0">
      <selection activeCell="I13" sqref="I13"/>
    </sheetView>
  </sheetViews>
  <sheetFormatPr baseColWidth="10" defaultColWidth="8.83203125" defaultRowHeight="14" x14ac:dyDescent="0"/>
  <sheetData>
    <row r="3" spans="1:17" s="5" customFormat="1" ht="42">
      <c r="A3" s="6" t="s">
        <v>0</v>
      </c>
      <c r="B3" s="35" t="s">
        <v>1</v>
      </c>
      <c r="C3" s="4" t="s">
        <v>612</v>
      </c>
      <c r="D3" s="4" t="s">
        <v>2168</v>
      </c>
      <c r="E3" s="4" t="s">
        <v>2169</v>
      </c>
      <c r="F3" s="43" t="s">
        <v>2</v>
      </c>
      <c r="G3" s="5" t="s">
        <v>2272</v>
      </c>
      <c r="H3" s="5" t="s">
        <v>3</v>
      </c>
      <c r="I3" s="5" t="s">
        <v>622</v>
      </c>
      <c r="J3" s="22" t="s">
        <v>4</v>
      </c>
      <c r="K3" s="4" t="s">
        <v>561</v>
      </c>
      <c r="L3" s="5" t="s">
        <v>563</v>
      </c>
      <c r="M3" s="6" t="s">
        <v>564</v>
      </c>
      <c r="N3" s="15" t="s">
        <v>592</v>
      </c>
      <c r="O3" s="16" t="s">
        <v>593</v>
      </c>
      <c r="P3" s="17" t="s">
        <v>970</v>
      </c>
      <c r="Q3" s="5" t="s">
        <v>2354</v>
      </c>
    </row>
    <row r="4" spans="1:17" s="5" customFormat="1">
      <c r="A4">
        <v>2017</v>
      </c>
      <c r="B4" s="37">
        <v>2018</v>
      </c>
      <c r="C4" t="s">
        <v>2302</v>
      </c>
      <c r="D4" s="7" t="s">
        <v>1435</v>
      </c>
      <c r="F4" s="3" t="s">
        <v>2313</v>
      </c>
      <c r="G4" s="29">
        <v>43051</v>
      </c>
      <c r="H4" s="29">
        <v>43060</v>
      </c>
      <c r="J4">
        <v>917.27</v>
      </c>
      <c r="K4" s="7" t="s">
        <v>562</v>
      </c>
      <c r="L4" s="7" t="s">
        <v>585</v>
      </c>
      <c r="M4" s="6"/>
      <c r="O4" s="7" t="s">
        <v>600</v>
      </c>
      <c r="Q4" s="5" t="s">
        <v>2355</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E49" sqref="E49"/>
    </sheetView>
  </sheetViews>
  <sheetFormatPr baseColWidth="10" defaultRowHeight="14" x14ac:dyDescent="0"/>
  <cols>
    <col min="1" max="1" width="16.33203125" customWidth="1"/>
    <col min="2" max="2" width="67.83203125" bestFit="1" customWidth="1"/>
  </cols>
  <sheetData>
    <row r="2" spans="1:3">
      <c r="A2" t="s">
        <v>2390</v>
      </c>
    </row>
    <row r="6" spans="1:3" s="38" customFormat="1">
      <c r="A6" s="38" t="s">
        <v>2391</v>
      </c>
      <c r="B6" s="38" t="s">
        <v>2386</v>
      </c>
      <c r="C6" s="38" t="s">
        <v>2384</v>
      </c>
    </row>
    <row r="7" spans="1:3" s="38" customFormat="1">
      <c r="A7" t="s">
        <v>2467</v>
      </c>
      <c r="B7" t="s">
        <v>2468</v>
      </c>
      <c r="C7" t="s">
        <v>2404</v>
      </c>
    </row>
    <row r="8" spans="1:3">
      <c r="A8" t="s">
        <v>2392</v>
      </c>
      <c r="B8" t="s">
        <v>2398</v>
      </c>
      <c r="C8" t="s">
        <v>2404</v>
      </c>
    </row>
    <row r="9" spans="1:3">
      <c r="A9" t="s">
        <v>2393</v>
      </c>
      <c r="B9" t="s">
        <v>2399</v>
      </c>
      <c r="C9" t="s">
        <v>2404</v>
      </c>
    </row>
    <row r="10" spans="1:3">
      <c r="A10" t="s">
        <v>2394</v>
      </c>
      <c r="B10" t="s">
        <v>2400</v>
      </c>
      <c r="C10" t="s">
        <v>2404</v>
      </c>
    </row>
    <row r="11" spans="1:3">
      <c r="A11" t="s">
        <v>2395</v>
      </c>
      <c r="B11" t="s">
        <v>2401</v>
      </c>
      <c r="C11" t="s">
        <v>2404</v>
      </c>
    </row>
    <row r="12" spans="1:3">
      <c r="A12" t="s">
        <v>2396</v>
      </c>
      <c r="B12" t="s">
        <v>2402</v>
      </c>
      <c r="C12" t="s">
        <v>2404</v>
      </c>
    </row>
    <row r="13" spans="1:3">
      <c r="A13" t="s">
        <v>2397</v>
      </c>
      <c r="B13" t="s">
        <v>2403</v>
      </c>
      <c r="C13" t="s">
        <v>2404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9"/>
  <sheetViews>
    <sheetView workbookViewId="0">
      <selection activeCell="B19" sqref="B19"/>
    </sheetView>
  </sheetViews>
  <sheetFormatPr baseColWidth="10" defaultRowHeight="14" x14ac:dyDescent="0"/>
  <cols>
    <col min="1" max="1" width="14.5" bestFit="1" customWidth="1"/>
  </cols>
  <sheetData>
    <row r="2" spans="1:2">
      <c r="A2" s="38" t="s">
        <v>2467</v>
      </c>
    </row>
    <row r="3" spans="1:2">
      <c r="A3" t="s">
        <v>2378</v>
      </c>
      <c r="B3" t="s">
        <v>2435</v>
      </c>
    </row>
    <row r="4" spans="1:2">
      <c r="A4" t="s">
        <v>2449</v>
      </c>
      <c r="B4" t="s">
        <v>2469</v>
      </c>
    </row>
    <row r="5" spans="1:2">
      <c r="A5" t="s">
        <v>2450</v>
      </c>
      <c r="B5" t="s">
        <v>2470</v>
      </c>
    </row>
    <row r="6" spans="1:2">
      <c r="A6" t="s">
        <v>2451</v>
      </c>
      <c r="B6" t="s">
        <v>2471</v>
      </c>
    </row>
    <row r="7" spans="1:2">
      <c r="A7" t="s">
        <v>2452</v>
      </c>
      <c r="B7" t="s">
        <v>2472</v>
      </c>
    </row>
    <row r="8" spans="1:2">
      <c r="A8" t="s">
        <v>2453</v>
      </c>
      <c r="B8" t="s">
        <v>2473</v>
      </c>
    </row>
    <row r="9" spans="1:2">
      <c r="A9" t="s">
        <v>2454</v>
      </c>
      <c r="B9" t="s">
        <v>2474</v>
      </c>
    </row>
    <row r="10" spans="1:2">
      <c r="A10" t="s">
        <v>2456</v>
      </c>
      <c r="B10" t="s">
        <v>2475</v>
      </c>
    </row>
    <row r="11" spans="1:2">
      <c r="A11" t="s">
        <v>2455</v>
      </c>
      <c r="B11" t="s">
        <v>2476</v>
      </c>
    </row>
    <row r="12" spans="1:2">
      <c r="A12" t="s">
        <v>2457</v>
      </c>
      <c r="B12" t="s">
        <v>2477</v>
      </c>
    </row>
    <row r="13" spans="1:2">
      <c r="A13" t="s">
        <v>2458</v>
      </c>
      <c r="B13" t="s">
        <v>2478</v>
      </c>
    </row>
    <row r="14" spans="1:2">
      <c r="A14" t="s">
        <v>2459</v>
      </c>
      <c r="B14" t="s">
        <v>2479</v>
      </c>
    </row>
    <row r="15" spans="1:2">
      <c r="A15" t="s">
        <v>2461</v>
      </c>
      <c r="B15" t="s">
        <v>2480</v>
      </c>
    </row>
    <row r="16" spans="1:2">
      <c r="A16" t="s">
        <v>2464</v>
      </c>
      <c r="B16" t="s">
        <v>2481</v>
      </c>
    </row>
    <row r="17" spans="1:2">
      <c r="A17" t="s">
        <v>2465</v>
      </c>
      <c r="B17" t="s">
        <v>2482</v>
      </c>
    </row>
    <row r="18" spans="1:2">
      <c r="A18" t="s">
        <v>2466</v>
      </c>
      <c r="B18" t="s">
        <v>2483</v>
      </c>
    </row>
    <row r="20" spans="1:2" s="38" customFormat="1">
      <c r="A20" s="38" t="s">
        <v>2392</v>
      </c>
    </row>
    <row r="21" spans="1:2">
      <c r="A21" t="s">
        <v>2405</v>
      </c>
      <c r="B21" t="s">
        <v>2418</v>
      </c>
    </row>
    <row r="22" spans="1:2">
      <c r="A22" t="s">
        <v>2377</v>
      </c>
      <c r="B22" t="s">
        <v>2417</v>
      </c>
    </row>
    <row r="23" spans="1:2">
      <c r="A23" t="s">
        <v>2378</v>
      </c>
      <c r="B23" t="s">
        <v>2419</v>
      </c>
    </row>
    <row r="24" spans="1:2">
      <c r="A24" t="s">
        <v>2168</v>
      </c>
      <c r="B24" t="s">
        <v>2420</v>
      </c>
    </row>
    <row r="25" spans="1:2">
      <c r="A25" t="s">
        <v>2169</v>
      </c>
      <c r="B25" t="s">
        <v>2421</v>
      </c>
    </row>
    <row r="26" spans="1:2">
      <c r="A26" t="s">
        <v>2379</v>
      </c>
      <c r="B26" t="s">
        <v>2422</v>
      </c>
    </row>
    <row r="27" spans="1:2">
      <c r="A27" t="s">
        <v>2380</v>
      </c>
      <c r="B27" t="s">
        <v>2423</v>
      </c>
    </row>
    <row r="28" spans="1:2">
      <c r="A28" t="s">
        <v>2381</v>
      </c>
      <c r="B28" t="s">
        <v>2424</v>
      </c>
    </row>
    <row r="29" spans="1:2">
      <c r="A29" t="s">
        <v>2382</v>
      </c>
      <c r="B29" t="s">
        <v>2425</v>
      </c>
    </row>
    <row r="30" spans="1:2">
      <c r="A30" t="s">
        <v>2383</v>
      </c>
      <c r="B30" t="s">
        <v>2426</v>
      </c>
    </row>
    <row r="31" spans="1:2">
      <c r="A31" t="s">
        <v>2384</v>
      </c>
      <c r="B31" t="s">
        <v>2427</v>
      </c>
    </row>
    <row r="32" spans="1:2">
      <c r="A32" t="s">
        <v>2385</v>
      </c>
      <c r="B32" t="s">
        <v>2428</v>
      </c>
    </row>
    <row r="33" spans="1:2">
      <c r="A33" t="s">
        <v>2386</v>
      </c>
      <c r="B33" t="s">
        <v>2429</v>
      </c>
    </row>
    <row r="34" spans="1:2">
      <c r="A34" t="s">
        <v>2387</v>
      </c>
      <c r="B34" t="s">
        <v>2430</v>
      </c>
    </row>
    <row r="35" spans="1:2">
      <c r="A35" t="s">
        <v>2388</v>
      </c>
      <c r="B35" t="s">
        <v>2431</v>
      </c>
    </row>
    <row r="36" spans="1:2">
      <c r="A36" t="s">
        <v>2389</v>
      </c>
      <c r="B36" t="s">
        <v>2432</v>
      </c>
    </row>
    <row r="38" spans="1:2">
      <c r="A38" s="38" t="s">
        <v>2393</v>
      </c>
    </row>
    <row r="39" spans="1:2">
      <c r="A39" t="s">
        <v>2167</v>
      </c>
      <c r="B39" t="s">
        <v>2433</v>
      </c>
    </row>
    <row r="40" spans="1:2">
      <c r="A40" t="s">
        <v>2163</v>
      </c>
      <c r="B40" t="s">
        <v>2434</v>
      </c>
    </row>
    <row r="41" spans="1:2">
      <c r="A41" t="s">
        <v>612</v>
      </c>
      <c r="B41" t="s">
        <v>2435</v>
      </c>
    </row>
    <row r="42" spans="1:2">
      <c r="A42" t="s">
        <v>2164</v>
      </c>
      <c r="B42" t="s">
        <v>2421</v>
      </c>
    </row>
    <row r="43" spans="1:2">
      <c r="A43" t="s">
        <v>2165</v>
      </c>
      <c r="B43" t="s">
        <v>2436</v>
      </c>
    </row>
    <row r="45" spans="1:2">
      <c r="A45" s="38" t="s">
        <v>2394</v>
      </c>
    </row>
    <row r="46" spans="1:2">
      <c r="A46" t="s">
        <v>2406</v>
      </c>
      <c r="B46" t="s">
        <v>2437</v>
      </c>
    </row>
    <row r="47" spans="1:2">
      <c r="A47" t="s">
        <v>2407</v>
      </c>
      <c r="B47" t="s">
        <v>2438</v>
      </c>
    </row>
    <row r="48" spans="1:2">
      <c r="A48" t="s">
        <v>2408</v>
      </c>
      <c r="B48" t="s">
        <v>2439</v>
      </c>
    </row>
    <row r="49" spans="1:2">
      <c r="A49" t="s">
        <v>2409</v>
      </c>
      <c r="B49" t="s">
        <v>2440</v>
      </c>
    </row>
    <row r="50" spans="1:2">
      <c r="A50" t="s">
        <v>2410</v>
      </c>
      <c r="B50" t="s">
        <v>2441</v>
      </c>
    </row>
    <row r="51" spans="1:2">
      <c r="A51" t="s">
        <v>2411</v>
      </c>
      <c r="B51" t="s">
        <v>2442</v>
      </c>
    </row>
    <row r="53" spans="1:2">
      <c r="A53" s="38" t="s">
        <v>2396</v>
      </c>
    </row>
    <row r="54" spans="1:2">
      <c r="A54" t="s">
        <v>2378</v>
      </c>
      <c r="B54" t="s">
        <v>2435</v>
      </c>
    </row>
    <row r="55" spans="1:2">
      <c r="A55" t="s">
        <v>2412</v>
      </c>
      <c r="B55" t="s">
        <v>2443</v>
      </c>
    </row>
    <row r="56" spans="1:2">
      <c r="A56" t="s">
        <v>2413</v>
      </c>
      <c r="B56" t="s">
        <v>2444</v>
      </c>
    </row>
    <row r="57" spans="1:2">
      <c r="A57" t="s">
        <v>2414</v>
      </c>
      <c r="B57" t="s">
        <v>2445</v>
      </c>
    </row>
    <row r="58" spans="1:2">
      <c r="A58" t="s">
        <v>2415</v>
      </c>
      <c r="B58" t="s">
        <v>2446</v>
      </c>
    </row>
    <row r="59" spans="1:2">
      <c r="A59" t="s">
        <v>2416</v>
      </c>
      <c r="B59" t="s">
        <v>2447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96"/>
  <sheetViews>
    <sheetView topLeftCell="A157" workbookViewId="0">
      <selection activeCell="A205" sqref="A205:M205"/>
    </sheetView>
  </sheetViews>
  <sheetFormatPr baseColWidth="10" defaultRowHeight="14" x14ac:dyDescent="0"/>
  <cols>
    <col min="1" max="1" width="45.33203125" bestFit="1" customWidth="1"/>
    <col min="2" max="2" width="15" bestFit="1" customWidth="1"/>
    <col min="3" max="12" width="5.1640625" bestFit="1" customWidth="1"/>
    <col min="13" max="13" width="10.1640625" bestFit="1" customWidth="1"/>
  </cols>
  <sheetData>
    <row r="3" spans="1:13">
      <c r="A3" s="2" t="s">
        <v>2315</v>
      </c>
      <c r="B3" s="2" t="s">
        <v>2448</v>
      </c>
    </row>
    <row r="4" spans="1:13">
      <c r="A4" s="2" t="s">
        <v>1296</v>
      </c>
      <c r="B4">
        <v>2007</v>
      </c>
      <c r="C4">
        <v>2008</v>
      </c>
      <c r="D4">
        <v>2009</v>
      </c>
      <c r="E4">
        <v>2010</v>
      </c>
      <c r="F4">
        <v>2011</v>
      </c>
      <c r="G4">
        <v>2012</v>
      </c>
      <c r="H4">
        <v>2013</v>
      </c>
      <c r="I4">
        <v>2014</v>
      </c>
      <c r="J4">
        <v>2015</v>
      </c>
      <c r="K4">
        <v>2016</v>
      </c>
      <c r="L4">
        <v>2017</v>
      </c>
      <c r="M4" t="s">
        <v>1297</v>
      </c>
    </row>
    <row r="5" spans="1:13">
      <c r="A5" s="3" t="s">
        <v>2318</v>
      </c>
      <c r="B5" s="30"/>
      <c r="C5" s="30"/>
      <c r="D5" s="30">
        <v>1</v>
      </c>
      <c r="E5" s="30"/>
      <c r="F5" s="30"/>
      <c r="G5" s="30"/>
      <c r="H5" s="30"/>
      <c r="I5" s="30"/>
      <c r="J5" s="30"/>
      <c r="K5" s="30"/>
      <c r="L5" s="30"/>
      <c r="M5" s="30">
        <v>1</v>
      </c>
    </row>
    <row r="6" spans="1:13">
      <c r="A6" s="3" t="s">
        <v>1528</v>
      </c>
      <c r="B6" s="30"/>
      <c r="C6" s="30"/>
      <c r="D6" s="30">
        <v>2</v>
      </c>
      <c r="E6" s="30">
        <v>1</v>
      </c>
      <c r="F6" s="30">
        <v>1</v>
      </c>
      <c r="G6" s="30"/>
      <c r="H6" s="30"/>
      <c r="I6" s="30"/>
      <c r="J6" s="30">
        <v>1</v>
      </c>
      <c r="K6" s="30"/>
      <c r="L6" s="30"/>
      <c r="M6" s="30">
        <v>5</v>
      </c>
    </row>
    <row r="7" spans="1:13">
      <c r="A7" s="3" t="s">
        <v>1536</v>
      </c>
      <c r="B7" s="30"/>
      <c r="C7" s="30"/>
      <c r="D7" s="30"/>
      <c r="E7" s="30"/>
      <c r="F7" s="30"/>
      <c r="G7" s="30">
        <v>1</v>
      </c>
      <c r="H7" s="30">
        <v>3</v>
      </c>
      <c r="I7" s="30"/>
      <c r="J7" s="30"/>
      <c r="K7" s="30">
        <v>1</v>
      </c>
      <c r="L7" s="30">
        <v>1</v>
      </c>
      <c r="M7" s="30">
        <v>6</v>
      </c>
    </row>
    <row r="8" spans="1:13">
      <c r="A8" s="3" t="s">
        <v>1345</v>
      </c>
      <c r="B8" s="30"/>
      <c r="C8" s="30"/>
      <c r="D8" s="30"/>
      <c r="E8" s="30"/>
      <c r="F8" s="30">
        <v>1</v>
      </c>
      <c r="G8" s="30">
        <v>1</v>
      </c>
      <c r="H8" s="30"/>
      <c r="I8" s="30">
        <v>1</v>
      </c>
      <c r="J8" s="30"/>
      <c r="K8" s="30"/>
      <c r="L8" s="30"/>
      <c r="M8" s="30">
        <v>3</v>
      </c>
    </row>
    <row r="9" spans="1:13">
      <c r="A9" s="3" t="s">
        <v>2323</v>
      </c>
      <c r="B9" s="30"/>
      <c r="C9" s="30"/>
      <c r="D9" s="30">
        <v>3</v>
      </c>
      <c r="E9" s="30"/>
      <c r="F9" s="30"/>
      <c r="G9" s="30"/>
      <c r="H9" s="30"/>
      <c r="I9" s="30"/>
      <c r="J9" s="30"/>
      <c r="K9" s="30"/>
      <c r="L9" s="30"/>
      <c r="M9" s="30">
        <v>3</v>
      </c>
    </row>
    <row r="10" spans="1:13">
      <c r="A10" s="3" t="s">
        <v>1384</v>
      </c>
      <c r="B10" s="30">
        <v>1</v>
      </c>
      <c r="C10" s="30"/>
      <c r="D10" s="30">
        <v>2</v>
      </c>
      <c r="E10" s="30"/>
      <c r="F10" s="30">
        <v>1</v>
      </c>
      <c r="G10" s="30">
        <v>1</v>
      </c>
      <c r="H10" s="30">
        <v>1</v>
      </c>
      <c r="I10" s="30">
        <v>1</v>
      </c>
      <c r="J10" s="30">
        <v>2</v>
      </c>
      <c r="K10" s="30"/>
      <c r="L10" s="30"/>
      <c r="M10" s="30">
        <v>9</v>
      </c>
    </row>
    <row r="11" spans="1:13">
      <c r="A11" s="3" t="s">
        <v>1456</v>
      </c>
      <c r="B11" s="30"/>
      <c r="C11" s="30"/>
      <c r="D11" s="30">
        <v>1</v>
      </c>
      <c r="E11" s="30"/>
      <c r="F11" s="30"/>
      <c r="G11" s="30">
        <v>1</v>
      </c>
      <c r="H11" s="30"/>
      <c r="I11" s="30"/>
      <c r="J11" s="30"/>
      <c r="K11" s="30"/>
      <c r="L11" s="30"/>
      <c r="M11" s="30">
        <v>2</v>
      </c>
    </row>
    <row r="12" spans="1:13">
      <c r="A12" s="3" t="s">
        <v>1706</v>
      </c>
      <c r="B12" s="30"/>
      <c r="C12" s="30"/>
      <c r="D12" s="30"/>
      <c r="E12" s="30"/>
      <c r="F12" s="30"/>
      <c r="G12" s="30"/>
      <c r="H12" s="30"/>
      <c r="I12" s="30">
        <v>1</v>
      </c>
      <c r="J12" s="30"/>
      <c r="K12" s="30"/>
      <c r="L12" s="30"/>
      <c r="M12" s="30">
        <v>1</v>
      </c>
    </row>
    <row r="13" spans="1:13">
      <c r="A13" s="3" t="s">
        <v>582</v>
      </c>
      <c r="B13" s="30"/>
      <c r="C13" s="30"/>
      <c r="D13" s="30"/>
      <c r="E13" s="30"/>
      <c r="F13" s="30"/>
      <c r="G13" s="30"/>
      <c r="H13" s="30"/>
      <c r="I13" s="30">
        <v>1</v>
      </c>
      <c r="J13" s="30">
        <v>1</v>
      </c>
      <c r="K13" s="30"/>
      <c r="L13" s="30"/>
      <c r="M13" s="30">
        <v>2</v>
      </c>
    </row>
    <row r="14" spans="1:13">
      <c r="A14" s="3" t="s">
        <v>1820</v>
      </c>
      <c r="B14" s="30"/>
      <c r="C14" s="30">
        <v>1</v>
      </c>
      <c r="D14" s="30"/>
      <c r="E14" s="30">
        <v>2</v>
      </c>
      <c r="F14" s="30"/>
      <c r="G14" s="30"/>
      <c r="H14" s="30"/>
      <c r="I14" s="30"/>
      <c r="J14" s="30"/>
      <c r="K14" s="30"/>
      <c r="L14" s="30"/>
      <c r="M14" s="30">
        <v>3</v>
      </c>
    </row>
    <row r="15" spans="1:13">
      <c r="A15" s="3" t="s">
        <v>1424</v>
      </c>
      <c r="B15" s="30"/>
      <c r="C15" s="30"/>
      <c r="D15" s="30">
        <v>1</v>
      </c>
      <c r="E15" s="30"/>
      <c r="F15" s="30"/>
      <c r="G15" s="30"/>
      <c r="H15" s="30"/>
      <c r="I15" s="30"/>
      <c r="J15" s="30"/>
      <c r="K15" s="30"/>
      <c r="L15" s="30"/>
      <c r="M15" s="30">
        <v>1</v>
      </c>
    </row>
    <row r="16" spans="1:13">
      <c r="A16" s="3" t="s">
        <v>1574</v>
      </c>
      <c r="B16" s="30"/>
      <c r="C16" s="30"/>
      <c r="D16" s="30"/>
      <c r="E16" s="30"/>
      <c r="F16" s="30"/>
      <c r="G16" s="30"/>
      <c r="H16" s="30">
        <v>1</v>
      </c>
      <c r="I16" s="30"/>
      <c r="J16" s="30"/>
      <c r="K16" s="30"/>
      <c r="L16" s="30">
        <v>1</v>
      </c>
      <c r="M16" s="30">
        <v>2</v>
      </c>
    </row>
    <row r="17" spans="1:13">
      <c r="A17" s="3" t="s">
        <v>1639</v>
      </c>
      <c r="B17" s="30"/>
      <c r="C17" s="30"/>
      <c r="D17" s="30"/>
      <c r="E17" s="30"/>
      <c r="F17" s="30"/>
      <c r="G17" s="30"/>
      <c r="H17" s="30"/>
      <c r="I17" s="30"/>
      <c r="J17" s="30"/>
      <c r="K17" s="30"/>
      <c r="L17" s="30">
        <v>1</v>
      </c>
      <c r="M17" s="30">
        <v>1</v>
      </c>
    </row>
    <row r="18" spans="1:13">
      <c r="A18" s="3" t="s">
        <v>2319</v>
      </c>
      <c r="B18" s="30"/>
      <c r="C18" s="30"/>
      <c r="D18" s="30"/>
      <c r="E18" s="30"/>
      <c r="F18" s="30">
        <v>1</v>
      </c>
      <c r="G18" s="30"/>
      <c r="H18" s="30"/>
      <c r="I18" s="30"/>
      <c r="J18" s="30"/>
      <c r="K18" s="30"/>
      <c r="L18" s="30"/>
      <c r="M18" s="30">
        <v>1</v>
      </c>
    </row>
    <row r="19" spans="1:13">
      <c r="A19" s="3" t="s">
        <v>1374</v>
      </c>
      <c r="B19" s="30"/>
      <c r="C19" s="30">
        <v>1</v>
      </c>
      <c r="D19" s="30">
        <v>1</v>
      </c>
      <c r="E19" s="30">
        <v>1</v>
      </c>
      <c r="F19" s="30"/>
      <c r="G19" s="30">
        <v>2</v>
      </c>
      <c r="H19" s="30">
        <v>2</v>
      </c>
      <c r="I19" s="30"/>
      <c r="J19" s="30">
        <v>1</v>
      </c>
      <c r="K19" s="30">
        <v>2</v>
      </c>
      <c r="L19" s="30">
        <v>1</v>
      </c>
      <c r="M19" s="30">
        <v>11</v>
      </c>
    </row>
    <row r="20" spans="1:13">
      <c r="A20" s="3" t="s">
        <v>1975</v>
      </c>
      <c r="B20" s="30"/>
      <c r="C20" s="30"/>
      <c r="D20" s="30"/>
      <c r="E20" s="30"/>
      <c r="F20" s="30"/>
      <c r="G20" s="30"/>
      <c r="H20" s="30"/>
      <c r="I20" s="30"/>
      <c r="J20" s="30">
        <v>1</v>
      </c>
      <c r="K20" s="30"/>
      <c r="L20" s="30"/>
      <c r="M20" s="30">
        <v>1</v>
      </c>
    </row>
    <row r="21" spans="1:13">
      <c r="A21" s="3" t="s">
        <v>1340</v>
      </c>
      <c r="B21" s="30">
        <v>1</v>
      </c>
      <c r="C21" s="30">
        <v>2</v>
      </c>
      <c r="D21" s="30">
        <v>5</v>
      </c>
      <c r="E21" s="30">
        <v>5</v>
      </c>
      <c r="F21" s="30">
        <v>2</v>
      </c>
      <c r="G21" s="30">
        <v>5</v>
      </c>
      <c r="H21" s="30">
        <v>2</v>
      </c>
      <c r="I21" s="30">
        <v>4</v>
      </c>
      <c r="J21" s="30">
        <v>3</v>
      </c>
      <c r="K21" s="30">
        <v>5</v>
      </c>
      <c r="L21" s="30">
        <v>4</v>
      </c>
      <c r="M21" s="30">
        <v>38</v>
      </c>
    </row>
    <row r="22" spans="1:13">
      <c r="A22" s="3" t="s">
        <v>1567</v>
      </c>
      <c r="B22" s="30"/>
      <c r="C22" s="30"/>
      <c r="D22" s="30"/>
      <c r="E22" s="30"/>
      <c r="F22" s="30">
        <v>1</v>
      </c>
      <c r="G22" s="30"/>
      <c r="H22" s="30"/>
      <c r="I22" s="30"/>
      <c r="J22" s="30"/>
      <c r="K22" s="30"/>
      <c r="L22" s="30"/>
      <c r="M22" s="30">
        <v>1</v>
      </c>
    </row>
    <row r="23" spans="1:13">
      <c r="A23" s="3" t="s">
        <v>2071</v>
      </c>
      <c r="B23" s="30"/>
      <c r="C23" s="30"/>
      <c r="D23" s="30"/>
      <c r="E23" s="30"/>
      <c r="F23" s="30">
        <v>1</v>
      </c>
      <c r="G23" s="30"/>
      <c r="H23" s="30"/>
      <c r="I23" s="30"/>
      <c r="J23" s="30"/>
      <c r="K23" s="30"/>
      <c r="L23" s="30"/>
      <c r="M23" s="30">
        <v>1</v>
      </c>
    </row>
    <row r="24" spans="1:13">
      <c r="A24" s="3" t="s">
        <v>1985</v>
      </c>
      <c r="B24" s="30"/>
      <c r="C24" s="30"/>
      <c r="D24" s="30"/>
      <c r="E24" s="30"/>
      <c r="F24" s="30"/>
      <c r="G24" s="30"/>
      <c r="H24" s="30"/>
      <c r="I24" s="30"/>
      <c r="J24" s="30">
        <v>1</v>
      </c>
      <c r="K24" s="30"/>
      <c r="L24" s="30"/>
      <c r="M24" s="30">
        <v>1</v>
      </c>
    </row>
    <row r="25" spans="1:13">
      <c r="A25" s="3" t="s">
        <v>1594</v>
      </c>
      <c r="B25" s="30"/>
      <c r="C25" s="30"/>
      <c r="D25" s="30"/>
      <c r="E25" s="30">
        <v>1</v>
      </c>
      <c r="F25" s="30"/>
      <c r="G25" s="30"/>
      <c r="H25" s="30"/>
      <c r="I25" s="30"/>
      <c r="J25" s="30"/>
      <c r="K25" s="30"/>
      <c r="L25" s="30"/>
      <c r="M25" s="30">
        <v>1</v>
      </c>
    </row>
    <row r="26" spans="1:13">
      <c r="A26" s="3" t="s">
        <v>1936</v>
      </c>
      <c r="B26" s="30"/>
      <c r="C26" s="30"/>
      <c r="D26" s="30"/>
      <c r="E26" s="30">
        <v>1</v>
      </c>
      <c r="F26" s="30"/>
      <c r="G26" s="30"/>
      <c r="H26" s="30"/>
      <c r="I26" s="30"/>
      <c r="J26" s="30"/>
      <c r="K26" s="30"/>
      <c r="L26" s="30"/>
      <c r="M26" s="30">
        <v>1</v>
      </c>
    </row>
    <row r="27" spans="1:13">
      <c r="A27" s="3" t="s">
        <v>1422</v>
      </c>
      <c r="B27" s="30"/>
      <c r="C27" s="30"/>
      <c r="D27" s="30">
        <v>2</v>
      </c>
      <c r="E27" s="30"/>
      <c r="F27" s="30">
        <v>3</v>
      </c>
      <c r="G27" s="30"/>
      <c r="H27" s="30">
        <v>1</v>
      </c>
      <c r="I27" s="30"/>
      <c r="J27" s="30"/>
      <c r="K27" s="30"/>
      <c r="L27" s="30">
        <v>1</v>
      </c>
      <c r="M27" s="30">
        <v>7</v>
      </c>
    </row>
    <row r="28" spans="1:13">
      <c r="A28" s="3" t="s">
        <v>1348</v>
      </c>
      <c r="B28" s="30">
        <v>6</v>
      </c>
      <c r="C28" s="30">
        <v>5</v>
      </c>
      <c r="D28" s="30">
        <v>3</v>
      </c>
      <c r="E28" s="30">
        <v>3</v>
      </c>
      <c r="F28" s="30">
        <v>2</v>
      </c>
      <c r="G28" s="30">
        <v>3</v>
      </c>
      <c r="H28" s="30">
        <v>1</v>
      </c>
      <c r="I28" s="30">
        <v>2</v>
      </c>
      <c r="J28" s="30">
        <v>3</v>
      </c>
      <c r="K28" s="30">
        <v>4</v>
      </c>
      <c r="L28" s="30">
        <v>3</v>
      </c>
      <c r="M28" s="30">
        <v>35</v>
      </c>
    </row>
    <row r="29" spans="1:13">
      <c r="A29" s="3" t="s">
        <v>2324</v>
      </c>
      <c r="B29" s="30">
        <v>1</v>
      </c>
      <c r="C29" s="30"/>
      <c r="D29" s="30"/>
      <c r="E29" s="30"/>
      <c r="F29" s="30"/>
      <c r="G29" s="30"/>
      <c r="H29" s="30"/>
      <c r="I29" s="30"/>
      <c r="J29" s="30"/>
      <c r="K29" s="30"/>
      <c r="L29" s="30"/>
      <c r="M29" s="30">
        <v>1</v>
      </c>
    </row>
    <row r="30" spans="1:13">
      <c r="A30" s="3" t="s">
        <v>2089</v>
      </c>
      <c r="B30" s="30"/>
      <c r="C30" s="30"/>
      <c r="D30" s="30"/>
      <c r="E30" s="30">
        <v>1</v>
      </c>
      <c r="F30" s="30"/>
      <c r="G30" s="30"/>
      <c r="H30" s="30"/>
      <c r="I30" s="30"/>
      <c r="J30" s="30"/>
      <c r="K30" s="30"/>
      <c r="L30" s="30"/>
      <c r="M30" s="30">
        <v>1</v>
      </c>
    </row>
    <row r="31" spans="1:13">
      <c r="A31" s="3" t="s">
        <v>1376</v>
      </c>
      <c r="B31" s="30"/>
      <c r="C31" s="30"/>
      <c r="D31" s="30"/>
      <c r="E31" s="30"/>
      <c r="F31" s="30"/>
      <c r="G31" s="30">
        <v>1</v>
      </c>
      <c r="H31" s="30">
        <v>1</v>
      </c>
      <c r="I31" s="30"/>
      <c r="J31" s="30">
        <v>1</v>
      </c>
      <c r="K31" s="30">
        <v>1</v>
      </c>
      <c r="L31" s="30">
        <v>2</v>
      </c>
      <c r="M31" s="30">
        <v>6</v>
      </c>
    </row>
    <row r="32" spans="1:13">
      <c r="A32" s="3" t="s">
        <v>1989</v>
      </c>
      <c r="B32" s="30"/>
      <c r="C32" s="30"/>
      <c r="D32" s="30"/>
      <c r="E32" s="30"/>
      <c r="F32" s="30"/>
      <c r="G32" s="30"/>
      <c r="H32" s="30">
        <v>1</v>
      </c>
      <c r="I32" s="30"/>
      <c r="J32" s="30"/>
      <c r="K32" s="30"/>
      <c r="L32" s="30"/>
      <c r="M32" s="30">
        <v>1</v>
      </c>
    </row>
    <row r="33" spans="1:13">
      <c r="A33" s="3" t="s">
        <v>1354</v>
      </c>
      <c r="B33" s="30"/>
      <c r="C33" s="30"/>
      <c r="D33" s="30">
        <v>1</v>
      </c>
      <c r="E33" s="30"/>
      <c r="F33" s="30"/>
      <c r="G33" s="30"/>
      <c r="H33" s="30"/>
      <c r="I33" s="30"/>
      <c r="J33" s="30"/>
      <c r="K33" s="30"/>
      <c r="L33" s="30"/>
      <c r="M33" s="30">
        <v>1</v>
      </c>
    </row>
    <row r="34" spans="1:13">
      <c r="A34" s="3" t="s">
        <v>1477</v>
      </c>
      <c r="B34" s="30"/>
      <c r="C34" s="30"/>
      <c r="D34" s="30"/>
      <c r="E34" s="30"/>
      <c r="F34" s="30"/>
      <c r="G34" s="30"/>
      <c r="H34" s="30"/>
      <c r="I34" s="30">
        <v>1</v>
      </c>
      <c r="J34" s="30"/>
      <c r="K34" s="30"/>
      <c r="L34" s="30"/>
      <c r="M34" s="30">
        <v>1</v>
      </c>
    </row>
    <row r="35" spans="1:13">
      <c r="A35" s="3" t="s">
        <v>2325</v>
      </c>
      <c r="B35" s="30"/>
      <c r="C35" s="30"/>
      <c r="D35" s="30"/>
      <c r="E35" s="30"/>
      <c r="F35" s="30"/>
      <c r="G35" s="30"/>
      <c r="H35" s="30"/>
      <c r="I35" s="30"/>
      <c r="J35" s="30"/>
      <c r="K35" s="30">
        <v>1</v>
      </c>
      <c r="L35" s="30"/>
      <c r="M35" s="30">
        <v>1</v>
      </c>
    </row>
    <row r="36" spans="1:13">
      <c r="A36" s="3" t="s">
        <v>1635</v>
      </c>
      <c r="B36" s="30"/>
      <c r="C36" s="30"/>
      <c r="D36" s="30"/>
      <c r="E36" s="30"/>
      <c r="F36" s="30"/>
      <c r="G36" s="30"/>
      <c r="H36" s="30"/>
      <c r="I36" s="30"/>
      <c r="J36" s="30">
        <v>1</v>
      </c>
      <c r="K36" s="30"/>
      <c r="L36" s="30"/>
      <c r="M36" s="30">
        <v>1</v>
      </c>
    </row>
    <row r="37" spans="1:13">
      <c r="A37" s="3" t="s">
        <v>1465</v>
      </c>
      <c r="B37" s="30"/>
      <c r="C37" s="30"/>
      <c r="D37" s="30">
        <v>1</v>
      </c>
      <c r="E37" s="30"/>
      <c r="F37" s="30"/>
      <c r="G37" s="30"/>
      <c r="H37" s="30"/>
      <c r="I37" s="30">
        <v>2</v>
      </c>
      <c r="J37" s="30"/>
      <c r="K37" s="30"/>
      <c r="L37" s="30">
        <v>1</v>
      </c>
      <c r="M37" s="30">
        <v>4</v>
      </c>
    </row>
    <row r="38" spans="1:13">
      <c r="A38" s="3" t="s">
        <v>1454</v>
      </c>
      <c r="B38" s="30"/>
      <c r="C38" s="30">
        <v>2</v>
      </c>
      <c r="D38" s="30"/>
      <c r="E38" s="30"/>
      <c r="F38" s="30"/>
      <c r="G38" s="30"/>
      <c r="H38" s="30"/>
      <c r="I38" s="30"/>
      <c r="J38" s="30"/>
      <c r="K38" s="30"/>
      <c r="L38" s="30">
        <v>1</v>
      </c>
      <c r="M38" s="30">
        <v>3</v>
      </c>
    </row>
    <row r="39" spans="1:13">
      <c r="A39" s="3" t="s">
        <v>1442</v>
      </c>
      <c r="B39" s="30"/>
      <c r="C39" s="30"/>
      <c r="D39" s="30"/>
      <c r="E39" s="30"/>
      <c r="F39" s="30"/>
      <c r="G39" s="30"/>
      <c r="H39" s="30"/>
      <c r="I39" s="30"/>
      <c r="J39" s="30"/>
      <c r="K39" s="30">
        <v>1</v>
      </c>
      <c r="L39" s="30"/>
      <c r="M39" s="30">
        <v>1</v>
      </c>
    </row>
    <row r="40" spans="1:13">
      <c r="A40" s="3" t="s">
        <v>1613</v>
      </c>
      <c r="B40" s="30"/>
      <c r="C40" s="30">
        <v>1</v>
      </c>
      <c r="D40" s="30"/>
      <c r="E40" s="30"/>
      <c r="F40" s="30"/>
      <c r="G40" s="30"/>
      <c r="H40" s="30"/>
      <c r="I40" s="30"/>
      <c r="J40" s="30"/>
      <c r="K40" s="30">
        <v>1</v>
      </c>
      <c r="L40" s="30"/>
      <c r="M40" s="30">
        <v>2</v>
      </c>
    </row>
    <row r="41" spans="1:13">
      <c r="A41" s="3" t="s">
        <v>1071</v>
      </c>
      <c r="B41" s="30"/>
      <c r="C41" s="30"/>
      <c r="D41" s="30"/>
      <c r="E41" s="30"/>
      <c r="F41" s="30"/>
      <c r="G41" s="30">
        <v>1</v>
      </c>
      <c r="H41" s="30"/>
      <c r="I41" s="30"/>
      <c r="J41" s="30"/>
      <c r="K41" s="30"/>
      <c r="L41" s="30"/>
      <c r="M41" s="30">
        <v>1</v>
      </c>
    </row>
    <row r="42" spans="1:13">
      <c r="A42" s="3" t="s">
        <v>1513</v>
      </c>
      <c r="B42" s="30"/>
      <c r="C42" s="30"/>
      <c r="D42" s="30"/>
      <c r="E42" s="30"/>
      <c r="F42" s="30"/>
      <c r="G42" s="30"/>
      <c r="H42" s="30"/>
      <c r="I42" s="30"/>
      <c r="J42" s="30"/>
      <c r="K42" s="30"/>
      <c r="L42" s="30">
        <v>1</v>
      </c>
      <c r="M42" s="30">
        <v>1</v>
      </c>
    </row>
    <row r="43" spans="1:13">
      <c r="A43" s="3" t="s">
        <v>1372</v>
      </c>
      <c r="B43" s="30"/>
      <c r="C43" s="30"/>
      <c r="D43" s="30">
        <v>1</v>
      </c>
      <c r="E43" s="30">
        <v>2</v>
      </c>
      <c r="F43" s="30"/>
      <c r="G43" s="30">
        <v>2</v>
      </c>
      <c r="H43" s="30">
        <v>1</v>
      </c>
      <c r="I43" s="30"/>
      <c r="J43" s="30">
        <v>1</v>
      </c>
      <c r="K43" s="30">
        <v>1</v>
      </c>
      <c r="L43" s="30">
        <v>1</v>
      </c>
      <c r="M43" s="30">
        <v>9</v>
      </c>
    </row>
    <row r="44" spans="1:13">
      <c r="A44" s="3" t="s">
        <v>1413</v>
      </c>
      <c r="B44" s="30"/>
      <c r="C44" s="30"/>
      <c r="D44" s="30">
        <v>1</v>
      </c>
      <c r="E44" s="30"/>
      <c r="F44" s="30">
        <v>1</v>
      </c>
      <c r="G44" s="30">
        <v>1</v>
      </c>
      <c r="H44" s="30"/>
      <c r="I44" s="30"/>
      <c r="J44" s="30"/>
      <c r="K44" s="30"/>
      <c r="L44" s="30"/>
      <c r="M44" s="30">
        <v>3</v>
      </c>
    </row>
    <row r="45" spans="1:13">
      <c r="A45" s="3" t="s">
        <v>1811</v>
      </c>
      <c r="B45" s="30"/>
      <c r="C45" s="30"/>
      <c r="D45" s="30"/>
      <c r="E45" s="30"/>
      <c r="F45" s="30"/>
      <c r="G45" s="30"/>
      <c r="H45" s="30"/>
      <c r="I45" s="30"/>
      <c r="J45" s="30"/>
      <c r="K45" s="30"/>
      <c r="L45" s="30">
        <v>1</v>
      </c>
      <c r="M45" s="30">
        <v>1</v>
      </c>
    </row>
    <row r="46" spans="1:13">
      <c r="A46" s="3" t="s">
        <v>1419</v>
      </c>
      <c r="B46" s="30">
        <v>1</v>
      </c>
      <c r="C46" s="30">
        <v>1</v>
      </c>
      <c r="D46" s="30"/>
      <c r="E46" s="30"/>
      <c r="F46" s="30">
        <v>1</v>
      </c>
      <c r="G46" s="30"/>
      <c r="H46" s="30"/>
      <c r="I46" s="30"/>
      <c r="J46" s="30"/>
      <c r="K46" s="30"/>
      <c r="L46" s="30"/>
      <c r="M46" s="30">
        <v>3</v>
      </c>
    </row>
    <row r="47" spans="1:13">
      <c r="A47" s="3" t="s">
        <v>1487</v>
      </c>
      <c r="B47" s="30"/>
      <c r="C47" s="30"/>
      <c r="D47" s="30"/>
      <c r="E47" s="30"/>
      <c r="F47" s="30"/>
      <c r="G47" s="30"/>
      <c r="H47" s="30"/>
      <c r="I47" s="30"/>
      <c r="J47" s="30"/>
      <c r="K47" s="30">
        <v>1</v>
      </c>
      <c r="L47" s="30">
        <v>1</v>
      </c>
      <c r="M47" s="30">
        <v>2</v>
      </c>
    </row>
    <row r="48" spans="1:13">
      <c r="A48" s="3" t="s">
        <v>2326</v>
      </c>
      <c r="B48" s="30"/>
      <c r="C48" s="30"/>
      <c r="D48" s="30"/>
      <c r="E48" s="30"/>
      <c r="F48" s="30"/>
      <c r="G48" s="30"/>
      <c r="H48" s="30"/>
      <c r="I48" s="30"/>
      <c r="J48" s="30"/>
      <c r="K48" s="30"/>
      <c r="L48" s="30">
        <v>1</v>
      </c>
      <c r="M48" s="30">
        <v>1</v>
      </c>
    </row>
    <row r="49" spans="1:13">
      <c r="A49" s="3" t="s">
        <v>2327</v>
      </c>
      <c r="B49" s="30"/>
      <c r="C49" s="30"/>
      <c r="D49" s="30">
        <v>1</v>
      </c>
      <c r="E49" s="30"/>
      <c r="F49" s="30"/>
      <c r="G49" s="30"/>
      <c r="H49" s="30"/>
      <c r="I49" s="30"/>
      <c r="J49" s="30"/>
      <c r="K49" s="30"/>
      <c r="L49" s="30"/>
      <c r="M49" s="30">
        <v>1</v>
      </c>
    </row>
    <row r="50" spans="1:13">
      <c r="A50" s="3" t="s">
        <v>2295</v>
      </c>
      <c r="B50" s="30"/>
      <c r="C50" s="30"/>
      <c r="D50" s="30"/>
      <c r="E50" s="30"/>
      <c r="F50" s="30"/>
      <c r="G50" s="30"/>
      <c r="H50" s="30"/>
      <c r="I50" s="30"/>
      <c r="J50" s="30"/>
      <c r="K50" s="30"/>
      <c r="L50" s="30">
        <v>1</v>
      </c>
      <c r="M50" s="30">
        <v>1</v>
      </c>
    </row>
    <row r="51" spans="1:13">
      <c r="A51" s="3" t="s">
        <v>1521</v>
      </c>
      <c r="B51" s="30"/>
      <c r="C51" s="30"/>
      <c r="D51" s="30"/>
      <c r="E51" s="30"/>
      <c r="F51" s="30">
        <v>1</v>
      </c>
      <c r="G51" s="30"/>
      <c r="H51" s="30"/>
      <c r="I51" s="30"/>
      <c r="J51" s="30"/>
      <c r="K51" s="30">
        <v>2</v>
      </c>
      <c r="L51" s="30"/>
      <c r="M51" s="30">
        <v>3</v>
      </c>
    </row>
    <row r="52" spans="1:13">
      <c r="A52" s="3" t="s">
        <v>1798</v>
      </c>
      <c r="B52" s="30"/>
      <c r="C52" s="30"/>
      <c r="D52" s="30"/>
      <c r="E52" s="30"/>
      <c r="F52" s="30"/>
      <c r="G52" s="30"/>
      <c r="H52" s="30"/>
      <c r="I52" s="30"/>
      <c r="J52" s="30"/>
      <c r="K52" s="30"/>
      <c r="L52" s="30">
        <v>1</v>
      </c>
      <c r="M52" s="30">
        <v>1</v>
      </c>
    </row>
    <row r="53" spans="1:13">
      <c r="A53" s="3" t="s">
        <v>1674</v>
      </c>
      <c r="B53" s="30"/>
      <c r="C53" s="30"/>
      <c r="D53" s="30">
        <v>1</v>
      </c>
      <c r="E53" s="30"/>
      <c r="F53" s="30"/>
      <c r="G53" s="30"/>
      <c r="H53" s="30"/>
      <c r="I53" s="30"/>
      <c r="J53" s="30"/>
      <c r="K53" s="30">
        <v>1</v>
      </c>
      <c r="L53" s="30"/>
      <c r="M53" s="30">
        <v>2</v>
      </c>
    </row>
    <row r="54" spans="1:13">
      <c r="A54" s="3" t="s">
        <v>1839</v>
      </c>
      <c r="B54" s="30"/>
      <c r="C54" s="30"/>
      <c r="D54" s="30">
        <v>1</v>
      </c>
      <c r="E54" s="30"/>
      <c r="F54" s="30"/>
      <c r="G54" s="30"/>
      <c r="H54" s="30"/>
      <c r="I54" s="30"/>
      <c r="J54" s="30"/>
      <c r="K54" s="30"/>
      <c r="L54" s="30"/>
      <c r="M54" s="30">
        <v>1</v>
      </c>
    </row>
    <row r="55" spans="1:13">
      <c r="A55" s="3" t="s">
        <v>1586</v>
      </c>
      <c r="B55" s="30"/>
      <c r="C55" s="30"/>
      <c r="D55" s="30"/>
      <c r="E55" s="30">
        <v>1</v>
      </c>
      <c r="F55" s="30">
        <v>1</v>
      </c>
      <c r="G55" s="30">
        <v>1</v>
      </c>
      <c r="H55" s="30"/>
      <c r="I55" s="30"/>
      <c r="J55" s="30"/>
      <c r="K55" s="30"/>
      <c r="L55" s="30"/>
      <c r="M55" s="30">
        <v>3</v>
      </c>
    </row>
    <row r="56" spans="1:13">
      <c r="A56" s="3" t="s">
        <v>1342</v>
      </c>
      <c r="B56" s="30"/>
      <c r="C56" s="30"/>
      <c r="D56" s="30"/>
      <c r="E56" s="30">
        <v>1</v>
      </c>
      <c r="F56" s="30"/>
      <c r="G56" s="30"/>
      <c r="H56" s="30">
        <v>2</v>
      </c>
      <c r="I56" s="30"/>
      <c r="J56" s="30"/>
      <c r="K56" s="30"/>
      <c r="L56" s="30"/>
      <c r="M56" s="30">
        <v>3</v>
      </c>
    </row>
    <row r="57" spans="1:13">
      <c r="A57" s="3" t="s">
        <v>2320</v>
      </c>
      <c r="B57" s="30"/>
      <c r="C57" s="30"/>
      <c r="D57" s="30"/>
      <c r="E57" s="30"/>
      <c r="F57" s="30"/>
      <c r="G57" s="30"/>
      <c r="H57" s="30"/>
      <c r="I57" s="30"/>
      <c r="J57" s="30"/>
      <c r="K57" s="30"/>
      <c r="L57" s="30">
        <v>1</v>
      </c>
      <c r="M57" s="30">
        <v>1</v>
      </c>
    </row>
    <row r="58" spans="1:13">
      <c r="A58" s="3" t="s">
        <v>1362</v>
      </c>
      <c r="B58" s="30"/>
      <c r="C58" s="30">
        <v>3</v>
      </c>
      <c r="D58" s="30">
        <v>3</v>
      </c>
      <c r="E58" s="30">
        <v>1</v>
      </c>
      <c r="F58" s="30"/>
      <c r="G58" s="30">
        <v>1</v>
      </c>
      <c r="H58" s="30">
        <v>1</v>
      </c>
      <c r="I58" s="30">
        <v>2</v>
      </c>
      <c r="J58" s="30">
        <v>2</v>
      </c>
      <c r="K58" s="30">
        <v>4</v>
      </c>
      <c r="L58" s="30">
        <v>3</v>
      </c>
      <c r="M58" s="30">
        <v>20</v>
      </c>
    </row>
    <row r="59" spans="1:13">
      <c r="A59" s="3" t="s">
        <v>1684</v>
      </c>
      <c r="B59" s="30"/>
      <c r="C59" s="30"/>
      <c r="D59" s="30"/>
      <c r="E59" s="30"/>
      <c r="F59" s="30"/>
      <c r="G59" s="30"/>
      <c r="H59" s="30"/>
      <c r="I59" s="30"/>
      <c r="J59" s="30"/>
      <c r="K59" s="30">
        <v>1</v>
      </c>
      <c r="L59" s="30"/>
      <c r="M59" s="30">
        <v>1</v>
      </c>
    </row>
    <row r="60" spans="1:13">
      <c r="A60" s="3" t="s">
        <v>1368</v>
      </c>
      <c r="B60" s="30"/>
      <c r="C60" s="30"/>
      <c r="D60" s="30"/>
      <c r="E60" s="30"/>
      <c r="F60" s="30"/>
      <c r="G60" s="30">
        <v>1</v>
      </c>
      <c r="H60" s="30">
        <v>1</v>
      </c>
      <c r="I60" s="30"/>
      <c r="J60" s="30"/>
      <c r="K60" s="30"/>
      <c r="L60" s="30"/>
      <c r="M60" s="30">
        <v>2</v>
      </c>
    </row>
    <row r="61" spans="1:13">
      <c r="A61" s="3" t="s">
        <v>1467</v>
      </c>
      <c r="B61" s="30"/>
      <c r="C61" s="30"/>
      <c r="D61" s="30"/>
      <c r="E61" s="30"/>
      <c r="F61" s="30"/>
      <c r="G61" s="30"/>
      <c r="H61" s="30"/>
      <c r="I61" s="30"/>
      <c r="J61" s="30"/>
      <c r="K61" s="30"/>
      <c r="L61" s="30">
        <v>1</v>
      </c>
      <c r="M61" s="30">
        <v>1</v>
      </c>
    </row>
    <row r="62" spans="1:13">
      <c r="A62" s="3" t="s">
        <v>1644</v>
      </c>
      <c r="B62" s="30"/>
      <c r="C62" s="30"/>
      <c r="D62" s="30">
        <v>1</v>
      </c>
      <c r="E62" s="30"/>
      <c r="F62" s="30"/>
      <c r="G62" s="30"/>
      <c r="H62" s="30"/>
      <c r="I62" s="30">
        <v>1</v>
      </c>
      <c r="J62" s="30"/>
      <c r="K62" s="30"/>
      <c r="L62" s="30"/>
      <c r="M62" s="30">
        <v>2</v>
      </c>
    </row>
    <row r="63" spans="1:13">
      <c r="A63" s="3" t="s">
        <v>1471</v>
      </c>
      <c r="B63" s="30"/>
      <c r="C63" s="30"/>
      <c r="D63" s="30"/>
      <c r="E63" s="30"/>
      <c r="F63" s="30">
        <v>1</v>
      </c>
      <c r="G63" s="30"/>
      <c r="H63" s="30"/>
      <c r="I63" s="30">
        <v>1</v>
      </c>
      <c r="J63" s="30">
        <v>2</v>
      </c>
      <c r="K63" s="30"/>
      <c r="L63" s="30">
        <v>1</v>
      </c>
      <c r="M63" s="30">
        <v>5</v>
      </c>
    </row>
    <row r="64" spans="1:13">
      <c r="A64" s="3" t="s">
        <v>1482</v>
      </c>
      <c r="B64" s="30"/>
      <c r="C64" s="30"/>
      <c r="D64" s="30"/>
      <c r="E64" s="30"/>
      <c r="F64" s="30"/>
      <c r="G64" s="30"/>
      <c r="H64" s="30">
        <v>1</v>
      </c>
      <c r="I64" s="30"/>
      <c r="J64" s="30"/>
      <c r="K64" s="30"/>
      <c r="L64" s="30">
        <v>1</v>
      </c>
      <c r="M64" s="30">
        <v>2</v>
      </c>
    </row>
    <row r="65" spans="1:13">
      <c r="A65" s="3" t="s">
        <v>1607</v>
      </c>
      <c r="B65" s="30"/>
      <c r="C65" s="30"/>
      <c r="D65" s="30"/>
      <c r="E65" s="30"/>
      <c r="F65" s="30"/>
      <c r="G65" s="30"/>
      <c r="H65" s="30"/>
      <c r="I65" s="30"/>
      <c r="J65" s="30">
        <v>1</v>
      </c>
      <c r="K65" s="30"/>
      <c r="L65" s="30">
        <v>1</v>
      </c>
      <c r="M65" s="30">
        <v>2</v>
      </c>
    </row>
    <row r="66" spans="1:13">
      <c r="A66" s="3" t="s">
        <v>1437</v>
      </c>
      <c r="B66" s="30">
        <v>1</v>
      </c>
      <c r="C66" s="30"/>
      <c r="D66" s="30"/>
      <c r="E66" s="30"/>
      <c r="F66" s="30">
        <v>1</v>
      </c>
      <c r="G66" s="30">
        <v>2</v>
      </c>
      <c r="H66" s="30"/>
      <c r="I66" s="30"/>
      <c r="J66" s="30"/>
      <c r="K66" s="30"/>
      <c r="L66" s="30">
        <v>1</v>
      </c>
      <c r="M66" s="30">
        <v>5</v>
      </c>
    </row>
    <row r="67" spans="1:13">
      <c r="A67" s="3" t="s">
        <v>1950</v>
      </c>
      <c r="B67" s="30"/>
      <c r="C67" s="30"/>
      <c r="D67" s="30"/>
      <c r="E67" s="30"/>
      <c r="F67" s="30"/>
      <c r="G67" s="30"/>
      <c r="H67" s="30"/>
      <c r="I67" s="30"/>
      <c r="J67" s="30">
        <v>1</v>
      </c>
      <c r="K67" s="30"/>
      <c r="L67" s="30">
        <v>1</v>
      </c>
      <c r="M67" s="30">
        <v>2</v>
      </c>
    </row>
    <row r="68" spans="1:13">
      <c r="A68" s="3" t="s">
        <v>1981</v>
      </c>
      <c r="B68" s="30">
        <v>1</v>
      </c>
      <c r="C68" s="30"/>
      <c r="D68" s="30"/>
      <c r="E68" s="30"/>
      <c r="F68" s="30"/>
      <c r="G68" s="30"/>
      <c r="H68" s="30"/>
      <c r="I68" s="30"/>
      <c r="J68" s="30"/>
      <c r="K68" s="30"/>
      <c r="L68" s="30">
        <v>1</v>
      </c>
      <c r="M68" s="30">
        <v>2</v>
      </c>
    </row>
    <row r="69" spans="1:13">
      <c r="A69" s="3" t="s">
        <v>1770</v>
      </c>
      <c r="B69" s="30"/>
      <c r="C69" s="30"/>
      <c r="D69" s="30"/>
      <c r="E69" s="30">
        <v>1</v>
      </c>
      <c r="F69" s="30"/>
      <c r="G69" s="30"/>
      <c r="H69" s="30"/>
      <c r="I69" s="30"/>
      <c r="J69" s="30"/>
      <c r="K69" s="30"/>
      <c r="L69" s="30"/>
      <c r="M69" s="30">
        <v>1</v>
      </c>
    </row>
    <row r="70" spans="1:13">
      <c r="A70" s="3" t="s">
        <v>1503</v>
      </c>
      <c r="B70" s="30"/>
      <c r="C70" s="30"/>
      <c r="D70" s="30"/>
      <c r="E70" s="30"/>
      <c r="F70" s="30"/>
      <c r="G70" s="30">
        <v>1</v>
      </c>
      <c r="H70" s="30"/>
      <c r="I70" s="30"/>
      <c r="J70" s="30"/>
      <c r="K70" s="30"/>
      <c r="L70" s="30"/>
      <c r="M70" s="30">
        <v>1</v>
      </c>
    </row>
    <row r="71" spans="1:13">
      <c r="A71" s="3" t="s">
        <v>1493</v>
      </c>
      <c r="B71" s="30"/>
      <c r="C71" s="30"/>
      <c r="D71" s="30"/>
      <c r="E71" s="30"/>
      <c r="F71" s="30"/>
      <c r="G71" s="30"/>
      <c r="H71" s="30"/>
      <c r="I71" s="30"/>
      <c r="J71" s="30"/>
      <c r="K71" s="30"/>
      <c r="L71" s="30">
        <v>1</v>
      </c>
      <c r="M71" s="30">
        <v>1</v>
      </c>
    </row>
    <row r="72" spans="1:13">
      <c r="A72" s="3" t="s">
        <v>1633</v>
      </c>
      <c r="B72" s="30"/>
      <c r="C72" s="30"/>
      <c r="D72" s="30">
        <v>1</v>
      </c>
      <c r="E72" s="30"/>
      <c r="F72" s="30"/>
      <c r="G72" s="30"/>
      <c r="H72" s="30"/>
      <c r="I72" s="30"/>
      <c r="J72" s="30"/>
      <c r="K72" s="30"/>
      <c r="L72" s="30"/>
      <c r="M72" s="30">
        <v>1</v>
      </c>
    </row>
    <row r="73" spans="1:13">
      <c r="A73" s="3" t="s">
        <v>2085</v>
      </c>
      <c r="B73" s="30"/>
      <c r="C73" s="30"/>
      <c r="D73" s="30"/>
      <c r="E73" s="30"/>
      <c r="F73" s="30"/>
      <c r="G73" s="30"/>
      <c r="H73" s="30"/>
      <c r="I73" s="30"/>
      <c r="J73" s="30"/>
      <c r="K73" s="30"/>
      <c r="L73" s="30">
        <v>1</v>
      </c>
      <c r="M73" s="30">
        <v>1</v>
      </c>
    </row>
    <row r="74" spans="1:13">
      <c r="A74" s="3" t="s">
        <v>1489</v>
      </c>
      <c r="B74" s="30">
        <v>1</v>
      </c>
      <c r="C74" s="30"/>
      <c r="D74" s="30"/>
      <c r="E74" s="30"/>
      <c r="F74" s="30"/>
      <c r="G74" s="30"/>
      <c r="H74" s="30"/>
      <c r="I74" s="30"/>
      <c r="J74" s="30"/>
      <c r="K74" s="30"/>
      <c r="L74" s="30"/>
      <c r="M74" s="30">
        <v>1</v>
      </c>
    </row>
    <row r="75" spans="1:13">
      <c r="A75" s="3" t="s">
        <v>2328</v>
      </c>
      <c r="B75" s="30"/>
      <c r="C75" s="30"/>
      <c r="D75" s="30"/>
      <c r="E75" s="30"/>
      <c r="F75" s="30"/>
      <c r="G75" s="30"/>
      <c r="H75" s="30">
        <v>1</v>
      </c>
      <c r="I75" s="30"/>
      <c r="J75" s="30"/>
      <c r="K75" s="30"/>
      <c r="L75" s="30"/>
      <c r="M75" s="30">
        <v>1</v>
      </c>
    </row>
    <row r="76" spans="1:13">
      <c r="A76" s="3" t="s">
        <v>2329</v>
      </c>
      <c r="B76" s="30"/>
      <c r="C76" s="30"/>
      <c r="D76" s="30"/>
      <c r="E76" s="30"/>
      <c r="F76" s="30"/>
      <c r="G76" s="30"/>
      <c r="H76" s="30"/>
      <c r="I76" s="30"/>
      <c r="J76" s="30"/>
      <c r="K76" s="30">
        <v>1</v>
      </c>
      <c r="L76" s="30"/>
      <c r="M76" s="30">
        <v>1</v>
      </c>
    </row>
    <row r="77" spans="1:13">
      <c r="A77" s="3" t="s">
        <v>1832</v>
      </c>
      <c r="B77" s="30"/>
      <c r="C77" s="30">
        <v>1</v>
      </c>
      <c r="D77" s="30">
        <v>1</v>
      </c>
      <c r="E77" s="30">
        <v>1</v>
      </c>
      <c r="F77" s="30"/>
      <c r="G77" s="30">
        <v>2</v>
      </c>
      <c r="H77" s="30"/>
      <c r="I77" s="30">
        <v>2</v>
      </c>
      <c r="J77" s="30"/>
      <c r="K77" s="30"/>
      <c r="L77" s="30">
        <v>1</v>
      </c>
      <c r="M77" s="30">
        <v>8</v>
      </c>
    </row>
    <row r="78" spans="1:13">
      <c r="A78" s="3" t="s">
        <v>1526</v>
      </c>
      <c r="B78" s="30"/>
      <c r="C78" s="30"/>
      <c r="D78" s="30"/>
      <c r="E78" s="30"/>
      <c r="F78" s="30"/>
      <c r="G78" s="30">
        <v>2</v>
      </c>
      <c r="H78" s="30">
        <v>1</v>
      </c>
      <c r="I78" s="30"/>
      <c r="J78" s="30">
        <v>1</v>
      </c>
      <c r="K78" s="30">
        <v>1</v>
      </c>
      <c r="L78" s="30"/>
      <c r="M78" s="30">
        <v>5</v>
      </c>
    </row>
    <row r="79" spans="1:13">
      <c r="A79" s="3" t="s">
        <v>1968</v>
      </c>
      <c r="B79" s="30"/>
      <c r="C79" s="30"/>
      <c r="D79" s="30"/>
      <c r="E79" s="30"/>
      <c r="F79" s="30"/>
      <c r="G79" s="30"/>
      <c r="H79" s="30"/>
      <c r="I79" s="30"/>
      <c r="J79" s="30"/>
      <c r="K79" s="30"/>
      <c r="L79" s="30">
        <v>1</v>
      </c>
      <c r="M79" s="30">
        <v>1</v>
      </c>
    </row>
    <row r="80" spans="1:13">
      <c r="A80" s="3" t="s">
        <v>1544</v>
      </c>
      <c r="B80" s="30">
        <v>1</v>
      </c>
      <c r="C80" s="30">
        <v>1</v>
      </c>
      <c r="D80" s="30">
        <v>1</v>
      </c>
      <c r="E80" s="30"/>
      <c r="F80" s="30"/>
      <c r="G80" s="30"/>
      <c r="H80" s="30"/>
      <c r="I80" s="30"/>
      <c r="J80" s="30"/>
      <c r="K80" s="30"/>
      <c r="L80" s="30"/>
      <c r="M80" s="30">
        <v>3</v>
      </c>
    </row>
    <row r="81" spans="1:13">
      <c r="A81" s="3" t="s">
        <v>1580</v>
      </c>
      <c r="B81" s="30"/>
      <c r="C81" s="30"/>
      <c r="D81" s="30"/>
      <c r="E81" s="30"/>
      <c r="F81" s="30"/>
      <c r="G81" s="30"/>
      <c r="H81" s="30"/>
      <c r="I81" s="30"/>
      <c r="J81" s="30">
        <v>1</v>
      </c>
      <c r="K81" s="30">
        <v>1</v>
      </c>
      <c r="L81" s="30"/>
      <c r="M81" s="30">
        <v>2</v>
      </c>
    </row>
    <row r="82" spans="1:13">
      <c r="A82" s="3" t="s">
        <v>1749</v>
      </c>
      <c r="B82" s="30"/>
      <c r="C82" s="30"/>
      <c r="D82" s="30"/>
      <c r="E82" s="30"/>
      <c r="F82" s="30"/>
      <c r="G82" s="30"/>
      <c r="H82" s="30">
        <v>1</v>
      </c>
      <c r="I82" s="30"/>
      <c r="J82" s="30"/>
      <c r="K82" s="30"/>
      <c r="L82" s="30"/>
      <c r="M82" s="30">
        <v>1</v>
      </c>
    </row>
    <row r="83" spans="1:13">
      <c r="A83" s="3" t="s">
        <v>1417</v>
      </c>
      <c r="B83" s="30"/>
      <c r="C83" s="30"/>
      <c r="D83" s="30"/>
      <c r="E83" s="30"/>
      <c r="F83" s="30"/>
      <c r="G83" s="30">
        <v>1</v>
      </c>
      <c r="H83" s="30"/>
      <c r="I83" s="30"/>
      <c r="J83" s="30"/>
      <c r="K83" s="30"/>
      <c r="L83" s="30"/>
      <c r="M83" s="30">
        <v>1</v>
      </c>
    </row>
    <row r="84" spans="1:13">
      <c r="A84" s="3" t="s">
        <v>1774</v>
      </c>
      <c r="B84" s="30"/>
      <c r="C84" s="30"/>
      <c r="D84" s="30">
        <v>1</v>
      </c>
      <c r="E84" s="30"/>
      <c r="F84" s="30"/>
      <c r="G84" s="30"/>
      <c r="H84" s="30"/>
      <c r="I84" s="30"/>
      <c r="J84" s="30"/>
      <c r="K84" s="30"/>
      <c r="L84" s="30"/>
      <c r="M84" s="30">
        <v>1</v>
      </c>
    </row>
    <row r="85" spans="1:13">
      <c r="A85" s="3" t="s">
        <v>1484</v>
      </c>
      <c r="B85" s="30"/>
      <c r="C85" s="30"/>
      <c r="D85" s="30">
        <v>1</v>
      </c>
      <c r="E85" s="30"/>
      <c r="F85" s="30">
        <v>1</v>
      </c>
      <c r="G85" s="30"/>
      <c r="H85" s="30"/>
      <c r="I85" s="30"/>
      <c r="J85" s="30"/>
      <c r="K85" s="30">
        <v>1</v>
      </c>
      <c r="L85" s="30"/>
      <c r="M85" s="30">
        <v>3</v>
      </c>
    </row>
    <row r="86" spans="1:13">
      <c r="A86" s="3" t="s">
        <v>1432</v>
      </c>
      <c r="B86" s="30"/>
      <c r="C86" s="30"/>
      <c r="D86" s="30"/>
      <c r="E86" s="30"/>
      <c r="F86" s="30">
        <v>1</v>
      </c>
      <c r="G86" s="30"/>
      <c r="H86" s="30">
        <v>1</v>
      </c>
      <c r="I86" s="30"/>
      <c r="J86" s="30"/>
      <c r="K86" s="30">
        <v>1</v>
      </c>
      <c r="L86" s="30">
        <v>1</v>
      </c>
      <c r="M86" s="30">
        <v>4</v>
      </c>
    </row>
    <row r="87" spans="1:13">
      <c r="A87" s="3" t="s">
        <v>1691</v>
      </c>
      <c r="B87" s="30"/>
      <c r="C87" s="30">
        <v>1</v>
      </c>
      <c r="D87" s="30"/>
      <c r="E87" s="30"/>
      <c r="F87" s="30"/>
      <c r="G87" s="30"/>
      <c r="H87" s="30"/>
      <c r="I87" s="30"/>
      <c r="J87" s="30"/>
      <c r="K87" s="30"/>
      <c r="L87" s="30"/>
      <c r="M87" s="30">
        <v>1</v>
      </c>
    </row>
    <row r="88" spans="1:13">
      <c r="A88" s="3" t="s">
        <v>1558</v>
      </c>
      <c r="B88" s="30"/>
      <c r="C88" s="30"/>
      <c r="D88" s="30"/>
      <c r="E88" s="30"/>
      <c r="F88" s="30"/>
      <c r="G88" s="30"/>
      <c r="H88" s="30"/>
      <c r="I88" s="30"/>
      <c r="J88" s="30">
        <v>1</v>
      </c>
      <c r="K88" s="30"/>
      <c r="L88" s="30"/>
      <c r="M88" s="30">
        <v>1</v>
      </c>
    </row>
    <row r="89" spans="1:13">
      <c r="A89" s="3" t="s">
        <v>1751</v>
      </c>
      <c r="B89" s="30"/>
      <c r="C89" s="30"/>
      <c r="D89" s="30"/>
      <c r="E89" s="30"/>
      <c r="F89" s="30"/>
      <c r="G89" s="30"/>
      <c r="H89" s="30"/>
      <c r="I89" s="30"/>
      <c r="J89" s="30"/>
      <c r="K89" s="30"/>
      <c r="L89" s="30">
        <v>1</v>
      </c>
      <c r="M89" s="30">
        <v>1</v>
      </c>
    </row>
    <row r="90" spans="1:13">
      <c r="A90" s="3" t="s">
        <v>1731</v>
      </c>
      <c r="B90" s="30"/>
      <c r="C90" s="30"/>
      <c r="D90" s="30"/>
      <c r="E90" s="30"/>
      <c r="F90" s="30"/>
      <c r="G90" s="30"/>
      <c r="H90" s="30"/>
      <c r="I90" s="30">
        <v>1</v>
      </c>
      <c r="J90" s="30">
        <v>1</v>
      </c>
      <c r="K90" s="30"/>
      <c r="L90" s="30"/>
      <c r="M90" s="30">
        <v>2</v>
      </c>
    </row>
    <row r="91" spans="1:13">
      <c r="A91" s="3" t="s">
        <v>1928</v>
      </c>
      <c r="B91" s="30"/>
      <c r="C91" s="30"/>
      <c r="D91" s="30"/>
      <c r="E91" s="30"/>
      <c r="F91" s="30"/>
      <c r="G91" s="30"/>
      <c r="H91" s="30"/>
      <c r="I91" s="30"/>
      <c r="J91" s="30"/>
      <c r="K91" s="30">
        <v>1</v>
      </c>
      <c r="L91" s="30"/>
      <c r="M91" s="30">
        <v>1</v>
      </c>
    </row>
    <row r="92" spans="1:13">
      <c r="A92" s="3" t="s">
        <v>1378</v>
      </c>
      <c r="B92" s="30"/>
      <c r="C92" s="30"/>
      <c r="D92" s="30">
        <v>1</v>
      </c>
      <c r="E92" s="30"/>
      <c r="F92" s="30"/>
      <c r="G92" s="30">
        <v>1</v>
      </c>
      <c r="H92" s="30">
        <v>1</v>
      </c>
      <c r="I92" s="30"/>
      <c r="J92" s="30">
        <v>2</v>
      </c>
      <c r="K92" s="30">
        <v>2</v>
      </c>
      <c r="L92" s="30">
        <v>1</v>
      </c>
      <c r="M92" s="30">
        <v>8</v>
      </c>
    </row>
    <row r="93" spans="1:13">
      <c r="A93" s="3" t="s">
        <v>1531</v>
      </c>
      <c r="B93" s="30"/>
      <c r="C93" s="30"/>
      <c r="D93" s="30"/>
      <c r="E93" s="30"/>
      <c r="F93" s="30"/>
      <c r="G93" s="30">
        <v>1</v>
      </c>
      <c r="H93" s="30"/>
      <c r="I93" s="30"/>
      <c r="J93" s="30"/>
      <c r="K93" s="30"/>
      <c r="L93" s="30"/>
      <c r="M93" s="30">
        <v>1</v>
      </c>
    </row>
    <row r="94" spans="1:13">
      <c r="A94" s="3" t="s">
        <v>2003</v>
      </c>
      <c r="B94" s="30"/>
      <c r="C94" s="30"/>
      <c r="D94" s="30"/>
      <c r="E94" s="30"/>
      <c r="F94" s="30"/>
      <c r="G94" s="30"/>
      <c r="H94" s="30"/>
      <c r="I94" s="30">
        <v>1</v>
      </c>
      <c r="J94" s="30"/>
      <c r="K94" s="30"/>
      <c r="L94" s="30"/>
      <c r="M94" s="30">
        <v>1</v>
      </c>
    </row>
    <row r="95" spans="1:13">
      <c r="A95" s="3" t="s">
        <v>1501</v>
      </c>
      <c r="B95" s="30"/>
      <c r="C95" s="30"/>
      <c r="D95" s="30"/>
      <c r="E95" s="30"/>
      <c r="F95" s="30"/>
      <c r="G95" s="30">
        <v>5</v>
      </c>
      <c r="H95" s="30"/>
      <c r="I95" s="30"/>
      <c r="J95" s="30"/>
      <c r="K95" s="30">
        <v>1</v>
      </c>
      <c r="L95" s="30"/>
      <c r="M95" s="30">
        <v>6</v>
      </c>
    </row>
    <row r="96" spans="1:13">
      <c r="A96" s="3" t="s">
        <v>1700</v>
      </c>
      <c r="B96" s="30"/>
      <c r="C96" s="30"/>
      <c r="D96" s="30"/>
      <c r="E96" s="30"/>
      <c r="F96" s="30">
        <v>1</v>
      </c>
      <c r="G96" s="30"/>
      <c r="H96" s="30"/>
      <c r="I96" s="30"/>
      <c r="J96" s="30"/>
      <c r="K96" s="30">
        <v>1</v>
      </c>
      <c r="L96" s="30"/>
      <c r="M96" s="30">
        <v>2</v>
      </c>
    </row>
    <row r="97" spans="1:13">
      <c r="A97" s="3" t="s">
        <v>1856</v>
      </c>
      <c r="B97" s="30"/>
      <c r="C97" s="30"/>
      <c r="D97" s="30"/>
      <c r="E97" s="30"/>
      <c r="F97" s="30">
        <v>1</v>
      </c>
      <c r="G97" s="30"/>
      <c r="H97" s="30"/>
      <c r="I97" s="30"/>
      <c r="J97" s="30"/>
      <c r="K97" s="30"/>
      <c r="L97" s="30">
        <v>1</v>
      </c>
      <c r="M97" s="30">
        <v>2</v>
      </c>
    </row>
    <row r="98" spans="1:13">
      <c r="A98" s="3" t="s">
        <v>1767</v>
      </c>
      <c r="B98" s="30"/>
      <c r="C98" s="30"/>
      <c r="D98" s="30"/>
      <c r="E98" s="30"/>
      <c r="F98" s="30"/>
      <c r="G98" s="30">
        <v>1</v>
      </c>
      <c r="H98" s="30"/>
      <c r="I98" s="30"/>
      <c r="J98" s="30"/>
      <c r="K98" s="30">
        <v>1</v>
      </c>
      <c r="L98" s="30"/>
      <c r="M98" s="30">
        <v>2</v>
      </c>
    </row>
    <row r="99" spans="1:13">
      <c r="A99" s="3" t="s">
        <v>1400</v>
      </c>
      <c r="B99" s="30"/>
      <c r="C99" s="30"/>
      <c r="D99" s="30">
        <v>1</v>
      </c>
      <c r="E99" s="30">
        <v>1</v>
      </c>
      <c r="F99" s="30"/>
      <c r="G99" s="30"/>
      <c r="H99" s="30">
        <v>1</v>
      </c>
      <c r="I99" s="30"/>
      <c r="J99" s="30">
        <v>2</v>
      </c>
      <c r="K99" s="30"/>
      <c r="L99" s="30">
        <v>1</v>
      </c>
      <c r="M99" s="30">
        <v>6</v>
      </c>
    </row>
    <row r="100" spans="1:13">
      <c r="A100" s="3" t="s">
        <v>1357</v>
      </c>
      <c r="B100" s="30"/>
      <c r="C100" s="30"/>
      <c r="D100" s="30"/>
      <c r="E100" s="30"/>
      <c r="F100" s="30"/>
      <c r="G100" s="30">
        <v>1</v>
      </c>
      <c r="H100" s="30"/>
      <c r="I100" s="30"/>
      <c r="J100" s="30"/>
      <c r="K100" s="30">
        <v>1</v>
      </c>
      <c r="L100" s="30">
        <v>1</v>
      </c>
      <c r="M100" s="30">
        <v>3</v>
      </c>
    </row>
    <row r="101" spans="1:13">
      <c r="A101" s="3" t="s">
        <v>1398</v>
      </c>
      <c r="B101" s="30"/>
      <c r="C101" s="30"/>
      <c r="D101" s="30">
        <v>1</v>
      </c>
      <c r="E101" s="30"/>
      <c r="F101" s="30"/>
      <c r="G101" s="30">
        <v>1</v>
      </c>
      <c r="H101" s="30">
        <v>2</v>
      </c>
      <c r="I101" s="30">
        <v>2</v>
      </c>
      <c r="J101" s="30">
        <v>1</v>
      </c>
      <c r="K101" s="30">
        <v>1</v>
      </c>
      <c r="L101" s="30">
        <v>1</v>
      </c>
      <c r="M101" s="30">
        <v>9</v>
      </c>
    </row>
    <row r="102" spans="1:13">
      <c r="A102" s="3" t="s">
        <v>1583</v>
      </c>
      <c r="B102" s="30"/>
      <c r="C102" s="30"/>
      <c r="D102" s="30"/>
      <c r="E102" s="30"/>
      <c r="F102" s="30"/>
      <c r="G102" s="30"/>
      <c r="H102" s="30"/>
      <c r="I102" s="30"/>
      <c r="J102" s="30"/>
      <c r="K102" s="30">
        <v>1</v>
      </c>
      <c r="L102" s="30">
        <v>1</v>
      </c>
      <c r="M102" s="30">
        <v>2</v>
      </c>
    </row>
    <row r="103" spans="1:13">
      <c r="A103" s="3" t="s">
        <v>1659</v>
      </c>
      <c r="B103" s="30"/>
      <c r="C103" s="30"/>
      <c r="D103" s="30">
        <v>2</v>
      </c>
      <c r="E103" s="30"/>
      <c r="F103" s="30"/>
      <c r="G103" s="30"/>
      <c r="H103" s="30"/>
      <c r="I103" s="30"/>
      <c r="J103" s="30"/>
      <c r="K103" s="30">
        <v>1</v>
      </c>
      <c r="L103" s="30"/>
      <c r="M103" s="30">
        <v>3</v>
      </c>
    </row>
    <row r="104" spans="1:13">
      <c r="A104" s="3" t="s">
        <v>1637</v>
      </c>
      <c r="B104" s="30"/>
      <c r="C104" s="30"/>
      <c r="D104" s="30"/>
      <c r="E104" s="30"/>
      <c r="F104" s="30"/>
      <c r="G104" s="30">
        <v>1</v>
      </c>
      <c r="H104" s="30">
        <v>1</v>
      </c>
      <c r="I104" s="30"/>
      <c r="J104" s="30">
        <v>1</v>
      </c>
      <c r="K104" s="30"/>
      <c r="L104" s="30"/>
      <c r="M104" s="30">
        <v>3</v>
      </c>
    </row>
    <row r="105" spans="1:13">
      <c r="A105" s="3" t="s">
        <v>1561</v>
      </c>
      <c r="B105" s="30"/>
      <c r="C105" s="30"/>
      <c r="D105" s="30">
        <v>1</v>
      </c>
      <c r="E105" s="30"/>
      <c r="F105" s="30"/>
      <c r="G105" s="30"/>
      <c r="H105" s="30"/>
      <c r="I105" s="30"/>
      <c r="J105" s="30"/>
      <c r="K105" s="30"/>
      <c r="L105" s="30"/>
      <c r="M105" s="30">
        <v>1</v>
      </c>
    </row>
    <row r="106" spans="1:13">
      <c r="A106" s="3" t="s">
        <v>1628</v>
      </c>
      <c r="B106" s="30"/>
      <c r="C106" s="30"/>
      <c r="D106" s="30"/>
      <c r="E106" s="30"/>
      <c r="F106" s="30"/>
      <c r="G106" s="30">
        <v>1</v>
      </c>
      <c r="H106" s="30"/>
      <c r="I106" s="30"/>
      <c r="J106" s="30"/>
      <c r="K106" s="30"/>
      <c r="L106" s="30"/>
      <c r="M106" s="30">
        <v>1</v>
      </c>
    </row>
    <row r="107" spans="1:13">
      <c r="A107" s="3" t="s">
        <v>2316</v>
      </c>
      <c r="B107" s="30"/>
      <c r="C107" s="30">
        <v>1</v>
      </c>
      <c r="D107" s="30">
        <v>1</v>
      </c>
      <c r="E107" s="30">
        <v>18</v>
      </c>
      <c r="F107" s="30">
        <v>1</v>
      </c>
      <c r="G107" s="30">
        <v>4</v>
      </c>
      <c r="H107" s="30"/>
      <c r="I107" s="30"/>
      <c r="J107" s="30">
        <v>3</v>
      </c>
      <c r="K107" s="30">
        <v>1</v>
      </c>
      <c r="L107" s="30"/>
      <c r="M107" s="30">
        <v>29</v>
      </c>
    </row>
    <row r="108" spans="1:13">
      <c r="A108" s="3" t="s">
        <v>1549</v>
      </c>
      <c r="B108" s="30">
        <v>1</v>
      </c>
      <c r="C108" s="30"/>
      <c r="D108" s="30">
        <v>1</v>
      </c>
      <c r="E108" s="30"/>
      <c r="F108" s="30"/>
      <c r="G108" s="30"/>
      <c r="H108" s="30">
        <v>1</v>
      </c>
      <c r="I108" s="30"/>
      <c r="J108" s="30">
        <v>6</v>
      </c>
      <c r="K108" s="30"/>
      <c r="L108" s="30"/>
      <c r="M108" s="30">
        <v>9</v>
      </c>
    </row>
    <row r="109" spans="1:13">
      <c r="A109" s="3" t="s">
        <v>1328</v>
      </c>
      <c r="B109" s="30">
        <v>20</v>
      </c>
      <c r="C109" s="30">
        <v>13</v>
      </c>
      <c r="D109" s="30">
        <v>12</v>
      </c>
      <c r="E109" s="30">
        <v>13</v>
      </c>
      <c r="F109" s="30">
        <v>24</v>
      </c>
      <c r="G109" s="30">
        <v>17</v>
      </c>
      <c r="H109" s="30">
        <v>23</v>
      </c>
      <c r="I109" s="30">
        <v>16</v>
      </c>
      <c r="J109" s="30">
        <v>30</v>
      </c>
      <c r="K109" s="30">
        <v>12</v>
      </c>
      <c r="L109" s="30">
        <v>15</v>
      </c>
      <c r="M109" s="30">
        <v>195</v>
      </c>
    </row>
    <row r="110" spans="1:13">
      <c r="A110" s="3" t="s">
        <v>1382</v>
      </c>
      <c r="B110" s="30"/>
      <c r="C110" s="30"/>
      <c r="D110" s="30"/>
      <c r="E110" s="30"/>
      <c r="F110" s="30"/>
      <c r="G110" s="30">
        <v>1</v>
      </c>
      <c r="H110" s="30"/>
      <c r="I110" s="30">
        <v>1</v>
      </c>
      <c r="J110" s="30"/>
      <c r="K110" s="30"/>
      <c r="L110" s="30">
        <v>2</v>
      </c>
      <c r="M110" s="30">
        <v>4</v>
      </c>
    </row>
    <row r="111" spans="1:13">
      <c r="A111" s="3" t="s">
        <v>1792</v>
      </c>
      <c r="B111" s="30"/>
      <c r="C111" s="30"/>
      <c r="D111" s="30"/>
      <c r="E111" s="30"/>
      <c r="F111" s="30"/>
      <c r="G111" s="30"/>
      <c r="H111" s="30"/>
      <c r="I111" s="30"/>
      <c r="J111" s="30"/>
      <c r="K111" s="30">
        <v>1</v>
      </c>
      <c r="L111" s="30"/>
      <c r="M111" s="30">
        <v>1</v>
      </c>
    </row>
    <row r="112" spans="1:13">
      <c r="A112" s="3" t="s">
        <v>1903</v>
      </c>
      <c r="B112" s="30"/>
      <c r="C112" s="30"/>
      <c r="D112" s="30"/>
      <c r="E112" s="30"/>
      <c r="F112" s="30"/>
      <c r="G112" s="30"/>
      <c r="H112" s="30"/>
      <c r="I112" s="30">
        <v>1</v>
      </c>
      <c r="J112" s="30"/>
      <c r="K112" s="30"/>
      <c r="L112" s="30">
        <v>1</v>
      </c>
      <c r="M112" s="30">
        <v>2</v>
      </c>
    </row>
    <row r="113" spans="1:13">
      <c r="A113" s="3" t="s">
        <v>1403</v>
      </c>
      <c r="B113" s="30"/>
      <c r="C113" s="30">
        <v>3</v>
      </c>
      <c r="D113" s="30"/>
      <c r="E113" s="30"/>
      <c r="F113" s="30"/>
      <c r="G113" s="30"/>
      <c r="H113" s="30"/>
      <c r="I113" s="30">
        <v>1</v>
      </c>
      <c r="J113" s="30">
        <v>3</v>
      </c>
      <c r="K113" s="30">
        <v>2</v>
      </c>
      <c r="L113" s="30">
        <v>2</v>
      </c>
      <c r="M113" s="30">
        <v>11</v>
      </c>
    </row>
    <row r="114" spans="1:13">
      <c r="A114" s="3" t="s">
        <v>2321</v>
      </c>
      <c r="B114" s="30"/>
      <c r="C114" s="30"/>
      <c r="D114" s="30"/>
      <c r="E114" s="30"/>
      <c r="F114" s="30"/>
      <c r="G114" s="30"/>
      <c r="H114" s="30"/>
      <c r="I114" s="30">
        <v>1</v>
      </c>
      <c r="J114" s="30"/>
      <c r="K114" s="30"/>
      <c r="L114" s="30"/>
      <c r="M114" s="30">
        <v>1</v>
      </c>
    </row>
    <row r="115" spans="1:13">
      <c r="A115" s="3" t="s">
        <v>1459</v>
      </c>
      <c r="B115" s="30"/>
      <c r="C115" s="30"/>
      <c r="D115" s="30"/>
      <c r="E115" s="30"/>
      <c r="F115" s="30">
        <v>1</v>
      </c>
      <c r="G115" s="30"/>
      <c r="H115" s="30"/>
      <c r="I115" s="30"/>
      <c r="J115" s="30">
        <v>1</v>
      </c>
      <c r="K115" s="30"/>
      <c r="L115" s="30"/>
      <c r="M115" s="30">
        <v>2</v>
      </c>
    </row>
    <row r="116" spans="1:13">
      <c r="A116" s="3" t="s">
        <v>1609</v>
      </c>
      <c r="B116" s="30"/>
      <c r="C116" s="30"/>
      <c r="D116" s="30"/>
      <c r="E116" s="30"/>
      <c r="F116" s="30"/>
      <c r="G116" s="30"/>
      <c r="H116" s="30"/>
      <c r="I116" s="30">
        <v>1</v>
      </c>
      <c r="J116" s="30"/>
      <c r="K116" s="30">
        <v>1</v>
      </c>
      <c r="L116" s="30">
        <v>1</v>
      </c>
      <c r="M116" s="30">
        <v>3</v>
      </c>
    </row>
    <row r="117" spans="1:13">
      <c r="A117" s="3" t="s">
        <v>1572</v>
      </c>
      <c r="B117" s="30"/>
      <c r="C117" s="30"/>
      <c r="D117" s="30"/>
      <c r="E117" s="30"/>
      <c r="F117" s="30"/>
      <c r="G117" s="30"/>
      <c r="H117" s="30">
        <v>1</v>
      </c>
      <c r="I117" s="30"/>
      <c r="J117" s="30"/>
      <c r="K117" s="30"/>
      <c r="L117" s="30"/>
      <c r="M117" s="30">
        <v>1</v>
      </c>
    </row>
    <row r="118" spans="1:13">
      <c r="A118" s="3" t="s">
        <v>1491</v>
      </c>
      <c r="B118" s="30">
        <v>1</v>
      </c>
      <c r="C118" s="30">
        <v>2</v>
      </c>
      <c r="D118" s="30"/>
      <c r="E118" s="30">
        <v>3</v>
      </c>
      <c r="F118" s="30"/>
      <c r="G118" s="30">
        <v>1</v>
      </c>
      <c r="H118" s="30">
        <v>1</v>
      </c>
      <c r="I118" s="30"/>
      <c r="J118" s="30">
        <v>1</v>
      </c>
      <c r="K118" s="30"/>
      <c r="L118" s="30"/>
      <c r="M118" s="30">
        <v>9</v>
      </c>
    </row>
    <row r="119" spans="1:13">
      <c r="A119" s="3" t="s">
        <v>1505</v>
      </c>
      <c r="B119" s="30"/>
      <c r="C119" s="30"/>
      <c r="D119" s="30">
        <v>1</v>
      </c>
      <c r="E119" s="30"/>
      <c r="F119" s="30">
        <v>1</v>
      </c>
      <c r="G119" s="30"/>
      <c r="H119" s="30">
        <v>2</v>
      </c>
      <c r="I119" s="30">
        <v>2</v>
      </c>
      <c r="J119" s="30"/>
      <c r="K119" s="30"/>
      <c r="L119" s="30">
        <v>1</v>
      </c>
      <c r="M119" s="30">
        <v>7</v>
      </c>
    </row>
    <row r="120" spans="1:13">
      <c r="A120" s="3" t="s">
        <v>1598</v>
      </c>
      <c r="B120" s="30"/>
      <c r="C120" s="30"/>
      <c r="D120" s="30"/>
      <c r="E120" s="30"/>
      <c r="F120" s="30"/>
      <c r="G120" s="30"/>
      <c r="H120" s="30"/>
      <c r="I120" s="30"/>
      <c r="J120" s="30">
        <v>1</v>
      </c>
      <c r="K120" s="30"/>
      <c r="L120" s="30"/>
      <c r="M120" s="30">
        <v>1</v>
      </c>
    </row>
    <row r="121" spans="1:13">
      <c r="A121" s="3" t="s">
        <v>1872</v>
      </c>
      <c r="B121" s="30"/>
      <c r="C121" s="30"/>
      <c r="D121" s="30"/>
      <c r="E121" s="30"/>
      <c r="F121" s="30"/>
      <c r="G121" s="30"/>
      <c r="H121" s="30">
        <v>1</v>
      </c>
      <c r="I121" s="30"/>
      <c r="J121" s="30"/>
      <c r="K121" s="30"/>
      <c r="L121" s="30"/>
      <c r="M121" s="30">
        <v>1</v>
      </c>
    </row>
    <row r="122" spans="1:13">
      <c r="A122" s="3" t="s">
        <v>1702</v>
      </c>
      <c r="B122" s="30"/>
      <c r="C122" s="30"/>
      <c r="D122" s="30"/>
      <c r="E122" s="30"/>
      <c r="F122" s="30"/>
      <c r="G122" s="30">
        <v>1</v>
      </c>
      <c r="H122" s="30"/>
      <c r="I122" s="30"/>
      <c r="J122" s="30"/>
      <c r="K122" s="30"/>
      <c r="L122" s="30"/>
      <c r="M122" s="30">
        <v>1</v>
      </c>
    </row>
    <row r="123" spans="1:13">
      <c r="A123" s="3" t="s">
        <v>1686</v>
      </c>
      <c r="B123" s="30"/>
      <c r="C123" s="30"/>
      <c r="D123" s="30">
        <v>1</v>
      </c>
      <c r="E123" s="30"/>
      <c r="F123" s="30"/>
      <c r="G123" s="30"/>
      <c r="H123" s="30"/>
      <c r="I123" s="30"/>
      <c r="J123" s="30"/>
      <c r="K123" s="30"/>
      <c r="L123" s="30">
        <v>1</v>
      </c>
      <c r="M123" s="30">
        <v>2</v>
      </c>
    </row>
    <row r="124" spans="1:13">
      <c r="A124" s="3" t="s">
        <v>1615</v>
      </c>
      <c r="B124" s="30"/>
      <c r="C124" s="30"/>
      <c r="D124" s="30"/>
      <c r="E124" s="30"/>
      <c r="F124" s="30"/>
      <c r="G124" s="30"/>
      <c r="H124" s="30">
        <v>2</v>
      </c>
      <c r="I124" s="30"/>
      <c r="J124" s="30"/>
      <c r="K124" s="30"/>
      <c r="L124" s="30"/>
      <c r="M124" s="30">
        <v>2</v>
      </c>
    </row>
    <row r="125" spans="1:13">
      <c r="A125" s="3" t="s">
        <v>1509</v>
      </c>
      <c r="B125" s="30"/>
      <c r="C125" s="30"/>
      <c r="D125" s="30"/>
      <c r="E125" s="30"/>
      <c r="F125" s="30"/>
      <c r="G125" s="30"/>
      <c r="H125" s="30"/>
      <c r="I125" s="30"/>
      <c r="J125" s="30"/>
      <c r="K125" s="30"/>
      <c r="L125" s="30">
        <v>1</v>
      </c>
      <c r="M125" s="30">
        <v>1</v>
      </c>
    </row>
    <row r="126" spans="1:13">
      <c r="A126" s="3" t="s">
        <v>2330</v>
      </c>
      <c r="B126" s="30"/>
      <c r="C126" s="30"/>
      <c r="D126" s="30"/>
      <c r="E126" s="30"/>
      <c r="F126" s="30"/>
      <c r="G126" s="30"/>
      <c r="H126" s="30"/>
      <c r="I126" s="30"/>
      <c r="J126" s="30">
        <v>1</v>
      </c>
      <c r="K126" s="30"/>
      <c r="L126" s="30"/>
      <c r="M126" s="30">
        <v>1</v>
      </c>
    </row>
    <row r="127" spans="1:13">
      <c r="A127" s="3" t="s">
        <v>1435</v>
      </c>
      <c r="B127" s="30"/>
      <c r="C127" s="30"/>
      <c r="D127" s="30"/>
      <c r="E127" s="30"/>
      <c r="F127" s="30"/>
      <c r="G127" s="30"/>
      <c r="H127" s="30"/>
      <c r="I127" s="30"/>
      <c r="J127" s="30"/>
      <c r="K127" s="30"/>
      <c r="L127" s="30">
        <v>1</v>
      </c>
      <c r="M127" s="30">
        <v>1</v>
      </c>
    </row>
    <row r="128" spans="1:13">
      <c r="A128" s="3" t="s">
        <v>1922</v>
      </c>
      <c r="B128" s="30"/>
      <c r="C128" s="30"/>
      <c r="D128" s="30"/>
      <c r="E128" s="30"/>
      <c r="F128" s="30"/>
      <c r="G128" s="30">
        <v>1</v>
      </c>
      <c r="H128" s="30"/>
      <c r="I128" s="30"/>
      <c r="J128" s="30"/>
      <c r="K128" s="30"/>
      <c r="L128" s="30">
        <v>1</v>
      </c>
      <c r="M128" s="30">
        <v>2</v>
      </c>
    </row>
    <row r="129" spans="1:13">
      <c r="A129" s="3" t="s">
        <v>1447</v>
      </c>
      <c r="B129" s="30"/>
      <c r="C129" s="30">
        <v>1</v>
      </c>
      <c r="D129" s="30"/>
      <c r="E129" s="30"/>
      <c r="F129" s="30"/>
      <c r="G129" s="30"/>
      <c r="H129" s="30"/>
      <c r="I129" s="30">
        <v>1</v>
      </c>
      <c r="J129" s="30">
        <v>1</v>
      </c>
      <c r="K129" s="30">
        <v>1</v>
      </c>
      <c r="L129" s="30">
        <v>1</v>
      </c>
      <c r="M129" s="30">
        <v>5</v>
      </c>
    </row>
    <row r="130" spans="1:13">
      <c r="A130" s="3" t="s">
        <v>1852</v>
      </c>
      <c r="B130" s="30"/>
      <c r="C130" s="30">
        <v>1</v>
      </c>
      <c r="D130" s="30"/>
      <c r="E130" s="30"/>
      <c r="F130" s="30"/>
      <c r="G130" s="30"/>
      <c r="H130" s="30"/>
      <c r="I130" s="30"/>
      <c r="J130" s="30"/>
      <c r="K130" s="30"/>
      <c r="L130" s="30"/>
      <c r="M130" s="30">
        <v>1</v>
      </c>
    </row>
    <row r="131" spans="1:13">
      <c r="A131" s="3" t="s">
        <v>2322</v>
      </c>
      <c r="B131" s="30"/>
      <c r="C131" s="30"/>
      <c r="D131" s="30"/>
      <c r="E131" s="30"/>
      <c r="F131" s="30"/>
      <c r="G131" s="30"/>
      <c r="H131" s="30"/>
      <c r="I131" s="30">
        <v>1</v>
      </c>
      <c r="J131" s="30"/>
      <c r="K131" s="30"/>
      <c r="L131" s="30"/>
      <c r="M131" s="30">
        <v>1</v>
      </c>
    </row>
    <row r="132" spans="1:13">
      <c r="A132" s="3" t="s">
        <v>1776</v>
      </c>
      <c r="B132" s="30"/>
      <c r="C132" s="30"/>
      <c r="D132" s="30"/>
      <c r="E132" s="30">
        <v>1</v>
      </c>
      <c r="F132" s="30"/>
      <c r="G132" s="30"/>
      <c r="H132" s="30"/>
      <c r="I132" s="30"/>
      <c r="J132" s="30"/>
      <c r="K132" s="30"/>
      <c r="L132" s="30"/>
      <c r="M132" s="30">
        <v>1</v>
      </c>
    </row>
    <row r="133" spans="1:13">
      <c r="A133" s="3" t="s">
        <v>1944</v>
      </c>
      <c r="B133" s="30"/>
      <c r="C133" s="30"/>
      <c r="D133" s="30"/>
      <c r="E133" s="30">
        <v>1</v>
      </c>
      <c r="F133" s="30">
        <v>1</v>
      </c>
      <c r="G133" s="30"/>
      <c r="H133" s="30"/>
      <c r="I133" s="30"/>
      <c r="J133" s="30"/>
      <c r="K133" s="30"/>
      <c r="L133" s="30"/>
      <c r="M133" s="30">
        <v>2</v>
      </c>
    </row>
    <row r="134" spans="1:13">
      <c r="A134" s="3" t="s">
        <v>2067</v>
      </c>
      <c r="B134" s="30"/>
      <c r="C134" s="30"/>
      <c r="D134" s="30"/>
      <c r="E134" s="30"/>
      <c r="F134" s="30"/>
      <c r="G134" s="30">
        <v>1</v>
      </c>
      <c r="H134" s="30"/>
      <c r="I134" s="30"/>
      <c r="J134" s="30"/>
      <c r="K134" s="30"/>
      <c r="L134" s="30"/>
      <c r="M134" s="30">
        <v>1</v>
      </c>
    </row>
    <row r="135" spans="1:13">
      <c r="A135" s="3" t="s">
        <v>1429</v>
      </c>
      <c r="B135" s="30"/>
      <c r="C135" s="30"/>
      <c r="D135" s="30">
        <v>1</v>
      </c>
      <c r="E135" s="30"/>
      <c r="F135" s="30"/>
      <c r="G135" s="30">
        <v>1</v>
      </c>
      <c r="H135" s="30">
        <v>1</v>
      </c>
      <c r="I135" s="30"/>
      <c r="J135" s="30"/>
      <c r="K135" s="30"/>
      <c r="L135" s="30"/>
      <c r="M135" s="30">
        <v>3</v>
      </c>
    </row>
    <row r="136" spans="1:13">
      <c r="A136" s="3" t="s">
        <v>1352</v>
      </c>
      <c r="B136" s="30"/>
      <c r="C136" s="30">
        <v>2</v>
      </c>
      <c r="D136" s="30"/>
      <c r="E136" s="30">
        <v>1</v>
      </c>
      <c r="F136" s="30"/>
      <c r="G136" s="30">
        <v>2</v>
      </c>
      <c r="H136" s="30"/>
      <c r="I136" s="30"/>
      <c r="J136" s="30">
        <v>1</v>
      </c>
      <c r="K136" s="30"/>
      <c r="L136" s="30"/>
      <c r="M136" s="30">
        <v>6</v>
      </c>
    </row>
    <row r="137" spans="1:13">
      <c r="A137" s="3" t="s">
        <v>1824</v>
      </c>
      <c r="B137" s="30"/>
      <c r="C137" s="30"/>
      <c r="D137" s="30"/>
      <c r="E137" s="30"/>
      <c r="F137" s="30"/>
      <c r="G137" s="30">
        <v>1</v>
      </c>
      <c r="H137" s="30"/>
      <c r="I137" s="30"/>
      <c r="J137" s="30"/>
      <c r="K137" s="30"/>
      <c r="L137" s="30"/>
      <c r="M137" s="30">
        <v>1</v>
      </c>
    </row>
    <row r="138" spans="1:13">
      <c r="A138" s="3" t="s">
        <v>1450</v>
      </c>
      <c r="B138" s="30"/>
      <c r="C138" s="30"/>
      <c r="D138" s="30"/>
      <c r="E138" s="30"/>
      <c r="F138" s="30"/>
      <c r="G138" s="30"/>
      <c r="H138" s="30">
        <v>1</v>
      </c>
      <c r="I138" s="30"/>
      <c r="J138" s="30"/>
      <c r="K138" s="30"/>
      <c r="L138" s="30"/>
      <c r="M138" s="30">
        <v>1</v>
      </c>
    </row>
    <row r="139" spans="1:13">
      <c r="A139" s="3" t="s">
        <v>1445</v>
      </c>
      <c r="B139" s="30"/>
      <c r="C139" s="30"/>
      <c r="D139" s="30"/>
      <c r="E139" s="30"/>
      <c r="F139" s="30"/>
      <c r="G139" s="30"/>
      <c r="H139" s="30"/>
      <c r="I139" s="30">
        <v>1</v>
      </c>
      <c r="J139" s="30"/>
      <c r="K139" s="30"/>
      <c r="L139" s="30"/>
      <c r="M139" s="30">
        <v>1</v>
      </c>
    </row>
    <row r="140" spans="1:13">
      <c r="A140" s="3" t="s">
        <v>1350</v>
      </c>
      <c r="B140" s="30">
        <v>1</v>
      </c>
      <c r="C140" s="30">
        <v>1</v>
      </c>
      <c r="D140" s="30">
        <v>1</v>
      </c>
      <c r="E140" s="30">
        <v>3</v>
      </c>
      <c r="F140" s="30">
        <v>2</v>
      </c>
      <c r="G140" s="30">
        <v>4</v>
      </c>
      <c r="H140" s="30">
        <v>4</v>
      </c>
      <c r="I140" s="30">
        <v>3</v>
      </c>
      <c r="J140" s="30">
        <v>3</v>
      </c>
      <c r="K140" s="30">
        <v>1</v>
      </c>
      <c r="L140" s="30">
        <v>2</v>
      </c>
      <c r="M140" s="30">
        <v>25</v>
      </c>
    </row>
    <row r="141" spans="1:13">
      <c r="A141" s="3" t="s">
        <v>1552</v>
      </c>
      <c r="B141" s="30"/>
      <c r="C141" s="30"/>
      <c r="D141" s="30"/>
      <c r="E141" s="30"/>
      <c r="F141" s="30"/>
      <c r="G141" s="30">
        <v>1</v>
      </c>
      <c r="H141" s="30"/>
      <c r="I141" s="30"/>
      <c r="J141" s="30"/>
      <c r="K141" s="30"/>
      <c r="L141" s="30"/>
      <c r="M141" s="30">
        <v>1</v>
      </c>
    </row>
    <row r="142" spans="1:13">
      <c r="A142" s="3" t="s">
        <v>1653</v>
      </c>
      <c r="B142" s="30"/>
      <c r="C142" s="30"/>
      <c r="D142" s="30">
        <v>1</v>
      </c>
      <c r="E142" s="30"/>
      <c r="F142" s="30"/>
      <c r="G142" s="30"/>
      <c r="H142" s="30"/>
      <c r="I142" s="30"/>
      <c r="J142" s="30"/>
      <c r="K142" s="30"/>
      <c r="L142" s="30"/>
      <c r="M142" s="30">
        <v>1</v>
      </c>
    </row>
    <row r="143" spans="1:13">
      <c r="A143" s="3" t="s">
        <v>1086</v>
      </c>
      <c r="B143" s="30"/>
      <c r="C143" s="30"/>
      <c r="D143" s="30"/>
      <c r="E143" s="30"/>
      <c r="F143" s="30"/>
      <c r="G143" s="30"/>
      <c r="H143" s="30"/>
      <c r="I143" s="30"/>
      <c r="J143" s="30">
        <v>1</v>
      </c>
      <c r="K143" s="30"/>
      <c r="L143" s="30"/>
      <c r="M143" s="30">
        <v>1</v>
      </c>
    </row>
    <row r="144" spans="1:13">
      <c r="A144" s="3" t="s">
        <v>1534</v>
      </c>
      <c r="B144" s="30"/>
      <c r="C144" s="30"/>
      <c r="D144" s="30"/>
      <c r="E144" s="30"/>
      <c r="F144" s="30"/>
      <c r="G144" s="30"/>
      <c r="H144" s="30"/>
      <c r="I144" s="30"/>
      <c r="J144" s="30"/>
      <c r="K144" s="30">
        <v>1</v>
      </c>
      <c r="L144" s="30"/>
      <c r="M144" s="30">
        <v>1</v>
      </c>
    </row>
    <row r="145" spans="1:13">
      <c r="A145" s="3" t="s">
        <v>1411</v>
      </c>
      <c r="B145" s="30"/>
      <c r="C145" s="30"/>
      <c r="D145" s="30"/>
      <c r="E145" s="30"/>
      <c r="F145" s="30">
        <v>2</v>
      </c>
      <c r="G145" s="30">
        <v>1</v>
      </c>
      <c r="H145" s="30"/>
      <c r="I145" s="30"/>
      <c r="J145" s="30"/>
      <c r="K145" s="30">
        <v>1</v>
      </c>
      <c r="L145" s="30">
        <v>1</v>
      </c>
      <c r="M145" s="30">
        <v>5</v>
      </c>
    </row>
    <row r="146" spans="1:13">
      <c r="A146" s="3" t="s">
        <v>1576</v>
      </c>
      <c r="B146" s="30"/>
      <c r="C146" s="30">
        <v>1</v>
      </c>
      <c r="D146" s="30"/>
      <c r="E146" s="30"/>
      <c r="F146" s="30"/>
      <c r="G146" s="30"/>
      <c r="H146" s="30"/>
      <c r="I146" s="30"/>
      <c r="J146" s="30">
        <v>1</v>
      </c>
      <c r="K146" s="30">
        <v>1</v>
      </c>
      <c r="L146" s="30"/>
      <c r="M146" s="30">
        <v>3</v>
      </c>
    </row>
    <row r="147" spans="1:13">
      <c r="A147" s="3" t="s">
        <v>1334</v>
      </c>
      <c r="B147" s="30">
        <v>2</v>
      </c>
      <c r="C147" s="30">
        <v>3</v>
      </c>
      <c r="D147" s="30">
        <v>6</v>
      </c>
      <c r="E147" s="30">
        <v>6</v>
      </c>
      <c r="F147" s="30">
        <v>2</v>
      </c>
      <c r="G147" s="30">
        <v>6</v>
      </c>
      <c r="H147" s="30">
        <v>3</v>
      </c>
      <c r="I147" s="30">
        <v>4</v>
      </c>
      <c r="J147" s="30">
        <v>2</v>
      </c>
      <c r="K147" s="30">
        <v>2</v>
      </c>
      <c r="L147" s="30">
        <v>1</v>
      </c>
      <c r="M147" s="30">
        <v>37</v>
      </c>
    </row>
    <row r="148" spans="1:13">
      <c r="A148" s="3" t="s">
        <v>1656</v>
      </c>
      <c r="B148" s="30"/>
      <c r="C148" s="30"/>
      <c r="D148" s="30"/>
      <c r="E148" s="30">
        <v>1</v>
      </c>
      <c r="F148" s="30"/>
      <c r="G148" s="30"/>
      <c r="H148" s="30"/>
      <c r="I148" s="30"/>
      <c r="J148" s="30"/>
      <c r="K148" s="30">
        <v>1</v>
      </c>
      <c r="L148" s="30"/>
      <c r="M148" s="30">
        <v>2</v>
      </c>
    </row>
    <row r="149" spans="1:13">
      <c r="A149" s="3" t="s">
        <v>1611</v>
      </c>
      <c r="B149" s="30"/>
      <c r="C149" s="30">
        <v>1</v>
      </c>
      <c r="D149" s="30"/>
      <c r="E149" s="30"/>
      <c r="F149" s="30">
        <v>1</v>
      </c>
      <c r="G149" s="30"/>
      <c r="H149" s="30">
        <v>1</v>
      </c>
      <c r="I149" s="30"/>
      <c r="J149" s="30">
        <v>1</v>
      </c>
      <c r="K149" s="30"/>
      <c r="L149" s="30"/>
      <c r="M149" s="30">
        <v>4</v>
      </c>
    </row>
    <row r="150" spans="1:13">
      <c r="A150" s="3" t="s">
        <v>1630</v>
      </c>
      <c r="B150" s="30"/>
      <c r="C150" s="30"/>
      <c r="D150" s="30"/>
      <c r="E150" s="30"/>
      <c r="F150" s="30">
        <v>1</v>
      </c>
      <c r="G150" s="30"/>
      <c r="H150" s="30"/>
      <c r="I150" s="30"/>
      <c r="J150" s="30"/>
      <c r="K150" s="30"/>
      <c r="L150" s="30"/>
      <c r="M150" s="30">
        <v>1</v>
      </c>
    </row>
    <row r="151" spans="1:13">
      <c r="A151" s="3" t="s">
        <v>1480</v>
      </c>
      <c r="B151" s="30"/>
      <c r="C151" s="30"/>
      <c r="D151" s="30"/>
      <c r="E151" s="30"/>
      <c r="F151" s="30"/>
      <c r="G151" s="30">
        <v>1</v>
      </c>
      <c r="H151" s="30">
        <v>1</v>
      </c>
      <c r="I151" s="30"/>
      <c r="J151" s="30"/>
      <c r="K151" s="30"/>
      <c r="L151" s="30"/>
      <c r="M151" s="30">
        <v>2</v>
      </c>
    </row>
    <row r="152" spans="1:13">
      <c r="A152" s="3" t="s">
        <v>1415</v>
      </c>
      <c r="B152" s="30">
        <v>1</v>
      </c>
      <c r="C152" s="30"/>
      <c r="D152" s="30"/>
      <c r="E152" s="30"/>
      <c r="F152" s="30"/>
      <c r="G152" s="30"/>
      <c r="H152" s="30"/>
      <c r="I152" s="30"/>
      <c r="J152" s="30">
        <v>1</v>
      </c>
      <c r="K152" s="30">
        <v>2</v>
      </c>
      <c r="L152" s="30">
        <v>3</v>
      </c>
      <c r="M152" s="30">
        <v>7</v>
      </c>
    </row>
    <row r="153" spans="1:13">
      <c r="A153" s="3" t="s">
        <v>1469</v>
      </c>
      <c r="B153" s="30"/>
      <c r="C153" s="30"/>
      <c r="D153" s="30"/>
      <c r="E153" s="30"/>
      <c r="F153" s="30"/>
      <c r="G153" s="30"/>
      <c r="H153" s="30"/>
      <c r="I153" s="30"/>
      <c r="J153" s="30"/>
      <c r="K153" s="30">
        <v>2</v>
      </c>
      <c r="L153" s="30"/>
      <c r="M153" s="30">
        <v>2</v>
      </c>
    </row>
    <row r="154" spans="1:13">
      <c r="A154" s="3" t="s">
        <v>1406</v>
      </c>
      <c r="B154" s="30"/>
      <c r="C154" s="30"/>
      <c r="D154" s="30"/>
      <c r="E154" s="30"/>
      <c r="F154" s="30"/>
      <c r="G154" s="30"/>
      <c r="H154" s="30"/>
      <c r="I154" s="30"/>
      <c r="J154" s="30"/>
      <c r="K154" s="30"/>
      <c r="L154" s="30">
        <v>3</v>
      </c>
      <c r="M154" s="30">
        <v>3</v>
      </c>
    </row>
    <row r="155" spans="1:13">
      <c r="A155" s="3" t="s">
        <v>1392</v>
      </c>
      <c r="B155" s="30"/>
      <c r="C155" s="30"/>
      <c r="D155" s="30"/>
      <c r="E155" s="30"/>
      <c r="F155" s="30">
        <v>1</v>
      </c>
      <c r="G155" s="30"/>
      <c r="H155" s="30">
        <v>1</v>
      </c>
      <c r="I155" s="30">
        <v>1</v>
      </c>
      <c r="J155" s="30"/>
      <c r="K155" s="30"/>
      <c r="L155" s="30"/>
      <c r="M155" s="30">
        <v>3</v>
      </c>
    </row>
    <row r="156" spans="1:13">
      <c r="A156" s="3" t="s">
        <v>1641</v>
      </c>
      <c r="B156" s="30"/>
      <c r="C156" s="30"/>
      <c r="D156" s="30"/>
      <c r="E156" s="30"/>
      <c r="F156" s="30"/>
      <c r="G156" s="30"/>
      <c r="H156" s="30"/>
      <c r="I156" s="30">
        <v>1</v>
      </c>
      <c r="J156" s="30"/>
      <c r="K156" s="30"/>
      <c r="L156" s="30"/>
      <c r="M156" s="30">
        <v>1</v>
      </c>
    </row>
    <row r="157" spans="1:13">
      <c r="A157" s="3" t="s">
        <v>1507</v>
      </c>
      <c r="B157" s="30"/>
      <c r="C157" s="30">
        <v>1</v>
      </c>
      <c r="D157" s="30"/>
      <c r="E157" s="30"/>
      <c r="F157" s="30"/>
      <c r="G157" s="30">
        <v>2</v>
      </c>
      <c r="H157" s="30"/>
      <c r="I157" s="30"/>
      <c r="J157" s="30"/>
      <c r="K157" s="30">
        <v>1</v>
      </c>
      <c r="L157" s="30"/>
      <c r="M157" s="30">
        <v>4</v>
      </c>
    </row>
    <row r="158" spans="1:13">
      <c r="A158" s="3" t="s">
        <v>2331</v>
      </c>
      <c r="B158" s="30">
        <v>1</v>
      </c>
      <c r="C158" s="30">
        <v>1</v>
      </c>
      <c r="D158" s="30"/>
      <c r="E158" s="30">
        <v>1</v>
      </c>
      <c r="F158" s="30">
        <v>1</v>
      </c>
      <c r="G158" s="30">
        <v>1</v>
      </c>
      <c r="H158" s="30"/>
      <c r="I158" s="30"/>
      <c r="J158" s="30"/>
      <c r="K158" s="30"/>
      <c r="L158" s="30"/>
      <c r="M158" s="30">
        <v>5</v>
      </c>
    </row>
    <row r="159" spans="1:13">
      <c r="A159" s="3" t="s">
        <v>1964</v>
      </c>
      <c r="B159" s="30">
        <v>1</v>
      </c>
      <c r="C159" s="30"/>
      <c r="D159" s="30"/>
      <c r="E159" s="30"/>
      <c r="F159" s="30"/>
      <c r="G159" s="30"/>
      <c r="H159" s="30"/>
      <c r="I159" s="30"/>
      <c r="J159" s="30"/>
      <c r="K159" s="30"/>
      <c r="L159" s="30"/>
      <c r="M159" s="30">
        <v>1</v>
      </c>
    </row>
    <row r="160" spans="1:13">
      <c r="A160" s="3" t="s">
        <v>1672</v>
      </c>
      <c r="B160" s="30"/>
      <c r="C160" s="30"/>
      <c r="D160" s="30"/>
      <c r="E160" s="30"/>
      <c r="F160" s="30"/>
      <c r="G160" s="30"/>
      <c r="H160" s="30"/>
      <c r="I160" s="30"/>
      <c r="J160" s="30"/>
      <c r="K160" s="30"/>
      <c r="L160" s="30">
        <v>2</v>
      </c>
      <c r="M160" s="30">
        <v>2</v>
      </c>
    </row>
    <row r="161" spans="1:13">
      <c r="A161" s="3" t="s">
        <v>1365</v>
      </c>
      <c r="B161" s="30"/>
      <c r="C161" s="30"/>
      <c r="D161" s="30">
        <v>1</v>
      </c>
      <c r="E161" s="30"/>
      <c r="F161" s="30"/>
      <c r="G161" s="30"/>
      <c r="H161" s="30"/>
      <c r="I161" s="30"/>
      <c r="J161" s="30"/>
      <c r="K161" s="30"/>
      <c r="L161" s="30">
        <v>2</v>
      </c>
      <c r="M161" s="30">
        <v>3</v>
      </c>
    </row>
    <row r="162" spans="1:13">
      <c r="A162" s="3" t="s">
        <v>1717</v>
      </c>
      <c r="B162" s="30"/>
      <c r="C162" s="30"/>
      <c r="D162" s="30"/>
      <c r="E162" s="30"/>
      <c r="F162" s="30"/>
      <c r="G162" s="30"/>
      <c r="H162" s="30"/>
      <c r="I162" s="30"/>
      <c r="J162" s="30"/>
      <c r="K162" s="30"/>
      <c r="L162" s="30">
        <v>1</v>
      </c>
      <c r="M162" s="30">
        <v>1</v>
      </c>
    </row>
    <row r="163" spans="1:13">
      <c r="A163" s="3" t="s">
        <v>1727</v>
      </c>
      <c r="B163" s="30"/>
      <c r="C163" s="30"/>
      <c r="D163" s="30"/>
      <c r="E163" s="30"/>
      <c r="F163" s="30"/>
      <c r="G163" s="30"/>
      <c r="H163" s="30"/>
      <c r="I163" s="30"/>
      <c r="J163" s="30"/>
      <c r="K163" s="30">
        <v>1</v>
      </c>
      <c r="L163" s="30"/>
      <c r="M163" s="30">
        <v>1</v>
      </c>
    </row>
    <row r="164" spans="1:13">
      <c r="A164" s="3" t="s">
        <v>1390</v>
      </c>
      <c r="B164" s="30"/>
      <c r="C164" s="30"/>
      <c r="D164" s="30">
        <v>1</v>
      </c>
      <c r="E164" s="30"/>
      <c r="F164" s="30"/>
      <c r="G164" s="30">
        <v>2</v>
      </c>
      <c r="H164" s="30"/>
      <c r="I164" s="30"/>
      <c r="J164" s="30"/>
      <c r="K164" s="30">
        <v>1</v>
      </c>
      <c r="L164" s="30"/>
      <c r="M164" s="30">
        <v>4</v>
      </c>
    </row>
    <row r="165" spans="1:13">
      <c r="A165" s="3" t="s">
        <v>1380</v>
      </c>
      <c r="B165" s="30"/>
      <c r="C165" s="30">
        <v>2</v>
      </c>
      <c r="D165" s="30">
        <v>2</v>
      </c>
      <c r="E165" s="30">
        <v>1</v>
      </c>
      <c r="F165" s="30">
        <v>1</v>
      </c>
      <c r="G165" s="30"/>
      <c r="H165" s="30"/>
      <c r="I165" s="30"/>
      <c r="J165" s="30">
        <v>1</v>
      </c>
      <c r="K165" s="30">
        <v>1</v>
      </c>
      <c r="L165" s="30">
        <v>1</v>
      </c>
      <c r="M165" s="30">
        <v>9</v>
      </c>
    </row>
    <row r="166" spans="1:13">
      <c r="A166" s="3" t="s">
        <v>1331</v>
      </c>
      <c r="B166" s="30">
        <v>1</v>
      </c>
      <c r="C166" s="30">
        <v>3</v>
      </c>
      <c r="D166" s="30">
        <v>6</v>
      </c>
      <c r="E166" s="30">
        <v>3</v>
      </c>
      <c r="F166" s="30">
        <v>6</v>
      </c>
      <c r="G166" s="30">
        <v>9</v>
      </c>
      <c r="H166" s="30">
        <v>7</v>
      </c>
      <c r="I166" s="30">
        <v>13</v>
      </c>
      <c r="J166" s="30">
        <v>12</v>
      </c>
      <c r="K166" s="30">
        <v>3</v>
      </c>
      <c r="L166" s="30">
        <v>5</v>
      </c>
      <c r="M166" s="30">
        <v>68</v>
      </c>
    </row>
    <row r="167" spans="1:13">
      <c r="A167" s="3" t="s">
        <v>1623</v>
      </c>
      <c r="B167" s="30"/>
      <c r="C167" s="30"/>
      <c r="D167" s="30"/>
      <c r="E167" s="30"/>
      <c r="F167" s="30"/>
      <c r="G167" s="30">
        <v>1</v>
      </c>
      <c r="H167" s="30"/>
      <c r="I167" s="30"/>
      <c r="J167" s="30"/>
      <c r="K167" s="30"/>
      <c r="L167" s="30"/>
      <c r="M167" s="30">
        <v>1</v>
      </c>
    </row>
    <row r="168" spans="1:13">
      <c r="A168" s="3" t="s">
        <v>567</v>
      </c>
      <c r="B168" s="30"/>
      <c r="C168" s="30"/>
      <c r="D168" s="30"/>
      <c r="E168" s="30"/>
      <c r="F168" s="30">
        <v>2</v>
      </c>
      <c r="G168" s="30">
        <v>2</v>
      </c>
      <c r="H168" s="30">
        <v>1</v>
      </c>
      <c r="I168" s="30"/>
      <c r="J168" s="30"/>
      <c r="K168" s="30">
        <v>1</v>
      </c>
      <c r="L168" s="30">
        <v>1</v>
      </c>
      <c r="M168" s="30">
        <v>7</v>
      </c>
    </row>
    <row r="169" spans="1:13">
      <c r="A169" s="3" t="s">
        <v>1388</v>
      </c>
      <c r="B169" s="30"/>
      <c r="C169" s="30"/>
      <c r="D169" s="30"/>
      <c r="E169" s="30"/>
      <c r="F169" s="30"/>
      <c r="G169" s="30">
        <v>2</v>
      </c>
      <c r="H169" s="30"/>
      <c r="I169" s="30"/>
      <c r="J169" s="30"/>
      <c r="K169" s="30">
        <v>4</v>
      </c>
      <c r="L169" s="30"/>
      <c r="M169" s="30">
        <v>6</v>
      </c>
    </row>
    <row r="170" spans="1:13">
      <c r="A170" s="3" t="s">
        <v>1676</v>
      </c>
      <c r="B170" s="30"/>
      <c r="C170" s="30"/>
      <c r="D170" s="30"/>
      <c r="E170" s="30"/>
      <c r="F170" s="30">
        <v>1</v>
      </c>
      <c r="G170" s="30"/>
      <c r="H170" s="30"/>
      <c r="I170" s="30"/>
      <c r="J170" s="30">
        <v>1</v>
      </c>
      <c r="K170" s="30"/>
      <c r="L170" s="30"/>
      <c r="M170" s="30">
        <v>2</v>
      </c>
    </row>
    <row r="171" spans="1:13">
      <c r="A171" s="3" t="s">
        <v>1519</v>
      </c>
      <c r="B171" s="30"/>
      <c r="C171" s="30"/>
      <c r="D171" s="30"/>
      <c r="E171" s="30"/>
      <c r="F171" s="30"/>
      <c r="G171" s="30">
        <v>1</v>
      </c>
      <c r="H171" s="30"/>
      <c r="I171" s="30"/>
      <c r="J171" s="30"/>
      <c r="K171" s="30"/>
      <c r="L171" s="30">
        <v>1</v>
      </c>
      <c r="M171" s="30">
        <v>2</v>
      </c>
    </row>
    <row r="172" spans="1:13">
      <c r="A172" s="3" t="s">
        <v>1205</v>
      </c>
      <c r="B172" s="30"/>
      <c r="C172" s="30"/>
      <c r="D172" s="30"/>
      <c r="E172" s="30"/>
      <c r="F172" s="30"/>
      <c r="G172" s="30"/>
      <c r="H172" s="30"/>
      <c r="I172" s="30"/>
      <c r="J172" s="30"/>
      <c r="K172" s="30"/>
      <c r="L172" s="30">
        <v>1</v>
      </c>
      <c r="M172" s="30">
        <v>1</v>
      </c>
    </row>
    <row r="173" spans="1:13">
      <c r="A173" s="3" t="s">
        <v>2298</v>
      </c>
      <c r="B173" s="30"/>
      <c r="C173" s="30"/>
      <c r="D173" s="30"/>
      <c r="E173" s="30"/>
      <c r="F173" s="30"/>
      <c r="G173" s="30">
        <v>1</v>
      </c>
      <c r="H173" s="30"/>
      <c r="I173" s="30"/>
      <c r="J173" s="30"/>
      <c r="K173" s="30"/>
      <c r="L173" s="30">
        <v>1</v>
      </c>
      <c r="M173" s="30">
        <v>2</v>
      </c>
    </row>
    <row r="174" spans="1:13">
      <c r="A174" s="3" t="s">
        <v>1523</v>
      </c>
      <c r="B174" s="30"/>
      <c r="C174" s="30"/>
      <c r="D174" s="30">
        <v>1</v>
      </c>
      <c r="E174" s="30"/>
      <c r="F174" s="30"/>
      <c r="G174" s="30"/>
      <c r="H174" s="30"/>
      <c r="I174" s="30"/>
      <c r="J174" s="30"/>
      <c r="K174" s="30"/>
      <c r="L174" s="30"/>
      <c r="M174" s="30">
        <v>1</v>
      </c>
    </row>
    <row r="175" spans="1:13">
      <c r="A175" s="3" t="s">
        <v>2285</v>
      </c>
      <c r="B175" s="30"/>
      <c r="C175" s="30"/>
      <c r="D175" s="30"/>
      <c r="E175" s="30"/>
      <c r="F175" s="30"/>
      <c r="G175" s="30"/>
      <c r="H175" s="30"/>
      <c r="I175" s="30"/>
      <c r="J175" s="30"/>
      <c r="K175" s="30"/>
      <c r="L175" s="30">
        <v>1</v>
      </c>
      <c r="M175" s="30">
        <v>1</v>
      </c>
    </row>
    <row r="176" spans="1:13">
      <c r="A176" s="3" t="s">
        <v>1870</v>
      </c>
      <c r="B176" s="30"/>
      <c r="C176" s="30"/>
      <c r="D176" s="30"/>
      <c r="E176" s="30"/>
      <c r="F176" s="30"/>
      <c r="G176" s="30"/>
      <c r="H176" s="30"/>
      <c r="I176" s="30"/>
      <c r="J176" s="30"/>
      <c r="K176" s="30"/>
      <c r="L176" s="30">
        <v>1</v>
      </c>
      <c r="M176" s="30">
        <v>1</v>
      </c>
    </row>
    <row r="177" spans="1:13">
      <c r="A177" s="3" t="s">
        <v>1688</v>
      </c>
      <c r="B177" s="30"/>
      <c r="C177" s="30"/>
      <c r="D177" s="30"/>
      <c r="E177" s="30">
        <v>1</v>
      </c>
      <c r="F177" s="30"/>
      <c r="G177" s="30"/>
      <c r="H177" s="30"/>
      <c r="I177" s="30"/>
      <c r="J177" s="30">
        <v>1</v>
      </c>
      <c r="K177" s="30"/>
      <c r="L177" s="30">
        <v>2</v>
      </c>
      <c r="M177" s="30">
        <v>4</v>
      </c>
    </row>
    <row r="178" spans="1:13">
      <c r="A178" s="3" t="s">
        <v>1841</v>
      </c>
      <c r="B178" s="30"/>
      <c r="C178" s="30"/>
      <c r="D178" s="30"/>
      <c r="E178" s="30"/>
      <c r="F178" s="30"/>
      <c r="G178" s="30"/>
      <c r="H178" s="30"/>
      <c r="I178" s="30"/>
      <c r="J178" s="30"/>
      <c r="K178" s="30">
        <v>1</v>
      </c>
      <c r="L178" s="30"/>
      <c r="M178" s="30">
        <v>1</v>
      </c>
    </row>
    <row r="179" spans="1:13">
      <c r="A179" s="3" t="s">
        <v>1714</v>
      </c>
      <c r="B179" s="30"/>
      <c r="C179" s="30"/>
      <c r="D179" s="30"/>
      <c r="E179" s="30"/>
      <c r="F179" s="30"/>
      <c r="G179" s="30"/>
      <c r="H179" s="30"/>
      <c r="I179" s="30"/>
      <c r="J179" s="30">
        <v>1</v>
      </c>
      <c r="K179" s="30"/>
      <c r="L179" s="30">
        <v>1</v>
      </c>
      <c r="M179" s="30">
        <v>2</v>
      </c>
    </row>
    <row r="180" spans="1:13">
      <c r="A180" s="3" t="s">
        <v>1712</v>
      </c>
      <c r="B180" s="30"/>
      <c r="C180" s="30"/>
      <c r="D180" s="30"/>
      <c r="E180" s="30"/>
      <c r="F180" s="30"/>
      <c r="G180" s="30"/>
      <c r="H180" s="30"/>
      <c r="I180" s="30"/>
      <c r="J180" s="30"/>
      <c r="K180" s="30">
        <v>1</v>
      </c>
      <c r="L180" s="30">
        <v>1</v>
      </c>
      <c r="M180" s="30">
        <v>2</v>
      </c>
    </row>
    <row r="181" spans="1:13">
      <c r="A181" s="3" t="s">
        <v>1983</v>
      </c>
      <c r="B181" s="30"/>
      <c r="C181" s="30">
        <v>2</v>
      </c>
      <c r="D181" s="30"/>
      <c r="E181" s="30"/>
      <c r="F181" s="30"/>
      <c r="G181" s="30"/>
      <c r="H181" s="30"/>
      <c r="I181" s="30"/>
      <c r="J181" s="30"/>
      <c r="K181" s="30"/>
      <c r="L181" s="30"/>
      <c r="M181" s="30">
        <v>2</v>
      </c>
    </row>
    <row r="182" spans="1:13">
      <c r="A182" s="3" t="s">
        <v>2332</v>
      </c>
      <c r="B182" s="30"/>
      <c r="C182" s="30"/>
      <c r="D182" s="30"/>
      <c r="E182" s="30"/>
      <c r="F182" s="30"/>
      <c r="G182" s="30"/>
      <c r="H182" s="30"/>
      <c r="I182" s="30"/>
      <c r="J182" s="30">
        <v>2</v>
      </c>
      <c r="K182" s="30"/>
      <c r="L182" s="30"/>
      <c r="M182" s="30">
        <v>2</v>
      </c>
    </row>
    <row r="183" spans="1:13">
      <c r="A183" s="3" t="s">
        <v>2333</v>
      </c>
      <c r="B183" s="30"/>
      <c r="C183" s="30"/>
      <c r="D183" s="30"/>
      <c r="E183" s="30"/>
      <c r="F183" s="30"/>
      <c r="G183" s="30"/>
      <c r="H183" s="30"/>
      <c r="I183" s="30">
        <v>1</v>
      </c>
      <c r="J183" s="30"/>
      <c r="K183" s="30">
        <v>2</v>
      </c>
      <c r="L183" s="30"/>
      <c r="M183" s="30">
        <v>3</v>
      </c>
    </row>
    <row r="184" spans="1:13">
      <c r="A184" s="3" t="s">
        <v>1370</v>
      </c>
      <c r="B184" s="30"/>
      <c r="C184" s="30">
        <v>1</v>
      </c>
      <c r="D184" s="30">
        <v>1</v>
      </c>
      <c r="E184" s="30"/>
      <c r="F184" s="30"/>
      <c r="G184" s="30"/>
      <c r="H184" s="30">
        <v>1</v>
      </c>
      <c r="I184" s="30"/>
      <c r="J184" s="30">
        <v>2</v>
      </c>
      <c r="K184" s="30">
        <v>1</v>
      </c>
      <c r="L184" s="30"/>
      <c r="M184" s="30">
        <v>6</v>
      </c>
    </row>
    <row r="185" spans="1:13">
      <c r="A185" s="3" t="s">
        <v>1737</v>
      </c>
      <c r="B185" s="30">
        <v>1</v>
      </c>
      <c r="C185" s="30"/>
      <c r="D185" s="30"/>
      <c r="E185" s="30"/>
      <c r="F185" s="30"/>
      <c r="G185" s="30"/>
      <c r="H185" s="30"/>
      <c r="I185" s="30"/>
      <c r="J185" s="30"/>
      <c r="K185" s="30"/>
      <c r="L185" s="30"/>
      <c r="M185" s="30">
        <v>1</v>
      </c>
    </row>
    <row r="186" spans="1:13">
      <c r="A186" s="3" t="s">
        <v>1826</v>
      </c>
      <c r="B186" s="30"/>
      <c r="C186" s="30"/>
      <c r="D186" s="30"/>
      <c r="E186" s="30"/>
      <c r="F186" s="30"/>
      <c r="G186" s="30"/>
      <c r="H186" s="30"/>
      <c r="I186" s="30"/>
      <c r="J186" s="30"/>
      <c r="K186" s="30"/>
      <c r="L186" s="30">
        <v>2</v>
      </c>
      <c r="M186" s="30">
        <v>2</v>
      </c>
    </row>
    <row r="187" spans="1:13">
      <c r="A187" s="3" t="s">
        <v>2081</v>
      </c>
      <c r="B187" s="30">
        <v>1</v>
      </c>
      <c r="C187" s="30"/>
      <c r="D187" s="30"/>
      <c r="E187" s="30"/>
      <c r="F187" s="30"/>
      <c r="G187" s="30"/>
      <c r="H187" s="30"/>
      <c r="I187" s="30"/>
      <c r="J187" s="30"/>
      <c r="K187" s="30"/>
      <c r="L187" s="30"/>
      <c r="M187" s="30">
        <v>1</v>
      </c>
    </row>
    <row r="188" spans="1:13">
      <c r="A188" s="3" t="s">
        <v>1511</v>
      </c>
      <c r="B188" s="30"/>
      <c r="C188" s="30"/>
      <c r="D188" s="30">
        <v>1</v>
      </c>
      <c r="E188" s="30"/>
      <c r="F188" s="30">
        <v>1</v>
      </c>
      <c r="G188" s="30"/>
      <c r="H188" s="30"/>
      <c r="I188" s="30"/>
      <c r="J188" s="30"/>
      <c r="K188" s="30"/>
      <c r="L188" s="30"/>
      <c r="M188" s="30">
        <v>2</v>
      </c>
    </row>
    <row r="189" spans="1:13">
      <c r="A189" s="3" t="s">
        <v>1452</v>
      </c>
      <c r="B189" s="30"/>
      <c r="C189" s="30">
        <v>1</v>
      </c>
      <c r="D189" s="30"/>
      <c r="E189" s="30"/>
      <c r="F189" s="30"/>
      <c r="G189" s="30">
        <v>1</v>
      </c>
      <c r="H189" s="30"/>
      <c r="I189" s="30">
        <v>1</v>
      </c>
      <c r="J189" s="30"/>
      <c r="K189" s="30">
        <v>4</v>
      </c>
      <c r="L189" s="30"/>
      <c r="M189" s="30">
        <v>7</v>
      </c>
    </row>
    <row r="190" spans="1:13">
      <c r="A190" s="3" t="s">
        <v>1517</v>
      </c>
      <c r="B190" s="30"/>
      <c r="C190" s="30"/>
      <c r="D190" s="30"/>
      <c r="E190" s="30">
        <v>1</v>
      </c>
      <c r="F190" s="30"/>
      <c r="G190" s="30"/>
      <c r="H190" s="30"/>
      <c r="I190" s="30"/>
      <c r="J190" s="30">
        <v>1</v>
      </c>
      <c r="K190" s="30">
        <v>1</v>
      </c>
      <c r="L190" s="30"/>
      <c r="M190" s="30">
        <v>3</v>
      </c>
    </row>
    <row r="191" spans="1:13">
      <c r="A191" s="3" t="s">
        <v>1439</v>
      </c>
      <c r="B191" s="30">
        <v>1</v>
      </c>
      <c r="C191" s="30"/>
      <c r="D191" s="30"/>
      <c r="E191" s="30"/>
      <c r="F191" s="30"/>
      <c r="G191" s="30">
        <v>1</v>
      </c>
      <c r="H191" s="30"/>
      <c r="I191" s="30">
        <v>1</v>
      </c>
      <c r="J191" s="30"/>
      <c r="K191" s="30">
        <v>1</v>
      </c>
      <c r="L191" s="30"/>
      <c r="M191" s="30">
        <v>4</v>
      </c>
    </row>
    <row r="192" spans="1:13">
      <c r="A192" s="3" t="s">
        <v>1942</v>
      </c>
      <c r="B192" s="30"/>
      <c r="C192" s="30"/>
      <c r="D192" s="30"/>
      <c r="E192" s="30"/>
      <c r="F192" s="30"/>
      <c r="G192" s="30"/>
      <c r="H192" s="30"/>
      <c r="I192" s="30"/>
      <c r="J192" s="30"/>
      <c r="K192" s="30"/>
      <c r="L192" s="30">
        <v>1</v>
      </c>
      <c r="M192" s="30">
        <v>1</v>
      </c>
    </row>
    <row r="193" spans="1:13">
      <c r="A193" s="3" t="s">
        <v>1359</v>
      </c>
      <c r="B193" s="30">
        <v>2</v>
      </c>
      <c r="C193" s="30"/>
      <c r="D193" s="30">
        <v>1</v>
      </c>
      <c r="E193" s="30">
        <v>2</v>
      </c>
      <c r="F193" s="30">
        <v>2</v>
      </c>
      <c r="G193" s="30">
        <v>2</v>
      </c>
      <c r="H193" s="30">
        <v>1</v>
      </c>
      <c r="I193" s="30">
        <v>2</v>
      </c>
      <c r="J193" s="30">
        <v>1</v>
      </c>
      <c r="K193" s="30">
        <v>6</v>
      </c>
      <c r="L193" s="30">
        <v>1</v>
      </c>
      <c r="M193" s="30">
        <v>20</v>
      </c>
    </row>
    <row r="194" spans="1:13">
      <c r="A194" s="3" t="s">
        <v>1604</v>
      </c>
      <c r="B194" s="30"/>
      <c r="C194" s="30"/>
      <c r="D194" s="30"/>
      <c r="E194" s="30">
        <v>2</v>
      </c>
      <c r="F194" s="30"/>
      <c r="G194" s="30"/>
      <c r="H194" s="30"/>
      <c r="I194" s="30"/>
      <c r="J194" s="30"/>
      <c r="K194" s="30"/>
      <c r="L194" s="30"/>
      <c r="M194" s="30">
        <v>2</v>
      </c>
    </row>
    <row r="195" spans="1:13">
      <c r="A195" s="3" t="s">
        <v>1337</v>
      </c>
      <c r="B195" s="30"/>
      <c r="C195" s="30"/>
      <c r="D195" s="30">
        <v>2</v>
      </c>
      <c r="E195" s="30"/>
      <c r="F195" s="30"/>
      <c r="G195" s="30"/>
      <c r="H195" s="30"/>
      <c r="I195" s="30"/>
      <c r="J195" s="30">
        <v>1</v>
      </c>
      <c r="K195" s="30"/>
      <c r="L195" s="30">
        <v>1</v>
      </c>
      <c r="M195" s="30">
        <v>4</v>
      </c>
    </row>
    <row r="196" spans="1:13">
      <c r="A196" s="3" t="s">
        <v>1297</v>
      </c>
      <c r="B196" s="30">
        <v>48</v>
      </c>
      <c r="C196" s="30">
        <v>59</v>
      </c>
      <c r="D196" s="30">
        <v>84</v>
      </c>
      <c r="E196" s="30">
        <v>81</v>
      </c>
      <c r="F196" s="30">
        <v>74</v>
      </c>
      <c r="G196" s="30">
        <v>110</v>
      </c>
      <c r="H196" s="30">
        <v>81</v>
      </c>
      <c r="I196" s="30">
        <v>76</v>
      </c>
      <c r="J196" s="30">
        <v>112</v>
      </c>
      <c r="K196" s="30">
        <v>99</v>
      </c>
      <c r="L196" s="30">
        <v>109</v>
      </c>
      <c r="M196" s="30">
        <v>933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34"/>
  <sheetViews>
    <sheetView workbookViewId="0">
      <pane ySplit="1" topLeftCell="A2" activePane="bottomLeft" state="frozen"/>
      <selection pane="bottomLeft" activeCell="D14" sqref="A1:P934"/>
    </sheetView>
  </sheetViews>
  <sheetFormatPr baseColWidth="10" defaultColWidth="21" defaultRowHeight="14" customHeight="1" x14ac:dyDescent="0"/>
  <cols>
    <col min="1" max="1" width="18.83203125" style="5" bestFit="1" customWidth="1"/>
    <col min="2" max="2" width="10.33203125" style="34" bestFit="1" customWidth="1"/>
    <col min="3" max="4" width="41" style="5" customWidth="1"/>
    <col min="5" max="5" width="17" style="5" customWidth="1"/>
    <col min="6" max="6" width="38.1640625" style="42" bestFit="1" customWidth="1"/>
    <col min="7" max="7" width="14.5" style="5" bestFit="1" customWidth="1"/>
    <col min="8" max="8" width="18.83203125" style="5" bestFit="1" customWidth="1"/>
    <col min="9" max="9" width="18.83203125" style="5" customWidth="1"/>
    <col min="10" max="10" width="14.83203125" style="21" bestFit="1" customWidth="1"/>
    <col min="11" max="11" width="25.33203125" style="5" bestFit="1" customWidth="1"/>
    <col min="12" max="12" width="18.6640625" style="5" customWidth="1"/>
    <col min="13" max="13" width="30.83203125" style="6" customWidth="1"/>
    <col min="14" max="14" width="20.5" style="5" bestFit="1" customWidth="1"/>
    <col min="15" max="15" width="52.1640625" style="5" bestFit="1" customWidth="1"/>
    <col min="16" max="16" width="11.1640625" style="5" bestFit="1" customWidth="1"/>
    <col min="17" max="16384" width="21" style="5"/>
  </cols>
  <sheetData>
    <row r="1" spans="1:16" s="47" customFormat="1" ht="14" customHeight="1">
      <c r="A1" s="13" t="s">
        <v>2405</v>
      </c>
      <c r="B1" s="46" t="s">
        <v>2377</v>
      </c>
      <c r="C1" s="13" t="s">
        <v>2378</v>
      </c>
      <c r="D1" s="13" t="s">
        <v>2168</v>
      </c>
      <c r="E1" s="13" t="s">
        <v>2169</v>
      </c>
      <c r="F1" s="11" t="s">
        <v>2379</v>
      </c>
      <c r="G1" s="13" t="s">
        <v>2380</v>
      </c>
      <c r="H1" s="13" t="s">
        <v>2381</v>
      </c>
      <c r="I1" s="13" t="s">
        <v>2382</v>
      </c>
      <c r="J1" s="48" t="s">
        <v>2383</v>
      </c>
      <c r="K1" s="13" t="s">
        <v>2384</v>
      </c>
      <c r="L1" s="13" t="s">
        <v>2385</v>
      </c>
      <c r="M1" s="13" t="s">
        <v>2386</v>
      </c>
      <c r="N1" s="1" t="s">
        <v>2387</v>
      </c>
      <c r="O1" s="49" t="s">
        <v>2388</v>
      </c>
      <c r="P1" s="13" t="s">
        <v>2389</v>
      </c>
    </row>
    <row r="2" spans="1:16" ht="14" customHeight="1">
      <c r="A2" s="60"/>
      <c r="B2" s="61">
        <v>2007</v>
      </c>
      <c r="C2" s="60" t="s">
        <v>969</v>
      </c>
      <c r="D2" s="60" t="str">
        <f>VLOOKUP($C2,agencies!$A$2:$E$375,3,FALSE)</f>
        <v>Minneapolis PD</v>
      </c>
      <c r="E2" s="60">
        <v>413479</v>
      </c>
      <c r="F2" s="50" t="s">
        <v>791</v>
      </c>
      <c r="G2" s="52">
        <v>37677</v>
      </c>
      <c r="H2" s="60"/>
      <c r="I2" s="62"/>
      <c r="J2" s="63">
        <v>4500000</v>
      </c>
      <c r="K2" s="60" t="s">
        <v>969</v>
      </c>
      <c r="L2" s="60" t="s">
        <v>888</v>
      </c>
      <c r="M2" s="60"/>
      <c r="N2" s="13" t="s">
        <v>600</v>
      </c>
      <c r="O2" s="60"/>
      <c r="P2" s="60" t="s">
        <v>969</v>
      </c>
    </row>
    <row r="3" spans="1:16" ht="14" customHeight="1">
      <c r="A3" s="60">
        <v>2009</v>
      </c>
      <c r="B3" s="61">
        <v>2011</v>
      </c>
      <c r="C3" s="60" t="s">
        <v>87</v>
      </c>
      <c r="D3" s="60" t="s">
        <v>2316</v>
      </c>
      <c r="E3" s="60" t="e">
        <v>#N/A</v>
      </c>
      <c r="F3" s="50" t="s">
        <v>168</v>
      </c>
      <c r="G3" s="52">
        <v>39660</v>
      </c>
      <c r="H3" s="52">
        <v>39871</v>
      </c>
      <c r="I3" s="52"/>
      <c r="J3" s="63">
        <v>3625000</v>
      </c>
      <c r="K3" s="60" t="s">
        <v>562</v>
      </c>
      <c r="L3" s="60"/>
      <c r="M3" s="60"/>
      <c r="N3" s="13" t="s">
        <v>600</v>
      </c>
      <c r="O3" s="60"/>
      <c r="P3" s="60" t="s">
        <v>2356</v>
      </c>
    </row>
    <row r="4" spans="1:16" ht="14" customHeight="1">
      <c r="A4" s="60"/>
      <c r="B4" s="64">
        <v>2013</v>
      </c>
      <c r="C4" s="60" t="s">
        <v>969</v>
      </c>
      <c r="D4" s="60" t="str">
        <f>VLOOKUP(C4,agencies!$A$2:$E$375,3,FALSE)</f>
        <v>Minneapolis PD</v>
      </c>
      <c r="E4" s="60">
        <v>413479</v>
      </c>
      <c r="F4" s="59" t="s">
        <v>642</v>
      </c>
      <c r="G4" s="65">
        <v>40430</v>
      </c>
      <c r="H4" s="60"/>
      <c r="I4" s="60"/>
      <c r="J4" s="20">
        <v>3075000</v>
      </c>
      <c r="K4" s="60" t="s">
        <v>969</v>
      </c>
      <c r="L4" s="59" t="s">
        <v>643</v>
      </c>
      <c r="M4" s="60"/>
      <c r="N4" s="13" t="s">
        <v>600</v>
      </c>
      <c r="O4" s="60"/>
      <c r="P4" s="60" t="s">
        <v>969</v>
      </c>
    </row>
    <row r="5" spans="1:16" ht="14" customHeight="1">
      <c r="A5" s="60">
        <v>2016</v>
      </c>
      <c r="B5" s="61">
        <v>2017</v>
      </c>
      <c r="C5" s="60" t="s">
        <v>401</v>
      </c>
      <c r="D5" s="60" t="str">
        <f>VLOOKUP(C5,agencies!$A$2:$E$375,3,FALSE)</f>
        <v>St Anthony PD</v>
      </c>
      <c r="E5" s="60">
        <v>9152</v>
      </c>
      <c r="F5" s="50" t="s">
        <v>558</v>
      </c>
      <c r="G5" s="52">
        <v>42557</v>
      </c>
      <c r="H5" s="52">
        <v>42563</v>
      </c>
      <c r="I5" s="52"/>
      <c r="J5" s="63">
        <v>2995000</v>
      </c>
      <c r="K5" s="60" t="s">
        <v>562</v>
      </c>
      <c r="L5" s="60"/>
      <c r="M5" s="60"/>
      <c r="N5" s="13" t="s">
        <v>600</v>
      </c>
      <c r="O5" s="60"/>
      <c r="P5" s="60" t="s">
        <v>2355</v>
      </c>
    </row>
    <row r="6" spans="1:16" ht="14" customHeight="1">
      <c r="A6" s="60">
        <v>2015</v>
      </c>
      <c r="B6" s="61">
        <v>2015</v>
      </c>
      <c r="C6" s="60" t="s">
        <v>9</v>
      </c>
      <c r="D6" s="60" t="str">
        <f>VLOOKUP(C6,agencies!$A$2:$E$375,3,FALSE)</f>
        <v>Brooklyn Park PD</v>
      </c>
      <c r="E6" s="60">
        <v>79433</v>
      </c>
      <c r="F6" s="50" t="s">
        <v>483</v>
      </c>
      <c r="G6" s="52">
        <v>41664</v>
      </c>
      <c r="H6" s="52">
        <v>42040</v>
      </c>
      <c r="I6" s="52"/>
      <c r="J6" s="63">
        <v>2850000</v>
      </c>
      <c r="K6" s="60" t="s">
        <v>562</v>
      </c>
      <c r="L6" s="60"/>
      <c r="M6" s="60"/>
      <c r="N6" s="13" t="s">
        <v>600</v>
      </c>
      <c r="O6" s="60"/>
      <c r="P6" s="60" t="s">
        <v>2355</v>
      </c>
    </row>
    <row r="7" spans="1:16" ht="14" customHeight="1">
      <c r="A7" s="60"/>
      <c r="B7" s="61">
        <v>2011</v>
      </c>
      <c r="C7" s="60" t="s">
        <v>969</v>
      </c>
      <c r="D7" s="60" t="str">
        <f>VLOOKUP(C7,agencies!$A$2:$E$375,3,FALSE)</f>
        <v>Minneapolis PD</v>
      </c>
      <c r="E7" s="60">
        <v>413479</v>
      </c>
      <c r="F7" s="50" t="s">
        <v>848</v>
      </c>
      <c r="G7" s="52">
        <v>38980</v>
      </c>
      <c r="H7" s="60"/>
      <c r="I7" s="62"/>
      <c r="J7" s="63">
        <v>2189128.66</v>
      </c>
      <c r="K7" s="60" t="s">
        <v>969</v>
      </c>
      <c r="L7" s="60" t="s">
        <v>937</v>
      </c>
      <c r="M7" s="60"/>
      <c r="N7" s="13" t="s">
        <v>600</v>
      </c>
      <c r="O7" s="60"/>
      <c r="P7" s="60" t="s">
        <v>969</v>
      </c>
    </row>
    <row r="8" spans="1:16" ht="14" customHeight="1">
      <c r="A8" s="60"/>
      <c r="B8" s="61">
        <v>2014</v>
      </c>
      <c r="C8" s="60" t="s">
        <v>1192</v>
      </c>
      <c r="D8" s="60" t="str">
        <f>VLOOKUP(C8,agencies!$A$2:$E$375,3,FALSE)</f>
        <v>Koochiching SO</v>
      </c>
      <c r="E8" s="60">
        <v>6623</v>
      </c>
      <c r="F8" s="50" t="s">
        <v>1165</v>
      </c>
      <c r="G8" s="52">
        <v>41723</v>
      </c>
      <c r="H8" s="60"/>
      <c r="I8" s="66">
        <v>41982</v>
      </c>
      <c r="J8" s="63">
        <v>2000000</v>
      </c>
      <c r="K8" s="60" t="s">
        <v>1139</v>
      </c>
      <c r="L8" s="60" t="s">
        <v>1140</v>
      </c>
      <c r="M8" s="60"/>
      <c r="N8" s="60" t="s">
        <v>597</v>
      </c>
      <c r="O8" s="60"/>
      <c r="P8" s="60" t="s">
        <v>2355</v>
      </c>
    </row>
    <row r="9" spans="1:16" ht="14" customHeight="1">
      <c r="A9" s="62">
        <v>2017</v>
      </c>
      <c r="B9" s="64">
        <v>2017</v>
      </c>
      <c r="C9" s="60" t="s">
        <v>1286</v>
      </c>
      <c r="D9" s="60" t="str">
        <f>VLOOKUP(C9,agencies!$A$2:$E$375,3,FALSE)</f>
        <v>St Paul PD</v>
      </c>
      <c r="E9" s="60">
        <v>300721</v>
      </c>
      <c r="F9" s="67" t="s">
        <v>1240</v>
      </c>
      <c r="G9" s="60"/>
      <c r="H9" s="60"/>
      <c r="I9" s="60"/>
      <c r="J9" s="68">
        <v>2000000</v>
      </c>
      <c r="K9" s="13" t="s">
        <v>1286</v>
      </c>
      <c r="L9" s="60" t="s">
        <v>2271</v>
      </c>
      <c r="M9" s="69" t="s">
        <v>1215</v>
      </c>
      <c r="N9" s="13" t="s">
        <v>600</v>
      </c>
      <c r="O9" s="69" t="s">
        <v>624</v>
      </c>
      <c r="P9" s="60" t="s">
        <v>2355</v>
      </c>
    </row>
    <row r="10" spans="1:16" ht="14" customHeight="1">
      <c r="A10" s="60"/>
      <c r="B10" s="61">
        <v>2009</v>
      </c>
      <c r="C10" s="60" t="s">
        <v>1187</v>
      </c>
      <c r="D10" s="60" t="str">
        <f>VLOOKUP(C10,agencies!$A$2:$E$375,3,FALSE)</f>
        <v>Meeker SO</v>
      </c>
      <c r="E10" s="60">
        <v>15838</v>
      </c>
      <c r="F10" s="50" t="s">
        <v>1151</v>
      </c>
      <c r="G10" s="60" t="s">
        <v>1152</v>
      </c>
      <c r="H10" s="60"/>
      <c r="I10" s="66">
        <v>40129</v>
      </c>
      <c r="J10" s="63">
        <v>1750000</v>
      </c>
      <c r="K10" s="60" t="s">
        <v>1139</v>
      </c>
      <c r="L10" s="60" t="s">
        <v>1140</v>
      </c>
      <c r="M10" s="60"/>
      <c r="N10" s="60" t="s">
        <v>597</v>
      </c>
      <c r="O10" s="60"/>
      <c r="P10" s="60" t="s">
        <v>2355</v>
      </c>
    </row>
    <row r="11" spans="1:16" ht="14" customHeight="1">
      <c r="A11" s="60">
        <v>2014</v>
      </c>
      <c r="B11" s="61">
        <v>2017</v>
      </c>
      <c r="C11" s="60" t="s">
        <v>50</v>
      </c>
      <c r="D11" s="60" t="str">
        <f>VLOOKUP(C11,agencies!$A$2:$E$375,3,FALSE)</f>
        <v>Chaska PD</v>
      </c>
      <c r="E11" s="60">
        <v>25099</v>
      </c>
      <c r="F11" s="50" t="s">
        <v>475</v>
      </c>
      <c r="G11" s="52">
        <v>41677</v>
      </c>
      <c r="H11" s="52">
        <v>41681</v>
      </c>
      <c r="I11" s="52"/>
      <c r="J11" s="63">
        <v>1500001.01</v>
      </c>
      <c r="K11" s="60" t="s">
        <v>562</v>
      </c>
      <c r="L11" s="60"/>
      <c r="M11" s="60"/>
      <c r="N11" s="13" t="s">
        <v>600</v>
      </c>
      <c r="O11" s="60"/>
      <c r="P11" s="60" t="s">
        <v>2355</v>
      </c>
    </row>
    <row r="12" spans="1:16" ht="14" customHeight="1">
      <c r="A12" s="60"/>
      <c r="B12" s="61">
        <v>2011</v>
      </c>
      <c r="C12" s="60" t="s">
        <v>969</v>
      </c>
      <c r="D12" s="60" t="str">
        <f>VLOOKUP(C12,agencies!$A$2:$E$375,3,FALSE)</f>
        <v>Minneapolis PD</v>
      </c>
      <c r="E12" s="60">
        <v>413479</v>
      </c>
      <c r="F12" s="50" t="s">
        <v>861</v>
      </c>
      <c r="G12" s="52">
        <v>40225</v>
      </c>
      <c r="H12" s="60"/>
      <c r="I12" s="62"/>
      <c r="J12" s="63">
        <v>1000000</v>
      </c>
      <c r="K12" s="60" t="s">
        <v>969</v>
      </c>
      <c r="L12" s="60" t="s">
        <v>949</v>
      </c>
      <c r="M12" s="60"/>
      <c r="N12" s="13" t="s">
        <v>600</v>
      </c>
      <c r="O12" s="60"/>
      <c r="P12" s="60" t="s">
        <v>969</v>
      </c>
    </row>
    <row r="13" spans="1:16" ht="14" customHeight="1">
      <c r="A13" s="60"/>
      <c r="B13" s="61">
        <v>2009</v>
      </c>
      <c r="C13" s="60" t="s">
        <v>1081</v>
      </c>
      <c r="D13" s="60" t="str">
        <f>VLOOKUP(C13,agencies!$A$2:$E$375,3,FALSE)</f>
        <v>Isanti SO</v>
      </c>
      <c r="E13" s="60">
        <v>22902</v>
      </c>
      <c r="F13" s="50" t="s">
        <v>1147</v>
      </c>
      <c r="G13" s="60" t="s">
        <v>1148</v>
      </c>
      <c r="H13" s="60"/>
      <c r="I13" s="66">
        <v>40023</v>
      </c>
      <c r="J13" s="63">
        <v>775000</v>
      </c>
      <c r="K13" s="60" t="s">
        <v>1139</v>
      </c>
      <c r="L13" s="60" t="s">
        <v>1140</v>
      </c>
      <c r="M13" s="60"/>
      <c r="N13" s="60" t="s">
        <v>597</v>
      </c>
      <c r="O13" s="60"/>
      <c r="P13" s="60" t="s">
        <v>2355</v>
      </c>
    </row>
    <row r="14" spans="1:16" ht="14" customHeight="1">
      <c r="A14" s="60"/>
      <c r="B14" s="61">
        <v>2012</v>
      </c>
      <c r="C14" s="60" t="s">
        <v>1078</v>
      </c>
      <c r="D14" s="60" t="str">
        <f>VLOOKUP(C14,agencies!$A$2:$E$375,3,FALSE)</f>
        <v>Le Sueur SO</v>
      </c>
      <c r="E14" s="60">
        <v>17752</v>
      </c>
      <c r="F14" s="50" t="s">
        <v>1079</v>
      </c>
      <c r="G14" s="52">
        <v>40014</v>
      </c>
      <c r="H14" s="60"/>
      <c r="I14" s="60"/>
      <c r="J14" s="63">
        <v>750000</v>
      </c>
      <c r="K14" s="60" t="s">
        <v>1139</v>
      </c>
      <c r="L14" s="60" t="s">
        <v>1080</v>
      </c>
      <c r="M14" s="60"/>
      <c r="N14" s="13" t="s">
        <v>600</v>
      </c>
      <c r="O14" s="70"/>
      <c r="P14" s="60" t="s">
        <v>2355</v>
      </c>
    </row>
    <row r="15" spans="1:16" ht="14" customHeight="1">
      <c r="A15" s="60">
        <v>2009</v>
      </c>
      <c r="B15" s="61">
        <v>2012</v>
      </c>
      <c r="C15" s="60" t="s">
        <v>158</v>
      </c>
      <c r="D15" s="60" t="str">
        <f>VLOOKUP(C15,agencies!$A$2:$E$375,3,FALSE)</f>
        <v>St Louis Park PD</v>
      </c>
      <c r="E15" s="60">
        <v>48074</v>
      </c>
      <c r="F15" s="50" t="s">
        <v>192</v>
      </c>
      <c r="G15" s="52">
        <v>40120</v>
      </c>
      <c r="H15" s="52">
        <v>40120</v>
      </c>
      <c r="I15" s="52"/>
      <c r="J15" s="63">
        <v>750000</v>
      </c>
      <c r="K15" s="60" t="s">
        <v>562</v>
      </c>
      <c r="L15" s="60"/>
      <c r="M15" s="60"/>
      <c r="N15" s="13" t="s">
        <v>600</v>
      </c>
      <c r="O15" s="60"/>
      <c r="P15" s="60" t="s">
        <v>2355</v>
      </c>
    </row>
    <row r="16" spans="1:16" ht="14" customHeight="1">
      <c r="A16" s="60"/>
      <c r="B16" s="61">
        <v>2007</v>
      </c>
      <c r="C16" s="60" t="s">
        <v>1031</v>
      </c>
      <c r="D16" s="60" t="str">
        <f>VLOOKUP(C16,agencies!$A$2:$E$375,3,FALSE)</f>
        <v>Mille Lacs SO</v>
      </c>
      <c r="E16" s="60">
        <v>16631</v>
      </c>
      <c r="F16" s="50" t="s">
        <v>1141</v>
      </c>
      <c r="G16" s="52">
        <v>38681</v>
      </c>
      <c r="H16" s="60"/>
      <c r="I16" s="66">
        <v>39300</v>
      </c>
      <c r="J16" s="63">
        <v>700000</v>
      </c>
      <c r="K16" s="60" t="s">
        <v>1139</v>
      </c>
      <c r="L16" s="60" t="s">
        <v>1142</v>
      </c>
      <c r="M16" s="60"/>
      <c r="N16" s="60" t="s">
        <v>597</v>
      </c>
      <c r="O16" s="60"/>
      <c r="P16" s="60" t="s">
        <v>2355</v>
      </c>
    </row>
    <row r="17" spans="1:16" ht="14" customHeight="1">
      <c r="A17" s="60">
        <v>2007</v>
      </c>
      <c r="B17" s="61">
        <v>2009</v>
      </c>
      <c r="C17" s="60" t="s">
        <v>64</v>
      </c>
      <c r="D17" s="60" t="str">
        <f>VLOOKUP(C17,agencies!$A$2:$E$375,3,FALSE)</f>
        <v>Lakeville PD</v>
      </c>
      <c r="E17" s="60">
        <v>60846</v>
      </c>
      <c r="F17" s="50" t="s">
        <v>65</v>
      </c>
      <c r="G17" s="52">
        <v>39077</v>
      </c>
      <c r="H17" s="52">
        <v>39168</v>
      </c>
      <c r="I17" s="52"/>
      <c r="J17" s="63">
        <v>675000</v>
      </c>
      <c r="K17" s="60" t="s">
        <v>562</v>
      </c>
      <c r="L17" s="60"/>
      <c r="M17" s="60"/>
      <c r="N17" s="13" t="s">
        <v>600</v>
      </c>
      <c r="O17" s="60"/>
      <c r="P17" s="60" t="s">
        <v>2355</v>
      </c>
    </row>
    <row r="18" spans="1:16" ht="14" customHeight="1">
      <c r="A18" s="60"/>
      <c r="B18" s="61">
        <v>2009</v>
      </c>
      <c r="C18" s="60" t="s">
        <v>1021</v>
      </c>
      <c r="D18" s="60" t="str">
        <f>VLOOKUP(C18,agencies!$A$2:$E$375,3,FALSE)</f>
        <v>Hubbard SO</v>
      </c>
      <c r="E18" s="60">
        <v>16651</v>
      </c>
      <c r="F18" s="50" t="s">
        <v>1061</v>
      </c>
      <c r="G18" s="52">
        <v>39673</v>
      </c>
      <c r="H18" s="60"/>
      <c r="I18" s="60"/>
      <c r="J18" s="63">
        <v>640000</v>
      </c>
      <c r="K18" s="60" t="s">
        <v>1139</v>
      </c>
      <c r="L18" s="60" t="s">
        <v>1062</v>
      </c>
      <c r="M18" s="60"/>
      <c r="N18" s="13" t="s">
        <v>600</v>
      </c>
      <c r="O18" s="70"/>
      <c r="P18" s="60" t="s">
        <v>2355</v>
      </c>
    </row>
    <row r="19" spans="1:16" ht="14" customHeight="1">
      <c r="A19" s="60"/>
      <c r="B19" s="61">
        <v>2009</v>
      </c>
      <c r="C19" s="60" t="s">
        <v>969</v>
      </c>
      <c r="D19" s="60" t="str">
        <f>VLOOKUP(C19,agencies!$A$2:$E$375,3,FALSE)</f>
        <v>Minneapolis PD</v>
      </c>
      <c r="E19" s="60">
        <v>413479</v>
      </c>
      <c r="F19" s="50" t="s">
        <v>830</v>
      </c>
      <c r="G19" s="52">
        <v>39797</v>
      </c>
      <c r="H19" s="60"/>
      <c r="I19" s="62"/>
      <c r="J19" s="63">
        <v>626922</v>
      </c>
      <c r="K19" s="60" t="s">
        <v>969</v>
      </c>
      <c r="L19" s="60" t="s">
        <v>921</v>
      </c>
      <c r="M19" s="60"/>
      <c r="N19" s="13" t="s">
        <v>600</v>
      </c>
      <c r="O19" s="60"/>
      <c r="P19" s="60" t="s">
        <v>969</v>
      </c>
    </row>
    <row r="20" spans="1:16" ht="14" customHeight="1">
      <c r="A20" s="60"/>
      <c r="B20" s="61">
        <v>2016</v>
      </c>
      <c r="C20" s="60" t="s">
        <v>1092</v>
      </c>
      <c r="D20" s="60" t="str">
        <f>VLOOKUP(C20,agencies!$A$2:$E$375,3,FALSE)</f>
        <v>Stearns SO</v>
      </c>
      <c r="E20" s="60">
        <v>49129</v>
      </c>
      <c r="F20" s="50" t="s">
        <v>1177</v>
      </c>
      <c r="G20" s="52">
        <v>40516</v>
      </c>
      <c r="H20" s="60"/>
      <c r="I20" s="66">
        <v>42622</v>
      </c>
      <c r="J20" s="63">
        <v>600000</v>
      </c>
      <c r="K20" s="60" t="s">
        <v>1139</v>
      </c>
      <c r="L20" s="60" t="s">
        <v>1140</v>
      </c>
      <c r="M20" s="60"/>
      <c r="N20" s="60" t="s">
        <v>597</v>
      </c>
      <c r="O20" s="60"/>
      <c r="P20" s="60" t="s">
        <v>2355</v>
      </c>
    </row>
    <row r="21" spans="1:16" ht="14" customHeight="1">
      <c r="A21" s="60"/>
      <c r="B21" s="61">
        <v>2009</v>
      </c>
      <c r="C21" s="60" t="s">
        <v>969</v>
      </c>
      <c r="D21" s="60" t="str">
        <f>VLOOKUP(C21,agencies!$A$2:$E$375,3,FALSE)</f>
        <v>Minneapolis PD</v>
      </c>
      <c r="E21" s="60">
        <v>413479</v>
      </c>
      <c r="F21" s="50" t="s">
        <v>826</v>
      </c>
      <c r="G21" s="52">
        <v>39549</v>
      </c>
      <c r="H21" s="60"/>
      <c r="I21" s="62"/>
      <c r="J21" s="63">
        <v>495000</v>
      </c>
      <c r="K21" s="60" t="s">
        <v>969</v>
      </c>
      <c r="L21" s="60" t="s">
        <v>919</v>
      </c>
      <c r="M21" s="60"/>
      <c r="N21" s="13" t="s">
        <v>600</v>
      </c>
      <c r="O21" s="60"/>
      <c r="P21" s="60" t="s">
        <v>969</v>
      </c>
    </row>
    <row r="22" spans="1:16" ht="14" customHeight="1">
      <c r="A22" s="60">
        <v>2007</v>
      </c>
      <c r="B22" s="61">
        <v>2010</v>
      </c>
      <c r="C22" s="60" t="s">
        <v>70</v>
      </c>
      <c r="D22" s="60" t="str">
        <f>VLOOKUP(C22,agencies!$A$2:$E$375,3,FALSE)</f>
        <v>Brainerd PD</v>
      </c>
      <c r="E22" s="60">
        <v>13384</v>
      </c>
      <c r="F22" s="50" t="s">
        <v>71</v>
      </c>
      <c r="G22" s="52">
        <v>39234</v>
      </c>
      <c r="H22" s="52">
        <v>39433</v>
      </c>
      <c r="I22" s="52"/>
      <c r="J22" s="63">
        <v>475000</v>
      </c>
      <c r="K22" s="60" t="s">
        <v>562</v>
      </c>
      <c r="L22" s="60"/>
      <c r="M22" s="60"/>
      <c r="N22" s="13" t="s">
        <v>600</v>
      </c>
      <c r="O22" s="60"/>
      <c r="P22" s="60" t="s">
        <v>2355</v>
      </c>
    </row>
    <row r="23" spans="1:16" ht="14" customHeight="1">
      <c r="A23" s="60">
        <v>2010</v>
      </c>
      <c r="B23" s="61">
        <v>2011</v>
      </c>
      <c r="C23" s="60" t="s">
        <v>100</v>
      </c>
      <c r="D23" s="60" t="str">
        <f>VLOOKUP(C23,agencies!$A$2:$E$375,3,FALSE)</f>
        <v>Brooklyn Center PD</v>
      </c>
      <c r="E23" s="60">
        <v>30873</v>
      </c>
      <c r="F23" s="50" t="s">
        <v>233</v>
      </c>
      <c r="G23" s="52">
        <v>39962</v>
      </c>
      <c r="H23" s="52">
        <v>40239</v>
      </c>
      <c r="I23" s="52"/>
      <c r="J23" s="63">
        <v>450000</v>
      </c>
      <c r="K23" s="60" t="s">
        <v>562</v>
      </c>
      <c r="L23" s="60"/>
      <c r="M23" s="60"/>
      <c r="N23" s="13" t="s">
        <v>600</v>
      </c>
      <c r="O23" s="60"/>
      <c r="P23" s="60" t="s">
        <v>2355</v>
      </c>
    </row>
    <row r="24" spans="1:16" ht="14" customHeight="1">
      <c r="A24" s="62">
        <v>2011</v>
      </c>
      <c r="B24" s="64">
        <v>2012</v>
      </c>
      <c r="C24" s="60" t="s">
        <v>1286</v>
      </c>
      <c r="D24" s="60" t="str">
        <f>VLOOKUP(C24,agencies!$A$2:$E$375,3,FALSE)</f>
        <v>St Paul PD</v>
      </c>
      <c r="E24" s="60">
        <v>300721</v>
      </c>
      <c r="F24" s="67" t="s">
        <v>1273</v>
      </c>
      <c r="G24" s="60"/>
      <c r="H24" s="60"/>
      <c r="I24" s="60"/>
      <c r="J24" s="68">
        <v>400000</v>
      </c>
      <c r="K24" s="13" t="s">
        <v>1286</v>
      </c>
      <c r="L24" s="71" t="s">
        <v>2239</v>
      </c>
      <c r="M24" s="69" t="s">
        <v>1241</v>
      </c>
      <c r="N24" s="13" t="s">
        <v>600</v>
      </c>
      <c r="O24" s="69" t="s">
        <v>1242</v>
      </c>
      <c r="P24" s="60" t="s">
        <v>2355</v>
      </c>
    </row>
    <row r="25" spans="1:16" ht="14" customHeight="1">
      <c r="A25" s="60"/>
      <c r="B25" s="61">
        <v>2012</v>
      </c>
      <c r="C25" s="60" t="s">
        <v>969</v>
      </c>
      <c r="D25" s="60" t="str">
        <f>VLOOKUP(C25,agencies!$A$2:$E$375,3,FALSE)</f>
        <v>Minneapolis PD</v>
      </c>
      <c r="E25" s="60">
        <v>413479</v>
      </c>
      <c r="F25" s="50" t="s">
        <v>880</v>
      </c>
      <c r="G25" s="52">
        <v>40787</v>
      </c>
      <c r="H25" s="60"/>
      <c r="I25" s="62"/>
      <c r="J25" s="63">
        <v>392500</v>
      </c>
      <c r="K25" s="60" t="s">
        <v>969</v>
      </c>
      <c r="L25" s="60" t="s">
        <v>673</v>
      </c>
      <c r="M25" s="60"/>
      <c r="N25" s="13" t="s">
        <v>600</v>
      </c>
      <c r="O25" s="60"/>
      <c r="P25" s="60" t="s">
        <v>969</v>
      </c>
    </row>
    <row r="26" spans="1:16" ht="14" customHeight="1">
      <c r="A26" s="58">
        <v>2012</v>
      </c>
      <c r="B26" s="58">
        <v>2012</v>
      </c>
      <c r="C26" s="72" t="s">
        <v>1286</v>
      </c>
      <c r="D26" s="72" t="s">
        <v>1331</v>
      </c>
      <c r="E26" s="60">
        <v>300721</v>
      </c>
      <c r="F26" s="73" t="s">
        <v>2340</v>
      </c>
      <c r="G26" s="72"/>
      <c r="H26" s="72"/>
      <c r="I26" s="72"/>
      <c r="J26" s="56">
        <v>385000</v>
      </c>
      <c r="K26" s="58" t="s">
        <v>1286</v>
      </c>
      <c r="L26" s="72"/>
      <c r="M26" s="73" t="s">
        <v>2341</v>
      </c>
      <c r="N26" s="72"/>
      <c r="O26" s="73" t="s">
        <v>1242</v>
      </c>
      <c r="P26" s="60" t="s">
        <v>2355</v>
      </c>
    </row>
    <row r="27" spans="1:16" ht="14" customHeight="1">
      <c r="A27" s="60"/>
      <c r="B27" s="64">
        <v>2016</v>
      </c>
      <c r="C27" s="60" t="s">
        <v>969</v>
      </c>
      <c r="D27" s="60" t="str">
        <f>VLOOKUP(C27,agencies!$A$2:$E$375,3,FALSE)</f>
        <v>Minneapolis PD</v>
      </c>
      <c r="E27" s="60">
        <v>413479</v>
      </c>
      <c r="F27" s="74" t="s">
        <v>758</v>
      </c>
      <c r="G27" s="75">
        <v>41637</v>
      </c>
      <c r="H27" s="60"/>
      <c r="I27" s="60"/>
      <c r="J27" s="20">
        <v>360000</v>
      </c>
      <c r="K27" s="60" t="s">
        <v>969</v>
      </c>
      <c r="L27" s="59" t="s">
        <v>759</v>
      </c>
      <c r="M27" s="60"/>
      <c r="N27" s="13" t="s">
        <v>600</v>
      </c>
      <c r="O27" s="60"/>
      <c r="P27" s="60" t="s">
        <v>969</v>
      </c>
    </row>
    <row r="28" spans="1:16" ht="14" customHeight="1">
      <c r="A28" s="60"/>
      <c r="B28" s="61">
        <v>2012</v>
      </c>
      <c r="C28" s="60" t="s">
        <v>1071</v>
      </c>
      <c r="D28" s="60" t="s">
        <v>1071</v>
      </c>
      <c r="E28" s="60" t="e">
        <v>#N/A</v>
      </c>
      <c r="F28" s="50" t="s">
        <v>1072</v>
      </c>
      <c r="G28" s="52">
        <v>39890</v>
      </c>
      <c r="H28" s="60"/>
      <c r="I28" s="60"/>
      <c r="J28" s="63">
        <v>350000</v>
      </c>
      <c r="K28" s="60" t="s">
        <v>1139</v>
      </c>
      <c r="L28" s="60" t="s">
        <v>1073</v>
      </c>
      <c r="M28" s="60"/>
      <c r="N28" s="13" t="s">
        <v>600</v>
      </c>
      <c r="O28" s="70"/>
      <c r="P28" s="60" t="s">
        <v>2355</v>
      </c>
    </row>
    <row r="29" spans="1:16" ht="14" customHeight="1">
      <c r="A29" s="60">
        <v>2009</v>
      </c>
      <c r="B29" s="61">
        <v>2011</v>
      </c>
      <c r="C29" s="60" t="s">
        <v>5</v>
      </c>
      <c r="D29" s="60" t="str">
        <f>VLOOKUP(C29,agencies!$A$2:$E$375,3,FALSE)</f>
        <v>Bloomington PD</v>
      </c>
      <c r="E29" s="60">
        <v>87158</v>
      </c>
      <c r="F29" s="50" t="s">
        <v>186</v>
      </c>
      <c r="G29" s="52">
        <v>39763</v>
      </c>
      <c r="H29" s="52">
        <v>39871</v>
      </c>
      <c r="I29" s="52"/>
      <c r="J29" s="63">
        <v>325000</v>
      </c>
      <c r="K29" s="60" t="s">
        <v>562</v>
      </c>
      <c r="L29" s="60"/>
      <c r="M29" s="60"/>
      <c r="N29" s="13" t="s">
        <v>600</v>
      </c>
      <c r="O29" s="60"/>
      <c r="P29" s="60" t="s">
        <v>2355</v>
      </c>
    </row>
    <row r="30" spans="1:16" ht="14" customHeight="1">
      <c r="A30" s="60"/>
      <c r="B30" s="61">
        <f>YEAR(I30)</f>
        <v>2011</v>
      </c>
      <c r="C30" s="60" t="s">
        <v>621</v>
      </c>
      <c r="D30" s="60" t="str">
        <f>VLOOKUP(C30,agencies!$A$2:$E$375,3,FALSE)</f>
        <v>Dakota SO</v>
      </c>
      <c r="E30" s="60">
        <v>18693</v>
      </c>
      <c r="F30" s="76" t="s">
        <v>613</v>
      </c>
      <c r="G30" s="77">
        <v>39821</v>
      </c>
      <c r="H30" s="60"/>
      <c r="I30" s="78" t="s">
        <v>615</v>
      </c>
      <c r="J30" s="79">
        <v>315000</v>
      </c>
      <c r="K30" s="60" t="s">
        <v>621</v>
      </c>
      <c r="L30" s="78" t="s">
        <v>619</v>
      </c>
      <c r="M30" s="80" t="s">
        <v>617</v>
      </c>
      <c r="N30" s="11" t="s">
        <v>600</v>
      </c>
      <c r="O30" s="60"/>
      <c r="P30" s="60" t="s">
        <v>2355</v>
      </c>
    </row>
    <row r="31" spans="1:16" ht="14" customHeight="1">
      <c r="A31" s="60"/>
      <c r="B31" s="61">
        <v>2007</v>
      </c>
      <c r="C31" s="60" t="s">
        <v>969</v>
      </c>
      <c r="D31" s="60" t="str">
        <f>VLOOKUP(C31,agencies!$A$2:$E$375,3,FALSE)</f>
        <v>Minneapolis PD</v>
      </c>
      <c r="E31" s="60">
        <v>413479</v>
      </c>
      <c r="F31" s="50" t="s">
        <v>788</v>
      </c>
      <c r="G31" s="52">
        <v>37257</v>
      </c>
      <c r="H31" s="60"/>
      <c r="I31" s="62"/>
      <c r="J31" s="63">
        <v>300000</v>
      </c>
      <c r="K31" s="60" t="s">
        <v>969</v>
      </c>
      <c r="L31" s="60" t="s">
        <v>885</v>
      </c>
      <c r="M31" s="60"/>
      <c r="N31" s="13" t="s">
        <v>600</v>
      </c>
      <c r="O31" s="60"/>
      <c r="P31" s="60" t="s">
        <v>969</v>
      </c>
    </row>
    <row r="32" spans="1:16" ht="14" customHeight="1">
      <c r="A32" s="60"/>
      <c r="B32" s="64">
        <v>2008</v>
      </c>
      <c r="C32" s="60" t="s">
        <v>1020</v>
      </c>
      <c r="D32" s="60" t="str">
        <f>VLOOKUP(C32,agencies!$A$2:$E$375,3,FALSE)</f>
        <v>Ramsey SO</v>
      </c>
      <c r="E32" s="60">
        <v>76656</v>
      </c>
      <c r="F32" s="81" t="s">
        <v>973</v>
      </c>
      <c r="G32" s="60"/>
      <c r="H32" s="60"/>
      <c r="I32" s="82">
        <v>39518.565532407411</v>
      </c>
      <c r="J32" s="83">
        <v>300000</v>
      </c>
      <c r="K32" s="60" t="s">
        <v>1020</v>
      </c>
      <c r="L32" s="84" t="s">
        <v>971</v>
      </c>
      <c r="M32" s="81" t="s">
        <v>974</v>
      </c>
      <c r="N32" s="13" t="s">
        <v>597</v>
      </c>
      <c r="O32" s="81" t="s">
        <v>975</v>
      </c>
      <c r="P32" s="60" t="s">
        <v>2355</v>
      </c>
    </row>
    <row r="33" spans="1:16" ht="14" customHeight="1">
      <c r="A33" s="60"/>
      <c r="B33" s="61">
        <v>2011</v>
      </c>
      <c r="C33" s="60" t="s">
        <v>969</v>
      </c>
      <c r="D33" s="60" t="str">
        <f>VLOOKUP(C33,agencies!$A$2:$E$375,3,FALSE)</f>
        <v>Minneapolis PD</v>
      </c>
      <c r="E33" s="60">
        <v>413479</v>
      </c>
      <c r="F33" s="50" t="s">
        <v>855</v>
      </c>
      <c r="G33" s="52">
        <v>39790</v>
      </c>
      <c r="H33" s="60"/>
      <c r="I33" s="62"/>
      <c r="J33" s="63">
        <v>296490.07</v>
      </c>
      <c r="K33" s="60" t="s">
        <v>969</v>
      </c>
      <c r="L33" s="60" t="s">
        <v>943</v>
      </c>
      <c r="M33" s="60"/>
      <c r="N33" s="13" t="s">
        <v>600</v>
      </c>
      <c r="O33" s="60"/>
      <c r="P33" s="60" t="s">
        <v>969</v>
      </c>
    </row>
    <row r="34" spans="1:16" ht="14" customHeight="1">
      <c r="A34" s="60">
        <v>2007</v>
      </c>
      <c r="B34" s="61">
        <v>2008</v>
      </c>
      <c r="C34" s="60" t="s">
        <v>42</v>
      </c>
      <c r="D34" s="60" t="str">
        <f>VLOOKUP(C34,agencies!$A$2:$E$375,3,FALSE)</f>
        <v>White Bear Lake PD</v>
      </c>
      <c r="E34" s="60">
        <v>25284</v>
      </c>
      <c r="F34" s="50" t="s">
        <v>43</v>
      </c>
      <c r="G34" s="52">
        <v>39056</v>
      </c>
      <c r="H34" s="52">
        <v>39115</v>
      </c>
      <c r="I34" s="52"/>
      <c r="J34" s="63">
        <v>280000</v>
      </c>
      <c r="K34" s="60" t="s">
        <v>562</v>
      </c>
      <c r="L34" s="60"/>
      <c r="M34" s="60"/>
      <c r="N34" s="13" t="s">
        <v>600</v>
      </c>
      <c r="O34" s="60"/>
      <c r="P34" s="60" t="s">
        <v>2355</v>
      </c>
    </row>
    <row r="35" spans="1:16" ht="14" customHeight="1">
      <c r="A35" s="13">
        <v>2012</v>
      </c>
      <c r="B35" s="64">
        <v>2014</v>
      </c>
      <c r="C35" s="13" t="s">
        <v>1307</v>
      </c>
      <c r="D35" s="60" t="str">
        <f>VLOOKUP(C35,agencies!$A$2:$E$375,3,FALSE)</f>
        <v>Hennepin SO</v>
      </c>
      <c r="E35" s="60">
        <v>4414</v>
      </c>
      <c r="F35" s="11" t="s">
        <v>1304</v>
      </c>
      <c r="G35" s="60"/>
      <c r="H35" s="85">
        <v>41127</v>
      </c>
      <c r="I35" s="85">
        <v>41788</v>
      </c>
      <c r="J35" s="24">
        <v>277777</v>
      </c>
      <c r="K35" s="13" t="s">
        <v>1307</v>
      </c>
      <c r="L35" s="86" t="s">
        <v>2214</v>
      </c>
      <c r="M35" s="13" t="s">
        <v>1313</v>
      </c>
      <c r="N35" s="60" t="s">
        <v>597</v>
      </c>
      <c r="O35" s="60"/>
      <c r="P35" s="60" t="s">
        <v>2355</v>
      </c>
    </row>
    <row r="36" spans="1:16" ht="14" customHeight="1">
      <c r="A36" s="60"/>
      <c r="B36" s="61">
        <v>2011</v>
      </c>
      <c r="C36" s="60" t="s">
        <v>1055</v>
      </c>
      <c r="D36" s="60" t="str">
        <f>VLOOKUP(C36,agencies!$A$2:$E$375,3,FALSE)</f>
        <v>Roseau SO</v>
      </c>
      <c r="E36" s="60">
        <v>11238</v>
      </c>
      <c r="F36" s="50" t="s">
        <v>1056</v>
      </c>
      <c r="G36" s="52">
        <v>39635</v>
      </c>
      <c r="H36" s="60"/>
      <c r="I36" s="60"/>
      <c r="J36" s="63">
        <v>275000</v>
      </c>
      <c r="K36" s="60" t="s">
        <v>1139</v>
      </c>
      <c r="L36" s="60" t="s">
        <v>1057</v>
      </c>
      <c r="M36" s="60"/>
      <c r="N36" s="13" t="s">
        <v>600</v>
      </c>
      <c r="O36" s="70"/>
      <c r="P36" s="60" t="s">
        <v>2355</v>
      </c>
    </row>
    <row r="37" spans="1:16" ht="14" customHeight="1">
      <c r="A37" s="60"/>
      <c r="B37" s="64">
        <v>2014</v>
      </c>
      <c r="C37" s="60" t="s">
        <v>969</v>
      </c>
      <c r="D37" s="60" t="str">
        <f>VLOOKUP(C37,agencies!$A$2:$E$375,3,FALSE)</f>
        <v>Minneapolis PD</v>
      </c>
      <c r="E37" s="60">
        <v>413479</v>
      </c>
      <c r="F37" s="87" t="s">
        <v>684</v>
      </c>
      <c r="G37" s="88">
        <v>40851</v>
      </c>
      <c r="H37" s="60"/>
      <c r="I37" s="60"/>
      <c r="J37" s="20">
        <v>271864.78000000003</v>
      </c>
      <c r="K37" s="60" t="s">
        <v>969</v>
      </c>
      <c r="L37" s="59" t="s">
        <v>685</v>
      </c>
      <c r="M37" s="60"/>
      <c r="N37" s="13" t="s">
        <v>600</v>
      </c>
      <c r="O37" s="60"/>
      <c r="P37" s="60" t="s">
        <v>969</v>
      </c>
    </row>
    <row r="38" spans="1:16" ht="14" customHeight="1">
      <c r="A38" s="60"/>
      <c r="B38" s="64">
        <v>2015</v>
      </c>
      <c r="C38" s="60" t="s">
        <v>969</v>
      </c>
      <c r="D38" s="60" t="str">
        <f>VLOOKUP(C38,agencies!$A$2:$E$375,3,FALSE)</f>
        <v>Minneapolis PD</v>
      </c>
      <c r="E38" s="60">
        <v>413479</v>
      </c>
      <c r="F38" s="59" t="s">
        <v>715</v>
      </c>
      <c r="G38" s="89">
        <v>41066</v>
      </c>
      <c r="H38" s="60"/>
      <c r="I38" s="60"/>
      <c r="J38" s="20">
        <v>271176.52</v>
      </c>
      <c r="K38" s="60" t="s">
        <v>969</v>
      </c>
      <c r="L38" s="59" t="s">
        <v>716</v>
      </c>
      <c r="M38" s="60"/>
      <c r="N38" s="13" t="s">
        <v>600</v>
      </c>
      <c r="O38" s="60"/>
      <c r="P38" s="60" t="s">
        <v>969</v>
      </c>
    </row>
    <row r="39" spans="1:16" ht="14" customHeight="1">
      <c r="A39" s="62">
        <v>2009</v>
      </c>
      <c r="B39" s="64">
        <v>2011</v>
      </c>
      <c r="C39" s="60" t="s">
        <v>1286</v>
      </c>
      <c r="D39" s="60" t="str">
        <f>VLOOKUP(C39,agencies!$A$2:$E$375,3,FALSE)</f>
        <v>St Paul PD</v>
      </c>
      <c r="E39" s="60">
        <v>300721</v>
      </c>
      <c r="F39" s="59" t="s">
        <v>1261</v>
      </c>
      <c r="G39" s="60"/>
      <c r="H39" s="60"/>
      <c r="I39" s="60"/>
      <c r="J39" s="68">
        <v>270000</v>
      </c>
      <c r="K39" s="13" t="s">
        <v>1286</v>
      </c>
      <c r="L39" s="90" t="s">
        <v>2229</v>
      </c>
      <c r="M39" s="69" t="s">
        <v>1241</v>
      </c>
      <c r="N39" s="13" t="s">
        <v>600</v>
      </c>
      <c r="O39" s="69" t="s">
        <v>1242</v>
      </c>
      <c r="P39" s="60" t="s">
        <v>2355</v>
      </c>
    </row>
    <row r="40" spans="1:16" ht="14" customHeight="1">
      <c r="A40" s="60">
        <v>2015</v>
      </c>
      <c r="B40" s="61">
        <v>2017</v>
      </c>
      <c r="C40" s="60" t="s">
        <v>517</v>
      </c>
      <c r="D40" s="60" t="str">
        <f>VLOOKUP(C40,agencies!$A$2:$E$375,3,FALSE)</f>
        <v>Columbia Heights PD</v>
      </c>
      <c r="E40" s="60">
        <v>19714</v>
      </c>
      <c r="F40" s="50" t="s">
        <v>518</v>
      </c>
      <c r="G40" s="52">
        <v>40757</v>
      </c>
      <c r="H40" s="52">
        <v>42359</v>
      </c>
      <c r="I40" s="52"/>
      <c r="J40" s="63">
        <v>257500</v>
      </c>
      <c r="K40" s="60" t="s">
        <v>562</v>
      </c>
      <c r="L40" s="60"/>
      <c r="M40" s="60"/>
      <c r="N40" s="13" t="s">
        <v>600</v>
      </c>
      <c r="O40" s="60"/>
      <c r="P40" s="60" t="s">
        <v>2355</v>
      </c>
    </row>
    <row r="41" spans="1:16" ht="14" customHeight="1">
      <c r="A41" s="60"/>
      <c r="B41" s="61">
        <v>2007</v>
      </c>
      <c r="C41" s="60" t="s">
        <v>969</v>
      </c>
      <c r="D41" s="60" t="str">
        <f>VLOOKUP(C41,agencies!$A$2:$E$375,3,FALSE)</f>
        <v>Minneapolis PD</v>
      </c>
      <c r="E41" s="60">
        <v>413479</v>
      </c>
      <c r="F41" s="50" t="s">
        <v>787</v>
      </c>
      <c r="G41" s="52">
        <v>37065</v>
      </c>
      <c r="H41" s="60"/>
      <c r="I41" s="62"/>
      <c r="J41" s="63">
        <v>250000</v>
      </c>
      <c r="K41" s="60" t="s">
        <v>969</v>
      </c>
      <c r="L41" s="60" t="s">
        <v>884</v>
      </c>
      <c r="M41" s="60"/>
      <c r="N41" s="13" t="s">
        <v>600</v>
      </c>
      <c r="O41" s="60"/>
      <c r="P41" s="60" t="s">
        <v>969</v>
      </c>
    </row>
    <row r="42" spans="1:16" ht="14" customHeight="1">
      <c r="A42" s="62">
        <v>2010</v>
      </c>
      <c r="B42" s="64">
        <v>2012</v>
      </c>
      <c r="C42" s="60" t="s">
        <v>1286</v>
      </c>
      <c r="D42" s="60" t="str">
        <f>VLOOKUP(C42,agencies!$A$2:$E$375,3,FALSE)</f>
        <v>St Paul PD</v>
      </c>
      <c r="E42" s="60">
        <v>300721</v>
      </c>
      <c r="F42" s="59" t="s">
        <v>1268</v>
      </c>
      <c r="G42" s="60"/>
      <c r="H42" s="60"/>
      <c r="I42" s="60"/>
      <c r="J42" s="68">
        <v>249000</v>
      </c>
      <c r="K42" s="13" t="s">
        <v>1286</v>
      </c>
      <c r="L42" s="90" t="s">
        <v>2234</v>
      </c>
      <c r="M42" s="69" t="s">
        <v>1241</v>
      </c>
      <c r="N42" s="13" t="s">
        <v>600</v>
      </c>
      <c r="O42" s="69" t="s">
        <v>1242</v>
      </c>
      <c r="P42" s="60" t="s">
        <v>2355</v>
      </c>
    </row>
    <row r="43" spans="1:16" ht="14" customHeight="1">
      <c r="A43" s="62">
        <v>2012</v>
      </c>
      <c r="B43" s="64">
        <v>2013</v>
      </c>
      <c r="C43" s="60" t="s">
        <v>1286</v>
      </c>
      <c r="D43" s="60" t="str">
        <f>VLOOKUP(C43,agencies!$A$2:$E$375,3,FALSE)</f>
        <v>St Paul PD</v>
      </c>
      <c r="E43" s="60">
        <v>300721</v>
      </c>
      <c r="F43" s="67" t="s">
        <v>1276</v>
      </c>
      <c r="G43" s="60"/>
      <c r="H43" s="60"/>
      <c r="I43" s="60"/>
      <c r="J43" s="68">
        <v>237500</v>
      </c>
      <c r="K43" s="13" t="s">
        <v>1286</v>
      </c>
      <c r="L43" s="71" t="s">
        <v>2242</v>
      </c>
      <c r="M43" s="69" t="s">
        <v>1215</v>
      </c>
      <c r="N43" s="13" t="s">
        <v>600</v>
      </c>
      <c r="O43" s="69" t="s">
        <v>624</v>
      </c>
      <c r="P43" s="60" t="s">
        <v>2355</v>
      </c>
    </row>
    <row r="44" spans="1:16" ht="14" customHeight="1">
      <c r="A44" s="60"/>
      <c r="B44" s="61">
        <v>2010</v>
      </c>
      <c r="C44" s="60" t="s">
        <v>969</v>
      </c>
      <c r="D44" s="60" t="str">
        <f>VLOOKUP(C44,agencies!$A$2:$E$375,3,FALSE)</f>
        <v>Minneapolis PD</v>
      </c>
      <c r="E44" s="60">
        <v>413479</v>
      </c>
      <c r="F44" s="50" t="s">
        <v>843</v>
      </c>
      <c r="G44" s="52">
        <v>39863</v>
      </c>
      <c r="H44" s="60"/>
      <c r="I44" s="62"/>
      <c r="J44" s="63">
        <v>235000</v>
      </c>
      <c r="K44" s="60" t="s">
        <v>969</v>
      </c>
      <c r="L44" s="60" t="s">
        <v>933</v>
      </c>
      <c r="M44" s="60"/>
      <c r="N44" s="13" t="s">
        <v>600</v>
      </c>
      <c r="O44" s="60"/>
      <c r="P44" s="60" t="s">
        <v>969</v>
      </c>
    </row>
    <row r="45" spans="1:16" ht="14" customHeight="1">
      <c r="A45" s="60">
        <v>2009</v>
      </c>
      <c r="B45" s="61">
        <v>2016</v>
      </c>
      <c r="C45" s="60" t="s">
        <v>87</v>
      </c>
      <c r="D45" s="60" t="s">
        <v>2316</v>
      </c>
      <c r="E45" s="60" t="e">
        <v>#N/A</v>
      </c>
      <c r="F45" s="50" t="s">
        <v>168</v>
      </c>
      <c r="G45" s="52">
        <v>39660</v>
      </c>
      <c r="H45" s="52">
        <v>39871</v>
      </c>
      <c r="I45" s="52"/>
      <c r="J45" s="63">
        <v>228075</v>
      </c>
      <c r="K45" s="60" t="s">
        <v>562</v>
      </c>
      <c r="L45" s="60"/>
      <c r="M45" s="60"/>
      <c r="N45" s="13" t="s">
        <v>600</v>
      </c>
      <c r="O45" s="60"/>
      <c r="P45" s="60" t="s">
        <v>2356</v>
      </c>
    </row>
    <row r="46" spans="1:16" ht="14" customHeight="1">
      <c r="A46" s="60"/>
      <c r="B46" s="64">
        <v>2013</v>
      </c>
      <c r="C46" s="60" t="s">
        <v>969</v>
      </c>
      <c r="D46" s="60" t="str">
        <f>VLOOKUP(C46,agencies!$A$2:$E$375,3,FALSE)</f>
        <v>Minneapolis PD</v>
      </c>
      <c r="E46" s="60">
        <v>413479</v>
      </c>
      <c r="F46" s="59" t="s">
        <v>648</v>
      </c>
      <c r="G46" s="65">
        <v>40646</v>
      </c>
      <c r="H46" s="60"/>
      <c r="I46" s="60"/>
      <c r="J46" s="20">
        <v>225000</v>
      </c>
      <c r="K46" s="60" t="s">
        <v>969</v>
      </c>
      <c r="L46" s="59" t="s">
        <v>649</v>
      </c>
      <c r="M46" s="60"/>
      <c r="N46" s="13" t="s">
        <v>600</v>
      </c>
      <c r="O46" s="60"/>
      <c r="P46" s="60" t="s">
        <v>969</v>
      </c>
    </row>
    <row r="47" spans="1:16" ht="14" customHeight="1">
      <c r="A47" s="60">
        <v>2009</v>
      </c>
      <c r="B47" s="61">
        <v>2010</v>
      </c>
      <c r="C47" s="60" t="s">
        <v>87</v>
      </c>
      <c r="D47" s="60" t="s">
        <v>2316</v>
      </c>
      <c r="E47" s="60" t="e">
        <v>#N/A</v>
      </c>
      <c r="F47" s="50" t="s">
        <v>168</v>
      </c>
      <c r="G47" s="52">
        <v>39660</v>
      </c>
      <c r="H47" s="52">
        <v>39871</v>
      </c>
      <c r="I47" s="52"/>
      <c r="J47" s="63">
        <v>220000</v>
      </c>
      <c r="K47" s="60" t="s">
        <v>562</v>
      </c>
      <c r="L47" s="60"/>
      <c r="M47" s="60"/>
      <c r="N47" s="13" t="s">
        <v>600</v>
      </c>
      <c r="O47" s="60"/>
      <c r="P47" s="60" t="s">
        <v>2356</v>
      </c>
    </row>
    <row r="48" spans="1:16" ht="14" customHeight="1">
      <c r="A48" s="60"/>
      <c r="B48" s="61">
        <v>2007</v>
      </c>
      <c r="C48" s="60" t="s">
        <v>969</v>
      </c>
      <c r="D48" s="60" t="str">
        <f>VLOOKUP(C48,agencies!$A$2:$E$375,3,FALSE)</f>
        <v>Minneapolis PD</v>
      </c>
      <c r="E48" s="60">
        <v>413479</v>
      </c>
      <c r="F48" s="50" t="s">
        <v>798</v>
      </c>
      <c r="G48" s="52">
        <v>38249</v>
      </c>
      <c r="H48" s="60"/>
      <c r="I48" s="62"/>
      <c r="J48" s="63">
        <v>215000</v>
      </c>
      <c r="K48" s="60" t="s">
        <v>969</v>
      </c>
      <c r="L48" s="60" t="s">
        <v>895</v>
      </c>
      <c r="M48" s="60"/>
      <c r="N48" s="13" t="s">
        <v>600</v>
      </c>
      <c r="O48" s="60"/>
      <c r="P48" s="60" t="s">
        <v>969</v>
      </c>
    </row>
    <row r="49" spans="1:16" ht="14" customHeight="1">
      <c r="A49" s="60"/>
      <c r="B49" s="64">
        <v>2014</v>
      </c>
      <c r="C49" s="60" t="s">
        <v>969</v>
      </c>
      <c r="D49" s="60" t="str">
        <f>VLOOKUP(C49,agencies!$A$2:$E$375,3,FALSE)</f>
        <v>Minneapolis PD</v>
      </c>
      <c r="E49" s="60">
        <v>413479</v>
      </c>
      <c r="F49" s="87" t="s">
        <v>686</v>
      </c>
      <c r="G49" s="88">
        <v>41000</v>
      </c>
      <c r="H49" s="60"/>
      <c r="I49" s="60"/>
      <c r="J49" s="20">
        <v>207000</v>
      </c>
      <c r="K49" s="60" t="s">
        <v>969</v>
      </c>
      <c r="L49" s="59" t="s">
        <v>687</v>
      </c>
      <c r="M49" s="60"/>
      <c r="N49" s="13" t="s">
        <v>600</v>
      </c>
      <c r="O49" s="60"/>
      <c r="P49" s="60" t="s">
        <v>969</v>
      </c>
    </row>
    <row r="50" spans="1:16" ht="14" customHeight="1">
      <c r="A50" s="60"/>
      <c r="B50" s="61">
        <v>2013</v>
      </c>
      <c r="C50" s="60" t="s">
        <v>1031</v>
      </c>
      <c r="D50" s="60" t="str">
        <f>VLOOKUP(C50,agencies!$A$2:$E$375,3,FALSE)</f>
        <v>Mille Lacs SO</v>
      </c>
      <c r="E50" s="60">
        <v>16631</v>
      </c>
      <c r="F50" s="50" t="s">
        <v>1163</v>
      </c>
      <c r="G50" s="52">
        <v>40519</v>
      </c>
      <c r="H50" s="60"/>
      <c r="I50" s="66">
        <v>41558</v>
      </c>
      <c r="J50" s="63">
        <v>200000</v>
      </c>
      <c r="K50" s="60" t="s">
        <v>1139</v>
      </c>
      <c r="L50" s="60" t="s">
        <v>1140</v>
      </c>
      <c r="M50" s="60"/>
      <c r="N50" s="60" t="s">
        <v>597</v>
      </c>
      <c r="O50" s="60"/>
      <c r="P50" s="60" t="s">
        <v>2355</v>
      </c>
    </row>
    <row r="51" spans="1:16" ht="14" customHeight="1">
      <c r="A51" s="60"/>
      <c r="B51" s="61">
        <v>2011</v>
      </c>
      <c r="C51" s="60" t="s">
        <v>969</v>
      </c>
      <c r="D51" s="60" t="str">
        <f>VLOOKUP(C51,agencies!$A$2:$E$375,3,FALSE)</f>
        <v>Minneapolis PD</v>
      </c>
      <c r="E51" s="60">
        <v>413479</v>
      </c>
      <c r="F51" s="50" t="s">
        <v>853</v>
      </c>
      <c r="G51" s="52">
        <v>39694</v>
      </c>
      <c r="H51" s="60"/>
      <c r="I51" s="62"/>
      <c r="J51" s="63">
        <v>190000</v>
      </c>
      <c r="K51" s="60" t="s">
        <v>969</v>
      </c>
      <c r="L51" s="60" t="s">
        <v>941</v>
      </c>
      <c r="M51" s="60"/>
      <c r="N51" s="13" t="s">
        <v>600</v>
      </c>
      <c r="O51" s="60"/>
      <c r="P51" s="60" t="s">
        <v>969</v>
      </c>
    </row>
    <row r="52" spans="1:16" ht="14" customHeight="1">
      <c r="A52" s="60">
        <v>2010</v>
      </c>
      <c r="B52" s="61">
        <v>2014</v>
      </c>
      <c r="C52" s="60" t="s">
        <v>104</v>
      </c>
      <c r="D52" s="60" t="str">
        <f>VLOOKUP(C52,agencies!$A$2:$E$375,3,FALSE)</f>
        <v>Champlin PD</v>
      </c>
      <c r="E52" s="60">
        <v>24003</v>
      </c>
      <c r="F52" s="50" t="s">
        <v>249</v>
      </c>
      <c r="G52" s="52">
        <v>40186</v>
      </c>
      <c r="H52" s="52">
        <v>40325</v>
      </c>
      <c r="I52" s="52"/>
      <c r="J52" s="63">
        <v>185000</v>
      </c>
      <c r="K52" s="60" t="s">
        <v>562</v>
      </c>
      <c r="L52" s="60"/>
      <c r="M52" s="60"/>
      <c r="N52" s="13" t="s">
        <v>600</v>
      </c>
      <c r="O52" s="60"/>
      <c r="P52" s="60" t="s">
        <v>2355</v>
      </c>
    </row>
    <row r="53" spans="1:16" ht="14" customHeight="1">
      <c r="A53" s="60">
        <v>2014</v>
      </c>
      <c r="B53" s="61">
        <v>2015</v>
      </c>
      <c r="C53" s="60" t="s">
        <v>48</v>
      </c>
      <c r="D53" s="60" t="str">
        <f>VLOOKUP(C53,agencies!$A$2:$E$375,3,FALSE)</f>
        <v>Robbinsdale PD</v>
      </c>
      <c r="E53" s="60">
        <v>14411</v>
      </c>
      <c r="F53" s="50" t="s">
        <v>447</v>
      </c>
      <c r="G53" s="52">
        <v>41318</v>
      </c>
      <c r="H53" s="52">
        <v>41705</v>
      </c>
      <c r="I53" s="52"/>
      <c r="J53" s="63">
        <v>185000</v>
      </c>
      <c r="K53" s="60" t="s">
        <v>562</v>
      </c>
      <c r="L53" s="60"/>
      <c r="M53" s="60"/>
      <c r="N53" s="13" t="s">
        <v>600</v>
      </c>
      <c r="O53" s="60"/>
      <c r="P53" s="60" t="s">
        <v>2355</v>
      </c>
    </row>
    <row r="54" spans="1:16" ht="14" customHeight="1">
      <c r="A54" s="60">
        <v>2007</v>
      </c>
      <c r="B54" s="61">
        <v>2009</v>
      </c>
      <c r="C54" s="60" t="s">
        <v>62</v>
      </c>
      <c r="D54" s="60" t="str">
        <f>PROPER(C54)</f>
        <v>Anoka-Hennepin Em Narcotics &amp; Violent Crimes Task Force</v>
      </c>
      <c r="E54" s="60" t="e">
        <v>#N/A</v>
      </c>
      <c r="F54" s="50" t="s">
        <v>63</v>
      </c>
      <c r="G54" s="52">
        <v>39129</v>
      </c>
      <c r="H54" s="52">
        <v>39169</v>
      </c>
      <c r="I54" s="52"/>
      <c r="J54" s="63">
        <v>180000</v>
      </c>
      <c r="K54" s="60" t="s">
        <v>562</v>
      </c>
      <c r="L54" s="60"/>
      <c r="M54" s="60"/>
      <c r="N54" s="13" t="s">
        <v>600</v>
      </c>
      <c r="O54" s="60"/>
      <c r="P54" s="60" t="s">
        <v>2355</v>
      </c>
    </row>
    <row r="55" spans="1:16" ht="14" customHeight="1">
      <c r="A55" s="60"/>
      <c r="B55" s="61">
        <v>2009</v>
      </c>
      <c r="C55" s="60" t="s">
        <v>1084</v>
      </c>
      <c r="D55" s="60" t="str">
        <f>VLOOKUP(C55,agencies!$A$2:$E$375,3,FALSE)</f>
        <v>Pine SO</v>
      </c>
      <c r="E55" s="60">
        <v>28914</v>
      </c>
      <c r="F55" s="50" t="s">
        <v>1146</v>
      </c>
      <c r="G55" s="52">
        <v>38922</v>
      </c>
      <c r="H55" s="60"/>
      <c r="I55" s="66">
        <v>40001</v>
      </c>
      <c r="J55" s="63">
        <v>175000</v>
      </c>
      <c r="K55" s="60" t="s">
        <v>1139</v>
      </c>
      <c r="L55" s="60" t="s">
        <v>1140</v>
      </c>
      <c r="M55" s="60"/>
      <c r="N55" s="60" t="s">
        <v>597</v>
      </c>
      <c r="O55" s="60"/>
      <c r="P55" s="60" t="s">
        <v>2355</v>
      </c>
    </row>
    <row r="56" spans="1:16" ht="14" customHeight="1">
      <c r="A56" s="60">
        <v>2008</v>
      </c>
      <c r="B56" s="61">
        <v>2008</v>
      </c>
      <c r="C56" s="60" t="s">
        <v>74</v>
      </c>
      <c r="D56" s="60" t="str">
        <f>VLOOKUP(C56,agencies!$A$2:$E$375,3,FALSE)</f>
        <v>South St Paul PD</v>
      </c>
      <c r="E56" s="60">
        <v>20567</v>
      </c>
      <c r="F56" s="50" t="s">
        <v>75</v>
      </c>
      <c r="G56" s="52">
        <v>38963</v>
      </c>
      <c r="H56" s="52">
        <v>39510</v>
      </c>
      <c r="I56" s="52"/>
      <c r="J56" s="63">
        <v>175000</v>
      </c>
      <c r="K56" s="60" t="s">
        <v>562</v>
      </c>
      <c r="L56" s="60"/>
      <c r="M56" s="60"/>
      <c r="N56" s="13" t="s">
        <v>600</v>
      </c>
      <c r="O56" s="60"/>
      <c r="P56" s="60" t="s">
        <v>2355</v>
      </c>
    </row>
    <row r="57" spans="1:16" ht="14" customHeight="1">
      <c r="A57" s="60"/>
      <c r="B57" s="61">
        <f>YEAR(I57)</f>
        <v>2011</v>
      </c>
      <c r="C57" s="13" t="s">
        <v>1295</v>
      </c>
      <c r="D57" s="60" t="str">
        <f>VLOOKUP(C57,agencies!$A$2:$E$375,3,FALSE)</f>
        <v>Anoka SO</v>
      </c>
      <c r="E57" s="60">
        <v>82411</v>
      </c>
      <c r="F57" s="44" t="s">
        <v>1287</v>
      </c>
      <c r="G57" s="9">
        <v>40118</v>
      </c>
      <c r="H57" s="60"/>
      <c r="I57" s="9">
        <v>40764</v>
      </c>
      <c r="J57" s="19">
        <v>175000</v>
      </c>
      <c r="K57" s="13" t="s">
        <v>1295</v>
      </c>
      <c r="L57" s="8" t="s">
        <v>1290</v>
      </c>
      <c r="M57" s="10" t="s">
        <v>1292</v>
      </c>
      <c r="N57" s="11" t="s">
        <v>600</v>
      </c>
      <c r="O57" s="60"/>
      <c r="P57" s="60" t="s">
        <v>2355</v>
      </c>
    </row>
    <row r="58" spans="1:16" ht="14" customHeight="1">
      <c r="A58" s="60"/>
      <c r="B58" s="61">
        <v>2009</v>
      </c>
      <c r="C58" s="60" t="s">
        <v>969</v>
      </c>
      <c r="D58" s="60" t="str">
        <f>VLOOKUP(C58,agencies!$A$2:$E$375,3,FALSE)</f>
        <v>Minneapolis PD</v>
      </c>
      <c r="E58" s="60">
        <v>413479</v>
      </c>
      <c r="F58" s="50" t="s">
        <v>824</v>
      </c>
      <c r="G58" s="52">
        <v>39327</v>
      </c>
      <c r="H58" s="60"/>
      <c r="I58" s="62"/>
      <c r="J58" s="63">
        <v>169500</v>
      </c>
      <c r="K58" s="60" t="s">
        <v>969</v>
      </c>
      <c r="L58" s="60" t="s">
        <v>918</v>
      </c>
      <c r="M58" s="60"/>
      <c r="N58" s="13" t="s">
        <v>600</v>
      </c>
      <c r="O58" s="60"/>
      <c r="P58" s="60" t="s">
        <v>969</v>
      </c>
    </row>
    <row r="59" spans="1:16" ht="14" customHeight="1">
      <c r="A59" s="60"/>
      <c r="B59" s="61">
        <v>2010</v>
      </c>
      <c r="C59" s="60" t="s">
        <v>969</v>
      </c>
      <c r="D59" s="60" t="str">
        <f>VLOOKUP(C59,agencies!$A$2:$E$375,3,FALSE)</f>
        <v>Minneapolis PD</v>
      </c>
      <c r="E59" s="60">
        <v>413479</v>
      </c>
      <c r="F59" s="50" t="s">
        <v>836</v>
      </c>
      <c r="G59" s="52">
        <v>38920</v>
      </c>
      <c r="H59" s="60"/>
      <c r="I59" s="62"/>
      <c r="J59" s="63">
        <v>165000</v>
      </c>
      <c r="K59" s="60" t="s">
        <v>969</v>
      </c>
      <c r="L59" s="60" t="s">
        <v>926</v>
      </c>
      <c r="M59" s="60"/>
      <c r="N59" s="13" t="s">
        <v>600</v>
      </c>
      <c r="O59" s="60"/>
      <c r="P59" s="60" t="s">
        <v>969</v>
      </c>
    </row>
    <row r="60" spans="1:16" ht="14" customHeight="1">
      <c r="A60" s="60">
        <v>2012</v>
      </c>
      <c r="B60" s="61">
        <v>2013</v>
      </c>
      <c r="C60" s="60" t="s">
        <v>154</v>
      </c>
      <c r="D60" s="60" t="str">
        <f>VLOOKUP(C60,agencies!$A$2:$E$375,3,FALSE)</f>
        <v>Mankato PD</v>
      </c>
      <c r="E60" s="60">
        <v>40669</v>
      </c>
      <c r="F60" s="50" t="s">
        <v>331</v>
      </c>
      <c r="G60" s="52">
        <v>39847</v>
      </c>
      <c r="H60" s="52">
        <v>40960</v>
      </c>
      <c r="I60" s="52"/>
      <c r="J60" s="63">
        <v>160000</v>
      </c>
      <c r="K60" s="60" t="s">
        <v>562</v>
      </c>
      <c r="L60" s="60"/>
      <c r="M60" s="60"/>
      <c r="N60" s="13" t="s">
        <v>600</v>
      </c>
      <c r="O60" s="60"/>
      <c r="P60" s="60" t="s">
        <v>2355</v>
      </c>
    </row>
    <row r="61" spans="1:16" ht="14" customHeight="1">
      <c r="A61" s="60"/>
      <c r="B61" s="61">
        <v>2011</v>
      </c>
      <c r="C61" s="60" t="s">
        <v>1058</v>
      </c>
      <c r="D61" s="60" t="str">
        <f>VLOOKUP(C61,agencies!$A$2:$E$375,3,FALSE)</f>
        <v>Itasca SO</v>
      </c>
      <c r="E61" s="60">
        <v>28721</v>
      </c>
      <c r="F61" s="50" t="s">
        <v>1059</v>
      </c>
      <c r="G61" s="52">
        <v>39646</v>
      </c>
      <c r="H61" s="60"/>
      <c r="I61" s="60"/>
      <c r="J61" s="63">
        <v>155000</v>
      </c>
      <c r="K61" s="60" t="s">
        <v>1139</v>
      </c>
      <c r="L61" s="60" t="s">
        <v>1060</v>
      </c>
      <c r="M61" s="60"/>
      <c r="N61" s="13" t="s">
        <v>600</v>
      </c>
      <c r="O61" s="70"/>
      <c r="P61" s="60" t="s">
        <v>2355</v>
      </c>
    </row>
    <row r="62" spans="1:16" ht="14" customHeight="1">
      <c r="A62" s="60">
        <v>2008</v>
      </c>
      <c r="B62" s="61">
        <v>2009</v>
      </c>
      <c r="C62" s="60" t="s">
        <v>110</v>
      </c>
      <c r="D62" s="60" t="str">
        <f>VLOOKUP(C62,agencies!$A$2:$E$375,3,FALSE)</f>
        <v>Maplewood PD</v>
      </c>
      <c r="E62" s="60">
        <v>40742</v>
      </c>
      <c r="F62" s="50" t="s">
        <v>111</v>
      </c>
      <c r="G62" s="52">
        <v>38835</v>
      </c>
      <c r="H62" s="52">
        <v>39794</v>
      </c>
      <c r="I62" s="52"/>
      <c r="J62" s="63">
        <v>150000</v>
      </c>
      <c r="K62" s="60" t="s">
        <v>562</v>
      </c>
      <c r="L62" s="60"/>
      <c r="M62" s="60"/>
      <c r="N62" s="13" t="s">
        <v>600</v>
      </c>
      <c r="O62" s="60"/>
      <c r="P62" s="60" t="s">
        <v>2355</v>
      </c>
    </row>
    <row r="63" spans="1:16" ht="14" customHeight="1">
      <c r="A63" s="60">
        <v>2011</v>
      </c>
      <c r="B63" s="61">
        <v>2013</v>
      </c>
      <c r="C63" s="60" t="s">
        <v>5</v>
      </c>
      <c r="D63" s="60" t="str">
        <f>VLOOKUP(C63,agencies!$A$2:$E$375,3,FALSE)</f>
        <v>Bloomington PD</v>
      </c>
      <c r="E63" s="60">
        <v>87158</v>
      </c>
      <c r="F63" s="50" t="s">
        <v>279</v>
      </c>
      <c r="G63" s="52">
        <v>40150</v>
      </c>
      <c r="H63" s="52">
        <v>40767</v>
      </c>
      <c r="I63" s="52"/>
      <c r="J63" s="63">
        <v>150000</v>
      </c>
      <c r="K63" s="60" t="s">
        <v>562</v>
      </c>
      <c r="L63" s="60"/>
      <c r="M63" s="60"/>
      <c r="N63" s="13" t="s">
        <v>600</v>
      </c>
      <c r="O63" s="60"/>
      <c r="P63" s="60" t="s">
        <v>2355</v>
      </c>
    </row>
    <row r="64" spans="1:16" ht="14" customHeight="1">
      <c r="A64" s="60">
        <v>2011</v>
      </c>
      <c r="B64" s="61">
        <v>2012</v>
      </c>
      <c r="C64" s="60" t="s">
        <v>268</v>
      </c>
      <c r="D64" s="60" t="str">
        <f>VLOOKUP(C64,agencies!$A$2:$E$375,3,FALSE)</f>
        <v>Stillwater PD</v>
      </c>
      <c r="E64" s="60">
        <v>18929</v>
      </c>
      <c r="F64" s="50" t="s">
        <v>269</v>
      </c>
      <c r="G64" s="52">
        <v>40383</v>
      </c>
      <c r="H64" s="52">
        <v>40581</v>
      </c>
      <c r="I64" s="52"/>
      <c r="J64" s="63">
        <v>150000</v>
      </c>
      <c r="K64" s="60" t="s">
        <v>562</v>
      </c>
      <c r="L64" s="60"/>
      <c r="M64" s="60"/>
      <c r="N64" s="13" t="s">
        <v>600</v>
      </c>
      <c r="O64" s="60"/>
      <c r="P64" s="60" t="s">
        <v>2355</v>
      </c>
    </row>
    <row r="65" spans="1:16" ht="14" customHeight="1">
      <c r="A65" s="60"/>
      <c r="B65" s="61">
        <v>2016</v>
      </c>
      <c r="C65" s="60" t="s">
        <v>1046</v>
      </c>
      <c r="D65" s="60" t="str">
        <f>VLOOKUP(C65,agencies!$A$2:$E$375,3,FALSE)</f>
        <v>Rock SO</v>
      </c>
      <c r="E65" s="60">
        <v>9518</v>
      </c>
      <c r="F65" s="50" t="s">
        <v>2277</v>
      </c>
      <c r="G65" s="52">
        <v>40770</v>
      </c>
      <c r="H65" s="60"/>
      <c r="I65" s="60"/>
      <c r="J65" s="63">
        <v>150000</v>
      </c>
      <c r="K65" s="60" t="s">
        <v>1139</v>
      </c>
      <c r="L65" s="60" t="s">
        <v>1100</v>
      </c>
      <c r="M65" s="60"/>
      <c r="N65" s="13" t="s">
        <v>600</v>
      </c>
      <c r="O65" s="91"/>
      <c r="P65" s="60" t="s">
        <v>2355</v>
      </c>
    </row>
    <row r="66" spans="1:16" ht="14" customHeight="1">
      <c r="A66" s="60">
        <v>2013</v>
      </c>
      <c r="B66" s="61">
        <v>2013</v>
      </c>
      <c r="C66" s="60" t="s">
        <v>9</v>
      </c>
      <c r="D66" s="60" t="str">
        <f>VLOOKUP(C66,agencies!$A$2:$E$375,3,FALSE)</f>
        <v>Brooklyn Park PD</v>
      </c>
      <c r="E66" s="60">
        <v>79433</v>
      </c>
      <c r="F66" s="50" t="s">
        <v>356</v>
      </c>
      <c r="G66" s="52">
        <v>41007</v>
      </c>
      <c r="H66" s="52">
        <v>41347</v>
      </c>
      <c r="I66" s="52"/>
      <c r="J66" s="63">
        <v>150000</v>
      </c>
      <c r="K66" s="60" t="s">
        <v>562</v>
      </c>
      <c r="L66" s="60"/>
      <c r="M66" s="60"/>
      <c r="N66" s="13" t="s">
        <v>600</v>
      </c>
      <c r="O66" s="60"/>
      <c r="P66" s="60" t="s">
        <v>2355</v>
      </c>
    </row>
    <row r="67" spans="1:16" ht="14" customHeight="1">
      <c r="A67" s="60"/>
      <c r="B67" s="64">
        <v>2015</v>
      </c>
      <c r="C67" s="60" t="s">
        <v>969</v>
      </c>
      <c r="D67" s="60" t="str">
        <f>VLOOKUP(C67,agencies!$A$2:$E$375,3,FALSE)</f>
        <v>Minneapolis PD</v>
      </c>
      <c r="E67" s="60">
        <v>413479</v>
      </c>
      <c r="F67" s="59" t="s">
        <v>735</v>
      </c>
      <c r="G67" s="89">
        <v>41700</v>
      </c>
      <c r="H67" s="60"/>
      <c r="I67" s="60"/>
      <c r="J67" s="20">
        <v>150000</v>
      </c>
      <c r="K67" s="60" t="s">
        <v>969</v>
      </c>
      <c r="L67" s="59" t="s">
        <v>736</v>
      </c>
      <c r="M67" s="60"/>
      <c r="N67" s="13" t="s">
        <v>600</v>
      </c>
      <c r="O67" s="60"/>
      <c r="P67" s="60" t="s">
        <v>969</v>
      </c>
    </row>
    <row r="68" spans="1:16" ht="14" customHeight="1">
      <c r="A68" s="60"/>
      <c r="B68" s="64">
        <v>2014</v>
      </c>
      <c r="C68" s="60" t="s">
        <v>969</v>
      </c>
      <c r="D68" s="60" t="str">
        <f>VLOOKUP(C68,agencies!$A$2:$E$375,3,FALSE)</f>
        <v>Minneapolis PD</v>
      </c>
      <c r="E68" s="60">
        <v>413479</v>
      </c>
      <c r="F68" s="87" t="s">
        <v>692</v>
      </c>
      <c r="G68" s="88">
        <v>41156</v>
      </c>
      <c r="H68" s="60"/>
      <c r="I68" s="60"/>
      <c r="J68" s="20">
        <v>146107.5</v>
      </c>
      <c r="K68" s="60" t="s">
        <v>969</v>
      </c>
      <c r="L68" s="59" t="s">
        <v>693</v>
      </c>
      <c r="M68" s="60"/>
      <c r="N68" s="13" t="s">
        <v>600</v>
      </c>
      <c r="O68" s="60"/>
      <c r="P68" s="60" t="s">
        <v>969</v>
      </c>
    </row>
    <row r="69" spans="1:16" ht="14" customHeight="1">
      <c r="A69" s="60"/>
      <c r="B69" s="64">
        <v>2015</v>
      </c>
      <c r="C69" s="60" t="s">
        <v>969</v>
      </c>
      <c r="D69" s="60" t="str">
        <f>VLOOKUP(C69,agencies!$A$2:$E$375,3,FALSE)</f>
        <v>Minneapolis PD</v>
      </c>
      <c r="E69" s="60">
        <v>413479</v>
      </c>
      <c r="F69" s="59" t="s">
        <v>656</v>
      </c>
      <c r="G69" s="89">
        <v>40920</v>
      </c>
      <c r="H69" s="60"/>
      <c r="I69" s="60"/>
      <c r="J69" s="20">
        <v>140000</v>
      </c>
      <c r="K69" s="60" t="s">
        <v>969</v>
      </c>
      <c r="L69" s="59" t="s">
        <v>703</v>
      </c>
      <c r="M69" s="60"/>
      <c r="N69" s="13" t="s">
        <v>600</v>
      </c>
      <c r="O69" s="60"/>
      <c r="P69" s="60" t="s">
        <v>969</v>
      </c>
    </row>
    <row r="70" spans="1:16" ht="14" customHeight="1">
      <c r="A70" s="60"/>
      <c r="B70" s="61">
        <v>2008</v>
      </c>
      <c r="C70" s="60" t="s">
        <v>1024</v>
      </c>
      <c r="D70" s="60" t="str">
        <f>VLOOKUP(C70,agencies!$A$2:$E$375,3,FALSE)</f>
        <v>Becker PD</v>
      </c>
      <c r="E70" s="60">
        <v>4721</v>
      </c>
      <c r="F70" s="50" t="s">
        <v>1025</v>
      </c>
      <c r="G70" s="52">
        <v>38975</v>
      </c>
      <c r="H70" s="60"/>
      <c r="I70" s="60"/>
      <c r="J70" s="63">
        <v>135000</v>
      </c>
      <c r="K70" s="60" t="s">
        <v>1139</v>
      </c>
      <c r="L70" s="60" t="s">
        <v>1026</v>
      </c>
      <c r="M70" s="60"/>
      <c r="N70" s="13" t="s">
        <v>600</v>
      </c>
      <c r="O70" s="70"/>
      <c r="P70" s="60" t="s">
        <v>2355</v>
      </c>
    </row>
    <row r="71" spans="1:16" ht="14" customHeight="1">
      <c r="A71" s="60">
        <v>2012</v>
      </c>
      <c r="B71" s="61">
        <v>2012</v>
      </c>
      <c r="C71" s="60" t="s">
        <v>288</v>
      </c>
      <c r="D71" s="60" t="str">
        <f>VLOOKUP(C71,agencies!$A$2:$E$375,3,FALSE)</f>
        <v>Eden Prairie PD</v>
      </c>
      <c r="E71" s="60">
        <v>63835</v>
      </c>
      <c r="F71" s="50" t="s">
        <v>286</v>
      </c>
      <c r="G71" s="52">
        <v>40927</v>
      </c>
      <c r="H71" s="52">
        <v>40927</v>
      </c>
      <c r="I71" s="52"/>
      <c r="J71" s="63">
        <v>131600</v>
      </c>
      <c r="K71" s="60" t="s">
        <v>562</v>
      </c>
      <c r="L71" s="60"/>
      <c r="M71" s="60"/>
      <c r="N71" s="13" t="s">
        <v>600</v>
      </c>
      <c r="O71" s="60"/>
      <c r="P71" s="60" t="s">
        <v>2355</v>
      </c>
    </row>
    <row r="72" spans="1:16" ht="14" customHeight="1">
      <c r="A72" s="60"/>
      <c r="B72" s="61">
        <v>2009</v>
      </c>
      <c r="C72" s="60" t="s">
        <v>1186</v>
      </c>
      <c r="D72" s="60" t="str">
        <f>VLOOKUP(C72,agencies!$A$2:$E$375,3,FALSE)</f>
        <v>Redwood SO</v>
      </c>
      <c r="E72" s="60">
        <v>9571</v>
      </c>
      <c r="F72" s="50" t="s">
        <v>1150</v>
      </c>
      <c r="G72" s="52">
        <v>38969</v>
      </c>
      <c r="H72" s="60"/>
      <c r="I72" s="66">
        <v>40091</v>
      </c>
      <c r="J72" s="63">
        <v>130000</v>
      </c>
      <c r="K72" s="60" t="s">
        <v>1139</v>
      </c>
      <c r="L72" s="60" t="s">
        <v>1140</v>
      </c>
      <c r="M72" s="60"/>
      <c r="N72" s="60" t="s">
        <v>597</v>
      </c>
      <c r="O72" s="60"/>
      <c r="P72" s="60" t="s">
        <v>2355</v>
      </c>
    </row>
    <row r="73" spans="1:16" ht="14" customHeight="1">
      <c r="A73" s="60">
        <v>2013</v>
      </c>
      <c r="B73" s="61">
        <v>2015</v>
      </c>
      <c r="C73" s="60" t="s">
        <v>382</v>
      </c>
      <c r="D73" s="60" t="str">
        <f>VLOOKUP(C73,agencies!$A$2:$E$375,3,FALSE)</f>
        <v>Braham PD</v>
      </c>
      <c r="E73" s="60">
        <v>1789</v>
      </c>
      <c r="F73" s="50" t="s">
        <v>383</v>
      </c>
      <c r="G73" s="52">
        <v>39286</v>
      </c>
      <c r="H73" s="52">
        <v>41435</v>
      </c>
      <c r="I73" s="52"/>
      <c r="J73" s="63">
        <v>130000</v>
      </c>
      <c r="K73" s="60" t="s">
        <v>562</v>
      </c>
      <c r="L73" s="60"/>
      <c r="M73" s="60"/>
      <c r="N73" s="13" t="s">
        <v>600</v>
      </c>
      <c r="O73" s="60"/>
      <c r="P73" s="60" t="s">
        <v>2355</v>
      </c>
    </row>
    <row r="74" spans="1:16" ht="14" customHeight="1">
      <c r="A74" s="60">
        <v>2014</v>
      </c>
      <c r="B74" s="61">
        <v>2016</v>
      </c>
      <c r="C74" s="60" t="s">
        <v>456</v>
      </c>
      <c r="D74" s="60" t="str">
        <f>VLOOKUP(C74,agencies!$A$2:$E$375,3,FALSE)</f>
        <v>Hutchinson PD</v>
      </c>
      <c r="E74" s="60">
        <v>13804</v>
      </c>
      <c r="F74" s="50" t="s">
        <v>473</v>
      </c>
      <c r="G74" s="52">
        <v>41572</v>
      </c>
      <c r="H74" s="52">
        <v>41967</v>
      </c>
      <c r="I74" s="52"/>
      <c r="J74" s="63">
        <v>125000</v>
      </c>
      <c r="K74" s="60" t="s">
        <v>562</v>
      </c>
      <c r="L74" s="60"/>
      <c r="M74" s="60"/>
      <c r="N74" s="13" t="s">
        <v>600</v>
      </c>
      <c r="O74" s="60"/>
      <c r="P74" s="60" t="s">
        <v>2355</v>
      </c>
    </row>
    <row r="75" spans="1:16" ht="14" customHeight="1">
      <c r="A75" s="60"/>
      <c r="B75" s="64">
        <v>2009</v>
      </c>
      <c r="C75" s="60" t="s">
        <v>1020</v>
      </c>
      <c r="D75" s="60" t="str">
        <f>VLOOKUP(C75,agencies!$A$2:$E$375,3,FALSE)</f>
        <v>Ramsey SO</v>
      </c>
      <c r="E75" s="60">
        <v>76656</v>
      </c>
      <c r="F75" s="81" t="s">
        <v>976</v>
      </c>
      <c r="G75" s="60"/>
      <c r="H75" s="60"/>
      <c r="I75" s="82">
        <v>39855</v>
      </c>
      <c r="J75" s="83">
        <v>125000</v>
      </c>
      <c r="K75" s="60" t="s">
        <v>1020</v>
      </c>
      <c r="L75" s="84" t="s">
        <v>971</v>
      </c>
      <c r="M75" s="81" t="s">
        <v>977</v>
      </c>
      <c r="N75" s="13" t="s">
        <v>597</v>
      </c>
      <c r="O75" s="81" t="s">
        <v>978</v>
      </c>
      <c r="P75" s="60" t="s">
        <v>2355</v>
      </c>
    </row>
    <row r="76" spans="1:16" ht="14" customHeight="1">
      <c r="A76" s="60"/>
      <c r="B76" s="64">
        <v>2015</v>
      </c>
      <c r="C76" s="60" t="s">
        <v>969</v>
      </c>
      <c r="D76" s="60" t="str">
        <f>VLOOKUP(C76,agencies!$A$2:$E$375,3,FALSE)</f>
        <v>Minneapolis PD</v>
      </c>
      <c r="E76" s="60">
        <v>413479</v>
      </c>
      <c r="F76" s="59" t="s">
        <v>717</v>
      </c>
      <c r="G76" s="89">
        <v>41078</v>
      </c>
      <c r="H76" s="60"/>
      <c r="I76" s="60"/>
      <c r="J76" s="20">
        <v>121750</v>
      </c>
      <c r="K76" s="60" t="s">
        <v>969</v>
      </c>
      <c r="L76" s="59" t="s">
        <v>718</v>
      </c>
      <c r="M76" s="60"/>
      <c r="N76" s="13" t="s">
        <v>600</v>
      </c>
      <c r="O76" s="60"/>
      <c r="P76" s="60" t="s">
        <v>969</v>
      </c>
    </row>
    <row r="77" spans="1:16" ht="14" customHeight="1">
      <c r="A77" s="60"/>
      <c r="B77" s="61">
        <v>2010</v>
      </c>
      <c r="C77" s="60" t="s">
        <v>969</v>
      </c>
      <c r="D77" s="60" t="str">
        <f>VLOOKUP(C77,agencies!$A$2:$E$375,3,FALSE)</f>
        <v>Minneapolis PD</v>
      </c>
      <c r="E77" s="60">
        <v>413479</v>
      </c>
      <c r="F77" s="50" t="s">
        <v>844</v>
      </c>
      <c r="G77" s="52">
        <v>39933</v>
      </c>
      <c r="H77" s="60"/>
      <c r="I77" s="62"/>
      <c r="J77" s="63">
        <v>120066.37</v>
      </c>
      <c r="K77" s="60" t="s">
        <v>969</v>
      </c>
      <c r="L77" s="60" t="s">
        <v>934</v>
      </c>
      <c r="M77" s="60"/>
      <c r="N77" s="13" t="s">
        <v>600</v>
      </c>
      <c r="O77" s="60"/>
      <c r="P77" s="60" t="s">
        <v>969</v>
      </c>
    </row>
    <row r="78" spans="1:16" ht="14" customHeight="1">
      <c r="A78" s="60">
        <v>2015</v>
      </c>
      <c r="B78" s="61">
        <v>2016</v>
      </c>
      <c r="C78" s="60" t="s">
        <v>251</v>
      </c>
      <c r="D78" s="60" t="str">
        <f>VLOOKUP(C78,agencies!$A$2:$E$375,3,FALSE)</f>
        <v>Richfield PD</v>
      </c>
      <c r="E78" s="60">
        <v>36413</v>
      </c>
      <c r="F78" s="50" t="s">
        <v>514</v>
      </c>
      <c r="G78" s="52">
        <v>40888</v>
      </c>
      <c r="H78" s="52">
        <v>42313</v>
      </c>
      <c r="I78" s="52"/>
      <c r="J78" s="63">
        <v>120000</v>
      </c>
      <c r="K78" s="60" t="s">
        <v>562</v>
      </c>
      <c r="L78" s="60"/>
      <c r="M78" s="60"/>
      <c r="N78" s="13" t="s">
        <v>600</v>
      </c>
      <c r="O78" s="60"/>
      <c r="P78" s="60" t="s">
        <v>2355</v>
      </c>
    </row>
    <row r="79" spans="1:16" ht="14" customHeight="1">
      <c r="A79" s="60"/>
      <c r="B79" s="64">
        <v>2011</v>
      </c>
      <c r="C79" s="60" t="s">
        <v>1020</v>
      </c>
      <c r="D79" s="60" t="str">
        <f>VLOOKUP(C79,agencies!$A$2:$E$375,3,FALSE)</f>
        <v>Ramsey SO</v>
      </c>
      <c r="E79" s="60">
        <v>76656</v>
      </c>
      <c r="F79" s="81" t="s">
        <v>986</v>
      </c>
      <c r="G79" s="60"/>
      <c r="H79" s="60"/>
      <c r="I79" s="82">
        <v>40639</v>
      </c>
      <c r="J79" s="83">
        <v>120000</v>
      </c>
      <c r="K79" s="60" t="s">
        <v>1020</v>
      </c>
      <c r="L79" s="84" t="s">
        <v>972</v>
      </c>
      <c r="M79" s="81" t="s">
        <v>987</v>
      </c>
      <c r="N79" s="13" t="s">
        <v>600</v>
      </c>
      <c r="O79" s="81" t="s">
        <v>978</v>
      </c>
      <c r="P79" s="60" t="s">
        <v>2355</v>
      </c>
    </row>
    <row r="80" spans="1:16" ht="14" customHeight="1">
      <c r="A80" s="60"/>
      <c r="B80" s="61">
        <v>2015</v>
      </c>
      <c r="C80" s="60" t="s">
        <v>582</v>
      </c>
      <c r="D80" s="60" t="s">
        <v>582</v>
      </c>
      <c r="E80" s="60" t="e">
        <v>#N/A</v>
      </c>
      <c r="F80" s="50" t="s">
        <v>583</v>
      </c>
      <c r="G80" s="60"/>
      <c r="H80" s="60"/>
      <c r="I80" s="52">
        <v>42205</v>
      </c>
      <c r="J80" s="63">
        <v>117500</v>
      </c>
      <c r="K80" s="60" t="s">
        <v>567</v>
      </c>
      <c r="L80" s="60" t="s">
        <v>581</v>
      </c>
      <c r="M80" s="60"/>
      <c r="N80" s="13" t="s">
        <v>600</v>
      </c>
      <c r="O80" s="60"/>
      <c r="P80" s="60" t="s">
        <v>2355</v>
      </c>
    </row>
    <row r="81" spans="1:16" ht="14" customHeight="1">
      <c r="A81" s="60"/>
      <c r="B81" s="61">
        <v>2007</v>
      </c>
      <c r="C81" s="60" t="s">
        <v>969</v>
      </c>
      <c r="D81" s="60" t="str">
        <f>VLOOKUP(C81,agencies!$A$2:$E$375,3,FALSE)</f>
        <v>Minneapolis PD</v>
      </c>
      <c r="E81" s="60">
        <v>413479</v>
      </c>
      <c r="F81" s="50" t="s">
        <v>792</v>
      </c>
      <c r="G81" s="52">
        <v>37762</v>
      </c>
      <c r="H81" s="60"/>
      <c r="I81" s="62"/>
      <c r="J81" s="63">
        <v>110000</v>
      </c>
      <c r="K81" s="60" t="s">
        <v>969</v>
      </c>
      <c r="L81" s="60" t="s">
        <v>889</v>
      </c>
      <c r="M81" s="60"/>
      <c r="N81" s="13" t="s">
        <v>600</v>
      </c>
      <c r="O81" s="60"/>
      <c r="P81" s="60" t="s">
        <v>969</v>
      </c>
    </row>
    <row r="82" spans="1:16" ht="14" customHeight="1">
      <c r="A82" s="60">
        <v>2015</v>
      </c>
      <c r="B82" s="61">
        <v>2015</v>
      </c>
      <c r="C82" s="60" t="s">
        <v>239</v>
      </c>
      <c r="D82" s="60" t="str">
        <f>VLOOKUP(C82,agencies!$A$2:$E$375,3,FALSE)</f>
        <v>Faribault PD</v>
      </c>
      <c r="E82" s="60">
        <v>23648</v>
      </c>
      <c r="F82" s="50" t="s">
        <v>496</v>
      </c>
      <c r="G82" s="52">
        <v>40330</v>
      </c>
      <c r="H82" s="52">
        <v>42263</v>
      </c>
      <c r="I82" s="52"/>
      <c r="J82" s="63">
        <v>108750</v>
      </c>
      <c r="K82" s="60" t="s">
        <v>562</v>
      </c>
      <c r="L82" s="60"/>
      <c r="M82" s="60"/>
      <c r="N82" s="13" t="s">
        <v>600</v>
      </c>
      <c r="O82" s="60"/>
      <c r="P82" s="60" t="s">
        <v>2355</v>
      </c>
    </row>
    <row r="83" spans="1:16" ht="14" customHeight="1">
      <c r="A83" s="60"/>
      <c r="B83" s="61">
        <v>2015</v>
      </c>
      <c r="C83" s="60" t="s">
        <v>1086</v>
      </c>
      <c r="D83" s="60" t="str">
        <f>PROPER(C83)</f>
        <v>Rice County Drug Task Force</v>
      </c>
      <c r="E83" s="60" t="e">
        <v>#N/A</v>
      </c>
      <c r="F83" s="50" t="s">
        <v>2275</v>
      </c>
      <c r="G83" s="52">
        <v>40344</v>
      </c>
      <c r="H83" s="60"/>
      <c r="I83" s="60"/>
      <c r="J83" s="63">
        <v>108750</v>
      </c>
      <c r="K83" s="60" t="s">
        <v>1139</v>
      </c>
      <c r="L83" s="60" t="s">
        <v>1087</v>
      </c>
      <c r="M83" s="60"/>
      <c r="N83" s="13" t="s">
        <v>600</v>
      </c>
      <c r="O83" s="91"/>
      <c r="P83" s="60" t="s">
        <v>2355</v>
      </c>
    </row>
    <row r="84" spans="1:16" ht="14" customHeight="1">
      <c r="A84" s="60"/>
      <c r="B84" s="64">
        <v>2013</v>
      </c>
      <c r="C84" s="60" t="s">
        <v>969</v>
      </c>
      <c r="D84" s="60" t="str">
        <f>VLOOKUP(C84,agencies!$A$2:$E$375,3,FALSE)</f>
        <v>Minneapolis PD</v>
      </c>
      <c r="E84" s="60">
        <v>413479</v>
      </c>
      <c r="F84" s="59" t="s">
        <v>662</v>
      </c>
      <c r="G84" s="65">
        <v>41025</v>
      </c>
      <c r="H84" s="60"/>
      <c r="I84" s="60"/>
      <c r="J84" s="20">
        <v>108000</v>
      </c>
      <c r="K84" s="60" t="s">
        <v>969</v>
      </c>
      <c r="L84" s="59" t="s">
        <v>663</v>
      </c>
      <c r="M84" s="60"/>
      <c r="N84" s="13" t="s">
        <v>600</v>
      </c>
      <c r="O84" s="60"/>
      <c r="P84" s="60" t="s">
        <v>969</v>
      </c>
    </row>
    <row r="85" spans="1:16" ht="14" customHeight="1">
      <c r="A85" s="60"/>
      <c r="B85" s="92">
        <v>2017</v>
      </c>
      <c r="C85" s="13" t="s">
        <v>969</v>
      </c>
      <c r="D85" s="60" t="s">
        <v>1328</v>
      </c>
      <c r="E85" s="60">
        <v>413479</v>
      </c>
      <c r="F85" s="93" t="s">
        <v>784</v>
      </c>
      <c r="G85" s="94">
        <v>41895</v>
      </c>
      <c r="H85" s="60"/>
      <c r="I85" s="60"/>
      <c r="J85" s="95">
        <v>105000</v>
      </c>
      <c r="K85" s="13" t="s">
        <v>969</v>
      </c>
      <c r="L85" s="13" t="s">
        <v>585</v>
      </c>
      <c r="M85" s="60"/>
      <c r="N85" s="13" t="s">
        <v>600</v>
      </c>
      <c r="O85" s="60"/>
      <c r="P85" s="60" t="s">
        <v>969</v>
      </c>
    </row>
    <row r="86" spans="1:16" ht="14" customHeight="1">
      <c r="A86" s="60"/>
      <c r="B86" s="64">
        <v>2016</v>
      </c>
      <c r="C86" s="60" t="s">
        <v>969</v>
      </c>
      <c r="D86" s="60" t="str">
        <f>VLOOKUP(C86,agencies!$A$2:$E$375,3,FALSE)</f>
        <v>Minneapolis PD</v>
      </c>
      <c r="E86" s="60">
        <v>413479</v>
      </c>
      <c r="F86" s="87" t="s">
        <v>756</v>
      </c>
      <c r="G86" s="75">
        <v>41601</v>
      </c>
      <c r="H86" s="60"/>
      <c r="I86" s="60"/>
      <c r="J86" s="20">
        <v>105000</v>
      </c>
      <c r="K86" s="60" t="s">
        <v>969</v>
      </c>
      <c r="L86" s="59" t="s">
        <v>757</v>
      </c>
      <c r="M86" s="60"/>
      <c r="N86" s="13" t="s">
        <v>600</v>
      </c>
      <c r="O86" s="60"/>
      <c r="P86" s="60" t="s">
        <v>969</v>
      </c>
    </row>
    <row r="87" spans="1:16" ht="14" customHeight="1">
      <c r="A87" s="60"/>
      <c r="B87" s="64">
        <v>2017</v>
      </c>
      <c r="C87" s="60" t="s">
        <v>969</v>
      </c>
      <c r="D87" s="60" t="str">
        <f>VLOOKUP(C87,agencies!$A$2:$E$375,3,FALSE)</f>
        <v>Minneapolis PD</v>
      </c>
      <c r="E87" s="60">
        <v>413479</v>
      </c>
      <c r="F87" s="74" t="s">
        <v>784</v>
      </c>
      <c r="G87" s="75">
        <v>41895</v>
      </c>
      <c r="H87" s="60"/>
      <c r="I87" s="60"/>
      <c r="J87" s="20">
        <v>105000</v>
      </c>
      <c r="K87" s="60" t="s">
        <v>969</v>
      </c>
      <c r="L87" s="59" t="s">
        <v>785</v>
      </c>
      <c r="M87" s="60"/>
      <c r="N87" s="13" t="s">
        <v>600</v>
      </c>
      <c r="O87" s="60"/>
      <c r="P87" s="60" t="s">
        <v>969</v>
      </c>
    </row>
    <row r="88" spans="1:16" ht="14" customHeight="1">
      <c r="A88" s="60"/>
      <c r="B88" s="61">
        <v>2010</v>
      </c>
      <c r="C88" s="60" t="s">
        <v>1024</v>
      </c>
      <c r="D88" s="60" t="str">
        <f>VLOOKUP(C88,agencies!$A$2:$E$375,3,FALSE)</f>
        <v>Becker PD</v>
      </c>
      <c r="E88" s="60">
        <v>4721</v>
      </c>
      <c r="F88" s="50" t="s">
        <v>1154</v>
      </c>
      <c r="G88" s="52">
        <v>39244</v>
      </c>
      <c r="H88" s="60"/>
      <c r="I88" s="66">
        <v>40242</v>
      </c>
      <c r="J88" s="63">
        <v>104000</v>
      </c>
      <c r="K88" s="60" t="s">
        <v>1139</v>
      </c>
      <c r="L88" s="60" t="s">
        <v>1140</v>
      </c>
      <c r="M88" s="60"/>
      <c r="N88" s="60" t="s">
        <v>597</v>
      </c>
      <c r="O88" s="60"/>
      <c r="P88" s="60" t="s">
        <v>2355</v>
      </c>
    </row>
    <row r="89" spans="1:16" ht="14" customHeight="1">
      <c r="A89" s="60">
        <v>2014</v>
      </c>
      <c r="B89" s="61">
        <v>2015</v>
      </c>
      <c r="C89" s="60" t="s">
        <v>59</v>
      </c>
      <c r="D89" s="60" t="str">
        <f>VLOOKUP(C89,agencies!$A$2:$E$375,3,FALSE)</f>
        <v>Rogers PD</v>
      </c>
      <c r="E89" s="60">
        <v>12702</v>
      </c>
      <c r="F89" s="50" t="s">
        <v>451</v>
      </c>
      <c r="G89" s="52">
        <v>41654</v>
      </c>
      <c r="H89" s="52">
        <v>41807</v>
      </c>
      <c r="I89" s="52"/>
      <c r="J89" s="63">
        <v>100000</v>
      </c>
      <c r="K89" s="60" t="s">
        <v>562</v>
      </c>
      <c r="L89" s="60"/>
      <c r="M89" s="60"/>
      <c r="N89" s="13" t="s">
        <v>600</v>
      </c>
      <c r="O89" s="60"/>
      <c r="P89" s="60" t="s">
        <v>2355</v>
      </c>
    </row>
    <row r="90" spans="1:16" ht="14" customHeight="1">
      <c r="A90" s="60"/>
      <c r="B90" s="61">
        <v>2010</v>
      </c>
      <c r="C90" s="60" t="s">
        <v>586</v>
      </c>
      <c r="D90" s="60" t="str">
        <f>VLOOKUP(C90,agencies!$A$2:$E$375,3,FALSE)</f>
        <v>Duluth PD</v>
      </c>
      <c r="E90" s="60">
        <v>86241</v>
      </c>
      <c r="F90" s="50" t="s">
        <v>590</v>
      </c>
      <c r="G90" s="60"/>
      <c r="H90" s="60"/>
      <c r="I90" s="52">
        <v>40493</v>
      </c>
      <c r="J90" s="63">
        <v>100000</v>
      </c>
      <c r="K90" s="60" t="s">
        <v>586</v>
      </c>
      <c r="L90" s="60" t="s">
        <v>585</v>
      </c>
      <c r="M90" s="60" t="s">
        <v>591</v>
      </c>
      <c r="N90" s="13" t="s">
        <v>600</v>
      </c>
      <c r="O90" s="60"/>
      <c r="P90" s="60" t="s">
        <v>2355</v>
      </c>
    </row>
    <row r="91" spans="1:16" ht="14" customHeight="1">
      <c r="A91" s="62">
        <v>2014</v>
      </c>
      <c r="B91" s="64">
        <v>2016</v>
      </c>
      <c r="C91" s="60" t="s">
        <v>1286</v>
      </c>
      <c r="D91" s="60" t="str">
        <f>VLOOKUP(C91,agencies!$A$2:$E$375,3,FALSE)</f>
        <v>St Paul PD</v>
      </c>
      <c r="E91" s="60">
        <v>300721</v>
      </c>
      <c r="F91" s="67" t="s">
        <v>1227</v>
      </c>
      <c r="G91" s="60"/>
      <c r="H91" s="60"/>
      <c r="I91" s="60"/>
      <c r="J91" s="68">
        <v>100000</v>
      </c>
      <c r="K91" s="13" t="s">
        <v>1286</v>
      </c>
      <c r="L91" s="71" t="s">
        <v>2259</v>
      </c>
      <c r="M91" s="69" t="s">
        <v>1215</v>
      </c>
      <c r="N91" s="13" t="s">
        <v>600</v>
      </c>
      <c r="O91" s="69" t="s">
        <v>624</v>
      </c>
      <c r="P91" s="60" t="s">
        <v>2355</v>
      </c>
    </row>
    <row r="92" spans="1:16" ht="14" customHeight="1">
      <c r="A92" s="60"/>
      <c r="B92" s="61">
        <v>2011</v>
      </c>
      <c r="C92" s="60" t="s">
        <v>1190</v>
      </c>
      <c r="D92" s="60" t="str">
        <f>VLOOKUP(C92,agencies!$A$2:$E$375,3,FALSE)</f>
        <v>Sherburne SO</v>
      </c>
      <c r="E92" s="60">
        <v>45517</v>
      </c>
      <c r="F92" s="50" t="s">
        <v>1158</v>
      </c>
      <c r="G92" s="52">
        <v>39315</v>
      </c>
      <c r="H92" s="60"/>
      <c r="I92" s="66">
        <v>40702</v>
      </c>
      <c r="J92" s="63">
        <v>99500</v>
      </c>
      <c r="K92" s="60" t="s">
        <v>1139</v>
      </c>
      <c r="L92" s="60" t="s">
        <v>1159</v>
      </c>
      <c r="M92" s="60"/>
      <c r="N92" s="60" t="s">
        <v>597</v>
      </c>
      <c r="O92" s="60"/>
      <c r="P92" s="60" t="s">
        <v>2355</v>
      </c>
    </row>
    <row r="93" spans="1:16" ht="14" customHeight="1">
      <c r="A93" s="60"/>
      <c r="B93" s="64">
        <v>2014</v>
      </c>
      <c r="C93" s="60" t="s">
        <v>969</v>
      </c>
      <c r="D93" s="60" t="str">
        <f>VLOOKUP(C93,agencies!$A$2:$E$375,3,FALSE)</f>
        <v>Minneapolis PD</v>
      </c>
      <c r="E93" s="60">
        <v>413479</v>
      </c>
      <c r="F93" s="87" t="s">
        <v>683</v>
      </c>
      <c r="G93" s="88">
        <v>40695</v>
      </c>
      <c r="H93" s="60"/>
      <c r="I93" s="60"/>
      <c r="J93" s="20">
        <v>99000</v>
      </c>
      <c r="K93" s="60" t="s">
        <v>969</v>
      </c>
      <c r="L93" s="59" t="s">
        <v>673</v>
      </c>
      <c r="M93" s="60"/>
      <c r="N93" s="13" t="s">
        <v>600</v>
      </c>
      <c r="O93" s="60"/>
      <c r="P93" s="60" t="s">
        <v>969</v>
      </c>
    </row>
    <row r="94" spans="1:16" ht="14" customHeight="1">
      <c r="A94" s="60">
        <v>2012</v>
      </c>
      <c r="B94" s="61">
        <v>2013</v>
      </c>
      <c r="C94" s="60" t="s">
        <v>66</v>
      </c>
      <c r="D94" s="60" t="str">
        <f>VLOOKUP(C94,agencies!$A$2:$E$375,3,FALSE)</f>
        <v>New Hope PD</v>
      </c>
      <c r="E94" s="60">
        <v>20900</v>
      </c>
      <c r="F94" s="50" t="s">
        <v>332</v>
      </c>
      <c r="G94" s="52">
        <v>40822</v>
      </c>
      <c r="H94" s="52">
        <v>41012</v>
      </c>
      <c r="I94" s="52"/>
      <c r="J94" s="63">
        <v>99000</v>
      </c>
      <c r="K94" s="60" t="s">
        <v>562</v>
      </c>
      <c r="L94" s="60"/>
      <c r="M94" s="60"/>
      <c r="N94" s="13" t="s">
        <v>600</v>
      </c>
      <c r="O94" s="60"/>
      <c r="P94" s="60" t="s">
        <v>2355</v>
      </c>
    </row>
    <row r="95" spans="1:16" ht="14" customHeight="1">
      <c r="A95" s="60"/>
      <c r="B95" s="61">
        <v>2017</v>
      </c>
      <c r="C95" s="60" t="s">
        <v>1197</v>
      </c>
      <c r="D95" s="60" t="str">
        <f>VLOOKUP(C95,agencies!$A$2:$E$375,3,FALSE)</f>
        <v>Cottonwood SO</v>
      </c>
      <c r="E95" s="60">
        <v>4896</v>
      </c>
      <c r="F95" s="50" t="s">
        <v>1182</v>
      </c>
      <c r="G95" s="52">
        <v>42423</v>
      </c>
      <c r="H95" s="60"/>
      <c r="I95" s="66">
        <v>42916</v>
      </c>
      <c r="J95" s="63">
        <v>98000</v>
      </c>
      <c r="K95" s="60" t="s">
        <v>1139</v>
      </c>
      <c r="L95" s="60" t="s">
        <v>1140</v>
      </c>
      <c r="M95" s="60"/>
      <c r="N95" s="60" t="s">
        <v>597</v>
      </c>
      <c r="O95" s="60"/>
      <c r="P95" s="60" t="s">
        <v>2355</v>
      </c>
    </row>
    <row r="96" spans="1:16" ht="14" customHeight="1">
      <c r="A96" s="60">
        <v>2012</v>
      </c>
      <c r="B96" s="61">
        <v>2015</v>
      </c>
      <c r="C96" s="60" t="s">
        <v>5</v>
      </c>
      <c r="D96" s="60" t="str">
        <f>VLOOKUP(C96,agencies!$A$2:$E$375,3,FALSE)</f>
        <v>Bloomington PD</v>
      </c>
      <c r="E96" s="60">
        <v>87158</v>
      </c>
      <c r="F96" s="50" t="s">
        <v>350</v>
      </c>
      <c r="G96" s="52">
        <v>41170</v>
      </c>
      <c r="H96" s="52">
        <v>41264</v>
      </c>
      <c r="I96" s="52"/>
      <c r="J96" s="63">
        <v>95000</v>
      </c>
      <c r="K96" s="60" t="s">
        <v>562</v>
      </c>
      <c r="L96" s="60"/>
      <c r="M96" s="60"/>
      <c r="N96" s="13" t="s">
        <v>600</v>
      </c>
      <c r="O96" s="60"/>
      <c r="P96" s="60" t="s">
        <v>2355</v>
      </c>
    </row>
    <row r="97" spans="1:16" ht="14" customHeight="1">
      <c r="A97" s="60">
        <v>2016</v>
      </c>
      <c r="B97" s="61">
        <v>2016</v>
      </c>
      <c r="C97" s="60" t="s">
        <v>9</v>
      </c>
      <c r="D97" s="60" t="str">
        <f>VLOOKUP(C97,agencies!$A$2:$E$375,3,FALSE)</f>
        <v>Brooklyn Park PD</v>
      </c>
      <c r="E97" s="60">
        <v>79433</v>
      </c>
      <c r="F97" s="50" t="s">
        <v>525</v>
      </c>
      <c r="G97" s="52">
        <v>42236</v>
      </c>
      <c r="H97" s="52">
        <v>42475</v>
      </c>
      <c r="I97" s="52"/>
      <c r="J97" s="63">
        <v>95000</v>
      </c>
      <c r="K97" s="60" t="s">
        <v>562</v>
      </c>
      <c r="L97" s="60"/>
      <c r="M97" s="60"/>
      <c r="N97" s="13" t="s">
        <v>600</v>
      </c>
      <c r="O97" s="60"/>
      <c r="P97" s="60" t="s">
        <v>2355</v>
      </c>
    </row>
    <row r="98" spans="1:16" ht="14" customHeight="1">
      <c r="A98" s="62"/>
      <c r="B98" s="64">
        <v>2014</v>
      </c>
      <c r="C98" s="60" t="s">
        <v>1286</v>
      </c>
      <c r="D98" s="60" t="str">
        <f>VLOOKUP(C98,agencies!$A$2:$E$375,3,FALSE)</f>
        <v>St Paul PD</v>
      </c>
      <c r="E98" s="60">
        <v>300721</v>
      </c>
      <c r="F98" s="67" t="s">
        <v>1214</v>
      </c>
      <c r="G98" s="60"/>
      <c r="H98" s="60"/>
      <c r="I98" s="60"/>
      <c r="J98" s="68">
        <v>95000</v>
      </c>
      <c r="K98" s="13" t="s">
        <v>1286</v>
      </c>
      <c r="L98" s="71" t="s">
        <v>2244</v>
      </c>
      <c r="M98" s="69" t="s">
        <v>1215</v>
      </c>
      <c r="N98" s="13" t="s">
        <v>600</v>
      </c>
      <c r="O98" s="69" t="s">
        <v>624</v>
      </c>
      <c r="P98" s="60" t="s">
        <v>2355</v>
      </c>
    </row>
    <row r="99" spans="1:16" ht="14" customHeight="1">
      <c r="A99" s="62">
        <v>2008</v>
      </c>
      <c r="B99" s="64">
        <v>2013</v>
      </c>
      <c r="C99" s="60" t="s">
        <v>1286</v>
      </c>
      <c r="D99" s="60" t="str">
        <f>VLOOKUP(C99,agencies!$A$2:$E$375,3,FALSE)</f>
        <v>St Paul PD</v>
      </c>
      <c r="E99" s="60">
        <v>300721</v>
      </c>
      <c r="F99" s="67" t="s">
        <v>1253</v>
      </c>
      <c r="G99" s="60"/>
      <c r="H99" s="60"/>
      <c r="I99" s="60"/>
      <c r="J99" s="68">
        <v>93450</v>
      </c>
      <c r="K99" s="13" t="s">
        <v>1286</v>
      </c>
      <c r="L99" s="60" t="s">
        <v>2266</v>
      </c>
      <c r="M99" s="69" t="s">
        <v>1225</v>
      </c>
      <c r="N99" s="13" t="s">
        <v>600</v>
      </c>
      <c r="O99" s="69" t="s">
        <v>624</v>
      </c>
      <c r="P99" s="60" t="s">
        <v>2355</v>
      </c>
    </row>
    <row r="100" spans="1:16" ht="14" customHeight="1">
      <c r="A100" s="60"/>
      <c r="B100" s="64">
        <v>2013</v>
      </c>
      <c r="C100" s="60" t="s">
        <v>969</v>
      </c>
      <c r="D100" s="60" t="str">
        <f>VLOOKUP(C100,agencies!$A$2:$E$375,3,FALSE)</f>
        <v>Minneapolis PD</v>
      </c>
      <c r="E100" s="60">
        <v>413479</v>
      </c>
      <c r="F100" s="59" t="s">
        <v>646</v>
      </c>
      <c r="G100" s="65">
        <v>40608</v>
      </c>
      <c r="H100" s="60"/>
      <c r="I100" s="60"/>
      <c r="J100" s="20">
        <v>91020</v>
      </c>
      <c r="K100" s="60" t="s">
        <v>969</v>
      </c>
      <c r="L100" s="59" t="s">
        <v>647</v>
      </c>
      <c r="M100" s="60"/>
      <c r="N100" s="13" t="s">
        <v>600</v>
      </c>
      <c r="O100" s="60"/>
      <c r="P100" s="60" t="s">
        <v>969</v>
      </c>
    </row>
    <row r="101" spans="1:16" ht="14" customHeight="1">
      <c r="A101" s="60"/>
      <c r="B101" s="61">
        <v>2011</v>
      </c>
      <c r="C101" s="60" t="s">
        <v>969</v>
      </c>
      <c r="D101" s="60" t="str">
        <f>VLOOKUP(C101,agencies!$A$2:$E$375,3,FALSE)</f>
        <v>Minneapolis PD</v>
      </c>
      <c r="E101" s="60">
        <v>413479</v>
      </c>
      <c r="F101" s="50" t="s">
        <v>854</v>
      </c>
      <c r="G101" s="52">
        <v>39725</v>
      </c>
      <c r="H101" s="60"/>
      <c r="I101" s="62"/>
      <c r="J101" s="63">
        <v>90000</v>
      </c>
      <c r="K101" s="60" t="s">
        <v>969</v>
      </c>
      <c r="L101" s="60" t="s">
        <v>942</v>
      </c>
      <c r="M101" s="60"/>
      <c r="N101" s="13" t="s">
        <v>600</v>
      </c>
      <c r="O101" s="60"/>
      <c r="P101" s="60" t="s">
        <v>969</v>
      </c>
    </row>
    <row r="102" spans="1:16" ht="14" customHeight="1">
      <c r="A102" s="60"/>
      <c r="B102" s="61">
        <v>2014</v>
      </c>
      <c r="C102" s="60" t="s">
        <v>1190</v>
      </c>
      <c r="D102" s="60" t="str">
        <f>VLOOKUP(C102,agencies!$A$2:$E$375,3,FALSE)</f>
        <v>Sherburne SO</v>
      </c>
      <c r="E102" s="60">
        <v>45517</v>
      </c>
      <c r="F102" s="50" t="s">
        <v>1164</v>
      </c>
      <c r="G102" s="52">
        <v>40295</v>
      </c>
      <c r="H102" s="60"/>
      <c r="I102" s="66">
        <v>41808</v>
      </c>
      <c r="J102" s="63">
        <v>90000</v>
      </c>
      <c r="K102" s="60" t="s">
        <v>1139</v>
      </c>
      <c r="L102" s="60" t="s">
        <v>1140</v>
      </c>
      <c r="M102" s="60"/>
      <c r="N102" s="60" t="s">
        <v>597</v>
      </c>
      <c r="O102" s="60"/>
      <c r="P102" s="60" t="s">
        <v>2355</v>
      </c>
    </row>
    <row r="103" spans="1:16" ht="14" customHeight="1">
      <c r="A103" s="60"/>
      <c r="B103" s="64">
        <v>2013</v>
      </c>
      <c r="C103" s="60" t="s">
        <v>969</v>
      </c>
      <c r="D103" s="60" t="str">
        <f>VLOOKUP(C103,agencies!$A$2:$E$375,3,FALSE)</f>
        <v>Minneapolis PD</v>
      </c>
      <c r="E103" s="60">
        <v>413479</v>
      </c>
      <c r="F103" s="59" t="s">
        <v>654</v>
      </c>
      <c r="G103" s="65">
        <v>40845</v>
      </c>
      <c r="H103" s="60"/>
      <c r="I103" s="60"/>
      <c r="J103" s="20">
        <v>90000</v>
      </c>
      <c r="K103" s="60" t="s">
        <v>969</v>
      </c>
      <c r="L103" s="59" t="s">
        <v>655</v>
      </c>
      <c r="M103" s="60"/>
      <c r="N103" s="13" t="s">
        <v>600</v>
      </c>
      <c r="O103" s="60"/>
      <c r="P103" s="60" t="s">
        <v>969</v>
      </c>
    </row>
    <row r="104" spans="1:16" ht="14" customHeight="1">
      <c r="A104" s="62">
        <v>2011</v>
      </c>
      <c r="B104" s="64">
        <v>2012</v>
      </c>
      <c r="C104" s="60" t="s">
        <v>1286</v>
      </c>
      <c r="D104" s="60" t="str">
        <f>VLOOKUP(C104,agencies!$A$2:$E$375,3,FALSE)</f>
        <v>St Paul PD</v>
      </c>
      <c r="E104" s="60">
        <v>300721</v>
      </c>
      <c r="F104" s="59" t="s">
        <v>1271</v>
      </c>
      <c r="G104" s="60"/>
      <c r="H104" s="60"/>
      <c r="I104" s="60"/>
      <c r="J104" s="68">
        <v>90000</v>
      </c>
      <c r="K104" s="13" t="s">
        <v>1286</v>
      </c>
      <c r="L104" s="71" t="s">
        <v>2237</v>
      </c>
      <c r="M104" s="69" t="s">
        <v>1241</v>
      </c>
      <c r="N104" s="13" t="s">
        <v>600</v>
      </c>
      <c r="O104" s="69" t="s">
        <v>1242</v>
      </c>
      <c r="P104" s="60" t="s">
        <v>2355</v>
      </c>
    </row>
    <row r="105" spans="1:16" ht="14" customHeight="1">
      <c r="A105" s="60"/>
      <c r="B105" s="61">
        <v>2017</v>
      </c>
      <c r="C105" s="60" t="s">
        <v>567</v>
      </c>
      <c r="D105" s="60" t="str">
        <f>PROPER(C105)</f>
        <v>State Patrol</v>
      </c>
      <c r="E105" s="60" t="e">
        <v>#N/A</v>
      </c>
      <c r="F105" s="50" t="s">
        <v>578</v>
      </c>
      <c r="G105" s="60"/>
      <c r="H105" s="60"/>
      <c r="I105" s="52">
        <v>42859</v>
      </c>
      <c r="J105" s="63">
        <v>90000</v>
      </c>
      <c r="K105" s="60" t="s">
        <v>567</v>
      </c>
      <c r="L105" s="60" t="s">
        <v>579</v>
      </c>
      <c r="M105" s="60"/>
      <c r="N105" s="13" t="s">
        <v>600</v>
      </c>
      <c r="O105" s="60"/>
      <c r="P105" s="60" t="s">
        <v>2355</v>
      </c>
    </row>
    <row r="106" spans="1:16" ht="14" customHeight="1">
      <c r="A106" s="60">
        <v>2011</v>
      </c>
      <c r="B106" s="61">
        <v>2012</v>
      </c>
      <c r="C106" s="60" t="s">
        <v>80</v>
      </c>
      <c r="D106" s="60" t="str">
        <f>VLOOKUP(C106,agencies!$A$2:$E$375,3,FALSE)</f>
        <v>Blaine PD</v>
      </c>
      <c r="E106" s="60">
        <v>62177</v>
      </c>
      <c r="F106" s="50" t="s">
        <v>270</v>
      </c>
      <c r="G106" s="52">
        <v>40466</v>
      </c>
      <c r="H106" s="52">
        <v>40624</v>
      </c>
      <c r="I106" s="52"/>
      <c r="J106" s="63">
        <v>88500</v>
      </c>
      <c r="K106" s="60" t="s">
        <v>562</v>
      </c>
      <c r="L106" s="60"/>
      <c r="M106" s="60"/>
      <c r="N106" s="13" t="s">
        <v>600</v>
      </c>
      <c r="O106" s="60"/>
      <c r="P106" s="60" t="s">
        <v>2355</v>
      </c>
    </row>
    <row r="107" spans="1:16" ht="14" customHeight="1">
      <c r="A107" s="60"/>
      <c r="B107" s="64">
        <v>2016</v>
      </c>
      <c r="C107" s="60" t="s">
        <v>969</v>
      </c>
      <c r="D107" s="60" t="str">
        <f>VLOOKUP(C107,agencies!$A$2:$E$375,3,FALSE)</f>
        <v>Minneapolis PD</v>
      </c>
      <c r="E107" s="60">
        <v>413479</v>
      </c>
      <c r="F107" s="87" t="s">
        <v>768</v>
      </c>
      <c r="G107" s="75">
        <v>41878</v>
      </c>
      <c r="H107" s="60"/>
      <c r="I107" s="60"/>
      <c r="J107" s="20">
        <v>86500</v>
      </c>
      <c r="K107" s="60" t="s">
        <v>969</v>
      </c>
      <c r="L107" s="59" t="s">
        <v>769</v>
      </c>
      <c r="M107" s="60"/>
      <c r="N107" s="13" t="s">
        <v>600</v>
      </c>
      <c r="O107" s="60"/>
      <c r="P107" s="60" t="s">
        <v>969</v>
      </c>
    </row>
    <row r="108" spans="1:16" ht="14" customHeight="1">
      <c r="A108" s="62">
        <v>2010</v>
      </c>
      <c r="B108" s="64">
        <v>2012</v>
      </c>
      <c r="C108" s="60" t="s">
        <v>1286</v>
      </c>
      <c r="D108" s="60" t="str">
        <f>VLOOKUP(C108,agencies!$A$2:$E$375,3,FALSE)</f>
        <v>St Paul PD</v>
      </c>
      <c r="E108" s="60">
        <v>300721</v>
      </c>
      <c r="F108" s="59" t="s">
        <v>1266</v>
      </c>
      <c r="G108" s="60"/>
      <c r="H108" s="60"/>
      <c r="I108" s="60"/>
      <c r="J108" s="68">
        <v>86500</v>
      </c>
      <c r="K108" s="13" t="s">
        <v>1286</v>
      </c>
      <c r="L108" s="71" t="s">
        <v>2233</v>
      </c>
      <c r="M108" s="69" t="s">
        <v>1241</v>
      </c>
      <c r="N108" s="13" t="s">
        <v>600</v>
      </c>
      <c r="O108" s="69" t="s">
        <v>1267</v>
      </c>
      <c r="P108" s="60" t="s">
        <v>2355</v>
      </c>
    </row>
    <row r="109" spans="1:16" ht="14" customHeight="1">
      <c r="A109" s="60"/>
      <c r="B109" s="61">
        <v>2012</v>
      </c>
      <c r="C109" s="60" t="s">
        <v>969</v>
      </c>
      <c r="D109" s="60" t="str">
        <f>VLOOKUP(C109,agencies!$A$2:$E$375,3,FALSE)</f>
        <v>Minneapolis PD</v>
      </c>
      <c r="E109" s="60">
        <v>413479</v>
      </c>
      <c r="F109" s="50" t="s">
        <v>881</v>
      </c>
      <c r="G109" s="52">
        <v>40799</v>
      </c>
      <c r="H109" s="60"/>
      <c r="I109" s="62"/>
      <c r="J109" s="63">
        <v>85000</v>
      </c>
      <c r="K109" s="60" t="s">
        <v>969</v>
      </c>
      <c r="L109" s="60" t="s">
        <v>967</v>
      </c>
      <c r="M109" s="60"/>
      <c r="N109" s="13" t="s">
        <v>600</v>
      </c>
      <c r="O109" s="60"/>
      <c r="P109" s="60" t="s">
        <v>969</v>
      </c>
    </row>
    <row r="110" spans="1:16" ht="14" customHeight="1">
      <c r="A110" s="60">
        <v>2014</v>
      </c>
      <c r="B110" s="61">
        <v>2017</v>
      </c>
      <c r="C110" s="60" t="s">
        <v>80</v>
      </c>
      <c r="D110" s="60" t="str">
        <f>VLOOKUP(C110,agencies!$A$2:$E$375,3,FALSE)</f>
        <v>Blaine PD</v>
      </c>
      <c r="E110" s="60">
        <v>62177</v>
      </c>
      <c r="F110" s="50" t="s">
        <v>478</v>
      </c>
      <c r="G110" s="52">
        <v>41163</v>
      </c>
      <c r="H110" s="52">
        <v>41941</v>
      </c>
      <c r="I110" s="52"/>
      <c r="J110" s="63">
        <v>84500</v>
      </c>
      <c r="K110" s="60" t="s">
        <v>562</v>
      </c>
      <c r="L110" s="60"/>
      <c r="M110" s="60"/>
      <c r="N110" s="13" t="s">
        <v>600</v>
      </c>
      <c r="O110" s="60"/>
      <c r="P110" s="60" t="s">
        <v>2355</v>
      </c>
    </row>
    <row r="111" spans="1:16" ht="14" customHeight="1">
      <c r="A111" s="60"/>
      <c r="B111" s="64">
        <v>2015</v>
      </c>
      <c r="C111" s="60" t="s">
        <v>969</v>
      </c>
      <c r="D111" s="60" t="str">
        <f>VLOOKUP(C111,agencies!$A$2:$E$375,3,FALSE)</f>
        <v>Minneapolis PD</v>
      </c>
      <c r="E111" s="60">
        <v>413479</v>
      </c>
      <c r="F111" s="59" t="s">
        <v>741</v>
      </c>
      <c r="G111" s="89">
        <v>41821</v>
      </c>
      <c r="H111" s="60"/>
      <c r="I111" s="60"/>
      <c r="J111" s="20">
        <v>82000</v>
      </c>
      <c r="K111" s="60" t="s">
        <v>969</v>
      </c>
      <c r="L111" s="59" t="s">
        <v>742</v>
      </c>
      <c r="M111" s="60"/>
      <c r="N111" s="13" t="s">
        <v>600</v>
      </c>
      <c r="O111" s="60"/>
      <c r="P111" s="60" t="s">
        <v>969</v>
      </c>
    </row>
    <row r="112" spans="1:16" ht="14" customHeight="1">
      <c r="A112" s="60"/>
      <c r="B112" s="61">
        <v>2010</v>
      </c>
      <c r="C112" s="60" t="s">
        <v>1188</v>
      </c>
      <c r="D112" s="60" t="str">
        <f>VLOOKUP(C112,agencies!$A$2:$E$375,3,FALSE)</f>
        <v>Pennington SO</v>
      </c>
      <c r="E112" s="60">
        <v>5408</v>
      </c>
      <c r="F112" s="50" t="s">
        <v>1153</v>
      </c>
      <c r="G112" s="52">
        <v>38738</v>
      </c>
      <c r="H112" s="60"/>
      <c r="I112" s="66">
        <v>40190</v>
      </c>
      <c r="J112" s="63">
        <v>80000</v>
      </c>
      <c r="K112" s="60" t="s">
        <v>1139</v>
      </c>
      <c r="L112" s="60" t="s">
        <v>1140</v>
      </c>
      <c r="M112" s="60"/>
      <c r="N112" s="60" t="s">
        <v>597</v>
      </c>
      <c r="O112" s="60"/>
      <c r="P112" s="60" t="s">
        <v>2355</v>
      </c>
    </row>
    <row r="113" spans="1:16" ht="14" customHeight="1">
      <c r="A113" s="60"/>
      <c r="B113" s="61">
        <v>2009</v>
      </c>
      <c r="C113" s="60" t="s">
        <v>969</v>
      </c>
      <c r="D113" s="60" t="str">
        <f>VLOOKUP(C113,agencies!$A$2:$E$375,3,FALSE)</f>
        <v>Minneapolis PD</v>
      </c>
      <c r="E113" s="60">
        <v>413479</v>
      </c>
      <c r="F113" s="50" t="s">
        <v>827</v>
      </c>
      <c r="G113" s="52">
        <v>39618</v>
      </c>
      <c r="H113" s="60"/>
      <c r="I113" s="62"/>
      <c r="J113" s="63">
        <v>80000</v>
      </c>
      <c r="K113" s="60" t="s">
        <v>969</v>
      </c>
      <c r="L113" s="60" t="s">
        <v>920</v>
      </c>
      <c r="M113" s="60"/>
      <c r="N113" s="13" t="s">
        <v>600</v>
      </c>
      <c r="O113" s="60"/>
      <c r="P113" s="60" t="s">
        <v>969</v>
      </c>
    </row>
    <row r="114" spans="1:16" ht="14" customHeight="1">
      <c r="A114" s="60"/>
      <c r="B114" s="61">
        <v>2011</v>
      </c>
      <c r="C114" s="60" t="s">
        <v>969</v>
      </c>
      <c r="D114" s="60" t="str">
        <f>VLOOKUP(C114,agencies!$A$2:$E$375,3,FALSE)</f>
        <v>Minneapolis PD</v>
      </c>
      <c r="E114" s="60">
        <v>413479</v>
      </c>
      <c r="F114" s="50" t="s">
        <v>860</v>
      </c>
      <c r="G114" s="52">
        <v>40182</v>
      </c>
      <c r="H114" s="60"/>
      <c r="I114" s="62"/>
      <c r="J114" s="63">
        <v>80000</v>
      </c>
      <c r="K114" s="60" t="s">
        <v>969</v>
      </c>
      <c r="L114" s="60" t="s">
        <v>948</v>
      </c>
      <c r="M114" s="60"/>
      <c r="N114" s="13" t="s">
        <v>600</v>
      </c>
      <c r="O114" s="60"/>
      <c r="P114" s="60" t="s">
        <v>969</v>
      </c>
    </row>
    <row r="115" spans="1:16" ht="14" customHeight="1">
      <c r="A115" s="60"/>
      <c r="B115" s="64">
        <v>2015</v>
      </c>
      <c r="C115" s="60" t="s">
        <v>969</v>
      </c>
      <c r="D115" s="60" t="str">
        <f>VLOOKUP(C115,agencies!$A$2:$E$375,3,FALSE)</f>
        <v>Minneapolis PD</v>
      </c>
      <c r="E115" s="60">
        <v>413479</v>
      </c>
      <c r="F115" s="59" t="s">
        <v>725</v>
      </c>
      <c r="G115" s="88">
        <v>41173</v>
      </c>
      <c r="H115" s="60"/>
      <c r="I115" s="60"/>
      <c r="J115" s="20">
        <v>79000</v>
      </c>
      <c r="K115" s="60" t="s">
        <v>969</v>
      </c>
      <c r="L115" s="59" t="s">
        <v>726</v>
      </c>
      <c r="M115" s="60"/>
      <c r="N115" s="13" t="s">
        <v>600</v>
      </c>
      <c r="O115" s="60"/>
      <c r="P115" s="60" t="s">
        <v>969</v>
      </c>
    </row>
    <row r="116" spans="1:16" ht="14" customHeight="1">
      <c r="A116" s="60"/>
      <c r="B116" s="61">
        <v>2011</v>
      </c>
      <c r="C116" s="60" t="s">
        <v>1081</v>
      </c>
      <c r="D116" s="60" t="str">
        <f>VLOOKUP(C116,agencies!$A$2:$E$375,3,FALSE)</f>
        <v>Isanti SO</v>
      </c>
      <c r="E116" s="60">
        <v>22902</v>
      </c>
      <c r="F116" s="50" t="s">
        <v>1082</v>
      </c>
      <c r="G116" s="52">
        <v>40033</v>
      </c>
      <c r="H116" s="60"/>
      <c r="I116" s="60"/>
      <c r="J116" s="63">
        <v>78000</v>
      </c>
      <c r="K116" s="60" t="s">
        <v>1139</v>
      </c>
      <c r="L116" s="60" t="s">
        <v>1083</v>
      </c>
      <c r="M116" s="60"/>
      <c r="N116" s="13" t="s">
        <v>600</v>
      </c>
      <c r="O116" s="70"/>
      <c r="P116" s="60" t="s">
        <v>2355</v>
      </c>
    </row>
    <row r="117" spans="1:16" ht="14" customHeight="1">
      <c r="A117" s="60"/>
      <c r="B117" s="61">
        <v>2011</v>
      </c>
      <c r="C117" s="60" t="s">
        <v>969</v>
      </c>
      <c r="D117" s="60" t="str">
        <f>VLOOKUP(C117,agencies!$A$2:$E$375,3,FALSE)</f>
        <v>Minneapolis PD</v>
      </c>
      <c r="E117" s="60">
        <v>413479</v>
      </c>
      <c r="F117" s="50" t="s">
        <v>856</v>
      </c>
      <c r="G117" s="52">
        <v>39897</v>
      </c>
      <c r="H117" s="60"/>
      <c r="I117" s="62"/>
      <c r="J117" s="63">
        <v>76500</v>
      </c>
      <c r="K117" s="60" t="s">
        <v>969</v>
      </c>
      <c r="L117" s="60" t="s">
        <v>944</v>
      </c>
      <c r="M117" s="60"/>
      <c r="N117" s="13" t="s">
        <v>600</v>
      </c>
      <c r="O117" s="60"/>
      <c r="P117" s="60" t="s">
        <v>969</v>
      </c>
    </row>
    <row r="118" spans="1:16" ht="14" customHeight="1">
      <c r="A118" s="72"/>
      <c r="B118" s="58">
        <v>2013</v>
      </c>
      <c r="C118" s="72" t="s">
        <v>1020</v>
      </c>
      <c r="D118" s="72" t="s">
        <v>1350</v>
      </c>
      <c r="E118" s="60">
        <v>76656</v>
      </c>
      <c r="F118" s="96" t="s">
        <v>2334</v>
      </c>
      <c r="G118" s="72"/>
      <c r="H118" s="72"/>
      <c r="I118" s="97" t="s">
        <v>1006</v>
      </c>
      <c r="J118" s="98">
        <v>76250</v>
      </c>
      <c r="K118" s="72" t="s">
        <v>1020</v>
      </c>
      <c r="L118" s="99" t="s">
        <v>972</v>
      </c>
      <c r="M118" s="96" t="s">
        <v>2335</v>
      </c>
      <c r="N118" s="72"/>
      <c r="O118" s="96" t="s">
        <v>978</v>
      </c>
      <c r="P118" s="60" t="s">
        <v>2355</v>
      </c>
    </row>
    <row r="119" spans="1:16" ht="14" customHeight="1">
      <c r="A119" s="60"/>
      <c r="B119" s="61">
        <v>2007</v>
      </c>
      <c r="C119" s="60" t="s">
        <v>969</v>
      </c>
      <c r="D119" s="60" t="str">
        <f>VLOOKUP(C119,agencies!$A$2:$E$375,3,FALSE)</f>
        <v>Minneapolis PD</v>
      </c>
      <c r="E119" s="60">
        <v>413479</v>
      </c>
      <c r="F119" s="50" t="s">
        <v>805</v>
      </c>
      <c r="G119" s="52">
        <v>38847</v>
      </c>
      <c r="H119" s="60"/>
      <c r="I119" s="62"/>
      <c r="J119" s="63">
        <v>75000</v>
      </c>
      <c r="K119" s="60" t="s">
        <v>969</v>
      </c>
      <c r="L119" s="60" t="s">
        <v>902</v>
      </c>
      <c r="M119" s="60"/>
      <c r="N119" s="13" t="s">
        <v>600</v>
      </c>
      <c r="O119" s="60"/>
      <c r="P119" s="60" t="s">
        <v>969</v>
      </c>
    </row>
    <row r="120" spans="1:16" ht="14" customHeight="1">
      <c r="A120" s="60">
        <v>2010</v>
      </c>
      <c r="B120" s="61">
        <v>2011</v>
      </c>
      <c r="C120" s="60" t="s">
        <v>235</v>
      </c>
      <c r="D120" s="60" t="s">
        <v>2319</v>
      </c>
      <c r="E120" s="60" t="e">
        <v>#N/A</v>
      </c>
      <c r="F120" s="50" t="s">
        <v>236</v>
      </c>
      <c r="G120" s="52">
        <v>39747</v>
      </c>
      <c r="H120" s="52">
        <v>40444</v>
      </c>
      <c r="I120" s="52"/>
      <c r="J120" s="63">
        <v>75000</v>
      </c>
      <c r="K120" s="60" t="s">
        <v>562</v>
      </c>
      <c r="L120" s="60"/>
      <c r="M120" s="60"/>
      <c r="N120" s="13" t="s">
        <v>600</v>
      </c>
      <c r="O120" s="60"/>
      <c r="P120" s="60" t="s">
        <v>2355</v>
      </c>
    </row>
    <row r="121" spans="1:16" ht="14" customHeight="1">
      <c r="A121" s="60"/>
      <c r="B121" s="61">
        <v>2010</v>
      </c>
      <c r="C121" s="60" t="s">
        <v>969</v>
      </c>
      <c r="D121" s="60" t="str">
        <f>VLOOKUP(C121,agencies!$A$2:$E$375,3,FALSE)</f>
        <v>Minneapolis PD</v>
      </c>
      <c r="E121" s="60">
        <v>413479</v>
      </c>
      <c r="F121" s="50" t="s">
        <v>842</v>
      </c>
      <c r="G121" s="52">
        <v>39793</v>
      </c>
      <c r="H121" s="60"/>
      <c r="I121" s="62"/>
      <c r="J121" s="63">
        <v>75000</v>
      </c>
      <c r="K121" s="60" t="s">
        <v>969</v>
      </c>
      <c r="L121" s="60" t="s">
        <v>932</v>
      </c>
      <c r="M121" s="60"/>
      <c r="N121" s="13" t="s">
        <v>600</v>
      </c>
      <c r="O121" s="60"/>
      <c r="P121" s="60" t="s">
        <v>969</v>
      </c>
    </row>
    <row r="122" spans="1:16" ht="14" customHeight="1">
      <c r="A122" s="60"/>
      <c r="B122" s="64">
        <v>2013</v>
      </c>
      <c r="C122" s="60" t="s">
        <v>969</v>
      </c>
      <c r="D122" s="60" t="str">
        <f>VLOOKUP(C122,agencies!$A$2:$E$375,3,FALSE)</f>
        <v>Minneapolis PD</v>
      </c>
      <c r="E122" s="60">
        <v>413479</v>
      </c>
      <c r="F122" s="59" t="s">
        <v>631</v>
      </c>
      <c r="G122" s="65">
        <v>39886</v>
      </c>
      <c r="H122" s="60"/>
      <c r="I122" s="62"/>
      <c r="J122" s="20">
        <v>75000</v>
      </c>
      <c r="K122" s="60" t="s">
        <v>969</v>
      </c>
      <c r="L122" s="59" t="s">
        <v>632</v>
      </c>
      <c r="M122" s="60"/>
      <c r="N122" s="13" t="s">
        <v>600</v>
      </c>
      <c r="O122" s="60"/>
      <c r="P122" s="60" t="s">
        <v>969</v>
      </c>
    </row>
    <row r="123" spans="1:16" ht="14" customHeight="1">
      <c r="A123" s="60"/>
      <c r="B123" s="61">
        <v>2010</v>
      </c>
      <c r="C123" s="60" t="s">
        <v>1068</v>
      </c>
      <c r="D123" s="60" t="str">
        <f>VLOOKUP(C123,agencies!$A$2:$E$375,3,FALSE)</f>
        <v>Dodge SO</v>
      </c>
      <c r="E123" s="60">
        <v>13503</v>
      </c>
      <c r="F123" s="50" t="s">
        <v>1075</v>
      </c>
      <c r="G123" s="52">
        <v>39941</v>
      </c>
      <c r="H123" s="60"/>
      <c r="I123" s="60"/>
      <c r="J123" s="63">
        <v>75000</v>
      </c>
      <c r="K123" s="60" t="s">
        <v>1139</v>
      </c>
      <c r="L123" s="60" t="s">
        <v>1070</v>
      </c>
      <c r="M123" s="60"/>
      <c r="N123" s="13" t="s">
        <v>600</v>
      </c>
      <c r="O123" s="70"/>
      <c r="P123" s="60" t="s">
        <v>2355</v>
      </c>
    </row>
    <row r="124" spans="1:16" ht="14" customHeight="1">
      <c r="A124" s="60">
        <v>2010</v>
      </c>
      <c r="B124" s="61">
        <v>2010</v>
      </c>
      <c r="C124" s="60" t="s">
        <v>40</v>
      </c>
      <c r="D124" s="60" t="str">
        <f>PROPER(C124)</f>
        <v>Southeast Mn Violent Crime Enforcement Team</v>
      </c>
      <c r="E124" s="60" t="e">
        <v>#N/A</v>
      </c>
      <c r="F124" s="50" t="s">
        <v>228</v>
      </c>
      <c r="G124" s="52">
        <v>39941</v>
      </c>
      <c r="H124" s="52">
        <v>40408</v>
      </c>
      <c r="I124" s="52"/>
      <c r="J124" s="63">
        <v>75000</v>
      </c>
      <c r="K124" s="60" t="s">
        <v>562</v>
      </c>
      <c r="L124" s="60"/>
      <c r="M124" s="60"/>
      <c r="N124" s="13" t="s">
        <v>600</v>
      </c>
      <c r="O124" s="60"/>
      <c r="P124" s="60" t="s">
        <v>2355</v>
      </c>
    </row>
    <row r="125" spans="1:16" ht="14" customHeight="1">
      <c r="A125" s="60"/>
      <c r="B125" s="61">
        <v>2013</v>
      </c>
      <c r="C125" s="60" t="s">
        <v>1058</v>
      </c>
      <c r="D125" s="60" t="str">
        <f>VLOOKUP(C125,agencies!$A$2:$E$375,3,FALSE)</f>
        <v>Itasca SO</v>
      </c>
      <c r="E125" s="60">
        <v>28721</v>
      </c>
      <c r="F125" s="50" t="s">
        <v>1162</v>
      </c>
      <c r="G125" s="52">
        <v>40493</v>
      </c>
      <c r="H125" s="60"/>
      <c r="I125" s="66">
        <v>41494</v>
      </c>
      <c r="J125" s="63">
        <v>75000</v>
      </c>
      <c r="K125" s="60" t="s">
        <v>1139</v>
      </c>
      <c r="L125" s="60" t="s">
        <v>1140</v>
      </c>
      <c r="M125" s="60"/>
      <c r="N125" s="60" t="s">
        <v>597</v>
      </c>
      <c r="O125" s="60"/>
      <c r="P125" s="60" t="s">
        <v>2355</v>
      </c>
    </row>
    <row r="126" spans="1:16" ht="14" customHeight="1">
      <c r="A126" s="60"/>
      <c r="B126" s="61">
        <v>2013</v>
      </c>
      <c r="C126" s="60" t="s">
        <v>1084</v>
      </c>
      <c r="D126" s="60" t="str">
        <f>VLOOKUP(C126,agencies!$A$2:$E$375,3,FALSE)</f>
        <v>Pine SO</v>
      </c>
      <c r="E126" s="60">
        <v>28914</v>
      </c>
      <c r="F126" s="50" t="s">
        <v>1096</v>
      </c>
      <c r="G126" s="52">
        <v>40637</v>
      </c>
      <c r="H126" s="60"/>
      <c r="I126" s="60"/>
      <c r="J126" s="63">
        <v>75000</v>
      </c>
      <c r="K126" s="60" t="s">
        <v>1139</v>
      </c>
      <c r="L126" s="60" t="s">
        <v>1097</v>
      </c>
      <c r="M126" s="60"/>
      <c r="N126" s="13" t="s">
        <v>600</v>
      </c>
      <c r="O126" s="70"/>
      <c r="P126" s="60" t="s">
        <v>2355</v>
      </c>
    </row>
    <row r="127" spans="1:16" ht="14" customHeight="1">
      <c r="A127" s="60">
        <v>2013</v>
      </c>
      <c r="B127" s="61">
        <v>2013</v>
      </c>
      <c r="C127" s="60" t="s">
        <v>110</v>
      </c>
      <c r="D127" s="60" t="str">
        <f>VLOOKUP(C127,agencies!$A$2:$E$375,3,FALSE)</f>
        <v>Maplewood PD</v>
      </c>
      <c r="E127" s="60">
        <v>40742</v>
      </c>
      <c r="F127" s="50" t="s">
        <v>351</v>
      </c>
      <c r="G127" s="52">
        <v>40707</v>
      </c>
      <c r="H127" s="52">
        <v>41313</v>
      </c>
      <c r="I127" s="52"/>
      <c r="J127" s="63">
        <v>75000</v>
      </c>
      <c r="K127" s="60" t="s">
        <v>562</v>
      </c>
      <c r="L127" s="60"/>
      <c r="M127" s="60"/>
      <c r="N127" s="13" t="s">
        <v>600</v>
      </c>
      <c r="O127" s="60"/>
      <c r="P127" s="60" t="s">
        <v>2355</v>
      </c>
    </row>
    <row r="128" spans="1:16" ht="14" customHeight="1">
      <c r="A128" s="60"/>
      <c r="B128" s="61">
        <v>2013</v>
      </c>
      <c r="C128" s="60" t="s">
        <v>1044</v>
      </c>
      <c r="D128" s="60" t="str">
        <f>VLOOKUP(C128,agencies!$A$2:$E$375,3,FALSE)</f>
        <v>Washington SO</v>
      </c>
      <c r="E128" s="60">
        <v>63163</v>
      </c>
      <c r="F128" s="50" t="s">
        <v>1098</v>
      </c>
      <c r="G128" s="52">
        <v>40707</v>
      </c>
      <c r="H128" s="60"/>
      <c r="I128" s="60"/>
      <c r="J128" s="63">
        <v>75000</v>
      </c>
      <c r="K128" s="60" t="s">
        <v>1139</v>
      </c>
      <c r="L128" s="60" t="s">
        <v>1099</v>
      </c>
      <c r="M128" s="60"/>
      <c r="N128" s="13" t="s">
        <v>600</v>
      </c>
      <c r="O128" s="70"/>
      <c r="P128" s="60" t="s">
        <v>2355</v>
      </c>
    </row>
    <row r="129" spans="1:16" ht="14" customHeight="1">
      <c r="A129" s="60"/>
      <c r="B129" s="61">
        <v>2013</v>
      </c>
      <c r="C129" s="60" t="s">
        <v>1109</v>
      </c>
      <c r="D129" s="60" t="str">
        <f>VLOOKUP(C129,agencies!$A$2:$E$375,3,FALSE)</f>
        <v>McLeod SO</v>
      </c>
      <c r="E129" s="60">
        <v>10868</v>
      </c>
      <c r="F129" s="50" t="s">
        <v>1110</v>
      </c>
      <c r="G129" s="52">
        <v>41013</v>
      </c>
      <c r="H129" s="60"/>
      <c r="I129" s="60"/>
      <c r="J129" s="63">
        <v>75000</v>
      </c>
      <c r="K129" s="60" t="s">
        <v>1139</v>
      </c>
      <c r="L129" s="60" t="s">
        <v>1111</v>
      </c>
      <c r="M129" s="60"/>
      <c r="N129" s="13" t="s">
        <v>600</v>
      </c>
      <c r="O129" s="70"/>
      <c r="P129" s="60" t="s">
        <v>2355</v>
      </c>
    </row>
    <row r="130" spans="1:16" ht="14" customHeight="1">
      <c r="A130" s="60">
        <v>2012</v>
      </c>
      <c r="B130" s="61">
        <v>2012</v>
      </c>
      <c r="C130" s="60" t="s">
        <v>21</v>
      </c>
      <c r="D130" s="60" t="str">
        <f>VLOOKUP(C130,agencies!$A$2:$E$375,3,FALSE)</f>
        <v>Rochester PD</v>
      </c>
      <c r="E130" s="60">
        <v>112542</v>
      </c>
      <c r="F130" s="50" t="s">
        <v>325</v>
      </c>
      <c r="G130" s="52">
        <v>41052</v>
      </c>
      <c r="H130" s="52">
        <v>41190</v>
      </c>
      <c r="I130" s="52"/>
      <c r="J130" s="63">
        <v>75000</v>
      </c>
      <c r="K130" s="60" t="s">
        <v>562</v>
      </c>
      <c r="L130" s="60"/>
      <c r="M130" s="60"/>
      <c r="N130" s="13" t="s">
        <v>600</v>
      </c>
      <c r="O130" s="60"/>
      <c r="P130" s="60" t="s">
        <v>2355</v>
      </c>
    </row>
    <row r="131" spans="1:16" ht="14" customHeight="1">
      <c r="A131" s="60">
        <v>2017</v>
      </c>
      <c r="B131" s="61">
        <v>2017</v>
      </c>
      <c r="C131" s="60" t="s">
        <v>55</v>
      </c>
      <c r="D131" s="60" t="str">
        <f>VLOOKUP(C131,agencies!$A$2:$E$375,3,FALSE)</f>
        <v>Eagan PD</v>
      </c>
      <c r="E131" s="60">
        <v>66549</v>
      </c>
      <c r="F131" s="50" t="s">
        <v>1209</v>
      </c>
      <c r="G131" s="52">
        <v>42599</v>
      </c>
      <c r="H131" s="52">
        <v>42849</v>
      </c>
      <c r="I131" s="60"/>
      <c r="J131" s="63">
        <v>75000</v>
      </c>
      <c r="K131" s="13" t="s">
        <v>562</v>
      </c>
      <c r="L131" s="60"/>
      <c r="M131" s="60"/>
      <c r="N131" s="13" t="s">
        <v>600</v>
      </c>
      <c r="O131" s="60"/>
      <c r="P131" s="60" t="s">
        <v>2355</v>
      </c>
    </row>
    <row r="132" spans="1:16" ht="14" customHeight="1">
      <c r="A132" s="60"/>
      <c r="B132" s="64">
        <v>2015</v>
      </c>
      <c r="C132" s="60" t="s">
        <v>1020</v>
      </c>
      <c r="D132" s="60" t="str">
        <f>VLOOKUP(C132,agencies!$A$2:$E$375,3,FALSE)</f>
        <v>Ramsey SO</v>
      </c>
      <c r="E132" s="60">
        <v>76656</v>
      </c>
      <c r="F132" s="81" t="s">
        <v>1011</v>
      </c>
      <c r="G132" s="60"/>
      <c r="H132" s="60"/>
      <c r="I132" s="82">
        <v>42073</v>
      </c>
      <c r="J132" s="83">
        <v>75000</v>
      </c>
      <c r="K132" s="60" t="s">
        <v>1020</v>
      </c>
      <c r="L132" s="84" t="s">
        <v>972</v>
      </c>
      <c r="M132" s="81" t="s">
        <v>1012</v>
      </c>
      <c r="N132" s="13" t="s">
        <v>600</v>
      </c>
      <c r="O132" s="81" t="s">
        <v>978</v>
      </c>
      <c r="P132" s="60" t="s">
        <v>2355</v>
      </c>
    </row>
    <row r="133" spans="1:16" ht="14" customHeight="1">
      <c r="A133" s="62">
        <v>2014</v>
      </c>
      <c r="B133" s="64">
        <v>2015</v>
      </c>
      <c r="C133" s="60" t="s">
        <v>1286</v>
      </c>
      <c r="D133" s="60" t="str">
        <f>VLOOKUP(C133,agencies!$A$2:$E$375,3,FALSE)</f>
        <v>St Paul PD</v>
      </c>
      <c r="E133" s="60">
        <v>300721</v>
      </c>
      <c r="F133" s="67" t="s">
        <v>1228</v>
      </c>
      <c r="G133" s="60"/>
      <c r="H133" s="60"/>
      <c r="I133" s="60"/>
      <c r="J133" s="68">
        <v>75000</v>
      </c>
      <c r="K133" s="13" t="s">
        <v>1286</v>
      </c>
      <c r="L133" s="71" t="s">
        <v>2258</v>
      </c>
      <c r="M133" s="69" t="s">
        <v>1215</v>
      </c>
      <c r="N133" s="13" t="s">
        <v>600</v>
      </c>
      <c r="O133" s="69" t="s">
        <v>624</v>
      </c>
      <c r="P133" s="60" t="s">
        <v>2355</v>
      </c>
    </row>
    <row r="134" spans="1:16" ht="14" customHeight="1">
      <c r="A134" s="60"/>
      <c r="B134" s="61">
        <v>2012</v>
      </c>
      <c r="C134" s="60" t="s">
        <v>969</v>
      </c>
      <c r="D134" s="60" t="str">
        <f>VLOOKUP(C134,agencies!$A$2:$E$375,3,FALSE)</f>
        <v>Minneapolis PD</v>
      </c>
      <c r="E134" s="60">
        <v>413479</v>
      </c>
      <c r="F134" s="50" t="s">
        <v>879</v>
      </c>
      <c r="G134" s="52">
        <v>40632</v>
      </c>
      <c r="H134" s="60"/>
      <c r="I134" s="62"/>
      <c r="J134" s="63">
        <v>74414.5</v>
      </c>
      <c r="K134" s="60" t="s">
        <v>969</v>
      </c>
      <c r="L134" s="60" t="s">
        <v>966</v>
      </c>
      <c r="M134" s="60"/>
      <c r="N134" s="13" t="s">
        <v>600</v>
      </c>
      <c r="O134" s="60"/>
      <c r="P134" s="60" t="s">
        <v>969</v>
      </c>
    </row>
    <row r="135" spans="1:16" ht="14" customHeight="1">
      <c r="A135" s="60"/>
      <c r="B135" s="61">
        <v>2009</v>
      </c>
      <c r="C135" s="60" t="s">
        <v>1076</v>
      </c>
      <c r="D135" s="60" t="str">
        <f>VLOOKUP(C135,agencies!$A$2:$E$375,3,FALSE)</f>
        <v>Carver SO</v>
      </c>
      <c r="E135" s="60">
        <v>73693</v>
      </c>
      <c r="F135" s="50" t="s">
        <v>1077</v>
      </c>
      <c r="G135" s="52">
        <v>39990</v>
      </c>
      <c r="H135" s="60"/>
      <c r="I135" s="60"/>
      <c r="J135" s="63">
        <v>74133.39</v>
      </c>
      <c r="K135" s="60" t="s">
        <v>1139</v>
      </c>
      <c r="L135" s="60" t="s">
        <v>1023</v>
      </c>
      <c r="M135" s="60"/>
      <c r="N135" s="13" t="s">
        <v>600</v>
      </c>
      <c r="O135" s="70"/>
      <c r="P135" s="60" t="s">
        <v>2355</v>
      </c>
    </row>
    <row r="136" spans="1:16" ht="14" customHeight="1">
      <c r="A136" s="60"/>
      <c r="B136" s="61">
        <v>2011</v>
      </c>
      <c r="C136" s="60" t="s">
        <v>1068</v>
      </c>
      <c r="D136" s="60" t="str">
        <f>VLOOKUP(C136,agencies!$A$2:$E$375,3,FALSE)</f>
        <v>Dodge SO</v>
      </c>
      <c r="E136" s="60">
        <v>13503</v>
      </c>
      <c r="F136" s="50" t="s">
        <v>1069</v>
      </c>
      <c r="G136" s="52">
        <v>39887</v>
      </c>
      <c r="H136" s="60"/>
      <c r="I136" s="60"/>
      <c r="J136" s="63">
        <v>72500</v>
      </c>
      <c r="K136" s="60" t="s">
        <v>1139</v>
      </c>
      <c r="L136" s="60" t="s">
        <v>1070</v>
      </c>
      <c r="M136" s="60"/>
      <c r="N136" s="13" t="s">
        <v>600</v>
      </c>
      <c r="O136" s="70"/>
      <c r="P136" s="60" t="s">
        <v>2355</v>
      </c>
    </row>
    <row r="137" spans="1:16" ht="14" customHeight="1">
      <c r="A137" s="60">
        <v>2011</v>
      </c>
      <c r="B137" s="61">
        <v>2011</v>
      </c>
      <c r="C137" s="60" t="s">
        <v>40</v>
      </c>
      <c r="D137" s="60" t="str">
        <f>PROPER(C137)</f>
        <v>Southeast Mn Violent Crime Enforcement Team</v>
      </c>
      <c r="E137" s="60" t="e">
        <v>#N/A</v>
      </c>
      <c r="F137" s="50" t="s">
        <v>253</v>
      </c>
      <c r="G137" s="52">
        <v>39965</v>
      </c>
      <c r="H137" s="52">
        <v>40561</v>
      </c>
      <c r="I137" s="52"/>
      <c r="J137" s="63">
        <v>72500</v>
      </c>
      <c r="K137" s="60" t="s">
        <v>562</v>
      </c>
      <c r="L137" s="60"/>
      <c r="M137" s="60"/>
      <c r="N137" s="13" t="s">
        <v>600</v>
      </c>
      <c r="O137" s="60"/>
      <c r="P137" s="60" t="s">
        <v>2355</v>
      </c>
    </row>
    <row r="138" spans="1:16" ht="14" customHeight="1">
      <c r="A138" s="60"/>
      <c r="B138" s="61">
        <f>YEAR(I138)</f>
        <v>2012</v>
      </c>
      <c r="C138" s="13" t="s">
        <v>1295</v>
      </c>
      <c r="D138" s="60" t="str">
        <f>VLOOKUP(C138,agencies!$A$2:$E$375,3,FALSE)</f>
        <v>Anoka SO</v>
      </c>
      <c r="E138" s="60">
        <v>82411</v>
      </c>
      <c r="F138" s="50" t="s">
        <v>1288</v>
      </c>
      <c r="G138" s="51">
        <v>40118</v>
      </c>
      <c r="H138" s="60"/>
      <c r="I138" s="9">
        <v>41029</v>
      </c>
      <c r="J138" s="63">
        <v>72500</v>
      </c>
      <c r="K138" s="13" t="s">
        <v>1295</v>
      </c>
      <c r="L138" s="8" t="s">
        <v>1290</v>
      </c>
      <c r="M138" s="60" t="s">
        <v>1293</v>
      </c>
      <c r="N138" s="11" t="s">
        <v>600</v>
      </c>
      <c r="O138" s="60"/>
      <c r="P138" s="60" t="s">
        <v>2355</v>
      </c>
    </row>
    <row r="139" spans="1:16" ht="14" customHeight="1">
      <c r="A139" s="60"/>
      <c r="B139" s="61">
        <v>2010</v>
      </c>
      <c r="C139" s="60" t="s">
        <v>969</v>
      </c>
      <c r="D139" s="60" t="str">
        <f>VLOOKUP(C139,agencies!$A$2:$E$375,3,FALSE)</f>
        <v>Minneapolis PD</v>
      </c>
      <c r="E139" s="60">
        <v>413479</v>
      </c>
      <c r="F139" s="50" t="s">
        <v>839</v>
      </c>
      <c r="G139" s="52">
        <v>39325</v>
      </c>
      <c r="H139" s="60"/>
      <c r="I139" s="62"/>
      <c r="J139" s="63">
        <v>70800</v>
      </c>
      <c r="K139" s="60" t="s">
        <v>969</v>
      </c>
      <c r="L139" s="60" t="s">
        <v>929</v>
      </c>
      <c r="M139" s="60"/>
      <c r="N139" s="13" t="s">
        <v>600</v>
      </c>
      <c r="O139" s="60"/>
      <c r="P139" s="60" t="s">
        <v>969</v>
      </c>
    </row>
    <row r="140" spans="1:16" ht="14" customHeight="1">
      <c r="A140" s="60"/>
      <c r="B140" s="61">
        <v>2007</v>
      </c>
      <c r="C140" s="60" t="s">
        <v>969</v>
      </c>
      <c r="D140" s="60" t="str">
        <f>VLOOKUP(C140,agencies!$A$2:$E$375,3,FALSE)</f>
        <v>Minneapolis PD</v>
      </c>
      <c r="E140" s="60">
        <v>413479</v>
      </c>
      <c r="F140" s="50" t="s">
        <v>800</v>
      </c>
      <c r="G140" s="52">
        <v>38268</v>
      </c>
      <c r="H140" s="60"/>
      <c r="I140" s="62"/>
      <c r="J140" s="63">
        <v>70000</v>
      </c>
      <c r="K140" s="60" t="s">
        <v>969</v>
      </c>
      <c r="L140" s="60" t="s">
        <v>897</v>
      </c>
      <c r="M140" s="60"/>
      <c r="N140" s="13" t="s">
        <v>600</v>
      </c>
      <c r="O140" s="60"/>
      <c r="P140" s="60" t="s">
        <v>969</v>
      </c>
    </row>
    <row r="141" spans="1:16" ht="14" customHeight="1">
      <c r="A141" s="60"/>
      <c r="B141" s="64">
        <v>2013</v>
      </c>
      <c r="C141" s="60" t="s">
        <v>969</v>
      </c>
      <c r="D141" s="60" t="str">
        <f>VLOOKUP(C141,agencies!$A$2:$E$375,3,FALSE)</f>
        <v>Minneapolis PD</v>
      </c>
      <c r="E141" s="60">
        <v>413479</v>
      </c>
      <c r="F141" s="59" t="s">
        <v>633</v>
      </c>
      <c r="G141" s="65">
        <v>39993</v>
      </c>
      <c r="H141" s="60"/>
      <c r="I141" s="62"/>
      <c r="J141" s="20">
        <v>70000</v>
      </c>
      <c r="K141" s="60" t="s">
        <v>969</v>
      </c>
      <c r="L141" s="59" t="s">
        <v>634</v>
      </c>
      <c r="M141" s="60"/>
      <c r="N141" s="13" t="s">
        <v>600</v>
      </c>
      <c r="O141" s="60"/>
      <c r="P141" s="60" t="s">
        <v>969</v>
      </c>
    </row>
    <row r="142" spans="1:16" ht="14" customHeight="1">
      <c r="A142" s="60"/>
      <c r="B142" s="64">
        <v>2013</v>
      </c>
      <c r="C142" s="60" t="s">
        <v>969</v>
      </c>
      <c r="D142" s="60" t="str">
        <f>VLOOKUP(C142,agencies!$A$2:$E$375,3,FALSE)</f>
        <v>Minneapolis PD</v>
      </c>
      <c r="E142" s="60">
        <v>413479</v>
      </c>
      <c r="F142" s="59" t="s">
        <v>635</v>
      </c>
      <c r="G142" s="65">
        <v>40129</v>
      </c>
      <c r="H142" s="60"/>
      <c r="I142" s="62"/>
      <c r="J142" s="20">
        <v>70000</v>
      </c>
      <c r="K142" s="60" t="s">
        <v>969</v>
      </c>
      <c r="L142" s="59" t="s">
        <v>636</v>
      </c>
      <c r="M142" s="60"/>
      <c r="N142" s="13" t="s">
        <v>600</v>
      </c>
      <c r="O142" s="60"/>
      <c r="P142" s="60" t="s">
        <v>969</v>
      </c>
    </row>
    <row r="143" spans="1:16" ht="14" customHeight="1">
      <c r="A143" s="60"/>
      <c r="B143" s="64">
        <v>2013</v>
      </c>
      <c r="C143" s="60" t="s">
        <v>969</v>
      </c>
      <c r="D143" s="60" t="str">
        <f>VLOOKUP(C143,agencies!$A$2:$E$375,3,FALSE)</f>
        <v>Minneapolis PD</v>
      </c>
      <c r="E143" s="60">
        <v>413479</v>
      </c>
      <c r="F143" s="59" t="s">
        <v>644</v>
      </c>
      <c r="G143" s="65">
        <v>40523</v>
      </c>
      <c r="H143" s="60"/>
      <c r="I143" s="60"/>
      <c r="J143" s="20">
        <v>70000</v>
      </c>
      <c r="K143" s="60" t="s">
        <v>969</v>
      </c>
      <c r="L143" s="59" t="s">
        <v>645</v>
      </c>
      <c r="M143" s="60"/>
      <c r="N143" s="13" t="s">
        <v>600</v>
      </c>
      <c r="O143" s="60"/>
      <c r="P143" s="60" t="s">
        <v>969</v>
      </c>
    </row>
    <row r="144" spans="1:16" ht="14" customHeight="1">
      <c r="A144" s="60">
        <v>2007</v>
      </c>
      <c r="B144" s="64">
        <v>2009</v>
      </c>
      <c r="C144" s="13" t="s">
        <v>1307</v>
      </c>
      <c r="D144" s="60" t="str">
        <f>VLOOKUP(C144,agencies!$A$2:$E$375,3,FALSE)</f>
        <v>Hennepin SO</v>
      </c>
      <c r="E144" s="60">
        <v>4414</v>
      </c>
      <c r="F144" s="11" t="s">
        <v>1299</v>
      </c>
      <c r="G144" s="60"/>
      <c r="H144" s="52">
        <v>39264</v>
      </c>
      <c r="I144" s="52">
        <v>39814</v>
      </c>
      <c r="J144" s="100">
        <v>70000</v>
      </c>
      <c r="K144" s="13" t="s">
        <v>1307</v>
      </c>
      <c r="L144" s="101" t="s">
        <v>2210</v>
      </c>
      <c r="M144" s="13" t="s">
        <v>1308</v>
      </c>
      <c r="N144" s="60" t="s">
        <v>597</v>
      </c>
      <c r="O144" s="60"/>
      <c r="P144" s="60" t="s">
        <v>2355</v>
      </c>
    </row>
    <row r="145" spans="1:16" ht="14" customHeight="1">
      <c r="A145" s="60"/>
      <c r="B145" s="64">
        <v>2013</v>
      </c>
      <c r="C145" s="60" t="s">
        <v>1020</v>
      </c>
      <c r="D145" s="60" t="str">
        <f>VLOOKUP(C145,agencies!$A$2:$E$375,3,FALSE)</f>
        <v>Ramsey SO</v>
      </c>
      <c r="E145" s="60">
        <v>76656</v>
      </c>
      <c r="F145" s="81" t="s">
        <v>1004</v>
      </c>
      <c r="G145" s="60"/>
      <c r="H145" s="60"/>
      <c r="I145" s="102" t="s">
        <v>1006</v>
      </c>
      <c r="J145" s="83">
        <v>70000</v>
      </c>
      <c r="K145" s="60" t="s">
        <v>1020</v>
      </c>
      <c r="L145" s="84" t="s">
        <v>983</v>
      </c>
      <c r="M145" s="81" t="s">
        <v>1005</v>
      </c>
      <c r="N145" s="60" t="s">
        <v>597</v>
      </c>
      <c r="O145" s="81" t="s">
        <v>978</v>
      </c>
      <c r="P145" s="60" t="s">
        <v>2355</v>
      </c>
    </row>
    <row r="146" spans="1:16" ht="14" customHeight="1">
      <c r="A146" s="60"/>
      <c r="B146" s="64">
        <v>2015</v>
      </c>
      <c r="C146" s="60" t="s">
        <v>969</v>
      </c>
      <c r="D146" s="60" t="str">
        <f>VLOOKUP(C146,agencies!$A$2:$E$375,3,FALSE)</f>
        <v>Minneapolis PD</v>
      </c>
      <c r="E146" s="60">
        <v>413479</v>
      </c>
      <c r="F146" s="59" t="s">
        <v>719</v>
      </c>
      <c r="G146" s="89">
        <v>41104</v>
      </c>
      <c r="H146" s="60"/>
      <c r="I146" s="60"/>
      <c r="J146" s="20">
        <v>67999</v>
      </c>
      <c r="K146" s="60" t="s">
        <v>969</v>
      </c>
      <c r="L146" s="59" t="s">
        <v>720</v>
      </c>
      <c r="M146" s="60"/>
      <c r="N146" s="13" t="s">
        <v>600</v>
      </c>
      <c r="O146" s="60"/>
      <c r="P146" s="60" t="s">
        <v>969</v>
      </c>
    </row>
    <row r="147" spans="1:16" ht="14" customHeight="1">
      <c r="A147" s="60">
        <v>2016</v>
      </c>
      <c r="B147" s="61">
        <v>2016</v>
      </c>
      <c r="C147" s="60" t="s">
        <v>190</v>
      </c>
      <c r="D147" s="60" t="str">
        <f>VLOOKUP(C147,agencies!$A$2:$E$375,3,FALSE)</f>
        <v>Hopkins PD</v>
      </c>
      <c r="E147" s="60">
        <v>18167</v>
      </c>
      <c r="F147" s="50" t="s">
        <v>521</v>
      </c>
      <c r="G147" s="52">
        <v>42042</v>
      </c>
      <c r="H147" s="52">
        <v>42394</v>
      </c>
      <c r="I147" s="52"/>
      <c r="J147" s="63">
        <v>67500</v>
      </c>
      <c r="K147" s="60" t="s">
        <v>562</v>
      </c>
      <c r="L147" s="60"/>
      <c r="M147" s="60"/>
      <c r="N147" s="13" t="s">
        <v>600</v>
      </c>
      <c r="O147" s="60"/>
      <c r="P147" s="60" t="s">
        <v>2355</v>
      </c>
    </row>
    <row r="148" spans="1:16" ht="14" customHeight="1">
      <c r="A148" s="60"/>
      <c r="B148" s="64">
        <v>2015</v>
      </c>
      <c r="C148" s="60" t="s">
        <v>969</v>
      </c>
      <c r="D148" s="60" t="str">
        <f>VLOOKUP(C148,agencies!$A$2:$E$375,3,FALSE)</f>
        <v>Minneapolis PD</v>
      </c>
      <c r="E148" s="60">
        <v>413479</v>
      </c>
      <c r="F148" s="59" t="s">
        <v>707</v>
      </c>
      <c r="G148" s="89">
        <v>41002</v>
      </c>
      <c r="H148" s="60"/>
      <c r="I148" s="60"/>
      <c r="J148" s="20">
        <v>66421.91</v>
      </c>
      <c r="K148" s="60" t="s">
        <v>969</v>
      </c>
      <c r="L148" s="59" t="s">
        <v>708</v>
      </c>
      <c r="M148" s="60"/>
      <c r="N148" s="13" t="s">
        <v>600</v>
      </c>
      <c r="O148" s="60"/>
      <c r="P148" s="60" t="s">
        <v>969</v>
      </c>
    </row>
    <row r="149" spans="1:16" ht="14" customHeight="1">
      <c r="A149" s="60"/>
      <c r="B149" s="61">
        <v>2009</v>
      </c>
      <c r="C149" s="60" t="s">
        <v>969</v>
      </c>
      <c r="D149" s="60" t="str">
        <f>VLOOKUP(C149,agencies!$A$2:$E$375,3,FALSE)</f>
        <v>Minneapolis PD</v>
      </c>
      <c r="E149" s="60">
        <v>413479</v>
      </c>
      <c r="F149" s="50" t="s">
        <v>822</v>
      </c>
      <c r="G149" s="52">
        <v>38933</v>
      </c>
      <c r="H149" s="60"/>
      <c r="I149" s="62"/>
      <c r="J149" s="63">
        <v>65000</v>
      </c>
      <c r="K149" s="60" t="s">
        <v>969</v>
      </c>
      <c r="L149" s="60" t="s">
        <v>916</v>
      </c>
      <c r="M149" s="60"/>
      <c r="N149" s="13" t="s">
        <v>600</v>
      </c>
      <c r="O149" s="60"/>
      <c r="P149" s="60" t="s">
        <v>969</v>
      </c>
    </row>
    <row r="150" spans="1:16" ht="14" customHeight="1">
      <c r="A150" s="62">
        <v>2013</v>
      </c>
      <c r="B150" s="64">
        <v>2014</v>
      </c>
      <c r="C150" s="60" t="s">
        <v>1286</v>
      </c>
      <c r="D150" s="60" t="str">
        <f>VLOOKUP(C150,agencies!$A$2:$E$375,3,FALSE)</f>
        <v>St Paul PD</v>
      </c>
      <c r="E150" s="60">
        <v>300721</v>
      </c>
      <c r="F150" s="67" t="s">
        <v>1218</v>
      </c>
      <c r="G150" s="60"/>
      <c r="H150" s="60"/>
      <c r="I150" s="60"/>
      <c r="J150" s="68">
        <v>65000</v>
      </c>
      <c r="K150" s="13" t="s">
        <v>1286</v>
      </c>
      <c r="L150" s="71" t="s">
        <v>2247</v>
      </c>
      <c r="M150" s="69" t="s">
        <v>1219</v>
      </c>
      <c r="N150" s="13" t="s">
        <v>600</v>
      </c>
      <c r="O150" s="69" t="s">
        <v>624</v>
      </c>
      <c r="P150" s="60" t="s">
        <v>2355</v>
      </c>
    </row>
    <row r="151" spans="1:16" ht="14" customHeight="1">
      <c r="A151" s="60">
        <v>2012</v>
      </c>
      <c r="B151" s="61">
        <v>2012</v>
      </c>
      <c r="C151" s="60" t="s">
        <v>40</v>
      </c>
      <c r="D151" s="60" t="str">
        <f>PROPER(C151)</f>
        <v>Southeast Mn Violent Crime Enforcement Team</v>
      </c>
      <c r="E151" s="60" t="e">
        <v>#N/A</v>
      </c>
      <c r="F151" s="50" t="s">
        <v>300</v>
      </c>
      <c r="G151" s="52">
        <v>39904</v>
      </c>
      <c r="H151" s="52">
        <v>40970</v>
      </c>
      <c r="I151" s="52"/>
      <c r="J151" s="63">
        <v>62500</v>
      </c>
      <c r="K151" s="60" t="s">
        <v>562</v>
      </c>
      <c r="L151" s="60"/>
      <c r="M151" s="60"/>
      <c r="N151" s="13" t="s">
        <v>600</v>
      </c>
      <c r="O151" s="60"/>
      <c r="P151" s="60" t="s">
        <v>2355</v>
      </c>
    </row>
    <row r="152" spans="1:16" ht="14" customHeight="1">
      <c r="A152" s="60"/>
      <c r="B152" s="61">
        <v>2012</v>
      </c>
      <c r="C152" s="60" t="s">
        <v>1068</v>
      </c>
      <c r="D152" s="60" t="str">
        <f>VLOOKUP(C152,agencies!$A$2:$E$375,3,FALSE)</f>
        <v>Dodge SO</v>
      </c>
      <c r="E152" s="60">
        <v>13503</v>
      </c>
      <c r="F152" s="50" t="s">
        <v>1074</v>
      </c>
      <c r="G152" s="52">
        <v>39918</v>
      </c>
      <c r="H152" s="60"/>
      <c r="I152" s="60"/>
      <c r="J152" s="63">
        <v>62500</v>
      </c>
      <c r="K152" s="60" t="s">
        <v>1139</v>
      </c>
      <c r="L152" s="60" t="s">
        <v>1070</v>
      </c>
      <c r="M152" s="60"/>
      <c r="N152" s="13" t="s">
        <v>600</v>
      </c>
      <c r="O152" s="70"/>
      <c r="P152" s="60" t="s">
        <v>2355</v>
      </c>
    </row>
    <row r="153" spans="1:16" ht="14" customHeight="1">
      <c r="A153" s="60"/>
      <c r="B153" s="64">
        <v>2016</v>
      </c>
      <c r="C153" s="60" t="s">
        <v>969</v>
      </c>
      <c r="D153" s="60" t="str">
        <f>VLOOKUP(C153,agencies!$A$2:$E$375,3,FALSE)</f>
        <v>Minneapolis PD</v>
      </c>
      <c r="E153" s="60">
        <v>413479</v>
      </c>
      <c r="F153" s="74" t="s">
        <v>764</v>
      </c>
      <c r="G153" s="75">
        <v>41833</v>
      </c>
      <c r="H153" s="60"/>
      <c r="I153" s="60"/>
      <c r="J153" s="20">
        <v>62500</v>
      </c>
      <c r="K153" s="60" t="s">
        <v>969</v>
      </c>
      <c r="L153" s="59" t="s">
        <v>765</v>
      </c>
      <c r="M153" s="60"/>
      <c r="N153" s="13" t="s">
        <v>600</v>
      </c>
      <c r="O153" s="60"/>
      <c r="P153" s="60" t="s">
        <v>969</v>
      </c>
    </row>
    <row r="154" spans="1:16" ht="14" customHeight="1">
      <c r="A154" s="60"/>
      <c r="B154" s="64">
        <v>2013</v>
      </c>
      <c r="C154" s="60" t="s">
        <v>969</v>
      </c>
      <c r="D154" s="60" t="str">
        <f>VLOOKUP(C154,agencies!$A$2:$E$375,3,FALSE)</f>
        <v>Minneapolis PD</v>
      </c>
      <c r="E154" s="60">
        <v>413479</v>
      </c>
      <c r="F154" s="59" t="s">
        <v>652</v>
      </c>
      <c r="G154" s="65">
        <v>40795</v>
      </c>
      <c r="H154" s="60"/>
      <c r="I154" s="60"/>
      <c r="J154" s="20">
        <v>60000</v>
      </c>
      <c r="K154" s="60" t="s">
        <v>969</v>
      </c>
      <c r="L154" s="59" t="s">
        <v>653</v>
      </c>
      <c r="M154" s="60"/>
      <c r="N154" s="13" t="s">
        <v>600</v>
      </c>
      <c r="O154" s="60"/>
      <c r="P154" s="60" t="s">
        <v>969</v>
      </c>
    </row>
    <row r="155" spans="1:16" ht="14" customHeight="1">
      <c r="A155" s="60">
        <v>2014</v>
      </c>
      <c r="B155" s="61">
        <v>2015</v>
      </c>
      <c r="C155" s="60" t="s">
        <v>26</v>
      </c>
      <c r="D155" s="60" t="str">
        <f>VLOOKUP(C155,agencies!$A$2:$E$375,3,FALSE)</f>
        <v>Roseville PD</v>
      </c>
      <c r="E155" s="60">
        <v>35729</v>
      </c>
      <c r="F155" s="50" t="s">
        <v>448</v>
      </c>
      <c r="G155" s="52">
        <v>41420</v>
      </c>
      <c r="H155" s="52">
        <v>41744</v>
      </c>
      <c r="I155" s="52"/>
      <c r="J155" s="63">
        <v>60000</v>
      </c>
      <c r="K155" s="60" t="s">
        <v>562</v>
      </c>
      <c r="L155" s="60"/>
      <c r="M155" s="60"/>
      <c r="N155" s="13" t="s">
        <v>600</v>
      </c>
      <c r="O155" s="60"/>
      <c r="P155" s="60" t="s">
        <v>2355</v>
      </c>
    </row>
    <row r="156" spans="1:16" ht="14" customHeight="1">
      <c r="A156" s="60">
        <v>2015</v>
      </c>
      <c r="B156" s="61">
        <v>2017</v>
      </c>
      <c r="C156" s="60" t="s">
        <v>9</v>
      </c>
      <c r="D156" s="60" t="str">
        <f>VLOOKUP(C156,agencies!$A$2:$E$375,3,FALSE)</f>
        <v>Brooklyn Park PD</v>
      </c>
      <c r="E156" s="60">
        <v>79433</v>
      </c>
      <c r="F156" s="50" t="s">
        <v>516</v>
      </c>
      <c r="G156" s="52">
        <v>41947</v>
      </c>
      <c r="H156" s="52">
        <v>42041</v>
      </c>
      <c r="I156" s="52"/>
      <c r="J156" s="63">
        <v>60000</v>
      </c>
      <c r="K156" s="60" t="s">
        <v>562</v>
      </c>
      <c r="L156" s="60"/>
      <c r="M156" s="60"/>
      <c r="N156" s="13" t="s">
        <v>600</v>
      </c>
      <c r="O156" s="60"/>
      <c r="P156" s="60" t="s">
        <v>2355</v>
      </c>
    </row>
    <row r="157" spans="1:16" ht="14" customHeight="1">
      <c r="A157" s="62">
        <v>2009</v>
      </c>
      <c r="B157" s="64">
        <v>2011</v>
      </c>
      <c r="C157" s="60" t="s">
        <v>1286</v>
      </c>
      <c r="D157" s="60" t="str">
        <f>VLOOKUP(C157,agencies!$A$2:$E$375,3,FALSE)</f>
        <v>St Paul PD</v>
      </c>
      <c r="E157" s="60">
        <v>300721</v>
      </c>
      <c r="F157" s="59" t="s">
        <v>1260</v>
      </c>
      <c r="G157" s="60"/>
      <c r="H157" s="60"/>
      <c r="I157" s="60"/>
      <c r="J157" s="68">
        <v>57500</v>
      </c>
      <c r="K157" s="13" t="s">
        <v>1286</v>
      </c>
      <c r="L157" s="90" t="s">
        <v>2228</v>
      </c>
      <c r="M157" s="69" t="s">
        <v>1241</v>
      </c>
      <c r="N157" s="13" t="s">
        <v>600</v>
      </c>
      <c r="O157" s="69" t="s">
        <v>1242</v>
      </c>
      <c r="P157" s="60" t="s">
        <v>2355</v>
      </c>
    </row>
    <row r="158" spans="1:16" ht="14" customHeight="1">
      <c r="A158" s="60"/>
      <c r="B158" s="61">
        <v>2009</v>
      </c>
      <c r="C158" s="60" t="s">
        <v>1033</v>
      </c>
      <c r="D158" s="60" t="str">
        <f>VLOOKUP(C158,agencies!$A$2:$E$375,3,FALSE)</f>
        <v>Todd SO</v>
      </c>
      <c r="E158" s="60">
        <v>18597</v>
      </c>
      <c r="F158" s="50" t="s">
        <v>1034</v>
      </c>
      <c r="G158" s="52">
        <v>39185</v>
      </c>
      <c r="H158" s="60"/>
      <c r="I158" s="60"/>
      <c r="J158" s="63">
        <v>57300</v>
      </c>
      <c r="K158" s="60" t="s">
        <v>1139</v>
      </c>
      <c r="L158" s="60" t="s">
        <v>1035</v>
      </c>
      <c r="M158" s="60"/>
      <c r="N158" s="13" t="s">
        <v>600</v>
      </c>
      <c r="O158" s="70"/>
      <c r="P158" s="60" t="s">
        <v>2355</v>
      </c>
    </row>
    <row r="159" spans="1:16" ht="14" customHeight="1">
      <c r="A159" s="60">
        <v>2009</v>
      </c>
      <c r="B159" s="61">
        <v>2009</v>
      </c>
      <c r="C159" s="60" t="s">
        <v>141</v>
      </c>
      <c r="D159" s="60" t="s">
        <v>2318</v>
      </c>
      <c r="E159" s="60" t="e">
        <v>#N/A</v>
      </c>
      <c r="F159" s="50" t="s">
        <v>142</v>
      </c>
      <c r="G159" s="52">
        <v>39673</v>
      </c>
      <c r="H159" s="52">
        <v>39966</v>
      </c>
      <c r="I159" s="52"/>
      <c r="J159" s="63">
        <v>55000</v>
      </c>
      <c r="K159" s="60" t="s">
        <v>562</v>
      </c>
      <c r="L159" s="60"/>
      <c r="M159" s="60"/>
      <c r="N159" s="13" t="s">
        <v>600</v>
      </c>
      <c r="O159" s="60"/>
      <c r="P159" s="60" t="s">
        <v>2355</v>
      </c>
    </row>
    <row r="160" spans="1:16" ht="14" customHeight="1">
      <c r="A160" s="60"/>
      <c r="B160" s="61">
        <v>2012</v>
      </c>
      <c r="C160" s="60" t="s">
        <v>969</v>
      </c>
      <c r="D160" s="60" t="str">
        <f>VLOOKUP(C160,agencies!$A$2:$E$375,3,FALSE)</f>
        <v>Minneapolis PD</v>
      </c>
      <c r="E160" s="60">
        <v>413479</v>
      </c>
      <c r="F160" s="50" t="s">
        <v>871</v>
      </c>
      <c r="G160" s="52">
        <v>40017</v>
      </c>
      <c r="H160" s="60"/>
      <c r="I160" s="62"/>
      <c r="J160" s="63">
        <v>55000</v>
      </c>
      <c r="K160" s="60" t="s">
        <v>969</v>
      </c>
      <c r="L160" s="60" t="s">
        <v>958</v>
      </c>
      <c r="M160" s="60"/>
      <c r="N160" s="13" t="s">
        <v>600</v>
      </c>
      <c r="O160" s="60"/>
      <c r="P160" s="60" t="s">
        <v>969</v>
      </c>
    </row>
    <row r="161" spans="1:16" ht="14" customHeight="1">
      <c r="A161" s="60"/>
      <c r="B161" s="64">
        <v>2016</v>
      </c>
      <c r="C161" s="60" t="s">
        <v>969</v>
      </c>
      <c r="D161" s="60" t="str">
        <f>VLOOKUP(C161,agencies!$A$2:$E$375,3,FALSE)</f>
        <v>Minneapolis PD</v>
      </c>
      <c r="E161" s="60">
        <v>413479</v>
      </c>
      <c r="F161" s="74" t="s">
        <v>770</v>
      </c>
      <c r="G161" s="75">
        <v>41908</v>
      </c>
      <c r="H161" s="60"/>
      <c r="I161" s="60"/>
      <c r="J161" s="20">
        <v>52600</v>
      </c>
      <c r="K161" s="60" t="s">
        <v>969</v>
      </c>
      <c r="L161" s="59" t="s">
        <v>771</v>
      </c>
      <c r="M161" s="60"/>
      <c r="N161" s="13" t="s">
        <v>600</v>
      </c>
      <c r="O161" s="60"/>
      <c r="P161" s="60" t="s">
        <v>969</v>
      </c>
    </row>
    <row r="162" spans="1:16" ht="14" customHeight="1">
      <c r="A162" s="60">
        <v>2014</v>
      </c>
      <c r="B162" s="61">
        <v>2016</v>
      </c>
      <c r="C162" s="60" t="s">
        <v>48</v>
      </c>
      <c r="D162" s="60" t="str">
        <f>VLOOKUP(C162,agencies!$A$2:$E$375,3,FALSE)</f>
        <v>Robbinsdale PD</v>
      </c>
      <c r="E162" s="60">
        <v>14411</v>
      </c>
      <c r="F162" s="50" t="s">
        <v>466</v>
      </c>
      <c r="G162" s="52">
        <v>41091</v>
      </c>
      <c r="H162" s="52">
        <v>41821</v>
      </c>
      <c r="I162" s="52"/>
      <c r="J162" s="63">
        <v>52500</v>
      </c>
      <c r="K162" s="60" t="s">
        <v>562</v>
      </c>
      <c r="L162" s="60"/>
      <c r="M162" s="60"/>
      <c r="N162" s="13" t="s">
        <v>600</v>
      </c>
      <c r="O162" s="60"/>
      <c r="P162" s="60" t="s">
        <v>2355</v>
      </c>
    </row>
    <row r="163" spans="1:16" ht="14" customHeight="1">
      <c r="A163" s="60"/>
      <c r="B163" s="61">
        <v>2016</v>
      </c>
      <c r="C163" s="60" t="s">
        <v>1044</v>
      </c>
      <c r="D163" s="60" t="str">
        <f>VLOOKUP(C163,agencies!$A$2:$E$375,3,FALSE)</f>
        <v>Washington SO</v>
      </c>
      <c r="E163" s="60">
        <v>63163</v>
      </c>
      <c r="F163" s="50" t="s">
        <v>1173</v>
      </c>
      <c r="G163" s="52">
        <v>41571</v>
      </c>
      <c r="H163" s="60"/>
      <c r="I163" s="66">
        <v>42482</v>
      </c>
      <c r="J163" s="63">
        <v>52000</v>
      </c>
      <c r="K163" s="60" t="s">
        <v>1139</v>
      </c>
      <c r="L163" s="60" t="s">
        <v>1140</v>
      </c>
      <c r="M163" s="60"/>
      <c r="N163" s="60" t="s">
        <v>597</v>
      </c>
      <c r="O163" s="60"/>
      <c r="P163" s="60" t="s">
        <v>2355</v>
      </c>
    </row>
    <row r="164" spans="1:16" ht="14" customHeight="1">
      <c r="A164" s="60"/>
      <c r="B164" s="61">
        <v>2016</v>
      </c>
      <c r="C164" s="60" t="s">
        <v>1081</v>
      </c>
      <c r="D164" s="60" t="str">
        <f>VLOOKUP(C164,agencies!$A$2:$E$375,3,FALSE)</f>
        <v>Isanti SO</v>
      </c>
      <c r="E164" s="60">
        <v>22902</v>
      </c>
      <c r="F164" s="50" t="s">
        <v>1172</v>
      </c>
      <c r="G164" s="52">
        <v>41638</v>
      </c>
      <c r="H164" s="60"/>
      <c r="I164" s="66">
        <v>42481</v>
      </c>
      <c r="J164" s="63">
        <v>51000</v>
      </c>
      <c r="K164" s="60" t="s">
        <v>1139</v>
      </c>
      <c r="L164" s="60" t="s">
        <v>1140</v>
      </c>
      <c r="M164" s="60"/>
      <c r="N164" s="60" t="s">
        <v>597</v>
      </c>
      <c r="O164" s="60"/>
      <c r="P164" s="60" t="s">
        <v>2355</v>
      </c>
    </row>
    <row r="165" spans="1:16" ht="14" customHeight="1">
      <c r="A165" s="60">
        <v>2012</v>
      </c>
      <c r="B165" s="61">
        <v>2012</v>
      </c>
      <c r="C165" s="60" t="s">
        <v>55</v>
      </c>
      <c r="D165" s="60" t="str">
        <f>VLOOKUP(C165,agencies!$A$2:$E$375,3,FALSE)</f>
        <v>Eagan PD</v>
      </c>
      <c r="E165" s="60">
        <v>66549</v>
      </c>
      <c r="F165" s="50" t="s">
        <v>286</v>
      </c>
      <c r="G165" s="52">
        <v>40927</v>
      </c>
      <c r="H165" s="52">
        <v>40927</v>
      </c>
      <c r="I165" s="52"/>
      <c r="J165" s="63">
        <v>50400</v>
      </c>
      <c r="K165" s="60" t="s">
        <v>562</v>
      </c>
      <c r="L165" s="60"/>
      <c r="M165" s="60"/>
      <c r="N165" s="13" t="s">
        <v>600</v>
      </c>
      <c r="O165" s="60"/>
      <c r="P165" s="60" t="s">
        <v>2355</v>
      </c>
    </row>
    <row r="166" spans="1:16" ht="14" customHeight="1">
      <c r="A166" s="60"/>
      <c r="B166" s="61">
        <v>2007</v>
      </c>
      <c r="C166" s="60" t="s">
        <v>969</v>
      </c>
      <c r="D166" s="60" t="str">
        <f>VLOOKUP(C166,agencies!$A$2:$E$375,3,FALSE)</f>
        <v>Minneapolis PD</v>
      </c>
      <c r="E166" s="60">
        <v>413479</v>
      </c>
      <c r="F166" s="50" t="s">
        <v>793</v>
      </c>
      <c r="G166" s="52">
        <v>37778</v>
      </c>
      <c r="H166" s="60"/>
      <c r="I166" s="62"/>
      <c r="J166" s="63">
        <v>50000</v>
      </c>
      <c r="K166" s="60" t="s">
        <v>969</v>
      </c>
      <c r="L166" s="60" t="s">
        <v>890</v>
      </c>
      <c r="M166" s="60"/>
      <c r="N166" s="13" t="s">
        <v>600</v>
      </c>
      <c r="O166" s="60"/>
      <c r="P166" s="60" t="s">
        <v>969</v>
      </c>
    </row>
    <row r="167" spans="1:16" ht="14" customHeight="1">
      <c r="A167" s="60"/>
      <c r="B167" s="61">
        <v>2009</v>
      </c>
      <c r="C167" s="60" t="s">
        <v>1185</v>
      </c>
      <c r="D167" s="60" t="str">
        <f>VLOOKUP(C167,agencies!$A$2:$E$375,3,FALSE)</f>
        <v>Nobles SO</v>
      </c>
      <c r="E167" s="60">
        <v>8650</v>
      </c>
      <c r="F167" s="50" t="s">
        <v>1149</v>
      </c>
      <c r="G167" s="52">
        <v>38808</v>
      </c>
      <c r="H167" s="60"/>
      <c r="I167" s="66">
        <v>40067</v>
      </c>
      <c r="J167" s="63">
        <v>50000</v>
      </c>
      <c r="K167" s="60" t="s">
        <v>1139</v>
      </c>
      <c r="L167" s="60" t="s">
        <v>1140</v>
      </c>
      <c r="M167" s="60"/>
      <c r="N167" s="60" t="s">
        <v>597</v>
      </c>
      <c r="O167" s="60"/>
      <c r="P167" s="60" t="s">
        <v>2355</v>
      </c>
    </row>
    <row r="168" spans="1:16" ht="14" customHeight="1">
      <c r="A168" s="60">
        <v>2007</v>
      </c>
      <c r="B168" s="61">
        <v>2008</v>
      </c>
      <c r="C168" s="60" t="s">
        <v>46</v>
      </c>
      <c r="D168" s="60" t="str">
        <f>VLOOKUP(C168,agencies!$A$2:$E$375,3,FALSE)</f>
        <v>Owatonna PD</v>
      </c>
      <c r="E168" s="60">
        <v>25643</v>
      </c>
      <c r="F168" s="50" t="s">
        <v>47</v>
      </c>
      <c r="G168" s="52">
        <v>39174</v>
      </c>
      <c r="H168" s="52">
        <v>39216</v>
      </c>
      <c r="I168" s="52"/>
      <c r="J168" s="63">
        <v>50000</v>
      </c>
      <c r="K168" s="60" t="s">
        <v>562</v>
      </c>
      <c r="L168" s="60"/>
      <c r="M168" s="60"/>
      <c r="N168" s="13" t="s">
        <v>600</v>
      </c>
      <c r="O168" s="60"/>
      <c r="P168" s="60" t="s">
        <v>2355</v>
      </c>
    </row>
    <row r="169" spans="1:16" ht="14" customHeight="1">
      <c r="A169" s="60">
        <v>2009</v>
      </c>
      <c r="B169" s="61">
        <v>2012</v>
      </c>
      <c r="C169" s="60" t="s">
        <v>87</v>
      </c>
      <c r="D169" s="60" t="s">
        <v>2316</v>
      </c>
      <c r="E169" s="60" t="e">
        <v>#N/A</v>
      </c>
      <c r="F169" s="50" t="s">
        <v>168</v>
      </c>
      <c r="G169" s="52">
        <v>39660</v>
      </c>
      <c r="H169" s="52">
        <v>39871</v>
      </c>
      <c r="I169" s="52"/>
      <c r="J169" s="63">
        <v>50000</v>
      </c>
      <c r="K169" s="60" t="s">
        <v>562</v>
      </c>
      <c r="L169" s="60"/>
      <c r="M169" s="60"/>
      <c r="N169" s="13" t="s">
        <v>600</v>
      </c>
      <c r="O169" s="60"/>
      <c r="P169" s="60" t="s">
        <v>2356</v>
      </c>
    </row>
    <row r="170" spans="1:16" ht="14" customHeight="1">
      <c r="A170" s="60">
        <v>2011</v>
      </c>
      <c r="B170" s="61">
        <v>2011</v>
      </c>
      <c r="C170" s="60" t="s">
        <v>59</v>
      </c>
      <c r="D170" s="60" t="str">
        <f>VLOOKUP(C170,agencies!$A$2:$E$375,3,FALSE)</f>
        <v>Rogers PD</v>
      </c>
      <c r="E170" s="60">
        <v>12702</v>
      </c>
      <c r="F170" s="50" t="s">
        <v>257</v>
      </c>
      <c r="G170" s="52">
        <v>40360</v>
      </c>
      <c r="H170" s="52">
        <v>40665</v>
      </c>
      <c r="I170" s="52"/>
      <c r="J170" s="63">
        <v>50000</v>
      </c>
      <c r="K170" s="60" t="s">
        <v>562</v>
      </c>
      <c r="L170" s="60"/>
      <c r="M170" s="60"/>
      <c r="N170" s="13" t="s">
        <v>600</v>
      </c>
      <c r="O170" s="60"/>
      <c r="P170" s="60" t="s">
        <v>2355</v>
      </c>
    </row>
    <row r="171" spans="1:16" ht="14" customHeight="1">
      <c r="A171" s="60"/>
      <c r="B171" s="64">
        <v>2015</v>
      </c>
      <c r="C171" s="60" t="s">
        <v>969</v>
      </c>
      <c r="D171" s="60" t="str">
        <f>VLOOKUP(C171,agencies!$A$2:$E$375,3,FALSE)</f>
        <v>Minneapolis PD</v>
      </c>
      <c r="E171" s="60">
        <v>413479</v>
      </c>
      <c r="F171" s="59" t="s">
        <v>711</v>
      </c>
      <c r="G171" s="88">
        <v>41029</v>
      </c>
      <c r="H171" s="60"/>
      <c r="I171" s="60"/>
      <c r="J171" s="20">
        <v>50000</v>
      </c>
      <c r="K171" s="60" t="s">
        <v>969</v>
      </c>
      <c r="L171" s="59" t="s">
        <v>712</v>
      </c>
      <c r="M171" s="60"/>
      <c r="N171" s="13" t="s">
        <v>600</v>
      </c>
      <c r="O171" s="60"/>
      <c r="P171" s="60" t="s">
        <v>969</v>
      </c>
    </row>
    <row r="172" spans="1:16" ht="14" customHeight="1">
      <c r="A172" s="60"/>
      <c r="B172" s="64">
        <v>2014</v>
      </c>
      <c r="C172" s="60" t="s">
        <v>969</v>
      </c>
      <c r="D172" s="60" t="str">
        <f>VLOOKUP(C172,agencies!$A$2:$E$375,3,FALSE)</f>
        <v>Minneapolis PD</v>
      </c>
      <c r="E172" s="60">
        <v>413479</v>
      </c>
      <c r="F172" s="87" t="s">
        <v>690</v>
      </c>
      <c r="G172" s="88">
        <v>41082</v>
      </c>
      <c r="H172" s="60"/>
      <c r="I172" s="60"/>
      <c r="J172" s="20">
        <v>50000</v>
      </c>
      <c r="K172" s="60" t="s">
        <v>969</v>
      </c>
      <c r="L172" s="59" t="s">
        <v>691</v>
      </c>
      <c r="M172" s="60"/>
      <c r="N172" s="13" t="s">
        <v>600</v>
      </c>
      <c r="O172" s="60"/>
      <c r="P172" s="60" t="s">
        <v>969</v>
      </c>
    </row>
    <row r="173" spans="1:16" ht="14" customHeight="1">
      <c r="A173" s="60">
        <v>2015</v>
      </c>
      <c r="B173" s="61">
        <v>2016</v>
      </c>
      <c r="C173" s="60" t="s">
        <v>46</v>
      </c>
      <c r="D173" s="60" t="str">
        <f>VLOOKUP(C173,agencies!$A$2:$E$375,3,FALSE)</f>
        <v>Owatonna PD</v>
      </c>
      <c r="E173" s="60">
        <v>25643</v>
      </c>
      <c r="F173" s="50" t="s">
        <v>504</v>
      </c>
      <c r="G173" s="52">
        <v>41776</v>
      </c>
      <c r="H173" s="52">
        <v>42033</v>
      </c>
      <c r="I173" s="52"/>
      <c r="J173" s="63">
        <v>50000</v>
      </c>
      <c r="K173" s="60" t="s">
        <v>562</v>
      </c>
      <c r="L173" s="60"/>
      <c r="M173" s="60"/>
      <c r="N173" s="13" t="s">
        <v>600</v>
      </c>
      <c r="O173" s="60"/>
      <c r="P173" s="60" t="s">
        <v>2355</v>
      </c>
    </row>
    <row r="174" spans="1:16" ht="14" customHeight="1">
      <c r="A174" s="60"/>
      <c r="B174" s="61">
        <v>2013</v>
      </c>
      <c r="C174" s="60" t="s">
        <v>586</v>
      </c>
      <c r="D174" s="60" t="str">
        <f>VLOOKUP(C174,agencies!$A$2:$E$375,3,FALSE)</f>
        <v>Duluth PD</v>
      </c>
      <c r="E174" s="60">
        <v>86241</v>
      </c>
      <c r="F174" s="50" t="s">
        <v>588</v>
      </c>
      <c r="G174" s="60"/>
      <c r="H174" s="60"/>
      <c r="I174" s="52">
        <v>41429</v>
      </c>
      <c r="J174" s="63">
        <v>50000</v>
      </c>
      <c r="K174" s="60" t="s">
        <v>586</v>
      </c>
      <c r="L174" s="60" t="s">
        <v>585</v>
      </c>
      <c r="M174" s="60" t="s">
        <v>589</v>
      </c>
      <c r="N174" s="13" t="s">
        <v>600</v>
      </c>
      <c r="O174" s="60"/>
      <c r="P174" s="60" t="s">
        <v>2355</v>
      </c>
    </row>
    <row r="175" spans="1:16" ht="14" customHeight="1">
      <c r="A175" s="60"/>
      <c r="B175" s="64">
        <v>2013</v>
      </c>
      <c r="C175" s="60" t="s">
        <v>1020</v>
      </c>
      <c r="D175" s="60" t="str">
        <f>VLOOKUP(C175,agencies!$A$2:$E$375,3,FALSE)</f>
        <v>Ramsey SO</v>
      </c>
      <c r="E175" s="60">
        <v>76656</v>
      </c>
      <c r="F175" s="81" t="s">
        <v>995</v>
      </c>
      <c r="G175" s="60"/>
      <c r="H175" s="60"/>
      <c r="I175" s="103">
        <v>41613</v>
      </c>
      <c r="J175" s="83">
        <v>50000</v>
      </c>
      <c r="K175" s="60" t="s">
        <v>1020</v>
      </c>
      <c r="L175" s="84" t="s">
        <v>972</v>
      </c>
      <c r="M175" s="81" t="s">
        <v>996</v>
      </c>
      <c r="N175" s="13" t="s">
        <v>600</v>
      </c>
      <c r="O175" s="84" t="s">
        <v>997</v>
      </c>
      <c r="P175" s="60" t="s">
        <v>2355</v>
      </c>
    </row>
    <row r="176" spans="1:16" ht="14" customHeight="1">
      <c r="A176" s="62">
        <v>2013</v>
      </c>
      <c r="B176" s="64">
        <v>2013</v>
      </c>
      <c r="C176" s="60" t="s">
        <v>1286</v>
      </c>
      <c r="D176" s="60" t="str">
        <f>VLOOKUP(C176,agencies!$A$2:$E$375,3,FALSE)</f>
        <v>St Paul PD</v>
      </c>
      <c r="E176" s="60">
        <v>300721</v>
      </c>
      <c r="F176" s="67" t="s">
        <v>1278</v>
      </c>
      <c r="G176" s="60"/>
      <c r="H176" s="60"/>
      <c r="I176" s="60"/>
      <c r="J176" s="68">
        <v>50000</v>
      </c>
      <c r="K176" s="13" t="s">
        <v>1286</v>
      </c>
      <c r="L176" s="71" t="s">
        <v>2245</v>
      </c>
      <c r="M176" s="69" t="s">
        <v>1215</v>
      </c>
      <c r="N176" s="13" t="s">
        <v>600</v>
      </c>
      <c r="O176" s="69" t="s">
        <v>624</v>
      </c>
      <c r="P176" s="60" t="s">
        <v>2355</v>
      </c>
    </row>
    <row r="177" spans="1:16" ht="14" customHeight="1">
      <c r="A177" s="62">
        <v>2015</v>
      </c>
      <c r="B177" s="64">
        <v>2015</v>
      </c>
      <c r="C177" s="60" t="s">
        <v>1286</v>
      </c>
      <c r="D177" s="60" t="str">
        <f>VLOOKUP(C177,agencies!$A$2:$E$375,3,FALSE)</f>
        <v>St Paul PD</v>
      </c>
      <c r="E177" s="60">
        <v>300721</v>
      </c>
      <c r="F177" s="67" t="s">
        <v>1235</v>
      </c>
      <c r="G177" s="60"/>
      <c r="H177" s="60"/>
      <c r="I177" s="60"/>
      <c r="J177" s="68">
        <v>50000</v>
      </c>
      <c r="K177" s="13" t="s">
        <v>1286</v>
      </c>
      <c r="L177" s="71" t="s">
        <v>2225</v>
      </c>
      <c r="M177" s="69" t="s">
        <v>1215</v>
      </c>
      <c r="N177" s="13" t="s">
        <v>600</v>
      </c>
      <c r="O177" s="69" t="s">
        <v>624</v>
      </c>
      <c r="P177" s="60" t="s">
        <v>2355</v>
      </c>
    </row>
    <row r="178" spans="1:16" ht="14" customHeight="1">
      <c r="A178" s="60"/>
      <c r="B178" s="61">
        <v>2011</v>
      </c>
      <c r="C178" s="60" t="s">
        <v>1189</v>
      </c>
      <c r="D178" s="60" t="str">
        <f>VLOOKUP(C178,agencies!$A$2:$E$375,3,FALSE)</f>
        <v>Blue Earth SO</v>
      </c>
      <c r="E178" s="60">
        <v>15463</v>
      </c>
      <c r="F178" s="50" t="s">
        <v>1156</v>
      </c>
      <c r="G178" s="52">
        <v>39121</v>
      </c>
      <c r="H178" s="60"/>
      <c r="I178" s="66">
        <v>40688</v>
      </c>
      <c r="J178" s="63">
        <v>49000</v>
      </c>
      <c r="K178" s="60" t="s">
        <v>1139</v>
      </c>
      <c r="L178" s="60" t="s">
        <v>1157</v>
      </c>
      <c r="M178" s="60"/>
      <c r="N178" s="60" t="s">
        <v>597</v>
      </c>
      <c r="O178" s="60"/>
      <c r="P178" s="60" t="s">
        <v>2355</v>
      </c>
    </row>
    <row r="179" spans="1:16" ht="14" customHeight="1">
      <c r="A179" s="60">
        <v>2007</v>
      </c>
      <c r="B179" s="61">
        <v>2009</v>
      </c>
      <c r="C179" s="60" t="s">
        <v>66</v>
      </c>
      <c r="D179" s="60" t="str">
        <f>VLOOKUP(C179,agencies!$A$2:$E$375,3,FALSE)</f>
        <v>New Hope PD</v>
      </c>
      <c r="E179" s="60">
        <v>20900</v>
      </c>
      <c r="F179" s="50" t="s">
        <v>67</v>
      </c>
      <c r="G179" s="52">
        <v>39198</v>
      </c>
      <c r="H179" s="52">
        <v>39283</v>
      </c>
      <c r="I179" s="52"/>
      <c r="J179" s="63">
        <v>47500</v>
      </c>
      <c r="K179" s="60" t="s">
        <v>562</v>
      </c>
      <c r="L179" s="60"/>
      <c r="M179" s="60"/>
      <c r="N179" s="13" t="s">
        <v>600</v>
      </c>
      <c r="O179" s="60"/>
      <c r="P179" s="60" t="s">
        <v>2355</v>
      </c>
    </row>
    <row r="180" spans="1:16" ht="14" customHeight="1">
      <c r="A180" s="60">
        <v>2016</v>
      </c>
      <c r="B180" s="61">
        <v>2017</v>
      </c>
      <c r="C180" s="60" t="s">
        <v>251</v>
      </c>
      <c r="D180" s="60" t="str">
        <f>VLOOKUP(C180,agencies!$A$2:$E$375,3,FALSE)</f>
        <v>Richfield PD</v>
      </c>
      <c r="E180" s="60">
        <v>36413</v>
      </c>
      <c r="F180" s="50" t="s">
        <v>559</v>
      </c>
      <c r="G180" s="52">
        <v>42280</v>
      </c>
      <c r="H180" s="52">
        <v>42632</v>
      </c>
      <c r="I180" s="52"/>
      <c r="J180" s="63">
        <v>47500</v>
      </c>
      <c r="K180" s="60" t="s">
        <v>562</v>
      </c>
      <c r="L180" s="60"/>
      <c r="M180" s="60"/>
      <c r="N180" s="13" t="s">
        <v>600</v>
      </c>
      <c r="O180" s="60"/>
      <c r="P180" s="60" t="s">
        <v>2355</v>
      </c>
    </row>
    <row r="181" spans="1:16" ht="14" customHeight="1">
      <c r="A181" s="60"/>
      <c r="B181" s="61">
        <f>YEAR(I181)</f>
        <v>2008</v>
      </c>
      <c r="C181" s="60" t="s">
        <v>611</v>
      </c>
      <c r="D181" s="60" t="str">
        <f>VLOOKUP(C181,agencies!$A$2:$E$375,3,FALSE)</f>
        <v>St Louis SO</v>
      </c>
      <c r="E181" s="60">
        <v>56570</v>
      </c>
      <c r="F181" s="11" t="s">
        <v>598</v>
      </c>
      <c r="G181" s="12">
        <v>37756</v>
      </c>
      <c r="H181" s="60"/>
      <c r="I181" s="12">
        <v>39503</v>
      </c>
      <c r="J181" s="24">
        <v>45000</v>
      </c>
      <c r="K181" s="60" t="s">
        <v>611</v>
      </c>
      <c r="L181" s="1" t="s">
        <v>599</v>
      </c>
      <c r="M181" s="11" t="s">
        <v>1315</v>
      </c>
      <c r="N181" s="11" t="s">
        <v>600</v>
      </c>
      <c r="O181" s="60"/>
      <c r="P181" s="60" t="s">
        <v>2355</v>
      </c>
    </row>
    <row r="182" spans="1:16" ht="14" customHeight="1">
      <c r="A182" s="60"/>
      <c r="B182" s="61">
        <v>2011</v>
      </c>
      <c r="C182" s="60" t="s">
        <v>969</v>
      </c>
      <c r="D182" s="60" t="str">
        <f>VLOOKUP(C182,agencies!$A$2:$E$375,3,FALSE)</f>
        <v>Minneapolis PD</v>
      </c>
      <c r="E182" s="60">
        <v>413479</v>
      </c>
      <c r="F182" s="50" t="s">
        <v>847</v>
      </c>
      <c r="G182" s="52">
        <v>38968</v>
      </c>
      <c r="H182" s="60"/>
      <c r="I182" s="62"/>
      <c r="J182" s="63">
        <v>45000</v>
      </c>
      <c r="K182" s="60" t="s">
        <v>969</v>
      </c>
      <c r="L182" s="60" t="s">
        <v>936</v>
      </c>
      <c r="M182" s="60"/>
      <c r="N182" s="13" t="s">
        <v>600</v>
      </c>
      <c r="O182" s="60"/>
      <c r="P182" s="60" t="s">
        <v>969</v>
      </c>
    </row>
    <row r="183" spans="1:16" ht="14" customHeight="1">
      <c r="A183" s="60"/>
      <c r="B183" s="61">
        <v>2009</v>
      </c>
      <c r="C183" s="60" t="s">
        <v>1031</v>
      </c>
      <c r="D183" s="60" t="str">
        <f>VLOOKUP(C183,agencies!$A$2:$E$375,3,FALSE)</f>
        <v>Mille Lacs SO</v>
      </c>
      <c r="E183" s="60">
        <v>16631</v>
      </c>
      <c r="F183" s="50" t="s">
        <v>1032</v>
      </c>
      <c r="G183" s="52">
        <v>39182</v>
      </c>
      <c r="H183" s="60"/>
      <c r="I183" s="60"/>
      <c r="J183" s="63">
        <v>45000</v>
      </c>
      <c r="K183" s="60" t="s">
        <v>1139</v>
      </c>
      <c r="L183" s="60" t="s">
        <v>1023</v>
      </c>
      <c r="M183" s="60"/>
      <c r="N183" s="13" t="s">
        <v>600</v>
      </c>
      <c r="O183" s="70"/>
      <c r="P183" s="60" t="s">
        <v>2355</v>
      </c>
    </row>
    <row r="184" spans="1:16" ht="14" customHeight="1">
      <c r="A184" s="60">
        <v>2011</v>
      </c>
      <c r="B184" s="61">
        <v>2011</v>
      </c>
      <c r="C184" s="60" t="s">
        <v>35</v>
      </c>
      <c r="D184" s="60" t="str">
        <f>VLOOKUP(C184,agencies!$A$2:$E$375,3,FALSE)</f>
        <v>Apple Valley PD</v>
      </c>
      <c r="E184" s="60">
        <v>50832</v>
      </c>
      <c r="F184" s="50" t="s">
        <v>254</v>
      </c>
      <c r="G184" s="52">
        <v>40554</v>
      </c>
      <c r="H184" s="52">
        <v>40564</v>
      </c>
      <c r="I184" s="52"/>
      <c r="J184" s="63">
        <v>45000</v>
      </c>
      <c r="K184" s="60" t="s">
        <v>562</v>
      </c>
      <c r="L184" s="60"/>
      <c r="M184" s="60"/>
      <c r="N184" s="13" t="s">
        <v>600</v>
      </c>
      <c r="O184" s="60"/>
      <c r="P184" s="60" t="s">
        <v>2355</v>
      </c>
    </row>
    <row r="185" spans="1:16" ht="14" customHeight="1">
      <c r="A185" s="60"/>
      <c r="B185" s="64">
        <v>2014</v>
      </c>
      <c r="C185" s="60" t="s">
        <v>969</v>
      </c>
      <c r="D185" s="60" t="str">
        <f>VLOOKUP(C185,agencies!$A$2:$E$375,3,FALSE)</f>
        <v>Minneapolis PD</v>
      </c>
      <c r="E185" s="60">
        <v>413479</v>
      </c>
      <c r="F185" s="87" t="s">
        <v>681</v>
      </c>
      <c r="G185" s="88">
        <v>40662</v>
      </c>
      <c r="H185" s="60"/>
      <c r="I185" s="60"/>
      <c r="J185" s="20">
        <v>45000</v>
      </c>
      <c r="K185" s="60" t="s">
        <v>969</v>
      </c>
      <c r="L185" s="59" t="s">
        <v>682</v>
      </c>
      <c r="M185" s="60"/>
      <c r="N185" s="13" t="s">
        <v>600</v>
      </c>
      <c r="O185" s="60"/>
      <c r="P185" s="60" t="s">
        <v>969</v>
      </c>
    </row>
    <row r="186" spans="1:16" ht="14" customHeight="1">
      <c r="A186" s="60">
        <v>2012</v>
      </c>
      <c r="B186" s="61">
        <v>2012</v>
      </c>
      <c r="C186" s="60" t="s">
        <v>35</v>
      </c>
      <c r="D186" s="60" t="str">
        <f>VLOOKUP(C186,agencies!$A$2:$E$375,3,FALSE)</f>
        <v>Apple Valley PD</v>
      </c>
      <c r="E186" s="60">
        <v>50832</v>
      </c>
      <c r="F186" s="50" t="s">
        <v>302</v>
      </c>
      <c r="G186" s="52">
        <v>40740</v>
      </c>
      <c r="H186" s="52">
        <v>40995</v>
      </c>
      <c r="I186" s="52"/>
      <c r="J186" s="63">
        <v>45000</v>
      </c>
      <c r="K186" s="60" t="s">
        <v>562</v>
      </c>
      <c r="L186" s="60"/>
      <c r="M186" s="60"/>
      <c r="N186" s="13" t="s">
        <v>600</v>
      </c>
      <c r="O186" s="60"/>
      <c r="P186" s="60" t="s">
        <v>2355</v>
      </c>
    </row>
    <row r="187" spans="1:16" ht="14" customHeight="1">
      <c r="A187" s="60"/>
      <c r="B187" s="61">
        <f>YEAR(I187)</f>
        <v>2014</v>
      </c>
      <c r="C187" s="13" t="s">
        <v>1295</v>
      </c>
      <c r="D187" s="60" t="str">
        <f>VLOOKUP(C187,agencies!$A$2:$E$375,3,FALSE)</f>
        <v>Anoka SO</v>
      </c>
      <c r="E187" s="60">
        <v>82411</v>
      </c>
      <c r="F187" s="50" t="s">
        <v>1289</v>
      </c>
      <c r="G187" s="51">
        <v>40777</v>
      </c>
      <c r="H187" s="60"/>
      <c r="I187" s="52">
        <v>41648</v>
      </c>
      <c r="J187" s="63">
        <v>45000</v>
      </c>
      <c r="K187" s="13" t="s">
        <v>1295</v>
      </c>
      <c r="L187" s="53" t="s">
        <v>1291</v>
      </c>
      <c r="M187" s="60" t="s">
        <v>1294</v>
      </c>
      <c r="N187" s="11" t="s">
        <v>600</v>
      </c>
      <c r="O187" s="60"/>
      <c r="P187" s="60" t="s">
        <v>2355</v>
      </c>
    </row>
    <row r="188" spans="1:16" ht="14" customHeight="1">
      <c r="A188" s="60"/>
      <c r="B188" s="64">
        <v>2015</v>
      </c>
      <c r="C188" s="60" t="s">
        <v>969</v>
      </c>
      <c r="D188" s="60" t="str">
        <f>VLOOKUP(C188,agencies!$A$2:$E$375,3,FALSE)</f>
        <v>Minneapolis PD</v>
      </c>
      <c r="E188" s="60">
        <v>413479</v>
      </c>
      <c r="F188" s="59" t="s">
        <v>704</v>
      </c>
      <c r="G188" s="88">
        <v>40941</v>
      </c>
      <c r="H188" s="60"/>
      <c r="I188" s="60"/>
      <c r="J188" s="20">
        <v>45000</v>
      </c>
      <c r="K188" s="60" t="s">
        <v>969</v>
      </c>
      <c r="L188" s="59" t="s">
        <v>1326</v>
      </c>
      <c r="M188" s="60"/>
      <c r="N188" s="13" t="s">
        <v>600</v>
      </c>
      <c r="O188" s="60"/>
      <c r="P188" s="60" t="s">
        <v>969</v>
      </c>
    </row>
    <row r="189" spans="1:16" ht="14" customHeight="1">
      <c r="A189" s="60"/>
      <c r="B189" s="61">
        <v>2015</v>
      </c>
      <c r="C189" s="60" t="s">
        <v>1044</v>
      </c>
      <c r="D189" s="60" t="str">
        <f>VLOOKUP(C189,agencies!$A$2:$E$375,3,FALSE)</f>
        <v>Washington SO</v>
      </c>
      <c r="E189" s="60">
        <v>63163</v>
      </c>
      <c r="F189" s="50" t="s">
        <v>1171</v>
      </c>
      <c r="G189" s="52">
        <v>41496</v>
      </c>
      <c r="H189" s="60"/>
      <c r="I189" s="66">
        <v>42309</v>
      </c>
      <c r="J189" s="63">
        <v>45000</v>
      </c>
      <c r="K189" s="60" t="s">
        <v>1139</v>
      </c>
      <c r="L189" s="60" t="s">
        <v>1140</v>
      </c>
      <c r="M189" s="60"/>
      <c r="N189" s="60" t="s">
        <v>597</v>
      </c>
      <c r="O189" s="60"/>
      <c r="P189" s="60" t="s">
        <v>2355</v>
      </c>
    </row>
    <row r="190" spans="1:16" ht="14" customHeight="1">
      <c r="A190" s="62">
        <v>2012</v>
      </c>
      <c r="B190" s="64">
        <v>2012</v>
      </c>
      <c r="C190" s="60" t="s">
        <v>1286</v>
      </c>
      <c r="D190" s="60" t="str">
        <f>VLOOKUP(C190,agencies!$A$2:$E$375,3,FALSE)</f>
        <v>St Paul PD</v>
      </c>
      <c r="E190" s="60">
        <v>300721</v>
      </c>
      <c r="F190" s="67" t="s">
        <v>1274</v>
      </c>
      <c r="G190" s="60"/>
      <c r="H190" s="60"/>
      <c r="I190" s="60"/>
      <c r="J190" s="68">
        <v>45000</v>
      </c>
      <c r="K190" s="13" t="s">
        <v>1286</v>
      </c>
      <c r="L190" s="71" t="s">
        <v>2240</v>
      </c>
      <c r="M190" s="69" t="s">
        <v>1241</v>
      </c>
      <c r="N190" s="13" t="s">
        <v>600</v>
      </c>
      <c r="O190" s="69" t="s">
        <v>1242</v>
      </c>
      <c r="P190" s="60" t="s">
        <v>2355</v>
      </c>
    </row>
    <row r="191" spans="1:16" ht="14" customHeight="1">
      <c r="A191" s="62">
        <v>2013</v>
      </c>
      <c r="B191" s="64">
        <v>2014</v>
      </c>
      <c r="C191" s="60" t="s">
        <v>1286</v>
      </c>
      <c r="D191" s="60" t="str">
        <f>VLOOKUP(C191,agencies!$A$2:$E$375,3,FALSE)</f>
        <v>St Paul PD</v>
      </c>
      <c r="E191" s="60">
        <v>300721</v>
      </c>
      <c r="F191" s="67" t="s">
        <v>1279</v>
      </c>
      <c r="G191" s="60"/>
      <c r="H191" s="60"/>
      <c r="I191" s="60"/>
      <c r="J191" s="68">
        <v>45000</v>
      </c>
      <c r="K191" s="13" t="s">
        <v>1286</v>
      </c>
      <c r="L191" s="71" t="s">
        <v>2248</v>
      </c>
      <c r="M191" s="69" t="s">
        <v>1215</v>
      </c>
      <c r="N191" s="13" t="s">
        <v>600</v>
      </c>
      <c r="O191" s="69" t="s">
        <v>624</v>
      </c>
      <c r="P191" s="60" t="s">
        <v>2355</v>
      </c>
    </row>
    <row r="192" spans="1:16" ht="14" customHeight="1">
      <c r="A192" s="62">
        <v>2013</v>
      </c>
      <c r="B192" s="64">
        <v>2014</v>
      </c>
      <c r="C192" s="60" t="s">
        <v>1286</v>
      </c>
      <c r="D192" s="60" t="str">
        <f>VLOOKUP(C192,agencies!$A$2:$E$375,3,FALSE)</f>
        <v>St Paul PD</v>
      </c>
      <c r="E192" s="60">
        <v>300721</v>
      </c>
      <c r="F192" s="67" t="s">
        <v>1280</v>
      </c>
      <c r="G192" s="60"/>
      <c r="H192" s="60"/>
      <c r="I192" s="60"/>
      <c r="J192" s="68">
        <v>45000</v>
      </c>
      <c r="K192" s="13" t="s">
        <v>1286</v>
      </c>
      <c r="L192" s="60" t="s">
        <v>2267</v>
      </c>
      <c r="M192" s="69" t="s">
        <v>1215</v>
      </c>
      <c r="N192" s="13" t="s">
        <v>600</v>
      </c>
      <c r="O192" s="69" t="s">
        <v>624</v>
      </c>
      <c r="P192" s="60" t="s">
        <v>2355</v>
      </c>
    </row>
    <row r="193" spans="1:16" ht="14" customHeight="1">
      <c r="A193" s="60">
        <v>2011</v>
      </c>
      <c r="B193" s="61">
        <v>2013</v>
      </c>
      <c r="C193" s="60" t="s">
        <v>280</v>
      </c>
      <c r="D193" s="60" t="str">
        <f>VLOOKUP(C193,agencies!$A$2:$E$375,3,FALSE)</f>
        <v>Farmington PD</v>
      </c>
      <c r="E193" s="60">
        <v>22940</v>
      </c>
      <c r="F193" s="50" t="s">
        <v>281</v>
      </c>
      <c r="G193" s="52">
        <v>40711</v>
      </c>
      <c r="H193" s="52">
        <v>40844</v>
      </c>
      <c r="I193" s="52"/>
      <c r="J193" s="63">
        <v>44500</v>
      </c>
      <c r="K193" s="60" t="s">
        <v>562</v>
      </c>
      <c r="L193" s="60"/>
      <c r="M193" s="60"/>
      <c r="N193" s="13" t="s">
        <v>600</v>
      </c>
      <c r="O193" s="60"/>
      <c r="P193" s="60" t="s">
        <v>2355</v>
      </c>
    </row>
    <row r="194" spans="1:16" ht="14" customHeight="1">
      <c r="A194" s="60"/>
      <c r="B194" s="61">
        <v>2016</v>
      </c>
      <c r="C194" s="60" t="s">
        <v>1092</v>
      </c>
      <c r="D194" s="60" t="str">
        <f>VLOOKUP(C194,agencies!$A$2:$E$375,3,FALSE)</f>
        <v>Stearns SO</v>
      </c>
      <c r="E194" s="60">
        <v>49129</v>
      </c>
      <c r="F194" s="50" t="s">
        <v>1176</v>
      </c>
      <c r="G194" s="52">
        <v>42064</v>
      </c>
      <c r="H194" s="60"/>
      <c r="I194" s="66">
        <v>42605</v>
      </c>
      <c r="J194" s="63">
        <v>44000</v>
      </c>
      <c r="K194" s="60" t="s">
        <v>1139</v>
      </c>
      <c r="L194" s="60" t="s">
        <v>1140</v>
      </c>
      <c r="M194" s="60"/>
      <c r="N194" s="60" t="s">
        <v>597</v>
      </c>
      <c r="O194" s="60"/>
      <c r="P194" s="60" t="s">
        <v>2355</v>
      </c>
    </row>
    <row r="195" spans="1:16" ht="14" customHeight="1">
      <c r="A195" s="62">
        <v>2010</v>
      </c>
      <c r="B195" s="64">
        <v>2011</v>
      </c>
      <c r="C195" s="60" t="s">
        <v>1286</v>
      </c>
      <c r="D195" s="60" t="str">
        <f>VLOOKUP(C195,agencies!$A$2:$E$375,3,FALSE)</f>
        <v>St Paul PD</v>
      </c>
      <c r="E195" s="60">
        <v>300721</v>
      </c>
      <c r="F195" s="59" t="s">
        <v>1264</v>
      </c>
      <c r="G195" s="60"/>
      <c r="H195" s="60"/>
      <c r="I195" s="60"/>
      <c r="J195" s="68">
        <v>43500</v>
      </c>
      <c r="K195" s="13" t="s">
        <v>1286</v>
      </c>
      <c r="L195" s="71" t="s">
        <v>2231</v>
      </c>
      <c r="M195" s="69" t="s">
        <v>1245</v>
      </c>
      <c r="N195" s="13" t="s">
        <v>600</v>
      </c>
      <c r="O195" s="69" t="s">
        <v>1242</v>
      </c>
      <c r="P195" s="60" t="s">
        <v>2355</v>
      </c>
    </row>
    <row r="196" spans="1:16" ht="14" customHeight="1">
      <c r="A196" s="60"/>
      <c r="B196" s="64">
        <v>2014</v>
      </c>
      <c r="C196" s="60" t="s">
        <v>969</v>
      </c>
      <c r="D196" s="60" t="str">
        <f>VLOOKUP(C196,agencies!$A$2:$E$375,3,FALSE)</f>
        <v>Minneapolis PD</v>
      </c>
      <c r="E196" s="60">
        <v>413479</v>
      </c>
      <c r="F196" s="87" t="s">
        <v>688</v>
      </c>
      <c r="G196" s="88">
        <v>41000</v>
      </c>
      <c r="H196" s="60"/>
      <c r="I196" s="60"/>
      <c r="J196" s="20">
        <v>43000</v>
      </c>
      <c r="K196" s="60" t="s">
        <v>969</v>
      </c>
      <c r="L196" s="59" t="s">
        <v>689</v>
      </c>
      <c r="M196" s="60"/>
      <c r="N196" s="13" t="s">
        <v>600</v>
      </c>
      <c r="O196" s="60"/>
      <c r="P196" s="60" t="s">
        <v>969</v>
      </c>
    </row>
    <row r="197" spans="1:16" ht="14" customHeight="1">
      <c r="A197" s="60"/>
      <c r="B197" s="64">
        <v>2015</v>
      </c>
      <c r="C197" s="60" t="s">
        <v>969</v>
      </c>
      <c r="D197" s="60" t="str">
        <f>VLOOKUP(C197,agencies!$A$2:$E$375,3,FALSE)</f>
        <v>Minneapolis PD</v>
      </c>
      <c r="E197" s="60">
        <v>413479</v>
      </c>
      <c r="F197" s="59" t="s">
        <v>750</v>
      </c>
      <c r="G197" s="60"/>
      <c r="H197" s="60"/>
      <c r="I197" s="60"/>
      <c r="J197" s="20">
        <v>43000</v>
      </c>
      <c r="K197" s="60" t="s">
        <v>969</v>
      </c>
      <c r="L197" s="59" t="s">
        <v>751</v>
      </c>
      <c r="M197" s="60"/>
      <c r="N197" s="13" t="s">
        <v>600</v>
      </c>
      <c r="O197" s="60"/>
      <c r="P197" s="60" t="s">
        <v>969</v>
      </c>
    </row>
    <row r="198" spans="1:16" ht="14" customHeight="1">
      <c r="A198" s="62">
        <v>2014</v>
      </c>
      <c r="B198" s="64">
        <v>2014</v>
      </c>
      <c r="C198" s="60" t="s">
        <v>1286</v>
      </c>
      <c r="D198" s="60" t="str">
        <f>VLOOKUP(C198,agencies!$A$2:$E$375,3,FALSE)</f>
        <v>St Paul PD</v>
      </c>
      <c r="E198" s="60">
        <v>300721</v>
      </c>
      <c r="F198" s="67" t="s">
        <v>1230</v>
      </c>
      <c r="G198" s="60"/>
      <c r="H198" s="60"/>
      <c r="I198" s="60"/>
      <c r="J198" s="68">
        <v>42500</v>
      </c>
      <c r="K198" s="13" t="s">
        <v>1286</v>
      </c>
      <c r="L198" s="71" t="s">
        <v>2254</v>
      </c>
      <c r="M198" s="69" t="s">
        <v>1215</v>
      </c>
      <c r="N198" s="13" t="s">
        <v>600</v>
      </c>
      <c r="O198" s="69" t="s">
        <v>624</v>
      </c>
      <c r="P198" s="60" t="s">
        <v>2355</v>
      </c>
    </row>
    <row r="199" spans="1:16" ht="14" customHeight="1">
      <c r="A199" s="60"/>
      <c r="B199" s="92">
        <v>2017</v>
      </c>
      <c r="C199" s="13" t="s">
        <v>969</v>
      </c>
      <c r="D199" s="60" t="s">
        <v>1328</v>
      </c>
      <c r="E199" s="60">
        <v>413479</v>
      </c>
      <c r="F199" s="93" t="s">
        <v>2289</v>
      </c>
      <c r="G199" s="94">
        <v>42377</v>
      </c>
      <c r="H199" s="60"/>
      <c r="I199" s="60"/>
      <c r="J199" s="95">
        <v>42250</v>
      </c>
      <c r="K199" s="13" t="s">
        <v>969</v>
      </c>
      <c r="L199" s="13" t="s">
        <v>585</v>
      </c>
      <c r="M199" s="60"/>
      <c r="N199" s="13" t="s">
        <v>600</v>
      </c>
      <c r="O199" s="60"/>
      <c r="P199" s="60" t="s">
        <v>969</v>
      </c>
    </row>
    <row r="200" spans="1:16" ht="14" customHeight="1">
      <c r="A200" s="62">
        <v>2013</v>
      </c>
      <c r="B200" s="64">
        <v>2014</v>
      </c>
      <c r="C200" s="60" t="s">
        <v>1286</v>
      </c>
      <c r="D200" s="60" t="str">
        <f>VLOOKUP(C200,agencies!$A$2:$E$375,3,FALSE)</f>
        <v>St Paul PD</v>
      </c>
      <c r="E200" s="60">
        <v>300721</v>
      </c>
      <c r="F200" s="67" t="s">
        <v>1217</v>
      </c>
      <c r="G200" s="60"/>
      <c r="H200" s="60"/>
      <c r="I200" s="60"/>
      <c r="J200" s="68">
        <v>42087</v>
      </c>
      <c r="K200" s="13" t="s">
        <v>1286</v>
      </c>
      <c r="L200" s="71" t="s">
        <v>2246</v>
      </c>
      <c r="M200" s="69" t="s">
        <v>1215</v>
      </c>
      <c r="N200" s="13" t="s">
        <v>600</v>
      </c>
      <c r="O200" s="69" t="s">
        <v>624</v>
      </c>
      <c r="P200" s="60" t="s">
        <v>2355</v>
      </c>
    </row>
    <row r="201" spans="1:16" ht="14" customHeight="1">
      <c r="A201" s="58">
        <v>2012</v>
      </c>
      <c r="B201" s="58">
        <v>2014</v>
      </c>
      <c r="C201" s="72" t="s">
        <v>1286</v>
      </c>
      <c r="D201" s="72" t="s">
        <v>1331</v>
      </c>
      <c r="E201" s="60">
        <v>300721</v>
      </c>
      <c r="F201" s="73" t="s">
        <v>2342</v>
      </c>
      <c r="G201" s="72"/>
      <c r="H201" s="72"/>
      <c r="I201" s="72"/>
      <c r="J201" s="56">
        <v>41399</v>
      </c>
      <c r="K201" s="58" t="s">
        <v>1286</v>
      </c>
      <c r="L201" s="72"/>
      <c r="M201" s="73" t="s">
        <v>2343</v>
      </c>
      <c r="N201" s="72"/>
      <c r="O201" s="73" t="s">
        <v>2344</v>
      </c>
      <c r="P201" s="60" t="s">
        <v>2355</v>
      </c>
    </row>
    <row r="202" spans="1:16" ht="14" customHeight="1">
      <c r="A202" s="60"/>
      <c r="B202" s="61">
        <v>2011</v>
      </c>
      <c r="C202" s="60" t="s">
        <v>969</v>
      </c>
      <c r="D202" s="60" t="str">
        <f>VLOOKUP(C202,agencies!$A$2:$E$375,3,FALSE)</f>
        <v>Minneapolis PD</v>
      </c>
      <c r="E202" s="60">
        <v>413479</v>
      </c>
      <c r="F202" s="50" t="s">
        <v>670</v>
      </c>
      <c r="G202" s="52">
        <v>37771</v>
      </c>
      <c r="H202" s="60"/>
      <c r="I202" s="62"/>
      <c r="J202" s="63">
        <v>40000</v>
      </c>
      <c r="K202" s="60" t="s">
        <v>969</v>
      </c>
      <c r="L202" s="60" t="s">
        <v>888</v>
      </c>
      <c r="M202" s="60"/>
      <c r="N202" s="13" t="s">
        <v>600</v>
      </c>
      <c r="O202" s="60"/>
      <c r="P202" s="60" t="s">
        <v>969</v>
      </c>
    </row>
    <row r="203" spans="1:16" ht="14" customHeight="1">
      <c r="A203" s="60"/>
      <c r="B203" s="61">
        <v>2007</v>
      </c>
      <c r="C203" s="60" t="s">
        <v>969</v>
      </c>
      <c r="D203" s="60" t="str">
        <f>VLOOKUP(C203,agencies!$A$2:$E$375,3,FALSE)</f>
        <v>Minneapolis PD</v>
      </c>
      <c r="E203" s="60">
        <v>413479</v>
      </c>
      <c r="F203" s="50" t="s">
        <v>796</v>
      </c>
      <c r="G203" s="52">
        <v>38032</v>
      </c>
      <c r="H203" s="60"/>
      <c r="I203" s="62"/>
      <c r="J203" s="63">
        <v>40000</v>
      </c>
      <c r="K203" s="60" t="s">
        <v>969</v>
      </c>
      <c r="L203" s="60" t="s">
        <v>893</v>
      </c>
      <c r="M203" s="60"/>
      <c r="N203" s="13" t="s">
        <v>600</v>
      </c>
      <c r="O203" s="60"/>
      <c r="P203" s="60" t="s">
        <v>969</v>
      </c>
    </row>
    <row r="204" spans="1:16" ht="14" customHeight="1">
      <c r="A204" s="60"/>
      <c r="B204" s="61">
        <v>2008</v>
      </c>
      <c r="C204" s="60" t="s">
        <v>969</v>
      </c>
      <c r="D204" s="60" t="str">
        <f>VLOOKUP(C204,agencies!$A$2:$E$375,3,FALSE)</f>
        <v>Minneapolis PD</v>
      </c>
      <c r="E204" s="60">
        <v>413479</v>
      </c>
      <c r="F204" s="50" t="s">
        <v>816</v>
      </c>
      <c r="G204" s="52">
        <v>38507</v>
      </c>
      <c r="H204" s="60"/>
      <c r="I204" s="62"/>
      <c r="J204" s="63">
        <v>40000</v>
      </c>
      <c r="K204" s="60" t="s">
        <v>969</v>
      </c>
      <c r="L204" s="60" t="s">
        <v>911</v>
      </c>
      <c r="M204" s="60"/>
      <c r="N204" s="13" t="s">
        <v>600</v>
      </c>
      <c r="O204" s="60"/>
      <c r="P204" s="60" t="s">
        <v>969</v>
      </c>
    </row>
    <row r="205" spans="1:16" ht="14" customHeight="1">
      <c r="A205" s="60"/>
      <c r="B205" s="64">
        <v>2014</v>
      </c>
      <c r="C205" s="60" t="s">
        <v>969</v>
      </c>
      <c r="D205" s="60" t="str">
        <f>VLOOKUP(C205,agencies!$A$2:$E$375,3,FALSE)</f>
        <v>Minneapolis PD</v>
      </c>
      <c r="E205" s="60">
        <v>413479</v>
      </c>
      <c r="F205" s="87" t="s">
        <v>670</v>
      </c>
      <c r="G205" s="88">
        <v>40077</v>
      </c>
      <c r="H205" s="60"/>
      <c r="I205" s="60"/>
      <c r="J205" s="20">
        <v>40000</v>
      </c>
      <c r="K205" s="60" t="s">
        <v>969</v>
      </c>
      <c r="L205" s="59" t="s">
        <v>671</v>
      </c>
      <c r="M205" s="60"/>
      <c r="N205" s="13" t="s">
        <v>600</v>
      </c>
      <c r="O205" s="60"/>
      <c r="P205" s="60" t="s">
        <v>969</v>
      </c>
    </row>
    <row r="206" spans="1:16" ht="14" customHeight="1">
      <c r="A206" s="60"/>
      <c r="B206" s="61">
        <v>2012</v>
      </c>
      <c r="C206" s="60" t="s">
        <v>969</v>
      </c>
      <c r="D206" s="60" t="str">
        <f>VLOOKUP(C206,agencies!$A$2:$E$375,3,FALSE)</f>
        <v>Minneapolis PD</v>
      </c>
      <c r="E206" s="60">
        <v>413479</v>
      </c>
      <c r="F206" s="50" t="s">
        <v>876</v>
      </c>
      <c r="G206" s="52">
        <v>40370</v>
      </c>
      <c r="H206" s="60"/>
      <c r="I206" s="62"/>
      <c r="J206" s="63">
        <v>40000</v>
      </c>
      <c r="K206" s="60" t="s">
        <v>969</v>
      </c>
      <c r="L206" s="60" t="s">
        <v>963</v>
      </c>
      <c r="M206" s="60"/>
      <c r="N206" s="13" t="s">
        <v>600</v>
      </c>
      <c r="O206" s="60"/>
      <c r="P206" s="60" t="s">
        <v>969</v>
      </c>
    </row>
    <row r="207" spans="1:16" ht="14" customHeight="1">
      <c r="A207" s="60">
        <v>2012</v>
      </c>
      <c r="B207" s="61">
        <v>2013</v>
      </c>
      <c r="C207" s="60" t="s">
        <v>64</v>
      </c>
      <c r="D207" s="60" t="str">
        <f>VLOOKUP(C207,agencies!$A$2:$E$375,3,FALSE)</f>
        <v>Lakeville PD</v>
      </c>
      <c r="E207" s="60">
        <v>60846</v>
      </c>
      <c r="F207" s="50" t="s">
        <v>333</v>
      </c>
      <c r="G207" s="52">
        <v>40938</v>
      </c>
      <c r="H207" s="52">
        <v>41065</v>
      </c>
      <c r="I207" s="52"/>
      <c r="J207" s="63">
        <v>40000</v>
      </c>
      <c r="K207" s="60" t="s">
        <v>562</v>
      </c>
      <c r="L207" s="60"/>
      <c r="M207" s="60"/>
      <c r="N207" s="13" t="s">
        <v>600</v>
      </c>
      <c r="O207" s="60"/>
      <c r="P207" s="60" t="s">
        <v>2355</v>
      </c>
    </row>
    <row r="208" spans="1:16" ht="14" customHeight="1">
      <c r="A208" s="60"/>
      <c r="B208" s="61">
        <v>2015</v>
      </c>
      <c r="C208" s="60" t="s">
        <v>1193</v>
      </c>
      <c r="D208" s="60" t="str">
        <f>VLOOKUP(C208,agencies!$A$2:$E$375,3,FALSE)</f>
        <v>Wadena SO</v>
      </c>
      <c r="E208" s="60">
        <v>7484</v>
      </c>
      <c r="F208" s="50" t="s">
        <v>1168</v>
      </c>
      <c r="G208" s="52">
        <v>41060</v>
      </c>
      <c r="H208" s="60"/>
      <c r="I208" s="66">
        <v>42023</v>
      </c>
      <c r="J208" s="63">
        <v>40000</v>
      </c>
      <c r="K208" s="60" t="s">
        <v>1139</v>
      </c>
      <c r="L208" s="60" t="s">
        <v>1169</v>
      </c>
      <c r="M208" s="60"/>
      <c r="N208" s="60" t="s">
        <v>597</v>
      </c>
      <c r="O208" s="60"/>
      <c r="P208" s="60" t="s">
        <v>2355</v>
      </c>
    </row>
    <row r="209" spans="1:16" ht="14" customHeight="1">
      <c r="A209" s="60">
        <v>2014</v>
      </c>
      <c r="B209" s="61">
        <v>2016</v>
      </c>
      <c r="C209" s="60" t="s">
        <v>322</v>
      </c>
      <c r="D209" s="60" t="str">
        <f>VLOOKUP(C209,agencies!$A$2:$E$375,3,FALSE)</f>
        <v>Maple Grove PD</v>
      </c>
      <c r="E209" s="60">
        <v>68297</v>
      </c>
      <c r="F209" s="50" t="s">
        <v>465</v>
      </c>
      <c r="G209" s="52">
        <v>41543</v>
      </c>
      <c r="H209" s="52">
        <v>41671</v>
      </c>
      <c r="I209" s="52"/>
      <c r="J209" s="63">
        <v>40000</v>
      </c>
      <c r="K209" s="60" t="s">
        <v>562</v>
      </c>
      <c r="L209" s="60"/>
      <c r="M209" s="60"/>
      <c r="N209" s="13" t="s">
        <v>600</v>
      </c>
      <c r="O209" s="60"/>
      <c r="P209" s="60" t="s">
        <v>2355</v>
      </c>
    </row>
    <row r="210" spans="1:16" ht="14" customHeight="1">
      <c r="A210" s="60"/>
      <c r="B210" s="64">
        <v>2016</v>
      </c>
      <c r="C210" s="60" t="s">
        <v>969</v>
      </c>
      <c r="D210" s="60" t="str">
        <f>VLOOKUP(C210,agencies!$A$2:$E$375,3,FALSE)</f>
        <v>Minneapolis PD</v>
      </c>
      <c r="E210" s="60">
        <v>413479</v>
      </c>
      <c r="F210" s="74" t="s">
        <v>766</v>
      </c>
      <c r="G210" s="75">
        <v>41857</v>
      </c>
      <c r="H210" s="60"/>
      <c r="I210" s="60"/>
      <c r="J210" s="20">
        <v>40000</v>
      </c>
      <c r="K210" s="60" t="s">
        <v>969</v>
      </c>
      <c r="L210" s="59" t="s">
        <v>767</v>
      </c>
      <c r="M210" s="60"/>
      <c r="N210" s="13" t="s">
        <v>600</v>
      </c>
      <c r="O210" s="60"/>
      <c r="P210" s="60" t="s">
        <v>969</v>
      </c>
    </row>
    <row r="211" spans="1:16" ht="14" customHeight="1">
      <c r="A211" s="60"/>
      <c r="B211" s="61">
        <v>2014</v>
      </c>
      <c r="C211" s="60" t="s">
        <v>582</v>
      </c>
      <c r="D211" s="60" t="s">
        <v>582</v>
      </c>
      <c r="E211" s="60" t="e">
        <v>#N/A</v>
      </c>
      <c r="F211" s="50" t="s">
        <v>580</v>
      </c>
      <c r="G211" s="60"/>
      <c r="H211" s="60"/>
      <c r="I211" s="52">
        <v>41939</v>
      </c>
      <c r="J211" s="63">
        <v>40000</v>
      </c>
      <c r="K211" s="60" t="s">
        <v>567</v>
      </c>
      <c r="L211" s="60" t="s">
        <v>581</v>
      </c>
      <c r="M211" s="60"/>
      <c r="N211" s="13" t="s">
        <v>600</v>
      </c>
      <c r="O211" s="60"/>
      <c r="P211" s="60" t="s">
        <v>2355</v>
      </c>
    </row>
    <row r="212" spans="1:16" ht="14" customHeight="1">
      <c r="A212" s="13">
        <v>2015</v>
      </c>
      <c r="B212" s="64">
        <v>2017</v>
      </c>
      <c r="C212" s="13" t="s">
        <v>1307</v>
      </c>
      <c r="D212" s="60" t="str">
        <f>VLOOKUP(C212,agencies!$A$2:$E$375,3,FALSE)</f>
        <v>Hennepin SO</v>
      </c>
      <c r="E212" s="60">
        <v>4414</v>
      </c>
      <c r="F212" s="11" t="s">
        <v>1306</v>
      </c>
      <c r="G212" s="60"/>
      <c r="H212" s="85">
        <v>42170</v>
      </c>
      <c r="I212" s="85">
        <v>42859</v>
      </c>
      <c r="J212" s="24">
        <v>40000</v>
      </c>
      <c r="K212" s="13" t="s">
        <v>1307</v>
      </c>
      <c r="L212" s="86" t="s">
        <v>2216</v>
      </c>
      <c r="M212" s="13" t="s">
        <v>1312</v>
      </c>
      <c r="N212" s="13" t="s">
        <v>600</v>
      </c>
      <c r="O212" s="60"/>
      <c r="P212" s="60" t="s">
        <v>2355</v>
      </c>
    </row>
    <row r="213" spans="1:16" ht="14" customHeight="1">
      <c r="A213" s="60"/>
      <c r="B213" s="64">
        <v>2011</v>
      </c>
      <c r="C213" s="60" t="s">
        <v>1020</v>
      </c>
      <c r="D213" s="60" t="str">
        <f>VLOOKUP(C213,agencies!$A$2:$E$375,3,FALSE)</f>
        <v>Ramsey SO</v>
      </c>
      <c r="E213" s="60">
        <v>76656</v>
      </c>
      <c r="F213" s="81" t="s">
        <v>1000</v>
      </c>
      <c r="G213" s="60"/>
      <c r="H213" s="60"/>
      <c r="I213" s="84">
        <v>2011</v>
      </c>
      <c r="J213" s="83">
        <v>40000</v>
      </c>
      <c r="K213" s="60" t="s">
        <v>1020</v>
      </c>
      <c r="L213" s="84" t="s">
        <v>971</v>
      </c>
      <c r="M213" s="81" t="s">
        <v>1001</v>
      </c>
      <c r="N213" s="60" t="s">
        <v>597</v>
      </c>
      <c r="O213" s="81" t="s">
        <v>975</v>
      </c>
      <c r="P213" s="60" t="s">
        <v>2355</v>
      </c>
    </row>
    <row r="214" spans="1:16" ht="14" customHeight="1">
      <c r="A214" s="62">
        <v>2008</v>
      </c>
      <c r="B214" s="64">
        <v>2009</v>
      </c>
      <c r="C214" s="60" t="s">
        <v>1286</v>
      </c>
      <c r="D214" s="60" t="str">
        <f>VLOOKUP(C214,agencies!$A$2:$E$375,3,FALSE)</f>
        <v>St Paul PD</v>
      </c>
      <c r="E214" s="60">
        <v>300721</v>
      </c>
      <c r="F214" s="67" t="s">
        <v>1252</v>
      </c>
      <c r="G214" s="60"/>
      <c r="H214" s="60"/>
      <c r="I214" s="60"/>
      <c r="J214" s="68">
        <v>40000</v>
      </c>
      <c r="K214" s="13" t="s">
        <v>1286</v>
      </c>
      <c r="L214" s="90" t="s">
        <v>2223</v>
      </c>
      <c r="M214" s="69" t="s">
        <v>1244</v>
      </c>
      <c r="N214" s="13" t="s">
        <v>600</v>
      </c>
      <c r="O214" s="69" t="s">
        <v>1242</v>
      </c>
      <c r="P214" s="60" t="s">
        <v>2355</v>
      </c>
    </row>
    <row r="215" spans="1:16" ht="14" customHeight="1">
      <c r="A215" s="60"/>
      <c r="B215" s="64">
        <v>2015</v>
      </c>
      <c r="C215" s="60" t="s">
        <v>969</v>
      </c>
      <c r="D215" s="60" t="str">
        <f>VLOOKUP(C215,agencies!$A$2:$E$375,3,FALSE)</f>
        <v>Minneapolis PD</v>
      </c>
      <c r="E215" s="60">
        <v>413479</v>
      </c>
      <c r="F215" s="59" t="s">
        <v>696</v>
      </c>
      <c r="G215" s="88">
        <v>40179</v>
      </c>
      <c r="H215" s="60"/>
      <c r="I215" s="60"/>
      <c r="J215" s="20">
        <v>39000</v>
      </c>
      <c r="K215" s="60" t="s">
        <v>969</v>
      </c>
      <c r="L215" s="59" t="s">
        <v>697</v>
      </c>
      <c r="M215" s="60"/>
      <c r="N215" s="13" t="s">
        <v>600</v>
      </c>
      <c r="O215" s="60"/>
      <c r="P215" s="60" t="s">
        <v>969</v>
      </c>
    </row>
    <row r="216" spans="1:16" ht="14" customHeight="1">
      <c r="A216" s="60"/>
      <c r="B216" s="64">
        <v>2014</v>
      </c>
      <c r="C216" s="60" t="s">
        <v>969</v>
      </c>
      <c r="D216" s="60" t="str">
        <f>VLOOKUP(C216,agencies!$A$2:$E$375,3,FALSE)</f>
        <v>Minneapolis PD</v>
      </c>
      <c r="E216" s="60">
        <v>413479</v>
      </c>
      <c r="F216" s="87" t="s">
        <v>677</v>
      </c>
      <c r="G216" s="88">
        <v>40431</v>
      </c>
      <c r="H216" s="60"/>
      <c r="I216" s="60"/>
      <c r="J216" s="20">
        <v>38800</v>
      </c>
      <c r="K216" s="60" t="s">
        <v>969</v>
      </c>
      <c r="L216" s="59" t="s">
        <v>678</v>
      </c>
      <c r="M216" s="60"/>
      <c r="N216" s="13" t="s">
        <v>600</v>
      </c>
      <c r="O216" s="60"/>
      <c r="P216" s="60" t="s">
        <v>969</v>
      </c>
    </row>
    <row r="217" spans="1:16" ht="14" customHeight="1">
      <c r="A217" s="60">
        <v>2007</v>
      </c>
      <c r="B217" s="61">
        <v>2008</v>
      </c>
      <c r="C217" s="60" t="s">
        <v>48</v>
      </c>
      <c r="D217" s="60" t="str">
        <f>VLOOKUP(C217,agencies!$A$2:$E$375,3,FALSE)</f>
        <v>Robbinsdale PD</v>
      </c>
      <c r="E217" s="60">
        <v>14411</v>
      </c>
      <c r="F217" s="50" t="s">
        <v>49</v>
      </c>
      <c r="G217" s="52">
        <v>38693</v>
      </c>
      <c r="H217" s="52">
        <v>39254</v>
      </c>
      <c r="I217" s="52"/>
      <c r="J217" s="63">
        <v>37500</v>
      </c>
      <c r="K217" s="60" t="s">
        <v>562</v>
      </c>
      <c r="L217" s="60"/>
      <c r="M217" s="60"/>
      <c r="N217" s="13" t="s">
        <v>600</v>
      </c>
      <c r="O217" s="60"/>
      <c r="P217" s="60" t="s">
        <v>2355</v>
      </c>
    </row>
    <row r="218" spans="1:16" ht="14" customHeight="1">
      <c r="A218" s="60"/>
      <c r="B218" s="64">
        <v>2013</v>
      </c>
      <c r="C218" s="60" t="s">
        <v>969</v>
      </c>
      <c r="D218" s="60" t="str">
        <f>VLOOKUP(C218,agencies!$A$2:$E$375,3,FALSE)</f>
        <v>Minneapolis PD</v>
      </c>
      <c r="E218" s="60">
        <v>413479</v>
      </c>
      <c r="F218" s="59" t="s">
        <v>660</v>
      </c>
      <c r="G218" s="65">
        <v>41016</v>
      </c>
      <c r="H218" s="60"/>
      <c r="I218" s="60"/>
      <c r="J218" s="20">
        <v>37500</v>
      </c>
      <c r="K218" s="60" t="s">
        <v>969</v>
      </c>
      <c r="L218" s="59" t="s">
        <v>661</v>
      </c>
      <c r="M218" s="60"/>
      <c r="N218" s="13" t="s">
        <v>600</v>
      </c>
      <c r="O218" s="60"/>
      <c r="P218" s="60" t="s">
        <v>969</v>
      </c>
    </row>
    <row r="219" spans="1:16" ht="14" customHeight="1">
      <c r="A219" s="60">
        <v>2010</v>
      </c>
      <c r="B219" s="61">
        <v>2012</v>
      </c>
      <c r="C219" s="60" t="s">
        <v>9</v>
      </c>
      <c r="D219" s="60" t="str">
        <f>VLOOKUP(C219,agencies!$A$2:$E$375,3,FALSE)</f>
        <v>Brooklyn Park PD</v>
      </c>
      <c r="E219" s="60">
        <v>79433</v>
      </c>
      <c r="F219" s="50" t="s">
        <v>246</v>
      </c>
      <c r="G219" s="52">
        <v>40208</v>
      </c>
      <c r="H219" s="52">
        <v>40470</v>
      </c>
      <c r="I219" s="52"/>
      <c r="J219" s="63">
        <v>36087.46</v>
      </c>
      <c r="K219" s="60" t="s">
        <v>562</v>
      </c>
      <c r="L219" s="60"/>
      <c r="M219" s="60"/>
      <c r="N219" s="13" t="s">
        <v>600</v>
      </c>
      <c r="O219" s="60"/>
      <c r="P219" s="60" t="s">
        <v>2355</v>
      </c>
    </row>
    <row r="220" spans="1:16" ht="14" customHeight="1">
      <c r="A220" s="60"/>
      <c r="B220" s="61">
        <v>2007</v>
      </c>
      <c r="C220" s="60" t="s">
        <v>969</v>
      </c>
      <c r="D220" s="60" t="str">
        <f>VLOOKUP(C220,agencies!$A$2:$E$375,3,FALSE)</f>
        <v>Minneapolis PD</v>
      </c>
      <c r="E220" s="60">
        <v>413479</v>
      </c>
      <c r="F220" s="50" t="s">
        <v>790</v>
      </c>
      <c r="G220" s="52">
        <v>37660</v>
      </c>
      <c r="H220" s="60"/>
      <c r="I220" s="62"/>
      <c r="J220" s="63">
        <v>35000</v>
      </c>
      <c r="K220" s="60" t="s">
        <v>969</v>
      </c>
      <c r="L220" s="60" t="s">
        <v>887</v>
      </c>
      <c r="M220" s="60"/>
      <c r="N220" s="13" t="s">
        <v>600</v>
      </c>
      <c r="O220" s="60"/>
      <c r="P220" s="60" t="s">
        <v>969</v>
      </c>
    </row>
    <row r="221" spans="1:16" ht="14" customHeight="1">
      <c r="A221" s="60"/>
      <c r="B221" s="61">
        <f>YEAR(I221)</f>
        <v>2008</v>
      </c>
      <c r="C221" s="60" t="s">
        <v>611</v>
      </c>
      <c r="D221" s="60" t="str">
        <f>VLOOKUP(C221,agencies!$A$2:$E$375,3,FALSE)</f>
        <v>St Louis SO</v>
      </c>
      <c r="E221" s="60">
        <v>56570</v>
      </c>
      <c r="F221" s="11" t="s">
        <v>602</v>
      </c>
      <c r="G221" s="14" t="s">
        <v>601</v>
      </c>
      <c r="H221" s="60"/>
      <c r="I221" s="12">
        <v>39546</v>
      </c>
      <c r="J221" s="24">
        <v>35000</v>
      </c>
      <c r="K221" s="60" t="s">
        <v>611</v>
      </c>
      <c r="L221" s="1"/>
      <c r="M221" s="11" t="s">
        <v>603</v>
      </c>
      <c r="N221" s="60" t="s">
        <v>597</v>
      </c>
      <c r="O221" s="60"/>
      <c r="P221" s="60" t="s">
        <v>2355</v>
      </c>
    </row>
    <row r="222" spans="1:16" ht="14" customHeight="1">
      <c r="A222" s="60"/>
      <c r="B222" s="61">
        <v>2009</v>
      </c>
      <c r="C222" s="60" t="s">
        <v>969</v>
      </c>
      <c r="D222" s="60" t="str">
        <f>VLOOKUP(C222,agencies!$A$2:$E$375,3,FALSE)</f>
        <v>Minneapolis PD</v>
      </c>
      <c r="E222" s="60">
        <v>413479</v>
      </c>
      <c r="F222" s="50" t="s">
        <v>821</v>
      </c>
      <c r="G222" s="52">
        <v>38933</v>
      </c>
      <c r="H222" s="60"/>
      <c r="I222" s="62"/>
      <c r="J222" s="63">
        <v>35000</v>
      </c>
      <c r="K222" s="60" t="s">
        <v>969</v>
      </c>
      <c r="L222" s="60" t="s">
        <v>915</v>
      </c>
      <c r="M222" s="60"/>
      <c r="N222" s="13" t="s">
        <v>600</v>
      </c>
      <c r="O222" s="60"/>
      <c r="P222" s="60" t="s">
        <v>969</v>
      </c>
    </row>
    <row r="223" spans="1:16" ht="14" customHeight="1">
      <c r="A223" s="60">
        <v>2008</v>
      </c>
      <c r="B223" s="61">
        <v>2010</v>
      </c>
      <c r="C223" s="60" t="s">
        <v>121</v>
      </c>
      <c r="D223" s="60" t="str">
        <f>VLOOKUP(C223,agencies!$A$2:$E$375,3,FALSE)</f>
        <v>Breezy Point PD</v>
      </c>
      <c r="E223" s="60">
        <v>2355</v>
      </c>
      <c r="F223" s="50" t="s">
        <v>122</v>
      </c>
      <c r="G223" s="52">
        <v>39292</v>
      </c>
      <c r="H223" s="52">
        <v>39657</v>
      </c>
      <c r="I223" s="52"/>
      <c r="J223" s="63">
        <v>35000</v>
      </c>
      <c r="K223" s="60" t="s">
        <v>562</v>
      </c>
      <c r="L223" s="60"/>
      <c r="M223" s="60"/>
      <c r="N223" s="13" t="s">
        <v>600</v>
      </c>
      <c r="O223" s="60"/>
      <c r="P223" s="60" t="s">
        <v>2355</v>
      </c>
    </row>
    <row r="224" spans="1:16" ht="14" customHeight="1">
      <c r="A224" s="60"/>
      <c r="B224" s="61">
        <v>2011</v>
      </c>
      <c r="C224" s="60" t="s">
        <v>969</v>
      </c>
      <c r="D224" s="60" t="str">
        <f>VLOOKUP(C224,agencies!$A$2:$E$375,3,FALSE)</f>
        <v>Minneapolis PD</v>
      </c>
      <c r="E224" s="60">
        <v>413479</v>
      </c>
      <c r="F224" s="50" t="s">
        <v>857</v>
      </c>
      <c r="G224" s="52">
        <v>39927</v>
      </c>
      <c r="H224" s="60"/>
      <c r="I224" s="62"/>
      <c r="J224" s="63">
        <v>35000</v>
      </c>
      <c r="K224" s="60" t="s">
        <v>969</v>
      </c>
      <c r="L224" s="60" t="s">
        <v>945</v>
      </c>
      <c r="M224" s="60"/>
      <c r="N224" s="13" t="s">
        <v>600</v>
      </c>
      <c r="O224" s="60"/>
      <c r="P224" s="60" t="s">
        <v>969</v>
      </c>
    </row>
    <row r="225" spans="1:16" ht="14" customHeight="1">
      <c r="A225" s="60">
        <v>2012</v>
      </c>
      <c r="B225" s="61">
        <v>2013</v>
      </c>
      <c r="C225" s="60" t="s">
        <v>309</v>
      </c>
      <c r="D225" s="60" t="str">
        <f>VLOOKUP(C225,agencies!$A$2:$E$375,3,FALSE)</f>
        <v>Rosemount PD</v>
      </c>
      <c r="E225" s="60">
        <v>23269</v>
      </c>
      <c r="F225" s="50" t="s">
        <v>338</v>
      </c>
      <c r="G225" s="52">
        <v>40904</v>
      </c>
      <c r="H225" s="52">
        <v>41149</v>
      </c>
      <c r="I225" s="52"/>
      <c r="J225" s="63">
        <v>35000</v>
      </c>
      <c r="K225" s="60" t="s">
        <v>562</v>
      </c>
      <c r="L225" s="60"/>
      <c r="M225" s="60"/>
      <c r="N225" s="13" t="s">
        <v>600</v>
      </c>
      <c r="O225" s="60"/>
      <c r="P225" s="60" t="s">
        <v>2355</v>
      </c>
    </row>
    <row r="226" spans="1:16" ht="14" customHeight="1">
      <c r="A226" s="60"/>
      <c r="B226" s="64">
        <v>2015</v>
      </c>
      <c r="C226" s="60" t="s">
        <v>969</v>
      </c>
      <c r="D226" s="60" t="str">
        <f>VLOOKUP(C226,agencies!$A$2:$E$375,3,FALSE)</f>
        <v>Minneapolis PD</v>
      </c>
      <c r="E226" s="60">
        <v>413479</v>
      </c>
      <c r="F226" s="59" t="s">
        <v>739</v>
      </c>
      <c r="G226" s="88">
        <v>41804</v>
      </c>
      <c r="H226" s="60"/>
      <c r="I226" s="60"/>
      <c r="J226" s="20">
        <v>34221</v>
      </c>
      <c r="K226" s="60" t="s">
        <v>969</v>
      </c>
      <c r="L226" s="59" t="s">
        <v>740</v>
      </c>
      <c r="M226" s="60"/>
      <c r="N226" s="13" t="s">
        <v>600</v>
      </c>
      <c r="O226" s="60"/>
      <c r="P226" s="60" t="s">
        <v>969</v>
      </c>
    </row>
    <row r="227" spans="1:16" ht="14" customHeight="1">
      <c r="A227" s="60">
        <v>2014</v>
      </c>
      <c r="B227" s="61">
        <v>2017</v>
      </c>
      <c r="C227" s="60" t="s">
        <v>477</v>
      </c>
      <c r="D227" s="60" t="str">
        <f>VLOOKUP(C227,agencies!$A$2:$E$375,3,FALSE)</f>
        <v>Dayton PD</v>
      </c>
      <c r="E227" s="60">
        <v>5055</v>
      </c>
      <c r="F227" s="50" t="s">
        <v>476</v>
      </c>
      <c r="G227" s="52">
        <v>38651</v>
      </c>
      <c r="H227" s="52">
        <v>41773</v>
      </c>
      <c r="I227" s="52"/>
      <c r="J227" s="63">
        <v>34000</v>
      </c>
      <c r="K227" s="60" t="s">
        <v>562</v>
      </c>
      <c r="L227" s="60"/>
      <c r="M227" s="60"/>
      <c r="N227" s="13" t="s">
        <v>600</v>
      </c>
      <c r="O227" s="60"/>
      <c r="P227" s="60" t="s">
        <v>2355</v>
      </c>
    </row>
    <row r="228" spans="1:16" ht="14" customHeight="1">
      <c r="A228" s="60">
        <v>2007</v>
      </c>
      <c r="B228" s="61">
        <v>2007</v>
      </c>
      <c r="C228" s="60" t="s">
        <v>15</v>
      </c>
      <c r="D228" s="60" t="str">
        <f>PROPER(C228)</f>
        <v>Brown-Lyon  Redwood</v>
      </c>
      <c r="E228" s="60" t="e">
        <v>#N/A</v>
      </c>
      <c r="F228" s="50" t="s">
        <v>16</v>
      </c>
      <c r="G228" s="52">
        <v>39098</v>
      </c>
      <c r="H228" s="52">
        <v>39150</v>
      </c>
      <c r="I228" s="52"/>
      <c r="J228" s="63">
        <v>34000</v>
      </c>
      <c r="K228" s="60" t="s">
        <v>562</v>
      </c>
      <c r="L228" s="60"/>
      <c r="M228" s="60"/>
      <c r="N228" s="13" t="s">
        <v>600</v>
      </c>
      <c r="O228" s="60"/>
      <c r="P228" s="60" t="s">
        <v>2355</v>
      </c>
    </row>
    <row r="229" spans="1:16" ht="14" customHeight="1">
      <c r="A229" s="60"/>
      <c r="B229" s="61">
        <v>2009</v>
      </c>
      <c r="C229" s="60" t="s">
        <v>1038</v>
      </c>
      <c r="D229" s="60" t="str">
        <f>VLOOKUP(C229,agencies!$A$2:$E$375,3,FALSE)</f>
        <v>Beltrami SO</v>
      </c>
      <c r="E229" s="60">
        <v>30568</v>
      </c>
      <c r="F229" s="50" t="s">
        <v>1039</v>
      </c>
      <c r="G229" s="52">
        <v>39243</v>
      </c>
      <c r="H229" s="60"/>
      <c r="I229" s="60"/>
      <c r="J229" s="63">
        <v>33250</v>
      </c>
      <c r="K229" s="60" t="s">
        <v>1139</v>
      </c>
      <c r="L229" s="60" t="s">
        <v>1040</v>
      </c>
      <c r="M229" s="60"/>
      <c r="N229" s="13" t="s">
        <v>600</v>
      </c>
      <c r="O229" s="70"/>
      <c r="P229" s="60" t="s">
        <v>2355</v>
      </c>
    </row>
    <row r="230" spans="1:16" ht="14" customHeight="1">
      <c r="A230" s="60"/>
      <c r="B230" s="61">
        <v>2017</v>
      </c>
      <c r="C230" s="60" t="s">
        <v>1196</v>
      </c>
      <c r="D230" s="60" t="str">
        <f>VLOOKUP(C230,agencies!$A$2:$E$375,3,FALSE)</f>
        <v>Goodhue SO</v>
      </c>
      <c r="E230" s="60">
        <v>21782</v>
      </c>
      <c r="F230" s="50" t="s">
        <v>1180</v>
      </c>
      <c r="G230" s="52">
        <v>41971</v>
      </c>
      <c r="H230" s="60"/>
      <c r="I230" s="66">
        <v>42829</v>
      </c>
      <c r="J230" s="63">
        <v>33000</v>
      </c>
      <c r="K230" s="60" t="s">
        <v>1139</v>
      </c>
      <c r="L230" s="60" t="s">
        <v>1140</v>
      </c>
      <c r="M230" s="60"/>
      <c r="N230" s="60" t="s">
        <v>597</v>
      </c>
      <c r="O230" s="60"/>
      <c r="P230" s="60" t="s">
        <v>2355</v>
      </c>
    </row>
    <row r="231" spans="1:16" ht="14" customHeight="1">
      <c r="A231" s="60"/>
      <c r="B231" s="61">
        <v>2011</v>
      </c>
      <c r="C231" s="60" t="s">
        <v>969</v>
      </c>
      <c r="D231" s="60" t="str">
        <f>VLOOKUP(C231,agencies!$A$2:$E$375,3,FALSE)</f>
        <v>Minneapolis PD</v>
      </c>
      <c r="E231" s="60">
        <v>413479</v>
      </c>
      <c r="F231" s="50" t="s">
        <v>858</v>
      </c>
      <c r="G231" s="52">
        <v>39980</v>
      </c>
      <c r="H231" s="60"/>
      <c r="I231" s="62"/>
      <c r="J231" s="63">
        <v>32830.5</v>
      </c>
      <c r="K231" s="60" t="s">
        <v>969</v>
      </c>
      <c r="L231" s="60" t="s">
        <v>946</v>
      </c>
      <c r="M231" s="60"/>
      <c r="N231" s="13" t="s">
        <v>600</v>
      </c>
      <c r="O231" s="60"/>
      <c r="P231" s="60" t="s">
        <v>969</v>
      </c>
    </row>
    <row r="232" spans="1:16" ht="14" customHeight="1">
      <c r="A232" s="60"/>
      <c r="B232" s="64">
        <v>2016</v>
      </c>
      <c r="C232" s="60" t="s">
        <v>969</v>
      </c>
      <c r="D232" s="60" t="str">
        <f>VLOOKUP(C232,agencies!$A$2:$E$375,3,FALSE)</f>
        <v>Minneapolis PD</v>
      </c>
      <c r="E232" s="60">
        <v>413479</v>
      </c>
      <c r="F232" s="87" t="s">
        <v>772</v>
      </c>
      <c r="G232" s="75">
        <v>41994</v>
      </c>
      <c r="H232" s="60"/>
      <c r="I232" s="60"/>
      <c r="J232" s="20">
        <v>32500</v>
      </c>
      <c r="K232" s="60" t="s">
        <v>969</v>
      </c>
      <c r="L232" s="59" t="s">
        <v>773</v>
      </c>
      <c r="M232" s="60"/>
      <c r="N232" s="13" t="s">
        <v>600</v>
      </c>
      <c r="O232" s="60"/>
      <c r="P232" s="60" t="s">
        <v>969</v>
      </c>
    </row>
    <row r="233" spans="1:16" ht="14" customHeight="1">
      <c r="A233" s="60"/>
      <c r="B233" s="61">
        <v>2016</v>
      </c>
      <c r="C233" s="60" t="s">
        <v>1092</v>
      </c>
      <c r="D233" s="60" t="str">
        <f>VLOOKUP(C233,agencies!$A$2:$E$375,3,FALSE)</f>
        <v>Stearns SO</v>
      </c>
      <c r="E233" s="60">
        <v>49129</v>
      </c>
      <c r="F233" s="50" t="s">
        <v>1174</v>
      </c>
      <c r="G233" s="52">
        <v>41523</v>
      </c>
      <c r="H233" s="60"/>
      <c r="I233" s="66">
        <v>42543</v>
      </c>
      <c r="J233" s="63">
        <v>32000</v>
      </c>
      <c r="K233" s="60" t="s">
        <v>1139</v>
      </c>
      <c r="L233" s="60" t="s">
        <v>1140</v>
      </c>
      <c r="M233" s="60"/>
      <c r="N233" s="60" t="s">
        <v>597</v>
      </c>
      <c r="O233" s="60"/>
      <c r="P233" s="60" t="s">
        <v>2355</v>
      </c>
    </row>
    <row r="234" spans="1:16" ht="14" customHeight="1">
      <c r="A234" s="60">
        <v>2007</v>
      </c>
      <c r="B234" s="61">
        <v>2010</v>
      </c>
      <c r="C234" s="60" t="s">
        <v>68</v>
      </c>
      <c r="D234" s="60" t="str">
        <f>VLOOKUP(C234,agencies!$A$2:$E$375,3,FALSE)</f>
        <v>Worthington PD</v>
      </c>
      <c r="E234" s="60">
        <v>12969</v>
      </c>
      <c r="F234" s="50" t="s">
        <v>69</v>
      </c>
      <c r="G234" s="52">
        <v>38976</v>
      </c>
      <c r="H234" s="52">
        <v>39170</v>
      </c>
      <c r="I234" s="52"/>
      <c r="J234" s="63">
        <v>30380</v>
      </c>
      <c r="K234" s="60" t="s">
        <v>562</v>
      </c>
      <c r="L234" s="60"/>
      <c r="M234" s="60"/>
      <c r="N234" s="13" t="s">
        <v>600</v>
      </c>
      <c r="O234" s="60"/>
      <c r="P234" s="60" t="s">
        <v>2355</v>
      </c>
    </row>
    <row r="235" spans="1:16" ht="14" customHeight="1">
      <c r="A235" s="60">
        <v>2010</v>
      </c>
      <c r="B235" s="61">
        <v>2012</v>
      </c>
      <c r="C235" s="60" t="s">
        <v>87</v>
      </c>
      <c r="D235" s="60" t="s">
        <v>2316</v>
      </c>
      <c r="E235" s="60" t="e">
        <v>#N/A</v>
      </c>
      <c r="F235" s="50" t="s">
        <v>243</v>
      </c>
      <c r="G235" s="52">
        <v>38749</v>
      </c>
      <c r="H235" s="52">
        <v>40263</v>
      </c>
      <c r="I235" s="52"/>
      <c r="J235" s="63">
        <v>30000</v>
      </c>
      <c r="K235" s="60" t="s">
        <v>562</v>
      </c>
      <c r="L235" s="60"/>
      <c r="M235" s="60"/>
      <c r="N235" s="13" t="s">
        <v>600</v>
      </c>
      <c r="O235" s="60"/>
      <c r="P235" s="60" t="s">
        <v>2356</v>
      </c>
    </row>
    <row r="236" spans="1:16" ht="14" customHeight="1">
      <c r="A236" s="60"/>
      <c r="B236" s="61">
        <v>2012</v>
      </c>
      <c r="C236" s="60" t="s">
        <v>1084</v>
      </c>
      <c r="D236" s="60" t="str">
        <f>VLOOKUP(C236,agencies!$A$2:$E$375,3,FALSE)</f>
        <v>Pine SO</v>
      </c>
      <c r="E236" s="60">
        <v>28914</v>
      </c>
      <c r="F236" s="50" t="s">
        <v>1085</v>
      </c>
      <c r="G236" s="52">
        <v>40125</v>
      </c>
      <c r="H236" s="60"/>
      <c r="I236" s="60"/>
      <c r="J236" s="63">
        <v>30000</v>
      </c>
      <c r="K236" s="60" t="s">
        <v>1139</v>
      </c>
      <c r="L236" s="60" t="s">
        <v>1023</v>
      </c>
      <c r="M236" s="60"/>
      <c r="N236" s="13" t="s">
        <v>600</v>
      </c>
      <c r="O236" s="70"/>
      <c r="P236" s="60" t="s">
        <v>2355</v>
      </c>
    </row>
    <row r="237" spans="1:16" ht="14" customHeight="1">
      <c r="A237" s="60"/>
      <c r="B237" s="61">
        <v>2012</v>
      </c>
      <c r="C237" s="60" t="s">
        <v>969</v>
      </c>
      <c r="D237" s="60" t="str">
        <f>VLOOKUP(C237,agencies!$A$2:$E$375,3,FALSE)</f>
        <v>Minneapolis PD</v>
      </c>
      <c r="E237" s="60">
        <v>413479</v>
      </c>
      <c r="F237" s="50" t="s">
        <v>877</v>
      </c>
      <c r="G237" s="52">
        <v>40453</v>
      </c>
      <c r="H237" s="60"/>
      <c r="I237" s="62"/>
      <c r="J237" s="63">
        <v>30000</v>
      </c>
      <c r="K237" s="60" t="s">
        <v>969</v>
      </c>
      <c r="L237" s="60" t="s">
        <v>964</v>
      </c>
      <c r="M237" s="60"/>
      <c r="N237" s="13" t="s">
        <v>600</v>
      </c>
      <c r="O237" s="60"/>
      <c r="P237" s="60" t="s">
        <v>969</v>
      </c>
    </row>
    <row r="238" spans="1:16" ht="14" customHeight="1">
      <c r="A238" s="60"/>
      <c r="B238" s="64">
        <v>2014</v>
      </c>
      <c r="C238" s="60" t="s">
        <v>969</v>
      </c>
      <c r="D238" s="60" t="str">
        <f>VLOOKUP(C238,agencies!$A$2:$E$375,3,FALSE)</f>
        <v>Minneapolis PD</v>
      </c>
      <c r="E238" s="60">
        <v>413479</v>
      </c>
      <c r="F238" s="87" t="s">
        <v>679</v>
      </c>
      <c r="G238" s="88">
        <v>40586</v>
      </c>
      <c r="H238" s="60"/>
      <c r="I238" s="60"/>
      <c r="J238" s="20">
        <v>30000</v>
      </c>
      <c r="K238" s="60" t="s">
        <v>969</v>
      </c>
      <c r="L238" s="59" t="s">
        <v>680</v>
      </c>
      <c r="M238" s="60"/>
      <c r="N238" s="13" t="s">
        <v>600</v>
      </c>
      <c r="O238" s="60"/>
      <c r="P238" s="60" t="s">
        <v>969</v>
      </c>
    </row>
    <row r="239" spans="1:16" ht="14" customHeight="1">
      <c r="A239" s="60"/>
      <c r="B239" s="61">
        <v>2012</v>
      </c>
      <c r="C239" s="60" t="s">
        <v>969</v>
      </c>
      <c r="D239" s="60" t="str">
        <f>VLOOKUP(C239,agencies!$A$2:$E$375,3,FALSE)</f>
        <v>Minneapolis PD</v>
      </c>
      <c r="E239" s="60">
        <v>413479</v>
      </c>
      <c r="F239" s="50" t="s">
        <v>882</v>
      </c>
      <c r="G239" s="52">
        <v>40998</v>
      </c>
      <c r="H239" s="60"/>
      <c r="I239" s="62"/>
      <c r="J239" s="63">
        <v>30000</v>
      </c>
      <c r="K239" s="60" t="s">
        <v>969</v>
      </c>
      <c r="L239" s="60" t="s">
        <v>673</v>
      </c>
      <c r="M239" s="60"/>
      <c r="N239" s="13" t="s">
        <v>600</v>
      </c>
      <c r="O239" s="60"/>
      <c r="P239" s="60" t="s">
        <v>969</v>
      </c>
    </row>
    <row r="240" spans="1:16" ht="14" customHeight="1">
      <c r="A240" s="60"/>
      <c r="B240" s="64">
        <v>2016</v>
      </c>
      <c r="C240" s="60" t="s">
        <v>1020</v>
      </c>
      <c r="D240" s="60" t="str">
        <f>VLOOKUP(C240,agencies!$A$2:$E$375,3,FALSE)</f>
        <v>Ramsey SO</v>
      </c>
      <c r="E240" s="60">
        <v>76656</v>
      </c>
      <c r="F240" s="81" t="s">
        <v>1013</v>
      </c>
      <c r="G240" s="60"/>
      <c r="H240" s="60"/>
      <c r="I240" s="82">
        <v>42494.395405092589</v>
      </c>
      <c r="J240" s="83">
        <v>30000</v>
      </c>
      <c r="K240" s="60" t="s">
        <v>1020</v>
      </c>
      <c r="L240" s="84" t="s">
        <v>1015</v>
      </c>
      <c r="M240" s="81" t="s">
        <v>1014</v>
      </c>
      <c r="N240" s="60" t="s">
        <v>597</v>
      </c>
      <c r="O240" s="81" t="s">
        <v>978</v>
      </c>
      <c r="P240" s="60" t="s">
        <v>2355</v>
      </c>
    </row>
    <row r="241" spans="1:16" ht="14" customHeight="1">
      <c r="A241" s="62">
        <v>2012</v>
      </c>
      <c r="B241" s="64">
        <v>2013</v>
      </c>
      <c r="C241" s="60" t="s">
        <v>1286</v>
      </c>
      <c r="D241" s="60" t="str">
        <f>VLOOKUP(C241,agencies!$A$2:$E$375,3,FALSE)</f>
        <v>St Paul PD</v>
      </c>
      <c r="E241" s="60">
        <v>300721</v>
      </c>
      <c r="F241" s="67" t="s">
        <v>1275</v>
      </c>
      <c r="G241" s="60"/>
      <c r="H241" s="60"/>
      <c r="I241" s="60"/>
      <c r="J241" s="68">
        <v>30000</v>
      </c>
      <c r="K241" s="13" t="s">
        <v>1286</v>
      </c>
      <c r="L241" s="71" t="s">
        <v>2241</v>
      </c>
      <c r="M241" s="69" t="s">
        <v>1215</v>
      </c>
      <c r="N241" s="13" t="s">
        <v>600</v>
      </c>
      <c r="O241" s="69" t="s">
        <v>624</v>
      </c>
      <c r="P241" s="60" t="s">
        <v>2355</v>
      </c>
    </row>
    <row r="242" spans="1:16" ht="14" customHeight="1">
      <c r="A242" s="62">
        <v>2012</v>
      </c>
      <c r="B242" s="64">
        <v>2013</v>
      </c>
      <c r="C242" s="60" t="s">
        <v>1286</v>
      </c>
      <c r="D242" s="60" t="str">
        <f>VLOOKUP(C242,agencies!$A$2:$E$375,3,FALSE)</f>
        <v>St Paul PD</v>
      </c>
      <c r="E242" s="60">
        <v>300721</v>
      </c>
      <c r="F242" s="67" t="s">
        <v>1277</v>
      </c>
      <c r="G242" s="60"/>
      <c r="H242" s="60"/>
      <c r="I242" s="60"/>
      <c r="J242" s="68">
        <v>30000</v>
      </c>
      <c r="K242" s="13" t="s">
        <v>1286</v>
      </c>
      <c r="L242" s="71" t="s">
        <v>2243</v>
      </c>
      <c r="M242" s="69" t="s">
        <v>1215</v>
      </c>
      <c r="N242" s="13" t="s">
        <v>600</v>
      </c>
      <c r="O242" s="69" t="s">
        <v>624</v>
      </c>
      <c r="P242" s="60" t="s">
        <v>2355</v>
      </c>
    </row>
    <row r="243" spans="1:16" ht="14" customHeight="1">
      <c r="A243" s="58">
        <v>2014</v>
      </c>
      <c r="B243" s="58">
        <v>2017</v>
      </c>
      <c r="C243" s="72" t="s">
        <v>1286</v>
      </c>
      <c r="D243" s="72" t="s">
        <v>1331</v>
      </c>
      <c r="E243" s="60">
        <v>300721</v>
      </c>
      <c r="F243" s="73" t="s">
        <v>2345</v>
      </c>
      <c r="G243" s="72"/>
      <c r="H243" s="72"/>
      <c r="I243" s="72"/>
      <c r="J243" s="56">
        <v>29500</v>
      </c>
      <c r="K243" s="58" t="s">
        <v>1286</v>
      </c>
      <c r="L243" s="72"/>
      <c r="M243" s="73" t="s">
        <v>2346</v>
      </c>
      <c r="N243" s="72"/>
      <c r="O243" s="73" t="s">
        <v>624</v>
      </c>
      <c r="P243" s="60" t="s">
        <v>2355</v>
      </c>
    </row>
    <row r="244" spans="1:16" ht="14" customHeight="1">
      <c r="A244" s="60"/>
      <c r="B244" s="61">
        <f>YEAR(I244)</f>
        <v>2016</v>
      </c>
      <c r="C244" s="60" t="s">
        <v>621</v>
      </c>
      <c r="D244" s="60" t="str">
        <f>VLOOKUP(C244,agencies!$A$2:$E$375,3,FALSE)</f>
        <v>Dakota SO</v>
      </c>
      <c r="E244" s="60">
        <v>18693</v>
      </c>
      <c r="F244" s="76" t="s">
        <v>614</v>
      </c>
      <c r="G244" s="104">
        <v>41548</v>
      </c>
      <c r="H244" s="60"/>
      <c r="I244" s="78" t="s">
        <v>616</v>
      </c>
      <c r="J244" s="79">
        <v>28500</v>
      </c>
      <c r="K244" s="60" t="s">
        <v>621</v>
      </c>
      <c r="L244" s="78" t="s">
        <v>620</v>
      </c>
      <c r="M244" s="105" t="s">
        <v>618</v>
      </c>
      <c r="N244" s="60" t="s">
        <v>597</v>
      </c>
      <c r="O244" s="60"/>
      <c r="P244" s="60" t="s">
        <v>2355</v>
      </c>
    </row>
    <row r="245" spans="1:16" ht="14" customHeight="1">
      <c r="A245" s="60">
        <v>2013</v>
      </c>
      <c r="B245" s="61">
        <v>2017</v>
      </c>
      <c r="C245" s="60" t="s">
        <v>104</v>
      </c>
      <c r="D245" s="60" t="str">
        <f>VLOOKUP(C245,agencies!$A$2:$E$375,3,FALSE)</f>
        <v>Champlin PD</v>
      </c>
      <c r="E245" s="60">
        <v>24003</v>
      </c>
      <c r="F245" s="50" t="s">
        <v>398</v>
      </c>
      <c r="G245" s="52">
        <v>40064</v>
      </c>
      <c r="H245" s="52">
        <v>41359</v>
      </c>
      <c r="I245" s="52"/>
      <c r="J245" s="63">
        <v>28125</v>
      </c>
      <c r="K245" s="60" t="s">
        <v>562</v>
      </c>
      <c r="L245" s="60"/>
      <c r="M245" s="60"/>
      <c r="N245" s="13" t="s">
        <v>600</v>
      </c>
      <c r="O245" s="60"/>
      <c r="P245" s="60" t="s">
        <v>2355</v>
      </c>
    </row>
    <row r="246" spans="1:16" ht="14" customHeight="1">
      <c r="A246" s="60"/>
      <c r="B246" s="61">
        <v>2008</v>
      </c>
      <c r="C246" s="60" t="s">
        <v>969</v>
      </c>
      <c r="D246" s="60" t="str">
        <f>VLOOKUP(C246,agencies!$A$2:$E$375,3,FALSE)</f>
        <v>Minneapolis PD</v>
      </c>
      <c r="E246" s="60">
        <v>413479</v>
      </c>
      <c r="F246" s="50" t="s">
        <v>808</v>
      </c>
      <c r="G246" s="52">
        <v>37403</v>
      </c>
      <c r="H246" s="60"/>
      <c r="I246" s="62"/>
      <c r="J246" s="63">
        <v>28000</v>
      </c>
      <c r="K246" s="60" t="s">
        <v>969</v>
      </c>
      <c r="L246" s="60" t="s">
        <v>903</v>
      </c>
      <c r="M246" s="60"/>
      <c r="N246" s="13" t="s">
        <v>600</v>
      </c>
      <c r="O246" s="60"/>
      <c r="P246" s="60" t="s">
        <v>969</v>
      </c>
    </row>
    <row r="247" spans="1:16" ht="14" customHeight="1">
      <c r="A247" s="60">
        <v>2009</v>
      </c>
      <c r="B247" s="61">
        <v>2012</v>
      </c>
      <c r="C247" s="60" t="s">
        <v>193</v>
      </c>
      <c r="D247" s="60" t="str">
        <f>VLOOKUP(C247,agencies!$A$2:$E$375,3,FALSE)</f>
        <v>Pine River PD</v>
      </c>
      <c r="E247" s="60">
        <v>922</v>
      </c>
      <c r="F247" s="50" t="s">
        <v>194</v>
      </c>
      <c r="G247" s="52">
        <v>39753</v>
      </c>
      <c r="H247" s="52">
        <v>39986</v>
      </c>
      <c r="I247" s="52"/>
      <c r="J247" s="63">
        <v>28000</v>
      </c>
      <c r="K247" s="60" t="s">
        <v>562</v>
      </c>
      <c r="L247" s="60"/>
      <c r="M247" s="60"/>
      <c r="N247" s="13" t="s">
        <v>600</v>
      </c>
      <c r="O247" s="60"/>
      <c r="P247" s="60" t="s">
        <v>2355</v>
      </c>
    </row>
    <row r="248" spans="1:16" ht="14" customHeight="1">
      <c r="A248" s="60">
        <v>2012</v>
      </c>
      <c r="B248" s="61">
        <v>2012</v>
      </c>
      <c r="C248" s="60" t="s">
        <v>5</v>
      </c>
      <c r="D248" s="60" t="str">
        <f>VLOOKUP(C248,agencies!$A$2:$E$375,3,FALSE)</f>
        <v>Bloomington PD</v>
      </c>
      <c r="E248" s="60">
        <v>87158</v>
      </c>
      <c r="F248" s="50" t="s">
        <v>286</v>
      </c>
      <c r="G248" s="52">
        <v>40927</v>
      </c>
      <c r="H248" s="52">
        <v>40927</v>
      </c>
      <c r="I248" s="52"/>
      <c r="J248" s="63">
        <v>28000</v>
      </c>
      <c r="K248" s="60" t="s">
        <v>562</v>
      </c>
      <c r="L248" s="60"/>
      <c r="M248" s="60"/>
      <c r="N248" s="13" t="s">
        <v>600</v>
      </c>
      <c r="O248" s="60"/>
      <c r="P248" s="60" t="s">
        <v>2355</v>
      </c>
    </row>
    <row r="249" spans="1:16" ht="14" customHeight="1">
      <c r="A249" s="60">
        <v>2014</v>
      </c>
      <c r="B249" s="61">
        <v>2016</v>
      </c>
      <c r="C249" s="60" t="s">
        <v>468</v>
      </c>
      <c r="D249" s="60" t="str">
        <f>VLOOKUP(C249,agencies!$A$2:$E$375,3,FALSE)</f>
        <v>St Joseph PD</v>
      </c>
      <c r="E249" s="60">
        <v>6883</v>
      </c>
      <c r="F249" s="50" t="s">
        <v>469</v>
      </c>
      <c r="G249" s="52">
        <v>41523</v>
      </c>
      <c r="H249" s="52">
        <v>41890</v>
      </c>
      <c r="I249" s="52"/>
      <c r="J249" s="63">
        <v>27000</v>
      </c>
      <c r="K249" s="60" t="s">
        <v>562</v>
      </c>
      <c r="L249" s="60"/>
      <c r="M249" s="60"/>
      <c r="N249" s="13" t="s">
        <v>600</v>
      </c>
      <c r="O249" s="60"/>
      <c r="P249" s="60" t="s">
        <v>2355</v>
      </c>
    </row>
    <row r="250" spans="1:16" ht="14" customHeight="1">
      <c r="A250" s="60">
        <v>2013</v>
      </c>
      <c r="B250" s="61">
        <v>2017</v>
      </c>
      <c r="C250" s="60" t="s">
        <v>418</v>
      </c>
      <c r="D250" s="60" t="str">
        <f>VLOOKUP(C250,agencies!$A$2:$E$375,3,FALSE)</f>
        <v>Howard Lake PD</v>
      </c>
      <c r="E250" s="60">
        <v>2058</v>
      </c>
      <c r="F250" s="50" t="s">
        <v>417</v>
      </c>
      <c r="G250" s="52">
        <v>41336</v>
      </c>
      <c r="H250" s="52">
        <v>41535</v>
      </c>
      <c r="I250" s="52"/>
      <c r="J250" s="63">
        <v>26250</v>
      </c>
      <c r="K250" s="60" t="s">
        <v>562</v>
      </c>
      <c r="L250" s="60"/>
      <c r="M250" s="60"/>
      <c r="N250" s="13" t="s">
        <v>600</v>
      </c>
      <c r="O250" s="60"/>
      <c r="P250" s="60" t="s">
        <v>2355</v>
      </c>
    </row>
    <row r="251" spans="1:16" ht="14" customHeight="1">
      <c r="A251" s="60"/>
      <c r="B251" s="61">
        <v>2008</v>
      </c>
      <c r="C251" s="60" t="s">
        <v>969</v>
      </c>
      <c r="D251" s="60" t="str">
        <f>VLOOKUP(C251,agencies!$A$2:$E$375,3,FALSE)</f>
        <v>Minneapolis PD</v>
      </c>
      <c r="E251" s="60">
        <v>413479</v>
      </c>
      <c r="F251" s="50" t="s">
        <v>812</v>
      </c>
      <c r="G251" s="52">
        <v>38214</v>
      </c>
      <c r="H251" s="60"/>
      <c r="I251" s="62"/>
      <c r="J251" s="63">
        <v>26000</v>
      </c>
      <c r="K251" s="60" t="s">
        <v>969</v>
      </c>
      <c r="L251" s="60" t="s">
        <v>907</v>
      </c>
      <c r="M251" s="60"/>
      <c r="N251" s="13" t="s">
        <v>600</v>
      </c>
      <c r="O251" s="60"/>
      <c r="P251" s="60" t="s">
        <v>969</v>
      </c>
    </row>
    <row r="252" spans="1:16" ht="14" customHeight="1">
      <c r="A252" s="60">
        <v>2011</v>
      </c>
      <c r="B252" s="61">
        <v>2012</v>
      </c>
      <c r="C252" s="60" t="s">
        <v>80</v>
      </c>
      <c r="D252" s="60" t="str">
        <f>VLOOKUP(C252,agencies!$A$2:$E$375,3,FALSE)</f>
        <v>Blaine PD</v>
      </c>
      <c r="E252" s="60">
        <v>62177</v>
      </c>
      <c r="F252" s="50" t="s">
        <v>272</v>
      </c>
      <c r="G252" s="52">
        <v>40788</v>
      </c>
      <c r="H252" s="52">
        <v>40792</v>
      </c>
      <c r="I252" s="52"/>
      <c r="J252" s="63">
        <v>25632.38</v>
      </c>
      <c r="K252" s="60" t="s">
        <v>562</v>
      </c>
      <c r="L252" s="60"/>
      <c r="M252" s="60"/>
      <c r="N252" s="13" t="s">
        <v>600</v>
      </c>
      <c r="O252" s="60"/>
      <c r="P252" s="60" t="s">
        <v>2355</v>
      </c>
    </row>
    <row r="253" spans="1:16" ht="14" customHeight="1">
      <c r="A253" s="60"/>
      <c r="B253" s="92">
        <v>2017</v>
      </c>
      <c r="C253" s="13" t="s">
        <v>969</v>
      </c>
      <c r="D253" s="60" t="s">
        <v>1328</v>
      </c>
      <c r="E253" s="60">
        <v>413479</v>
      </c>
      <c r="F253" s="93" t="s">
        <v>780</v>
      </c>
      <c r="G253" s="94">
        <v>41790</v>
      </c>
      <c r="H253" s="60"/>
      <c r="I253" s="60"/>
      <c r="J253" s="95">
        <v>25000</v>
      </c>
      <c r="K253" s="13" t="s">
        <v>969</v>
      </c>
      <c r="L253" s="13" t="s">
        <v>585</v>
      </c>
      <c r="M253" s="60"/>
      <c r="N253" s="13" t="s">
        <v>600</v>
      </c>
      <c r="O253" s="60"/>
      <c r="P253" s="60" t="s">
        <v>969</v>
      </c>
    </row>
    <row r="254" spans="1:16" ht="14" customHeight="1">
      <c r="A254" s="60"/>
      <c r="B254" s="92">
        <v>2017</v>
      </c>
      <c r="C254" s="13" t="s">
        <v>969</v>
      </c>
      <c r="D254" s="60" t="s">
        <v>1328</v>
      </c>
      <c r="E254" s="60">
        <v>413479</v>
      </c>
      <c r="F254" s="93" t="s">
        <v>811</v>
      </c>
      <c r="G254" s="94">
        <v>41845</v>
      </c>
      <c r="H254" s="60"/>
      <c r="I254" s="60"/>
      <c r="J254" s="95">
        <v>25000</v>
      </c>
      <c r="K254" s="13" t="s">
        <v>969</v>
      </c>
      <c r="L254" s="13" t="s">
        <v>585</v>
      </c>
      <c r="M254" s="60"/>
      <c r="N254" s="13" t="s">
        <v>600</v>
      </c>
      <c r="O254" s="60"/>
      <c r="P254" s="60" t="s">
        <v>969</v>
      </c>
    </row>
    <row r="255" spans="1:16" ht="14" customHeight="1">
      <c r="A255" s="60"/>
      <c r="B255" s="92">
        <v>2017</v>
      </c>
      <c r="C255" s="13" t="s">
        <v>969</v>
      </c>
      <c r="D255" s="60" t="s">
        <v>1328</v>
      </c>
      <c r="E255" s="60">
        <v>413479</v>
      </c>
      <c r="F255" s="93" t="s">
        <v>2292</v>
      </c>
      <c r="G255" s="94">
        <v>41919</v>
      </c>
      <c r="H255" s="60"/>
      <c r="I255" s="60"/>
      <c r="J255" s="95">
        <v>25000</v>
      </c>
      <c r="K255" s="13" t="s">
        <v>969</v>
      </c>
      <c r="L255" s="13" t="s">
        <v>585</v>
      </c>
      <c r="M255" s="60"/>
      <c r="N255" s="13" t="s">
        <v>600</v>
      </c>
      <c r="O255" s="60"/>
      <c r="P255" s="60" t="s">
        <v>969</v>
      </c>
    </row>
    <row r="256" spans="1:16" ht="14" customHeight="1">
      <c r="A256" s="60"/>
      <c r="B256" s="61">
        <v>2008</v>
      </c>
      <c r="C256" s="60" t="s">
        <v>969</v>
      </c>
      <c r="D256" s="60" t="str">
        <f>VLOOKUP(C256,agencies!$A$2:$E$375,3,FALSE)</f>
        <v>Minneapolis PD</v>
      </c>
      <c r="E256" s="60">
        <v>413479</v>
      </c>
      <c r="F256" s="50" t="s">
        <v>810</v>
      </c>
      <c r="G256" s="52">
        <v>37803</v>
      </c>
      <c r="H256" s="60"/>
      <c r="I256" s="62"/>
      <c r="J256" s="63">
        <v>25000</v>
      </c>
      <c r="K256" s="60" t="s">
        <v>969</v>
      </c>
      <c r="L256" s="60" t="s">
        <v>905</v>
      </c>
      <c r="M256" s="60"/>
      <c r="N256" s="13" t="s">
        <v>600</v>
      </c>
      <c r="O256" s="60"/>
      <c r="P256" s="60" t="s">
        <v>969</v>
      </c>
    </row>
    <row r="257" spans="1:16" ht="14" customHeight="1">
      <c r="A257" s="60"/>
      <c r="B257" s="61">
        <v>2007</v>
      </c>
      <c r="C257" s="60" t="s">
        <v>969</v>
      </c>
      <c r="D257" s="60" t="str">
        <f>VLOOKUP(C257,agencies!$A$2:$E$375,3,FALSE)</f>
        <v>Minneapolis PD</v>
      </c>
      <c r="E257" s="60">
        <v>413479</v>
      </c>
      <c r="F257" s="50" t="s">
        <v>799</v>
      </c>
      <c r="G257" s="52">
        <v>38255</v>
      </c>
      <c r="H257" s="60"/>
      <c r="I257" s="62"/>
      <c r="J257" s="63">
        <v>25000</v>
      </c>
      <c r="K257" s="60" t="s">
        <v>969</v>
      </c>
      <c r="L257" s="60" t="s">
        <v>896</v>
      </c>
      <c r="M257" s="60"/>
      <c r="N257" s="13" t="s">
        <v>600</v>
      </c>
      <c r="O257" s="60"/>
      <c r="P257" s="60" t="s">
        <v>969</v>
      </c>
    </row>
    <row r="258" spans="1:16" ht="14" customHeight="1">
      <c r="A258" s="60"/>
      <c r="B258" s="61">
        <v>2008</v>
      </c>
      <c r="C258" s="60" t="s">
        <v>969</v>
      </c>
      <c r="D258" s="60" t="str">
        <f>VLOOKUP(C258,agencies!$A$2:$E$375,3,FALSE)</f>
        <v>Minneapolis PD</v>
      </c>
      <c r="E258" s="60">
        <v>413479</v>
      </c>
      <c r="F258" s="50" t="s">
        <v>817</v>
      </c>
      <c r="G258" s="52">
        <v>38633</v>
      </c>
      <c r="H258" s="60"/>
      <c r="I258" s="62"/>
      <c r="J258" s="63">
        <v>25000</v>
      </c>
      <c r="K258" s="60" t="s">
        <v>969</v>
      </c>
      <c r="L258" s="60" t="s">
        <v>912</v>
      </c>
      <c r="M258" s="60"/>
      <c r="N258" s="13" t="s">
        <v>600</v>
      </c>
      <c r="O258" s="60"/>
      <c r="P258" s="60" t="s">
        <v>969</v>
      </c>
    </row>
    <row r="259" spans="1:16" ht="14" customHeight="1">
      <c r="A259" s="60"/>
      <c r="B259" s="61">
        <v>2009</v>
      </c>
      <c r="C259" s="60" t="s">
        <v>1036</v>
      </c>
      <c r="D259" s="60" t="str">
        <f>VLOOKUP(C259,agencies!$A$2:$E$375,3,FALSE)</f>
        <v>Marshall SO</v>
      </c>
      <c r="E259" s="60">
        <v>9405</v>
      </c>
      <c r="F259" s="50" t="s">
        <v>1149</v>
      </c>
      <c r="G259" s="52">
        <v>38802</v>
      </c>
      <c r="H259" s="60"/>
      <c r="I259" s="66">
        <v>40070</v>
      </c>
      <c r="J259" s="63">
        <v>25000</v>
      </c>
      <c r="K259" s="60" t="s">
        <v>1139</v>
      </c>
      <c r="L259" s="60" t="s">
        <v>1140</v>
      </c>
      <c r="M259" s="60"/>
      <c r="N259" s="60" t="s">
        <v>597</v>
      </c>
      <c r="O259" s="60"/>
      <c r="P259" s="60" t="s">
        <v>2355</v>
      </c>
    </row>
    <row r="260" spans="1:16" ht="14" customHeight="1">
      <c r="A260" s="60"/>
      <c r="B260" s="61">
        <v>2012</v>
      </c>
      <c r="C260" s="60" t="s">
        <v>969</v>
      </c>
      <c r="D260" s="60" t="str">
        <f>VLOOKUP(C260,agencies!$A$2:$E$375,3,FALSE)</f>
        <v>Minneapolis PD</v>
      </c>
      <c r="E260" s="60">
        <v>413479</v>
      </c>
      <c r="F260" s="50" t="s">
        <v>869</v>
      </c>
      <c r="G260" s="52">
        <v>39071</v>
      </c>
      <c r="H260" s="60"/>
      <c r="I260" s="62"/>
      <c r="J260" s="63">
        <v>25000</v>
      </c>
      <c r="K260" s="60" t="s">
        <v>969</v>
      </c>
      <c r="L260" s="60" t="s">
        <v>955</v>
      </c>
      <c r="M260" s="60"/>
      <c r="N260" s="13" t="s">
        <v>600</v>
      </c>
      <c r="O260" s="60"/>
      <c r="P260" s="60" t="s">
        <v>969</v>
      </c>
    </row>
    <row r="261" spans="1:16" ht="14" customHeight="1">
      <c r="A261" s="60"/>
      <c r="B261" s="61">
        <v>2008</v>
      </c>
      <c r="C261" s="60" t="s">
        <v>1044</v>
      </c>
      <c r="D261" s="60" t="str">
        <f>VLOOKUP(C261,agencies!$A$2:$E$375,3,FALSE)</f>
        <v>Washington SO</v>
      </c>
      <c r="E261" s="60">
        <v>63163</v>
      </c>
      <c r="F261" s="50" t="s">
        <v>1143</v>
      </c>
      <c r="G261" s="52">
        <v>39152</v>
      </c>
      <c r="H261" s="60"/>
      <c r="I261" s="66">
        <v>39727</v>
      </c>
      <c r="J261" s="63">
        <v>25000</v>
      </c>
      <c r="K261" s="60" t="s">
        <v>1139</v>
      </c>
      <c r="L261" s="60" t="s">
        <v>1023</v>
      </c>
      <c r="M261" s="60"/>
      <c r="N261" s="60" t="s">
        <v>597</v>
      </c>
      <c r="O261" s="60"/>
      <c r="P261" s="60" t="s">
        <v>2355</v>
      </c>
    </row>
    <row r="262" spans="1:16" ht="14" customHeight="1">
      <c r="A262" s="60"/>
      <c r="B262" s="61">
        <v>2010</v>
      </c>
      <c r="C262" s="60" t="s">
        <v>1046</v>
      </c>
      <c r="D262" s="60" t="str">
        <f>VLOOKUP(C262,agencies!$A$2:$E$375,3,FALSE)</f>
        <v>Rock SO</v>
      </c>
      <c r="E262" s="60">
        <v>9518</v>
      </c>
      <c r="F262" s="50" t="s">
        <v>1047</v>
      </c>
      <c r="G262" s="52">
        <v>39277</v>
      </c>
      <c r="H262" s="60"/>
      <c r="I262" s="60"/>
      <c r="J262" s="63">
        <v>25000</v>
      </c>
      <c r="K262" s="60" t="s">
        <v>1139</v>
      </c>
      <c r="L262" s="60" t="s">
        <v>1048</v>
      </c>
      <c r="M262" s="60"/>
      <c r="N262" s="13" t="s">
        <v>600</v>
      </c>
      <c r="O262" s="70"/>
      <c r="P262" s="60" t="s">
        <v>2355</v>
      </c>
    </row>
    <row r="263" spans="1:16" ht="14" customHeight="1">
      <c r="A263" s="60">
        <v>2008</v>
      </c>
      <c r="B263" s="61">
        <v>2009</v>
      </c>
      <c r="C263" s="60" t="s">
        <v>102</v>
      </c>
      <c r="D263" s="60" t="str">
        <f>VLOOKUP(C263,agencies!$A$2:$E$375,3,FALSE)</f>
        <v>St Cloud PD</v>
      </c>
      <c r="E263" s="60">
        <v>66498</v>
      </c>
      <c r="F263" s="50" t="s">
        <v>103</v>
      </c>
      <c r="G263" s="52">
        <v>39450</v>
      </c>
      <c r="H263" s="52">
        <v>39574</v>
      </c>
      <c r="I263" s="52"/>
      <c r="J263" s="63">
        <v>25000</v>
      </c>
      <c r="K263" s="60" t="s">
        <v>562</v>
      </c>
      <c r="L263" s="60"/>
      <c r="M263" s="60"/>
      <c r="N263" s="13" t="s">
        <v>600</v>
      </c>
      <c r="O263" s="60"/>
      <c r="P263" s="60" t="s">
        <v>2355</v>
      </c>
    </row>
    <row r="264" spans="1:16" ht="14" customHeight="1">
      <c r="A264" s="60">
        <v>2008</v>
      </c>
      <c r="B264" s="61">
        <v>2010</v>
      </c>
      <c r="C264" s="60" t="s">
        <v>5</v>
      </c>
      <c r="D264" s="60" t="str">
        <f>VLOOKUP(C264,agencies!$A$2:$E$375,3,FALSE)</f>
        <v>Bloomington PD</v>
      </c>
      <c r="E264" s="60">
        <v>87158</v>
      </c>
      <c r="F264" s="50" t="s">
        <v>120</v>
      </c>
      <c r="G264" s="52">
        <v>39555</v>
      </c>
      <c r="H264" s="52">
        <v>39556</v>
      </c>
      <c r="I264" s="52"/>
      <c r="J264" s="63">
        <v>25000</v>
      </c>
      <c r="K264" s="60" t="s">
        <v>562</v>
      </c>
      <c r="L264" s="60"/>
      <c r="M264" s="60"/>
      <c r="N264" s="13" t="s">
        <v>600</v>
      </c>
      <c r="O264" s="60"/>
      <c r="P264" s="60" t="s">
        <v>2355</v>
      </c>
    </row>
    <row r="265" spans="1:16" ht="14" customHeight="1">
      <c r="A265" s="60">
        <v>2010</v>
      </c>
      <c r="B265" s="61">
        <v>2012</v>
      </c>
      <c r="C265" s="60" t="s">
        <v>87</v>
      </c>
      <c r="D265" s="60" t="s">
        <v>2316</v>
      </c>
      <c r="E265" s="60" t="e">
        <v>#N/A</v>
      </c>
      <c r="F265" s="50" t="s">
        <v>244</v>
      </c>
      <c r="G265" s="52">
        <v>39654</v>
      </c>
      <c r="H265" s="52">
        <v>40407</v>
      </c>
      <c r="I265" s="52"/>
      <c r="J265" s="63">
        <v>25000</v>
      </c>
      <c r="K265" s="60" t="s">
        <v>562</v>
      </c>
      <c r="L265" s="60"/>
      <c r="M265" s="60"/>
      <c r="N265" s="13" t="s">
        <v>600</v>
      </c>
      <c r="O265" s="60"/>
      <c r="P265" s="60" t="s">
        <v>2356</v>
      </c>
    </row>
    <row r="266" spans="1:16" ht="14" customHeight="1">
      <c r="A266" s="60">
        <v>2010</v>
      </c>
      <c r="B266" s="61">
        <v>2010</v>
      </c>
      <c r="C266" s="60" t="s">
        <v>217</v>
      </c>
      <c r="D266" s="60" t="str">
        <f>VLOOKUP(C266,agencies!$A$2:$E$375,3,FALSE)</f>
        <v>Buffalo Lake PD</v>
      </c>
      <c r="E266" s="60">
        <v>689</v>
      </c>
      <c r="F266" s="50" t="s">
        <v>218</v>
      </c>
      <c r="G266" s="52">
        <v>40095</v>
      </c>
      <c r="H266" s="52">
        <v>40337</v>
      </c>
      <c r="I266" s="52"/>
      <c r="J266" s="63">
        <v>25000</v>
      </c>
      <c r="K266" s="60" t="s">
        <v>562</v>
      </c>
      <c r="L266" s="60"/>
      <c r="M266" s="60"/>
      <c r="N266" s="13" t="s">
        <v>600</v>
      </c>
      <c r="O266" s="60"/>
      <c r="P266" s="60" t="s">
        <v>2355</v>
      </c>
    </row>
    <row r="267" spans="1:16" ht="14" customHeight="1">
      <c r="A267" s="60">
        <v>2010</v>
      </c>
      <c r="B267" s="61">
        <v>2014</v>
      </c>
      <c r="C267" s="60" t="s">
        <v>13</v>
      </c>
      <c r="D267" s="60" t="str">
        <f>VLOOKUP(C267,agencies!$A$2:$E$375,3,FALSE)</f>
        <v>Woodbury PD</v>
      </c>
      <c r="E267" s="60">
        <v>68001</v>
      </c>
      <c r="F267" s="50" t="s">
        <v>250</v>
      </c>
      <c r="G267" s="52">
        <v>40320</v>
      </c>
      <c r="H267" s="52">
        <v>40408</v>
      </c>
      <c r="I267" s="52"/>
      <c r="J267" s="63">
        <v>25000</v>
      </c>
      <c r="K267" s="60" t="s">
        <v>562</v>
      </c>
      <c r="L267" s="60"/>
      <c r="M267" s="60"/>
      <c r="N267" s="13" t="s">
        <v>600</v>
      </c>
      <c r="O267" s="60"/>
      <c r="P267" s="60" t="s">
        <v>2355</v>
      </c>
    </row>
    <row r="268" spans="1:16" ht="14" customHeight="1">
      <c r="A268" s="60"/>
      <c r="B268" s="61">
        <v>2011</v>
      </c>
      <c r="C268" s="60" t="s">
        <v>969</v>
      </c>
      <c r="D268" s="60" t="str">
        <f>VLOOKUP(C268,agencies!$A$2:$E$375,3,FALSE)</f>
        <v>Minneapolis PD</v>
      </c>
      <c r="E268" s="60">
        <v>413479</v>
      </c>
      <c r="F268" s="50" t="s">
        <v>866</v>
      </c>
      <c r="G268" s="52">
        <v>40362</v>
      </c>
      <c r="H268" s="60"/>
      <c r="I268" s="62"/>
      <c r="J268" s="63">
        <v>25000</v>
      </c>
      <c r="K268" s="60" t="s">
        <v>969</v>
      </c>
      <c r="L268" s="60" t="s">
        <v>954</v>
      </c>
      <c r="M268" s="60"/>
      <c r="N268" s="13" t="s">
        <v>600</v>
      </c>
      <c r="O268" s="60"/>
      <c r="P268" s="60" t="s">
        <v>969</v>
      </c>
    </row>
    <row r="269" spans="1:16" ht="14" customHeight="1">
      <c r="A269" s="60">
        <v>2012</v>
      </c>
      <c r="B269" s="61">
        <v>2014</v>
      </c>
      <c r="C269" s="60" t="s">
        <v>343</v>
      </c>
      <c r="D269" s="60" t="str">
        <f>PROPER(C269)</f>
        <v>Washington County Narcotics</v>
      </c>
      <c r="E269" s="60" t="e">
        <v>#N/A</v>
      </c>
      <c r="F269" s="50" t="s">
        <v>344</v>
      </c>
      <c r="G269" s="52">
        <v>40366</v>
      </c>
      <c r="H269" s="52">
        <v>41003</v>
      </c>
      <c r="I269" s="52"/>
      <c r="J269" s="63">
        <v>25000</v>
      </c>
      <c r="K269" s="60" t="s">
        <v>562</v>
      </c>
      <c r="L269" s="60"/>
      <c r="M269" s="60"/>
      <c r="N269" s="13" t="s">
        <v>600</v>
      </c>
      <c r="O269" s="60"/>
      <c r="P269" s="60" t="s">
        <v>2355</v>
      </c>
    </row>
    <row r="270" spans="1:16" ht="14" customHeight="1">
      <c r="A270" s="60"/>
      <c r="B270" s="64">
        <v>2013</v>
      </c>
      <c r="C270" s="60" t="s">
        <v>969</v>
      </c>
      <c r="D270" s="60" t="str">
        <f>VLOOKUP(C270,agencies!$A$2:$E$375,3,FALSE)</f>
        <v>Minneapolis PD</v>
      </c>
      <c r="E270" s="60">
        <v>413479</v>
      </c>
      <c r="F270" s="59" t="s">
        <v>658</v>
      </c>
      <c r="G270" s="65">
        <v>41012</v>
      </c>
      <c r="H270" s="60"/>
      <c r="I270" s="60"/>
      <c r="J270" s="20">
        <v>25000</v>
      </c>
      <c r="K270" s="60" t="s">
        <v>969</v>
      </c>
      <c r="L270" s="59" t="s">
        <v>659</v>
      </c>
      <c r="M270" s="60"/>
      <c r="N270" s="13" t="s">
        <v>600</v>
      </c>
      <c r="O270" s="60"/>
      <c r="P270" s="60" t="s">
        <v>969</v>
      </c>
    </row>
    <row r="271" spans="1:16" ht="14" customHeight="1">
      <c r="A271" s="60">
        <v>2012</v>
      </c>
      <c r="B271" s="61">
        <v>2014</v>
      </c>
      <c r="C271" s="60" t="s">
        <v>5</v>
      </c>
      <c r="D271" s="60" t="str">
        <f>VLOOKUP(C271,agencies!$A$2:$E$375,3,FALSE)</f>
        <v>Bloomington PD</v>
      </c>
      <c r="E271" s="60">
        <v>87158</v>
      </c>
      <c r="F271" s="50" t="s">
        <v>346</v>
      </c>
      <c r="G271" s="52">
        <v>41183</v>
      </c>
      <c r="H271" s="52">
        <v>41263</v>
      </c>
      <c r="I271" s="52"/>
      <c r="J271" s="63">
        <v>25000</v>
      </c>
      <c r="K271" s="60" t="s">
        <v>562</v>
      </c>
      <c r="L271" s="60"/>
      <c r="M271" s="60"/>
      <c r="N271" s="13" t="s">
        <v>600</v>
      </c>
      <c r="O271" s="60"/>
      <c r="P271" s="60" t="s">
        <v>2355</v>
      </c>
    </row>
    <row r="272" spans="1:16" ht="14" customHeight="1">
      <c r="A272" s="60">
        <v>2013</v>
      </c>
      <c r="B272" s="61">
        <v>2015</v>
      </c>
      <c r="C272" s="60" t="s">
        <v>5</v>
      </c>
      <c r="D272" s="60" t="str">
        <f>VLOOKUP(C272,agencies!$A$2:$E$375,3,FALSE)</f>
        <v>Bloomington PD</v>
      </c>
      <c r="E272" s="60">
        <v>87158</v>
      </c>
      <c r="F272" s="50" t="s">
        <v>381</v>
      </c>
      <c r="G272" s="52">
        <v>41258</v>
      </c>
      <c r="H272" s="52">
        <v>41296</v>
      </c>
      <c r="I272" s="52"/>
      <c r="J272" s="63">
        <v>25000</v>
      </c>
      <c r="K272" s="60" t="s">
        <v>562</v>
      </c>
      <c r="L272" s="60"/>
      <c r="M272" s="60"/>
      <c r="N272" s="13" t="s">
        <v>600</v>
      </c>
      <c r="O272" s="60"/>
      <c r="P272" s="60" t="s">
        <v>2355</v>
      </c>
    </row>
    <row r="273" spans="1:16" ht="14" customHeight="1">
      <c r="A273" s="60">
        <v>2014</v>
      </c>
      <c r="B273" s="61">
        <v>2015</v>
      </c>
      <c r="C273" s="60" t="s">
        <v>80</v>
      </c>
      <c r="D273" s="60" t="str">
        <f>VLOOKUP(C273,agencies!$A$2:$E$375,3,FALSE)</f>
        <v>Blaine PD</v>
      </c>
      <c r="E273" s="60">
        <v>62177</v>
      </c>
      <c r="F273" s="50" t="s">
        <v>458</v>
      </c>
      <c r="G273" s="52">
        <v>41447</v>
      </c>
      <c r="H273" s="52">
        <v>41978</v>
      </c>
      <c r="I273" s="52"/>
      <c r="J273" s="63">
        <v>25000</v>
      </c>
      <c r="K273" s="60" t="s">
        <v>562</v>
      </c>
      <c r="L273" s="60"/>
      <c r="M273" s="60"/>
      <c r="N273" s="13" t="s">
        <v>600</v>
      </c>
      <c r="O273" s="60"/>
      <c r="P273" s="60" t="s">
        <v>2355</v>
      </c>
    </row>
    <row r="274" spans="1:16" ht="14" customHeight="1">
      <c r="A274" s="60"/>
      <c r="B274" s="64">
        <v>2015</v>
      </c>
      <c r="C274" s="60" t="s">
        <v>969</v>
      </c>
      <c r="D274" s="60" t="str">
        <f>VLOOKUP(C274,agencies!$A$2:$E$375,3,FALSE)</f>
        <v>Minneapolis PD</v>
      </c>
      <c r="E274" s="60">
        <v>413479</v>
      </c>
      <c r="F274" s="59" t="s">
        <v>729</v>
      </c>
      <c r="G274" s="89">
        <v>41493</v>
      </c>
      <c r="H274" s="60"/>
      <c r="I274" s="60"/>
      <c r="J274" s="20">
        <v>25000</v>
      </c>
      <c r="K274" s="60" t="s">
        <v>969</v>
      </c>
      <c r="L274" s="59" t="s">
        <v>730</v>
      </c>
      <c r="M274" s="60"/>
      <c r="N274" s="13" t="s">
        <v>600</v>
      </c>
      <c r="O274" s="60"/>
      <c r="P274" s="60" t="s">
        <v>969</v>
      </c>
    </row>
    <row r="275" spans="1:16" ht="14" customHeight="1">
      <c r="A275" s="60"/>
      <c r="B275" s="64">
        <v>2017</v>
      </c>
      <c r="C275" s="60" t="s">
        <v>969</v>
      </c>
      <c r="D275" s="60" t="str">
        <f>VLOOKUP(C275,agencies!$A$2:$E$375,3,FALSE)</f>
        <v>Minneapolis PD</v>
      </c>
      <c r="E275" s="60">
        <v>413479</v>
      </c>
      <c r="F275" s="74" t="s">
        <v>780</v>
      </c>
      <c r="G275" s="75">
        <v>41790</v>
      </c>
      <c r="H275" s="60"/>
      <c r="I275" s="60"/>
      <c r="J275" s="20">
        <v>25000</v>
      </c>
      <c r="K275" s="60" t="s">
        <v>969</v>
      </c>
      <c r="L275" s="59" t="s">
        <v>781</v>
      </c>
      <c r="M275" s="60"/>
      <c r="N275" s="13" t="s">
        <v>600</v>
      </c>
      <c r="O275" s="60"/>
      <c r="P275" s="60" t="s">
        <v>969</v>
      </c>
    </row>
    <row r="276" spans="1:16" ht="14" customHeight="1">
      <c r="A276" s="60">
        <v>2016</v>
      </c>
      <c r="B276" s="61">
        <v>2017</v>
      </c>
      <c r="C276" s="60" t="s">
        <v>9</v>
      </c>
      <c r="D276" s="60" t="str">
        <f>VLOOKUP(C276,agencies!$A$2:$E$375,3,FALSE)</f>
        <v>Brooklyn Park PD</v>
      </c>
      <c r="E276" s="60">
        <v>79433</v>
      </c>
      <c r="F276" s="50" t="s">
        <v>555</v>
      </c>
      <c r="G276" s="52">
        <v>42424</v>
      </c>
      <c r="H276" s="52">
        <v>42430</v>
      </c>
      <c r="I276" s="52"/>
      <c r="J276" s="63">
        <v>25000</v>
      </c>
      <c r="K276" s="60" t="s">
        <v>562</v>
      </c>
      <c r="L276" s="60"/>
      <c r="M276" s="60"/>
      <c r="N276" s="13" t="s">
        <v>600</v>
      </c>
      <c r="O276" s="60"/>
      <c r="P276" s="60" t="s">
        <v>2355</v>
      </c>
    </row>
    <row r="277" spans="1:16" ht="14" customHeight="1">
      <c r="A277" s="60">
        <v>2009</v>
      </c>
      <c r="B277" s="64">
        <v>2010</v>
      </c>
      <c r="C277" s="13" t="s">
        <v>1307</v>
      </c>
      <c r="D277" s="60" t="str">
        <f>VLOOKUP(C277,agencies!$A$2:$E$375,3,FALSE)</f>
        <v>Hennepin SO</v>
      </c>
      <c r="E277" s="60">
        <v>4414</v>
      </c>
      <c r="F277" s="50" t="s">
        <v>1301</v>
      </c>
      <c r="G277" s="60"/>
      <c r="H277" s="52">
        <v>39925</v>
      </c>
      <c r="I277" s="52">
        <v>40290</v>
      </c>
      <c r="J277" s="100">
        <v>25000</v>
      </c>
      <c r="K277" s="13" t="s">
        <v>1307</v>
      </c>
      <c r="L277" s="86" t="s">
        <v>2212</v>
      </c>
      <c r="M277" s="13" t="s">
        <v>1310</v>
      </c>
      <c r="N277" s="13" t="s">
        <v>600</v>
      </c>
      <c r="O277" s="60"/>
      <c r="P277" s="60" t="s">
        <v>2355</v>
      </c>
    </row>
    <row r="278" spans="1:16" ht="14" customHeight="1">
      <c r="A278" s="60"/>
      <c r="B278" s="61">
        <v>2011</v>
      </c>
      <c r="C278" s="60" t="s">
        <v>969</v>
      </c>
      <c r="D278" s="60" t="str">
        <f>VLOOKUP(C278,agencies!$A$2:$E$375,3,FALSE)</f>
        <v>Minneapolis PD</v>
      </c>
      <c r="E278" s="60">
        <v>413479</v>
      </c>
      <c r="F278" s="50" t="s">
        <v>859</v>
      </c>
      <c r="G278" s="52">
        <v>40004</v>
      </c>
      <c r="H278" s="60"/>
      <c r="I278" s="62"/>
      <c r="J278" s="63">
        <v>24500</v>
      </c>
      <c r="K278" s="60" t="s">
        <v>969</v>
      </c>
      <c r="L278" s="60" t="s">
        <v>947</v>
      </c>
      <c r="M278" s="60"/>
      <c r="N278" s="13" t="s">
        <v>600</v>
      </c>
      <c r="O278" s="60"/>
      <c r="P278" s="60" t="s">
        <v>969</v>
      </c>
    </row>
    <row r="279" spans="1:16" ht="14" customHeight="1">
      <c r="A279" s="60">
        <v>2014</v>
      </c>
      <c r="B279" s="61">
        <v>2015</v>
      </c>
      <c r="C279" s="60" t="s">
        <v>154</v>
      </c>
      <c r="D279" s="60" t="str">
        <f>VLOOKUP(C279,agencies!$A$2:$E$375,3,FALSE)</f>
        <v>Mankato PD</v>
      </c>
      <c r="E279" s="60">
        <v>40669</v>
      </c>
      <c r="F279" s="50" t="s">
        <v>454</v>
      </c>
      <c r="G279" s="52">
        <v>41343</v>
      </c>
      <c r="H279" s="52">
        <v>41863</v>
      </c>
      <c r="I279" s="52"/>
      <c r="J279" s="63">
        <v>24000.15</v>
      </c>
      <c r="K279" s="60" t="s">
        <v>562</v>
      </c>
      <c r="L279" s="60"/>
      <c r="M279" s="60"/>
      <c r="N279" s="13" t="s">
        <v>600</v>
      </c>
      <c r="O279" s="60"/>
      <c r="P279" s="60" t="s">
        <v>2355</v>
      </c>
    </row>
    <row r="280" spans="1:16" ht="14" customHeight="1">
      <c r="A280" s="60">
        <v>2013</v>
      </c>
      <c r="B280" s="61">
        <v>2017</v>
      </c>
      <c r="C280" s="60" t="s">
        <v>5</v>
      </c>
      <c r="D280" s="60" t="str">
        <f>VLOOKUP(C280,agencies!$A$2:$E$375,3,FALSE)</f>
        <v>Bloomington PD</v>
      </c>
      <c r="E280" s="60">
        <v>87158</v>
      </c>
      <c r="F280" s="50" t="s">
        <v>412</v>
      </c>
      <c r="G280" s="52">
        <v>38827</v>
      </c>
      <c r="H280" s="52">
        <v>41472</v>
      </c>
      <c r="I280" s="52"/>
      <c r="J280" s="63">
        <v>23614.29</v>
      </c>
      <c r="K280" s="60" t="s">
        <v>562</v>
      </c>
      <c r="L280" s="60"/>
      <c r="M280" s="60"/>
      <c r="N280" s="13" t="s">
        <v>600</v>
      </c>
      <c r="O280" s="60"/>
      <c r="P280" s="60" t="s">
        <v>2355</v>
      </c>
    </row>
    <row r="281" spans="1:16" ht="14" customHeight="1">
      <c r="A281" s="60"/>
      <c r="B281" s="61">
        <v>2011</v>
      </c>
      <c r="C281" s="60" t="s">
        <v>969</v>
      </c>
      <c r="D281" s="60" t="str">
        <f>VLOOKUP(C281,agencies!$A$2:$E$375,3,FALSE)</f>
        <v>Minneapolis PD</v>
      </c>
      <c r="E281" s="60">
        <v>413479</v>
      </c>
      <c r="F281" s="50" t="s">
        <v>849</v>
      </c>
      <c r="G281" s="52">
        <v>39219</v>
      </c>
      <c r="H281" s="60"/>
      <c r="I281" s="62"/>
      <c r="J281" s="63">
        <v>23500</v>
      </c>
      <c r="K281" s="60" t="s">
        <v>969</v>
      </c>
      <c r="L281" s="60" t="s">
        <v>673</v>
      </c>
      <c r="M281" s="60"/>
      <c r="N281" s="13" t="s">
        <v>600</v>
      </c>
      <c r="O281" s="60"/>
      <c r="P281" s="60" t="s">
        <v>969</v>
      </c>
    </row>
    <row r="282" spans="1:16" ht="14" customHeight="1">
      <c r="A282" s="62">
        <v>2014</v>
      </c>
      <c r="B282" s="64">
        <v>2017</v>
      </c>
      <c r="C282" s="60" t="s">
        <v>1286</v>
      </c>
      <c r="D282" s="60" t="str">
        <f>VLOOKUP(C282,agencies!$A$2:$E$375,3,FALSE)</f>
        <v>St Paul PD</v>
      </c>
      <c r="E282" s="60">
        <v>300721</v>
      </c>
      <c r="F282" s="67" t="s">
        <v>1229</v>
      </c>
      <c r="G282" s="60"/>
      <c r="H282" s="60"/>
      <c r="I282" s="60"/>
      <c r="J282" s="68">
        <v>23500</v>
      </c>
      <c r="K282" s="13" t="s">
        <v>1286</v>
      </c>
      <c r="L282" s="60" t="s">
        <v>2271</v>
      </c>
      <c r="M282" s="69" t="s">
        <v>1215</v>
      </c>
      <c r="N282" s="13" t="s">
        <v>600</v>
      </c>
      <c r="O282" s="69" t="s">
        <v>624</v>
      </c>
      <c r="P282" s="60" t="s">
        <v>2355</v>
      </c>
    </row>
    <row r="283" spans="1:16" ht="14" customHeight="1">
      <c r="A283" s="62">
        <v>2014</v>
      </c>
      <c r="B283" s="64">
        <v>2015</v>
      </c>
      <c r="C283" s="60" t="s">
        <v>1286</v>
      </c>
      <c r="D283" s="60" t="str">
        <f>VLOOKUP(C283,agencies!$A$2:$E$375,3,FALSE)</f>
        <v>St Paul PD</v>
      </c>
      <c r="E283" s="60">
        <v>300721</v>
      </c>
      <c r="F283" s="67" t="s">
        <v>1221</v>
      </c>
      <c r="G283" s="60"/>
      <c r="H283" s="60"/>
      <c r="I283" s="60"/>
      <c r="J283" s="68">
        <v>23000</v>
      </c>
      <c r="K283" s="13" t="s">
        <v>1286</v>
      </c>
      <c r="L283" s="71" t="s">
        <v>2255</v>
      </c>
      <c r="M283" s="69" t="s">
        <v>1215</v>
      </c>
      <c r="N283" s="13" t="s">
        <v>600</v>
      </c>
      <c r="O283" s="69" t="s">
        <v>624</v>
      </c>
      <c r="P283" s="60" t="s">
        <v>2355</v>
      </c>
    </row>
    <row r="284" spans="1:16" ht="14" customHeight="1">
      <c r="A284" s="60">
        <v>2009</v>
      </c>
      <c r="B284" s="61">
        <v>2010</v>
      </c>
      <c r="C284" s="60" t="s">
        <v>87</v>
      </c>
      <c r="D284" s="60" t="s">
        <v>2316</v>
      </c>
      <c r="E284" s="60" t="e">
        <v>#N/A</v>
      </c>
      <c r="F284" s="50" t="s">
        <v>181</v>
      </c>
      <c r="G284" s="52">
        <v>39965</v>
      </c>
      <c r="H284" s="52">
        <v>40161</v>
      </c>
      <c r="I284" s="52"/>
      <c r="J284" s="63">
        <v>22900</v>
      </c>
      <c r="K284" s="60" t="s">
        <v>562</v>
      </c>
      <c r="L284" s="60"/>
      <c r="M284" s="60"/>
      <c r="N284" s="13" t="s">
        <v>600</v>
      </c>
      <c r="O284" s="60"/>
      <c r="P284" s="60" t="s">
        <v>2356</v>
      </c>
    </row>
    <row r="285" spans="1:16" ht="14" customHeight="1">
      <c r="A285" s="60"/>
      <c r="B285" s="61">
        <v>2012</v>
      </c>
      <c r="C285" s="60" t="s">
        <v>1191</v>
      </c>
      <c r="D285" s="60" t="str">
        <f>VLOOKUP(C285,agencies!$A$2:$E$375,3,FALSE)</f>
        <v>Nicollet SO</v>
      </c>
      <c r="E285" s="60">
        <v>8035</v>
      </c>
      <c r="F285" s="50" t="s">
        <v>1160</v>
      </c>
      <c r="G285" s="52">
        <v>40520</v>
      </c>
      <c r="H285" s="60"/>
      <c r="I285" s="66">
        <v>40980</v>
      </c>
      <c r="J285" s="63">
        <v>22500</v>
      </c>
      <c r="K285" s="60" t="s">
        <v>1139</v>
      </c>
      <c r="L285" s="60" t="s">
        <v>1140</v>
      </c>
      <c r="M285" s="60"/>
      <c r="N285" s="60" t="s">
        <v>597</v>
      </c>
      <c r="O285" s="60"/>
      <c r="P285" s="60" t="s">
        <v>2355</v>
      </c>
    </row>
    <row r="286" spans="1:16" ht="14" customHeight="1">
      <c r="A286" s="60"/>
      <c r="B286" s="64">
        <v>2014</v>
      </c>
      <c r="C286" s="60" t="s">
        <v>969</v>
      </c>
      <c r="D286" s="60" t="str">
        <f>VLOOKUP(C286,agencies!$A$2:$E$375,3,FALSE)</f>
        <v>Minneapolis PD</v>
      </c>
      <c r="E286" s="60">
        <v>413479</v>
      </c>
      <c r="F286" s="87" t="s">
        <v>694</v>
      </c>
      <c r="G286" s="88">
        <v>41339</v>
      </c>
      <c r="H286" s="60"/>
      <c r="I286" s="60"/>
      <c r="J286" s="20">
        <v>22500</v>
      </c>
      <c r="K286" s="60" t="s">
        <v>969</v>
      </c>
      <c r="L286" s="59" t="s">
        <v>695</v>
      </c>
      <c r="M286" s="60"/>
      <c r="N286" s="13" t="s">
        <v>600</v>
      </c>
      <c r="O286" s="60"/>
      <c r="P286" s="60" t="s">
        <v>969</v>
      </c>
    </row>
    <row r="287" spans="1:16" ht="14" customHeight="1">
      <c r="A287" s="60"/>
      <c r="B287" s="61">
        <v>2010</v>
      </c>
      <c r="C287" s="60" t="s">
        <v>969</v>
      </c>
      <c r="D287" s="60" t="str">
        <f>VLOOKUP(C287,agencies!$A$2:$E$375,3,FALSE)</f>
        <v>Minneapolis PD</v>
      </c>
      <c r="E287" s="60">
        <v>413479</v>
      </c>
      <c r="F287" s="50" t="s">
        <v>834</v>
      </c>
      <c r="G287" s="52">
        <v>38023</v>
      </c>
      <c r="H287" s="60"/>
      <c r="I287" s="62"/>
      <c r="J287" s="63">
        <v>21500</v>
      </c>
      <c r="K287" s="60" t="s">
        <v>969</v>
      </c>
      <c r="L287" s="60" t="s">
        <v>924</v>
      </c>
      <c r="M287" s="60"/>
      <c r="N287" s="13" t="s">
        <v>600</v>
      </c>
      <c r="O287" s="60"/>
      <c r="P287" s="60" t="s">
        <v>969</v>
      </c>
    </row>
    <row r="288" spans="1:16" ht="14" customHeight="1">
      <c r="A288" s="60">
        <v>2013</v>
      </c>
      <c r="B288" s="61">
        <v>2017</v>
      </c>
      <c r="C288" s="60" t="s">
        <v>26</v>
      </c>
      <c r="D288" s="60" t="str">
        <f>VLOOKUP(C288,agencies!$A$2:$E$375,3,FALSE)</f>
        <v>Roseville PD</v>
      </c>
      <c r="E288" s="60">
        <v>35729</v>
      </c>
      <c r="F288" s="50" t="s">
        <v>413</v>
      </c>
      <c r="G288" s="52">
        <v>37939</v>
      </c>
      <c r="H288" s="52">
        <v>41474</v>
      </c>
      <c r="I288" s="52"/>
      <c r="J288" s="63">
        <v>21450</v>
      </c>
      <c r="K288" s="60" t="s">
        <v>562</v>
      </c>
      <c r="L288" s="60"/>
      <c r="M288" s="60"/>
      <c r="N288" s="13" t="s">
        <v>600</v>
      </c>
      <c r="O288" s="60"/>
      <c r="P288" s="60" t="s">
        <v>2355</v>
      </c>
    </row>
    <row r="289" spans="1:16" ht="14" customHeight="1">
      <c r="A289" s="60"/>
      <c r="B289" s="64">
        <v>2013</v>
      </c>
      <c r="C289" s="60" t="s">
        <v>969</v>
      </c>
      <c r="D289" s="60" t="str">
        <f>VLOOKUP(C289,agencies!$A$2:$E$375,3,FALSE)</f>
        <v>Minneapolis PD</v>
      </c>
      <c r="E289" s="60">
        <v>413479</v>
      </c>
      <c r="F289" s="59" t="s">
        <v>623</v>
      </c>
      <c r="G289" s="65">
        <v>38284</v>
      </c>
      <c r="H289" s="60"/>
      <c r="I289" s="62"/>
      <c r="J289" s="20">
        <v>20000</v>
      </c>
      <c r="K289" s="60" t="s">
        <v>969</v>
      </c>
      <c r="L289" s="59" t="s">
        <v>625</v>
      </c>
      <c r="M289" s="60"/>
      <c r="N289" s="13" t="s">
        <v>600</v>
      </c>
      <c r="O289" s="60"/>
      <c r="P289" s="60" t="s">
        <v>969</v>
      </c>
    </row>
    <row r="290" spans="1:16" ht="14" customHeight="1">
      <c r="A290" s="60"/>
      <c r="B290" s="61">
        <f>YEAR(I290)</f>
        <v>2010</v>
      </c>
      <c r="C290" s="60" t="s">
        <v>611</v>
      </c>
      <c r="D290" s="60" t="str">
        <f>VLOOKUP(C290,agencies!$A$2:$E$375,3,FALSE)</f>
        <v>St Louis SO</v>
      </c>
      <c r="E290" s="60">
        <v>56570</v>
      </c>
      <c r="F290" s="11" t="s">
        <v>607</v>
      </c>
      <c r="G290" s="12">
        <v>39345</v>
      </c>
      <c r="H290" s="60"/>
      <c r="I290" s="12">
        <v>40352</v>
      </c>
      <c r="J290" s="24">
        <v>20000</v>
      </c>
      <c r="K290" s="60" t="s">
        <v>611</v>
      </c>
      <c r="L290" s="1"/>
      <c r="M290" s="13" t="s">
        <v>1321</v>
      </c>
      <c r="N290" s="11" t="s">
        <v>600</v>
      </c>
      <c r="O290" s="60"/>
      <c r="P290" s="60" t="s">
        <v>2355</v>
      </c>
    </row>
    <row r="291" spans="1:16" ht="14" customHeight="1">
      <c r="A291" s="60"/>
      <c r="B291" s="61">
        <v>2011</v>
      </c>
      <c r="C291" s="60" t="s">
        <v>969</v>
      </c>
      <c r="D291" s="60" t="str">
        <f>VLOOKUP(C291,agencies!$A$2:$E$375,3,FALSE)</f>
        <v>Minneapolis PD</v>
      </c>
      <c r="E291" s="60">
        <v>413479</v>
      </c>
      <c r="F291" s="50" t="s">
        <v>851</v>
      </c>
      <c r="G291" s="52">
        <v>39433</v>
      </c>
      <c r="H291" s="60"/>
      <c r="I291" s="62"/>
      <c r="J291" s="63">
        <v>20000</v>
      </c>
      <c r="K291" s="60" t="s">
        <v>969</v>
      </c>
      <c r="L291" s="60" t="s">
        <v>939</v>
      </c>
      <c r="M291" s="60"/>
      <c r="N291" s="13" t="s">
        <v>600</v>
      </c>
      <c r="O291" s="60"/>
      <c r="P291" s="60" t="s">
        <v>969</v>
      </c>
    </row>
    <row r="292" spans="1:16" ht="14" customHeight="1">
      <c r="A292" s="60"/>
      <c r="B292" s="61">
        <v>2012</v>
      </c>
      <c r="C292" s="60" t="s">
        <v>969</v>
      </c>
      <c r="D292" s="60" t="str">
        <f>VLOOKUP(C292,agencies!$A$2:$E$375,3,FALSE)</f>
        <v>Minneapolis PD</v>
      </c>
      <c r="E292" s="60">
        <v>413479</v>
      </c>
      <c r="F292" s="50" t="s">
        <v>874</v>
      </c>
      <c r="G292" s="52">
        <v>40241</v>
      </c>
      <c r="H292" s="60"/>
      <c r="I292" s="62"/>
      <c r="J292" s="63">
        <v>20000</v>
      </c>
      <c r="K292" s="60" t="s">
        <v>969</v>
      </c>
      <c r="L292" s="60" t="s">
        <v>961</v>
      </c>
      <c r="M292" s="60"/>
      <c r="N292" s="13" t="s">
        <v>600</v>
      </c>
      <c r="O292" s="60"/>
      <c r="P292" s="60" t="s">
        <v>969</v>
      </c>
    </row>
    <row r="293" spans="1:16" ht="14" customHeight="1">
      <c r="A293" s="60">
        <v>2010</v>
      </c>
      <c r="B293" s="61">
        <v>2011</v>
      </c>
      <c r="C293" s="60" t="s">
        <v>9</v>
      </c>
      <c r="D293" s="60" t="str">
        <f>VLOOKUP(C293,agencies!$A$2:$E$375,3,FALSE)</f>
        <v>Brooklyn Park PD</v>
      </c>
      <c r="E293" s="60">
        <v>79433</v>
      </c>
      <c r="F293" s="50" t="s">
        <v>237</v>
      </c>
      <c r="G293" s="52">
        <v>40451</v>
      </c>
      <c r="H293" s="52">
        <v>40477</v>
      </c>
      <c r="I293" s="52"/>
      <c r="J293" s="63">
        <v>20000</v>
      </c>
      <c r="K293" s="60" t="s">
        <v>562</v>
      </c>
      <c r="L293" s="60"/>
      <c r="M293" s="60"/>
      <c r="N293" s="13" t="s">
        <v>600</v>
      </c>
      <c r="O293" s="60"/>
      <c r="P293" s="60" t="s">
        <v>2355</v>
      </c>
    </row>
    <row r="294" spans="1:16" ht="14" customHeight="1">
      <c r="A294" s="60">
        <v>2012</v>
      </c>
      <c r="B294" s="61">
        <v>2015</v>
      </c>
      <c r="C294" s="60" t="s">
        <v>347</v>
      </c>
      <c r="D294" s="60" t="str">
        <f>VLOOKUP(C294,agencies!$A$2:$E$375,3,FALSE)</f>
        <v>Gaylord PD</v>
      </c>
      <c r="E294" s="60">
        <v>2240</v>
      </c>
      <c r="F294" s="50" t="s">
        <v>348</v>
      </c>
      <c r="G294" s="52">
        <v>40977</v>
      </c>
      <c r="H294" s="52">
        <v>41156</v>
      </c>
      <c r="I294" s="52"/>
      <c r="J294" s="63">
        <v>20000</v>
      </c>
      <c r="K294" s="60" t="s">
        <v>562</v>
      </c>
      <c r="L294" s="60"/>
      <c r="M294" s="60"/>
      <c r="N294" s="13" t="s">
        <v>600</v>
      </c>
      <c r="O294" s="60"/>
      <c r="P294" s="60" t="s">
        <v>2355</v>
      </c>
    </row>
    <row r="295" spans="1:16" ht="14" customHeight="1">
      <c r="A295" s="60"/>
      <c r="B295" s="61">
        <v>2014</v>
      </c>
      <c r="C295" s="60" t="s">
        <v>1106</v>
      </c>
      <c r="D295" s="60" t="str">
        <f>VLOOKUP(C295,agencies!$A$2:$E$375,3,FALSE)</f>
        <v>Sibley SO</v>
      </c>
      <c r="E295" s="60">
        <v>10420</v>
      </c>
      <c r="F295" s="50" t="s">
        <v>1107</v>
      </c>
      <c r="G295" s="52">
        <v>40977</v>
      </c>
      <c r="H295" s="60"/>
      <c r="I295" s="60"/>
      <c r="J295" s="63">
        <v>20000</v>
      </c>
      <c r="K295" s="60" t="s">
        <v>1139</v>
      </c>
      <c r="L295" s="60" t="s">
        <v>1108</v>
      </c>
      <c r="M295" s="60"/>
      <c r="N295" s="13" t="s">
        <v>600</v>
      </c>
      <c r="O295" s="70"/>
      <c r="P295" s="60" t="s">
        <v>2355</v>
      </c>
    </row>
    <row r="296" spans="1:16" ht="14" customHeight="1">
      <c r="A296" s="60">
        <v>2014</v>
      </c>
      <c r="B296" s="61">
        <v>2015</v>
      </c>
      <c r="C296" s="60" t="s">
        <v>289</v>
      </c>
      <c r="D296" s="60" t="str">
        <f>VLOOKUP(C296,agencies!$A$2:$E$375,3,FALSE)</f>
        <v>Burnsville PD</v>
      </c>
      <c r="E296" s="60">
        <v>61939</v>
      </c>
      <c r="F296" s="50" t="s">
        <v>449</v>
      </c>
      <c r="G296" s="52">
        <v>41294</v>
      </c>
      <c r="H296" s="52">
        <v>41764</v>
      </c>
      <c r="I296" s="52"/>
      <c r="J296" s="63">
        <v>20000</v>
      </c>
      <c r="K296" s="60" t="s">
        <v>562</v>
      </c>
      <c r="L296" s="60"/>
      <c r="M296" s="60"/>
      <c r="N296" s="13" t="s">
        <v>600</v>
      </c>
      <c r="O296" s="60"/>
      <c r="P296" s="60" t="s">
        <v>2355</v>
      </c>
    </row>
    <row r="297" spans="1:16" ht="14" customHeight="1">
      <c r="A297" s="60">
        <v>2014</v>
      </c>
      <c r="B297" s="61">
        <v>2016</v>
      </c>
      <c r="C297" s="60" t="s">
        <v>26</v>
      </c>
      <c r="D297" s="60" t="str">
        <f>VLOOKUP(C297,agencies!$A$2:$E$375,3,FALSE)</f>
        <v>Roseville PD</v>
      </c>
      <c r="E297" s="60">
        <v>35729</v>
      </c>
      <c r="F297" s="50" t="s">
        <v>467</v>
      </c>
      <c r="G297" s="52">
        <v>41377</v>
      </c>
      <c r="H297" s="52">
        <v>41862</v>
      </c>
      <c r="I297" s="52"/>
      <c r="J297" s="63">
        <v>20000</v>
      </c>
      <c r="K297" s="60" t="s">
        <v>562</v>
      </c>
      <c r="L297" s="60"/>
      <c r="M297" s="60"/>
      <c r="N297" s="13" t="s">
        <v>600</v>
      </c>
      <c r="O297" s="60"/>
      <c r="P297" s="60" t="s">
        <v>2355</v>
      </c>
    </row>
    <row r="298" spans="1:16" ht="14" customHeight="1">
      <c r="A298" s="60">
        <v>2014</v>
      </c>
      <c r="B298" s="61">
        <v>2016</v>
      </c>
      <c r="C298" s="60" t="s">
        <v>9</v>
      </c>
      <c r="D298" s="60" t="str">
        <f>VLOOKUP(C298,agencies!$A$2:$E$375,3,FALSE)</f>
        <v>Brooklyn Park PD</v>
      </c>
      <c r="E298" s="60">
        <v>79433</v>
      </c>
      <c r="F298" s="50" t="s">
        <v>474</v>
      </c>
      <c r="G298" s="52">
        <v>41452</v>
      </c>
      <c r="H298" s="52">
        <v>41992</v>
      </c>
      <c r="I298" s="52"/>
      <c r="J298" s="63">
        <v>20000</v>
      </c>
      <c r="K298" s="60" t="s">
        <v>562</v>
      </c>
      <c r="L298" s="60"/>
      <c r="M298" s="60"/>
      <c r="N298" s="13" t="s">
        <v>600</v>
      </c>
      <c r="O298" s="60"/>
      <c r="P298" s="60" t="s">
        <v>2355</v>
      </c>
    </row>
    <row r="299" spans="1:16" ht="14" customHeight="1">
      <c r="A299" s="60"/>
      <c r="B299" s="64">
        <v>2016</v>
      </c>
      <c r="C299" s="60" t="s">
        <v>969</v>
      </c>
      <c r="D299" s="60" t="str">
        <f>VLOOKUP(C299,agencies!$A$2:$E$375,3,FALSE)</f>
        <v>Minneapolis PD</v>
      </c>
      <c r="E299" s="60">
        <v>413479</v>
      </c>
      <c r="F299" s="74" t="s">
        <v>762</v>
      </c>
      <c r="G299" s="75">
        <v>41788</v>
      </c>
      <c r="H299" s="60"/>
      <c r="I299" s="60"/>
      <c r="J299" s="20">
        <v>20000</v>
      </c>
      <c r="K299" s="60" t="s">
        <v>969</v>
      </c>
      <c r="L299" s="59" t="s">
        <v>763</v>
      </c>
      <c r="M299" s="60"/>
      <c r="N299" s="13" t="s">
        <v>600</v>
      </c>
      <c r="O299" s="60"/>
      <c r="P299" s="60" t="s">
        <v>969</v>
      </c>
    </row>
    <row r="300" spans="1:16" ht="14" customHeight="1">
      <c r="A300" s="60"/>
      <c r="B300" s="64">
        <v>2015</v>
      </c>
      <c r="C300" s="60" t="s">
        <v>969</v>
      </c>
      <c r="D300" s="60" t="str">
        <f>VLOOKUP(C300,agencies!$A$2:$E$375,3,FALSE)</f>
        <v>Minneapolis PD</v>
      </c>
      <c r="E300" s="60">
        <v>413479</v>
      </c>
      <c r="F300" s="59" t="s">
        <v>745</v>
      </c>
      <c r="G300" s="88">
        <v>41833</v>
      </c>
      <c r="H300" s="60"/>
      <c r="I300" s="60"/>
      <c r="J300" s="20">
        <v>20000</v>
      </c>
      <c r="K300" s="60" t="s">
        <v>969</v>
      </c>
      <c r="L300" s="62" t="s">
        <v>746</v>
      </c>
      <c r="M300" s="60"/>
      <c r="N300" s="13" t="s">
        <v>600</v>
      </c>
      <c r="O300" s="60"/>
      <c r="P300" s="60" t="s">
        <v>969</v>
      </c>
    </row>
    <row r="301" spans="1:16" ht="14" customHeight="1">
      <c r="A301" s="60">
        <v>2014</v>
      </c>
      <c r="B301" s="61">
        <v>2016</v>
      </c>
      <c r="C301" s="60" t="s">
        <v>80</v>
      </c>
      <c r="D301" s="60" t="str">
        <f>VLOOKUP(C301,agencies!$A$2:$E$375,3,FALSE)</f>
        <v>Blaine PD</v>
      </c>
      <c r="E301" s="60">
        <v>62177</v>
      </c>
      <c r="F301" s="50" t="s">
        <v>471</v>
      </c>
      <c r="G301" s="52">
        <v>41924</v>
      </c>
      <c r="H301" s="52">
        <v>41925</v>
      </c>
      <c r="I301" s="52"/>
      <c r="J301" s="63">
        <v>20000</v>
      </c>
      <c r="K301" s="60" t="s">
        <v>562</v>
      </c>
      <c r="L301" s="60"/>
      <c r="M301" s="60"/>
      <c r="N301" s="13" t="s">
        <v>600</v>
      </c>
      <c r="O301" s="60"/>
      <c r="P301" s="60" t="s">
        <v>2355</v>
      </c>
    </row>
    <row r="302" spans="1:16" ht="14" customHeight="1">
      <c r="A302" s="60"/>
      <c r="B302" s="61">
        <f>YEAR(I302)</f>
        <v>2017</v>
      </c>
      <c r="C302" s="60" t="s">
        <v>611</v>
      </c>
      <c r="D302" s="60" t="str">
        <f>VLOOKUP(C302,agencies!$A$2:$E$375,3,FALSE)</f>
        <v>St Louis SO</v>
      </c>
      <c r="E302" s="60">
        <v>56570</v>
      </c>
      <c r="F302" s="11" t="s">
        <v>610</v>
      </c>
      <c r="G302" s="14" t="s">
        <v>609</v>
      </c>
      <c r="H302" s="60"/>
      <c r="I302" s="12">
        <v>42968</v>
      </c>
      <c r="J302" s="24">
        <v>20000</v>
      </c>
      <c r="K302" s="60" t="s">
        <v>611</v>
      </c>
      <c r="L302" s="1"/>
      <c r="M302" s="13" t="s">
        <v>1319</v>
      </c>
      <c r="N302" s="60" t="s">
        <v>597</v>
      </c>
      <c r="O302" s="60"/>
      <c r="P302" s="60" t="s">
        <v>2355</v>
      </c>
    </row>
    <row r="303" spans="1:16" ht="14" customHeight="1">
      <c r="A303" s="13">
        <v>2011</v>
      </c>
      <c r="B303" s="64">
        <v>2012</v>
      </c>
      <c r="C303" s="13" t="s">
        <v>1307</v>
      </c>
      <c r="D303" s="60" t="str">
        <f>VLOOKUP(C303,agencies!$A$2:$E$375,3,FALSE)</f>
        <v>Hennepin SO</v>
      </c>
      <c r="E303" s="60">
        <v>4414</v>
      </c>
      <c r="F303" s="11" t="s">
        <v>1302</v>
      </c>
      <c r="G303" s="60"/>
      <c r="H303" s="85">
        <v>40658</v>
      </c>
      <c r="I303" s="85">
        <v>41024</v>
      </c>
      <c r="J303" s="24">
        <v>20000</v>
      </c>
      <c r="K303" s="13" t="s">
        <v>1307</v>
      </c>
      <c r="L303" s="86" t="s">
        <v>2211</v>
      </c>
      <c r="M303" s="13" t="s">
        <v>1311</v>
      </c>
      <c r="N303" s="13" t="s">
        <v>600</v>
      </c>
      <c r="O303" s="60"/>
      <c r="P303" s="60" t="s">
        <v>2355</v>
      </c>
    </row>
    <row r="304" spans="1:16" ht="14" customHeight="1">
      <c r="A304" s="62">
        <v>2011</v>
      </c>
      <c r="B304" s="64">
        <v>2012</v>
      </c>
      <c r="C304" s="60" t="s">
        <v>1286</v>
      </c>
      <c r="D304" s="60" t="str">
        <f>VLOOKUP(C304,agencies!$A$2:$E$375,3,FALSE)</f>
        <v>St Paul PD</v>
      </c>
      <c r="E304" s="60">
        <v>300721</v>
      </c>
      <c r="F304" s="59" t="s">
        <v>1270</v>
      </c>
      <c r="G304" s="60"/>
      <c r="H304" s="60"/>
      <c r="I304" s="60"/>
      <c r="J304" s="68">
        <v>20000</v>
      </c>
      <c r="K304" s="13" t="s">
        <v>1286</v>
      </c>
      <c r="L304" s="71" t="s">
        <v>2236</v>
      </c>
      <c r="M304" s="69" t="s">
        <v>1241</v>
      </c>
      <c r="N304" s="13" t="s">
        <v>600</v>
      </c>
      <c r="O304" s="69" t="s">
        <v>1242</v>
      </c>
      <c r="P304" s="60" t="s">
        <v>2355</v>
      </c>
    </row>
    <row r="305" spans="1:16" ht="14" customHeight="1">
      <c r="A305" s="62">
        <v>2014</v>
      </c>
      <c r="B305" s="64">
        <v>2015</v>
      </c>
      <c r="C305" s="60" t="s">
        <v>1286</v>
      </c>
      <c r="D305" s="60" t="str">
        <f>VLOOKUP(C305,agencies!$A$2:$E$375,3,FALSE)</f>
        <v>St Paul PD</v>
      </c>
      <c r="E305" s="60">
        <v>300721</v>
      </c>
      <c r="F305" s="59" t="s">
        <v>1222</v>
      </c>
      <c r="G305" s="60"/>
      <c r="H305" s="60"/>
      <c r="I305" s="60"/>
      <c r="J305" s="68">
        <v>20000</v>
      </c>
      <c r="K305" s="13" t="s">
        <v>1286</v>
      </c>
      <c r="L305" s="71" t="s">
        <v>2256</v>
      </c>
      <c r="M305" s="69" t="s">
        <v>1215</v>
      </c>
      <c r="N305" s="13" t="s">
        <v>600</v>
      </c>
      <c r="O305" s="69" t="s">
        <v>624</v>
      </c>
      <c r="P305" s="60" t="s">
        <v>2355</v>
      </c>
    </row>
    <row r="306" spans="1:16" ht="14" customHeight="1">
      <c r="A306" s="62">
        <v>2015</v>
      </c>
      <c r="B306" s="64">
        <v>2016</v>
      </c>
      <c r="C306" s="60" t="s">
        <v>1286</v>
      </c>
      <c r="D306" s="60" t="str">
        <f>VLOOKUP(C306,agencies!$A$2:$E$375,3,FALSE)</f>
        <v>St Paul PD</v>
      </c>
      <c r="E306" s="60">
        <v>300721</v>
      </c>
      <c r="F306" s="67" t="s">
        <v>1233</v>
      </c>
      <c r="G306" s="60"/>
      <c r="H306" s="60"/>
      <c r="I306" s="60"/>
      <c r="J306" s="68">
        <v>20000</v>
      </c>
      <c r="K306" s="13" t="s">
        <v>1286</v>
      </c>
      <c r="L306" s="60" t="s">
        <v>2270</v>
      </c>
      <c r="M306" s="69" t="s">
        <v>1219</v>
      </c>
      <c r="N306" s="13" t="s">
        <v>600</v>
      </c>
      <c r="O306" s="69" t="s">
        <v>624</v>
      </c>
      <c r="P306" s="60" t="s">
        <v>2355</v>
      </c>
    </row>
    <row r="307" spans="1:16" ht="14" customHeight="1">
      <c r="A307" s="60"/>
      <c r="B307" s="61">
        <v>2012</v>
      </c>
      <c r="C307" s="60" t="s">
        <v>969</v>
      </c>
      <c r="D307" s="60" t="str">
        <f>VLOOKUP(C307,agencies!$A$2:$E$375,3,FALSE)</f>
        <v>Minneapolis PD</v>
      </c>
      <c r="E307" s="60">
        <v>413479</v>
      </c>
      <c r="F307" s="50" t="s">
        <v>872</v>
      </c>
      <c r="G307" s="52">
        <v>40039</v>
      </c>
      <c r="H307" s="60"/>
      <c r="I307" s="62"/>
      <c r="J307" s="63">
        <v>19578.89</v>
      </c>
      <c r="K307" s="60" t="s">
        <v>969</v>
      </c>
      <c r="L307" s="60" t="s">
        <v>959</v>
      </c>
      <c r="M307" s="60"/>
      <c r="N307" s="13" t="s">
        <v>600</v>
      </c>
      <c r="O307" s="60"/>
      <c r="P307" s="60" t="s">
        <v>969</v>
      </c>
    </row>
    <row r="308" spans="1:16" ht="14" customHeight="1">
      <c r="A308" s="60"/>
      <c r="B308" s="64">
        <v>2016</v>
      </c>
      <c r="C308" s="60" t="s">
        <v>969</v>
      </c>
      <c r="D308" s="60" t="str">
        <f>VLOOKUP(C308,agencies!$A$2:$E$375,3,FALSE)</f>
        <v>Minneapolis PD</v>
      </c>
      <c r="E308" s="60">
        <v>413479</v>
      </c>
      <c r="F308" s="74" t="s">
        <v>760</v>
      </c>
      <c r="G308" s="75">
        <v>41681</v>
      </c>
      <c r="H308" s="60"/>
      <c r="I308" s="60"/>
      <c r="J308" s="20">
        <v>19500</v>
      </c>
      <c r="K308" s="60" t="s">
        <v>969</v>
      </c>
      <c r="L308" s="59" t="s">
        <v>761</v>
      </c>
      <c r="M308" s="60"/>
      <c r="N308" s="13" t="s">
        <v>600</v>
      </c>
      <c r="O308" s="60"/>
      <c r="P308" s="60" t="s">
        <v>969</v>
      </c>
    </row>
    <row r="309" spans="1:16" ht="14" customHeight="1">
      <c r="A309" s="60">
        <v>2008</v>
      </c>
      <c r="B309" s="61">
        <v>2009</v>
      </c>
      <c r="C309" s="60" t="s">
        <v>104</v>
      </c>
      <c r="D309" s="60" t="str">
        <f>VLOOKUP(C309,agencies!$A$2:$E$375,3,FALSE)</f>
        <v>Champlin PD</v>
      </c>
      <c r="E309" s="60">
        <v>24003</v>
      </c>
      <c r="F309" s="50" t="s">
        <v>105</v>
      </c>
      <c r="G309" s="52">
        <v>39333</v>
      </c>
      <c r="H309" s="52">
        <v>39650</v>
      </c>
      <c r="I309" s="52"/>
      <c r="J309" s="63">
        <v>19000</v>
      </c>
      <c r="K309" s="60" t="s">
        <v>562</v>
      </c>
      <c r="L309" s="60"/>
      <c r="M309" s="60"/>
      <c r="N309" s="13" t="s">
        <v>600</v>
      </c>
      <c r="O309" s="60"/>
      <c r="P309" s="60" t="s">
        <v>2355</v>
      </c>
    </row>
    <row r="310" spans="1:16" ht="14" customHeight="1">
      <c r="A310" s="60"/>
      <c r="B310" s="61">
        <f>YEAR(I310)</f>
        <v>2016</v>
      </c>
      <c r="C310" s="60" t="s">
        <v>621</v>
      </c>
      <c r="D310" s="60" t="str">
        <f>VLOOKUP(C310,agencies!$A$2:$E$375,3,FALSE)</f>
        <v>Dakota SO</v>
      </c>
      <c r="E310" s="60">
        <v>18693</v>
      </c>
      <c r="F310" s="76" t="s">
        <v>614</v>
      </c>
      <c r="G310" s="104">
        <v>41548</v>
      </c>
      <c r="H310" s="60"/>
      <c r="I310" s="78" t="s">
        <v>616</v>
      </c>
      <c r="J310" s="79">
        <v>19000</v>
      </c>
      <c r="K310" s="60" t="s">
        <v>621</v>
      </c>
      <c r="L310" s="78" t="s">
        <v>620</v>
      </c>
      <c r="M310" s="105" t="s">
        <v>618</v>
      </c>
      <c r="N310" s="60" t="s">
        <v>597</v>
      </c>
      <c r="O310" s="60"/>
      <c r="P310" s="60" t="s">
        <v>2355</v>
      </c>
    </row>
    <row r="311" spans="1:16" ht="14" customHeight="1">
      <c r="A311" s="60"/>
      <c r="B311" s="64">
        <v>2016</v>
      </c>
      <c r="C311" s="60" t="s">
        <v>969</v>
      </c>
      <c r="D311" s="60" t="str">
        <f>VLOOKUP(C311,agencies!$A$2:$E$375,3,FALSE)</f>
        <v>Minneapolis PD</v>
      </c>
      <c r="E311" s="60">
        <v>413479</v>
      </c>
      <c r="F311" s="74" t="s">
        <v>774</v>
      </c>
      <c r="G311" s="75">
        <v>42251</v>
      </c>
      <c r="H311" s="60"/>
      <c r="I311" s="60"/>
      <c r="J311" s="20">
        <v>18600</v>
      </c>
      <c r="K311" s="60" t="s">
        <v>969</v>
      </c>
      <c r="L311" s="59" t="s">
        <v>775</v>
      </c>
      <c r="M311" s="60"/>
      <c r="N311" s="13" t="s">
        <v>600</v>
      </c>
      <c r="O311" s="60"/>
      <c r="P311" s="60" t="s">
        <v>969</v>
      </c>
    </row>
    <row r="312" spans="1:16" ht="14" customHeight="1">
      <c r="A312" s="60">
        <v>2013</v>
      </c>
      <c r="B312" s="61">
        <v>2017</v>
      </c>
      <c r="C312" s="60" t="s">
        <v>416</v>
      </c>
      <c r="D312" s="60" t="str">
        <f>VLOOKUP(C312,agencies!$A$2:$E$375,3,FALSE)</f>
        <v>Northfield PD</v>
      </c>
      <c r="E312" s="60">
        <v>20430</v>
      </c>
      <c r="F312" s="50" t="s">
        <v>412</v>
      </c>
      <c r="G312" s="52">
        <v>38047</v>
      </c>
      <c r="H312" s="52">
        <v>41470</v>
      </c>
      <c r="I312" s="52"/>
      <c r="J312" s="63">
        <v>18366.669999999998</v>
      </c>
      <c r="K312" s="60" t="s">
        <v>562</v>
      </c>
      <c r="L312" s="60"/>
      <c r="M312" s="60"/>
      <c r="N312" s="13" t="s">
        <v>600</v>
      </c>
      <c r="O312" s="60"/>
      <c r="P312" s="60" t="s">
        <v>2355</v>
      </c>
    </row>
    <row r="313" spans="1:16" ht="14" customHeight="1">
      <c r="A313" s="60"/>
      <c r="B313" s="92">
        <v>2017</v>
      </c>
      <c r="C313" s="13" t="s">
        <v>969</v>
      </c>
      <c r="D313" s="60" t="s">
        <v>1328</v>
      </c>
      <c r="E313" s="60">
        <v>413479</v>
      </c>
      <c r="F313" s="106" t="s">
        <v>2288</v>
      </c>
      <c r="G313" s="94">
        <v>41594</v>
      </c>
      <c r="H313" s="60"/>
      <c r="I313" s="60"/>
      <c r="J313" s="95">
        <v>18300</v>
      </c>
      <c r="K313" s="13" t="s">
        <v>969</v>
      </c>
      <c r="L313" s="13" t="s">
        <v>585</v>
      </c>
      <c r="M313" s="60"/>
      <c r="N313" s="13" t="s">
        <v>600</v>
      </c>
      <c r="O313" s="60"/>
      <c r="P313" s="60" t="s">
        <v>969</v>
      </c>
    </row>
    <row r="314" spans="1:16" ht="14" customHeight="1">
      <c r="A314" s="60"/>
      <c r="B314" s="64">
        <v>2017</v>
      </c>
      <c r="C314" s="60" t="s">
        <v>969</v>
      </c>
      <c r="D314" s="60" t="str">
        <f>VLOOKUP(C314,agencies!$A$2:$E$375,3,FALSE)</f>
        <v>Minneapolis PD</v>
      </c>
      <c r="E314" s="60">
        <v>413479</v>
      </c>
      <c r="F314" s="74" t="s">
        <v>778</v>
      </c>
      <c r="G314" s="75">
        <v>41594</v>
      </c>
      <c r="H314" s="60"/>
      <c r="I314" s="60"/>
      <c r="J314" s="20">
        <v>18300</v>
      </c>
      <c r="K314" s="60" t="s">
        <v>969</v>
      </c>
      <c r="L314" s="59" t="s">
        <v>779</v>
      </c>
      <c r="M314" s="60"/>
      <c r="N314" s="13" t="s">
        <v>600</v>
      </c>
      <c r="O314" s="60"/>
      <c r="P314" s="60" t="s">
        <v>969</v>
      </c>
    </row>
    <row r="315" spans="1:16" ht="14" customHeight="1">
      <c r="A315" s="60">
        <v>2013</v>
      </c>
      <c r="B315" s="61">
        <v>2017</v>
      </c>
      <c r="C315" s="60" t="s">
        <v>389</v>
      </c>
      <c r="D315" s="60" t="str">
        <f>VLOOKUP(C315,agencies!$A$2:$E$375,3,FALSE)</f>
        <v>Waite Park PD</v>
      </c>
      <c r="E315" s="60">
        <v>7499</v>
      </c>
      <c r="F315" s="50" t="s">
        <v>390</v>
      </c>
      <c r="G315" s="52">
        <v>40559</v>
      </c>
      <c r="H315" s="52">
        <v>41502</v>
      </c>
      <c r="I315" s="52"/>
      <c r="J315" s="63">
        <v>18089.689999999999</v>
      </c>
      <c r="K315" s="60" t="s">
        <v>562</v>
      </c>
      <c r="L315" s="60"/>
      <c r="M315" s="60"/>
      <c r="N315" s="13" t="s">
        <v>600</v>
      </c>
      <c r="O315" s="60"/>
      <c r="P315" s="60" t="s">
        <v>2355</v>
      </c>
    </row>
    <row r="316" spans="1:16" ht="14" customHeight="1">
      <c r="A316" s="60"/>
      <c r="B316" s="61">
        <v>2015</v>
      </c>
      <c r="C316" s="60" t="s">
        <v>1125</v>
      </c>
      <c r="D316" s="60" t="str">
        <f>VLOOKUP(C316,agencies!$A$2:$E$375,3,FALSE)</f>
        <v>Kanabec SO</v>
      </c>
      <c r="E316" s="60">
        <v>15839</v>
      </c>
      <c r="F316" s="50" t="s">
        <v>1126</v>
      </c>
      <c r="G316" s="52">
        <v>41808</v>
      </c>
      <c r="H316" s="60"/>
      <c r="I316" s="60"/>
      <c r="J316" s="63">
        <v>18000</v>
      </c>
      <c r="K316" s="60" t="s">
        <v>1139</v>
      </c>
      <c r="L316" s="60" t="s">
        <v>1127</v>
      </c>
      <c r="M316" s="60"/>
      <c r="N316" s="13" t="s">
        <v>600</v>
      </c>
      <c r="O316" s="70"/>
      <c r="P316" s="60" t="s">
        <v>2355</v>
      </c>
    </row>
    <row r="317" spans="1:16" ht="14" customHeight="1">
      <c r="A317" s="60"/>
      <c r="B317" s="61">
        <v>2016</v>
      </c>
      <c r="C317" s="60" t="s">
        <v>1128</v>
      </c>
      <c r="D317" s="60" t="str">
        <f>VLOOKUP(C317,agencies!$A$2:$E$375,3,FALSE)</f>
        <v>Chisago SO</v>
      </c>
      <c r="E317" s="60">
        <v>26712</v>
      </c>
      <c r="F317" s="50" t="s">
        <v>1129</v>
      </c>
      <c r="G317" s="52">
        <v>41809</v>
      </c>
      <c r="H317" s="60"/>
      <c r="I317" s="60"/>
      <c r="J317" s="63">
        <v>18000</v>
      </c>
      <c r="K317" s="60" t="s">
        <v>1139</v>
      </c>
      <c r="L317" s="60" t="s">
        <v>1130</v>
      </c>
      <c r="M317" s="60"/>
      <c r="N317" s="13" t="s">
        <v>600</v>
      </c>
      <c r="O317" s="70"/>
      <c r="P317" s="60" t="s">
        <v>2355</v>
      </c>
    </row>
    <row r="318" spans="1:16" ht="14" customHeight="1">
      <c r="A318" s="60">
        <v>2009</v>
      </c>
      <c r="B318" s="61">
        <v>2010</v>
      </c>
      <c r="C318" s="60" t="s">
        <v>87</v>
      </c>
      <c r="D318" s="60" t="s">
        <v>2316</v>
      </c>
      <c r="E318" s="60" t="e">
        <v>#N/A</v>
      </c>
      <c r="F318" s="50" t="s">
        <v>183</v>
      </c>
      <c r="G318" s="52">
        <v>39965</v>
      </c>
      <c r="H318" s="52">
        <v>40161</v>
      </c>
      <c r="I318" s="52"/>
      <c r="J318" s="63">
        <v>17611.98</v>
      </c>
      <c r="K318" s="60" t="s">
        <v>562</v>
      </c>
      <c r="L318" s="60"/>
      <c r="M318" s="60"/>
      <c r="N318" s="13" t="s">
        <v>600</v>
      </c>
      <c r="O318" s="60"/>
      <c r="P318" s="60" t="s">
        <v>2356</v>
      </c>
    </row>
    <row r="319" spans="1:16" ht="14" customHeight="1">
      <c r="A319" s="60">
        <v>2013</v>
      </c>
      <c r="B319" s="61">
        <v>2017</v>
      </c>
      <c r="C319" s="60" t="s">
        <v>115</v>
      </c>
      <c r="D319" s="60" t="str">
        <f>VLOOKUP(C319,agencies!$A$2:$E$375,3,FALSE)</f>
        <v>Coon Rapids PD</v>
      </c>
      <c r="E319" s="60">
        <v>62256</v>
      </c>
      <c r="F319" s="50" t="s">
        <v>413</v>
      </c>
      <c r="G319" s="52">
        <v>39786</v>
      </c>
      <c r="H319" s="52">
        <v>41474</v>
      </c>
      <c r="I319" s="52"/>
      <c r="J319" s="63">
        <v>17550</v>
      </c>
      <c r="K319" s="60" t="s">
        <v>562</v>
      </c>
      <c r="L319" s="60"/>
      <c r="M319" s="60"/>
      <c r="N319" s="13" t="s">
        <v>600</v>
      </c>
      <c r="O319" s="60"/>
      <c r="P319" s="60" t="s">
        <v>2355</v>
      </c>
    </row>
    <row r="320" spans="1:16" ht="14" customHeight="1">
      <c r="A320" s="60"/>
      <c r="B320" s="61">
        <v>2007</v>
      </c>
      <c r="C320" s="60" t="s">
        <v>969</v>
      </c>
      <c r="D320" s="60" t="str">
        <f>VLOOKUP(C320,agencies!$A$2:$E$375,3,FALSE)</f>
        <v>Minneapolis PD</v>
      </c>
      <c r="E320" s="60">
        <v>413479</v>
      </c>
      <c r="F320" s="50" t="s">
        <v>806</v>
      </c>
      <c r="G320" s="52">
        <v>38925</v>
      </c>
      <c r="H320" s="60"/>
      <c r="I320" s="62"/>
      <c r="J320" s="63">
        <v>17500</v>
      </c>
      <c r="K320" s="60" t="s">
        <v>969</v>
      </c>
      <c r="L320" s="60" t="s">
        <v>673</v>
      </c>
      <c r="M320" s="60"/>
      <c r="N320" s="13" t="s">
        <v>600</v>
      </c>
      <c r="O320" s="60"/>
      <c r="P320" s="60" t="s">
        <v>969</v>
      </c>
    </row>
    <row r="321" spans="1:16" ht="14" customHeight="1">
      <c r="A321" s="60">
        <v>2009</v>
      </c>
      <c r="B321" s="61">
        <v>2011</v>
      </c>
      <c r="C321" s="60" t="s">
        <v>100</v>
      </c>
      <c r="D321" s="60" t="str">
        <f>VLOOKUP(C321,agencies!$A$2:$E$375,3,FALSE)</f>
        <v>Brooklyn Center PD</v>
      </c>
      <c r="E321" s="60">
        <v>30873</v>
      </c>
      <c r="F321" s="50" t="s">
        <v>189</v>
      </c>
      <c r="G321" s="52">
        <v>39474</v>
      </c>
      <c r="H321" s="52">
        <v>40142</v>
      </c>
      <c r="I321" s="52"/>
      <c r="J321" s="63">
        <v>17500</v>
      </c>
      <c r="K321" s="60" t="s">
        <v>562</v>
      </c>
      <c r="L321" s="60"/>
      <c r="M321" s="60"/>
      <c r="N321" s="13" t="s">
        <v>600</v>
      </c>
      <c r="O321" s="60"/>
      <c r="P321" s="60" t="s">
        <v>2355</v>
      </c>
    </row>
    <row r="322" spans="1:16" ht="14" customHeight="1">
      <c r="A322" s="60">
        <v>2013</v>
      </c>
      <c r="B322" s="61">
        <v>2017</v>
      </c>
      <c r="C322" s="60" t="s">
        <v>411</v>
      </c>
      <c r="D322" s="60" t="str">
        <f>PROPER(C322)</f>
        <v>Dakota Communications Center</v>
      </c>
      <c r="E322" s="60" t="e">
        <v>#N/A</v>
      </c>
      <c r="F322" s="50" t="s">
        <v>409</v>
      </c>
      <c r="G322" s="52">
        <v>39488</v>
      </c>
      <c r="H322" s="52">
        <v>41428</v>
      </c>
      <c r="I322" s="52"/>
      <c r="J322" s="63">
        <v>17500</v>
      </c>
      <c r="K322" s="60" t="s">
        <v>562</v>
      </c>
      <c r="L322" s="60"/>
      <c r="M322" s="60"/>
      <c r="N322" s="13" t="s">
        <v>600</v>
      </c>
      <c r="O322" s="60"/>
      <c r="P322" s="60" t="s">
        <v>2355</v>
      </c>
    </row>
    <row r="323" spans="1:16" ht="14" customHeight="1">
      <c r="A323" s="60"/>
      <c r="B323" s="61">
        <v>2011</v>
      </c>
      <c r="C323" s="60" t="s">
        <v>969</v>
      </c>
      <c r="D323" s="60" t="str">
        <f>VLOOKUP(C323,agencies!$A$2:$E$375,3,FALSE)</f>
        <v>Minneapolis PD</v>
      </c>
      <c r="E323" s="60">
        <v>413479</v>
      </c>
      <c r="F323" s="50" t="s">
        <v>852</v>
      </c>
      <c r="G323" s="52">
        <v>39692</v>
      </c>
      <c r="H323" s="60"/>
      <c r="I323" s="62"/>
      <c r="J323" s="63">
        <v>17500</v>
      </c>
      <c r="K323" s="60" t="s">
        <v>969</v>
      </c>
      <c r="L323" s="60" t="s">
        <v>940</v>
      </c>
      <c r="M323" s="60"/>
      <c r="N323" s="13" t="s">
        <v>600</v>
      </c>
      <c r="O323" s="60"/>
      <c r="P323" s="60" t="s">
        <v>969</v>
      </c>
    </row>
    <row r="324" spans="1:16" ht="14" customHeight="1">
      <c r="A324" s="60"/>
      <c r="B324" s="64">
        <v>2015</v>
      </c>
      <c r="C324" s="60" t="s">
        <v>969</v>
      </c>
      <c r="D324" s="60" t="str">
        <f>VLOOKUP(C324,agencies!$A$2:$E$375,3,FALSE)</f>
        <v>Minneapolis PD</v>
      </c>
      <c r="E324" s="60">
        <v>413479</v>
      </c>
      <c r="F324" s="59" t="s">
        <v>723</v>
      </c>
      <c r="G324" s="88">
        <v>41129</v>
      </c>
      <c r="H324" s="60"/>
      <c r="I324" s="60"/>
      <c r="J324" s="20">
        <v>17500</v>
      </c>
      <c r="K324" s="60" t="s">
        <v>969</v>
      </c>
      <c r="L324" s="59" t="s">
        <v>724</v>
      </c>
      <c r="M324" s="60"/>
      <c r="N324" s="13" t="s">
        <v>600</v>
      </c>
      <c r="O324" s="60"/>
      <c r="P324" s="60" t="s">
        <v>969</v>
      </c>
    </row>
    <row r="325" spans="1:16" ht="14" customHeight="1">
      <c r="A325" s="60"/>
      <c r="B325" s="61">
        <v>2017</v>
      </c>
      <c r="C325" s="60" t="s">
        <v>1185</v>
      </c>
      <c r="D325" s="60" t="str">
        <f>VLOOKUP(C325,agencies!$A$2:$E$375,3,FALSE)</f>
        <v>Nobles SO</v>
      </c>
      <c r="E325" s="60">
        <v>8650</v>
      </c>
      <c r="F325" s="50" t="s">
        <v>1179</v>
      </c>
      <c r="G325" s="52">
        <v>41964</v>
      </c>
      <c r="H325" s="60"/>
      <c r="I325" s="66">
        <v>42803</v>
      </c>
      <c r="J325" s="63">
        <v>17500</v>
      </c>
      <c r="K325" s="60" t="s">
        <v>1139</v>
      </c>
      <c r="L325" s="60" t="s">
        <v>1140</v>
      </c>
      <c r="M325" s="60"/>
      <c r="N325" s="60" t="s">
        <v>597</v>
      </c>
      <c r="O325" s="60"/>
      <c r="P325" s="60" t="s">
        <v>2355</v>
      </c>
    </row>
    <row r="326" spans="1:16" ht="14" customHeight="1">
      <c r="A326" s="60">
        <v>2014</v>
      </c>
      <c r="B326" s="61">
        <v>2017</v>
      </c>
      <c r="C326" s="60" t="s">
        <v>289</v>
      </c>
      <c r="D326" s="60" t="str">
        <f>VLOOKUP(C326,agencies!$A$2:$E$375,3,FALSE)</f>
        <v>Burnsville PD</v>
      </c>
      <c r="E326" s="60">
        <v>61939</v>
      </c>
      <c r="F326" s="50" t="s">
        <v>476</v>
      </c>
      <c r="G326" s="52">
        <v>38826</v>
      </c>
      <c r="H326" s="52">
        <v>41773</v>
      </c>
      <c r="I326" s="52"/>
      <c r="J326" s="63">
        <v>17000</v>
      </c>
      <c r="K326" s="60" t="s">
        <v>562</v>
      </c>
      <c r="L326" s="60"/>
      <c r="M326" s="60"/>
      <c r="N326" s="13" t="s">
        <v>600</v>
      </c>
      <c r="O326" s="60"/>
      <c r="P326" s="60" t="s">
        <v>2355</v>
      </c>
    </row>
    <row r="327" spans="1:16" ht="14" customHeight="1">
      <c r="A327" s="60">
        <v>2014</v>
      </c>
      <c r="B327" s="61">
        <v>2017</v>
      </c>
      <c r="C327" s="60" t="s">
        <v>399</v>
      </c>
      <c r="D327" s="60" t="str">
        <f>VLOOKUP(C327,agencies!$A$2:$E$375,3,FALSE)</f>
        <v>Wayzata PD</v>
      </c>
      <c r="E327" s="60">
        <v>4661</v>
      </c>
      <c r="F327" s="50" t="s">
        <v>476</v>
      </c>
      <c r="G327" s="52">
        <v>40430</v>
      </c>
      <c r="H327" s="52">
        <v>41773</v>
      </c>
      <c r="I327" s="52"/>
      <c r="J327" s="63">
        <v>17000</v>
      </c>
      <c r="K327" s="60" t="s">
        <v>562</v>
      </c>
      <c r="L327" s="60"/>
      <c r="M327" s="60"/>
      <c r="N327" s="13" t="s">
        <v>600</v>
      </c>
      <c r="O327" s="60"/>
      <c r="P327" s="60" t="s">
        <v>2355</v>
      </c>
    </row>
    <row r="328" spans="1:16" ht="14" customHeight="1">
      <c r="A328" s="60">
        <v>2014</v>
      </c>
      <c r="B328" s="61">
        <v>2017</v>
      </c>
      <c r="C328" s="60" t="s">
        <v>26</v>
      </c>
      <c r="D328" s="60" t="str">
        <f>VLOOKUP(C328,agencies!$A$2:$E$375,3,FALSE)</f>
        <v>Roseville PD</v>
      </c>
      <c r="E328" s="60">
        <v>35729</v>
      </c>
      <c r="F328" s="50" t="s">
        <v>476</v>
      </c>
      <c r="G328" s="52">
        <v>40464</v>
      </c>
      <c r="H328" s="52">
        <v>41773</v>
      </c>
      <c r="I328" s="52"/>
      <c r="J328" s="63">
        <v>17000</v>
      </c>
      <c r="K328" s="60" t="s">
        <v>562</v>
      </c>
      <c r="L328" s="60"/>
      <c r="M328" s="60"/>
      <c r="N328" s="13" t="s">
        <v>600</v>
      </c>
      <c r="O328" s="60"/>
      <c r="P328" s="60" t="s">
        <v>2355</v>
      </c>
    </row>
    <row r="329" spans="1:16" ht="14" customHeight="1">
      <c r="A329" s="62">
        <v>2007</v>
      </c>
      <c r="B329" s="64">
        <v>2008</v>
      </c>
      <c r="C329" s="60" t="s">
        <v>1286</v>
      </c>
      <c r="D329" s="60" t="str">
        <f>VLOOKUP(C329,agencies!$A$2:$E$375,3,FALSE)</f>
        <v>St Paul PD</v>
      </c>
      <c r="E329" s="60">
        <v>300721</v>
      </c>
      <c r="F329" s="67" t="s">
        <v>1250</v>
      </c>
      <c r="G329" s="60"/>
      <c r="H329" s="60"/>
      <c r="I329" s="60"/>
      <c r="J329" s="68">
        <v>17000</v>
      </c>
      <c r="K329" s="13" t="s">
        <v>1286</v>
      </c>
      <c r="L329" s="71" t="s">
        <v>2218</v>
      </c>
      <c r="M329" s="69" t="s">
        <v>1241</v>
      </c>
      <c r="N329" s="13" t="s">
        <v>600</v>
      </c>
      <c r="O329" s="69" t="s">
        <v>1242</v>
      </c>
      <c r="P329" s="60" t="s">
        <v>2355</v>
      </c>
    </row>
    <row r="330" spans="1:16" ht="14" customHeight="1">
      <c r="A330" s="60"/>
      <c r="B330" s="61">
        <v>2008</v>
      </c>
      <c r="C330" s="60" t="s">
        <v>969</v>
      </c>
      <c r="D330" s="60" t="str">
        <f>VLOOKUP(C330,agencies!$A$2:$E$375,3,FALSE)</f>
        <v>Minneapolis PD</v>
      </c>
      <c r="E330" s="60">
        <v>413479</v>
      </c>
      <c r="F330" s="50" t="s">
        <v>819</v>
      </c>
      <c r="G330" s="52">
        <v>39272</v>
      </c>
      <c r="H330" s="60"/>
      <c r="I330" s="62"/>
      <c r="J330" s="63">
        <v>16500</v>
      </c>
      <c r="K330" s="60" t="s">
        <v>969</v>
      </c>
      <c r="L330" s="60" t="s">
        <v>913</v>
      </c>
      <c r="M330" s="60"/>
      <c r="N330" s="13" t="s">
        <v>600</v>
      </c>
      <c r="O330" s="60"/>
      <c r="P330" s="60" t="s">
        <v>969</v>
      </c>
    </row>
    <row r="331" spans="1:16" s="26" customFormat="1" ht="14" customHeight="1">
      <c r="A331" s="60"/>
      <c r="B331" s="61">
        <v>2011</v>
      </c>
      <c r="C331" s="60" t="s">
        <v>969</v>
      </c>
      <c r="D331" s="60" t="str">
        <f>VLOOKUP(C331,agencies!$A$2:$E$375,3,FALSE)</f>
        <v>Minneapolis PD</v>
      </c>
      <c r="E331" s="60">
        <v>413479</v>
      </c>
      <c r="F331" s="50" t="s">
        <v>863</v>
      </c>
      <c r="G331" s="52">
        <v>40240</v>
      </c>
      <c r="H331" s="60"/>
      <c r="I331" s="62"/>
      <c r="J331" s="63">
        <v>16500</v>
      </c>
      <c r="K331" s="60" t="s">
        <v>969</v>
      </c>
      <c r="L331" s="60" t="s">
        <v>951</v>
      </c>
      <c r="M331" s="60"/>
      <c r="N331" s="13" t="s">
        <v>600</v>
      </c>
      <c r="O331" s="60"/>
      <c r="P331" s="60" t="s">
        <v>969</v>
      </c>
    </row>
    <row r="332" spans="1:16" s="26" customFormat="1" ht="14" customHeight="1">
      <c r="A332" s="60">
        <v>2010</v>
      </c>
      <c r="B332" s="61">
        <v>2012</v>
      </c>
      <c r="C332" s="60" t="s">
        <v>9</v>
      </c>
      <c r="D332" s="60" t="str">
        <f>VLOOKUP(C332,agencies!$A$2:$E$375,3,FALSE)</f>
        <v>Brooklyn Park PD</v>
      </c>
      <c r="E332" s="60">
        <v>79433</v>
      </c>
      <c r="F332" s="50" t="s">
        <v>247</v>
      </c>
      <c r="G332" s="52">
        <v>40208</v>
      </c>
      <c r="H332" s="52">
        <v>40470</v>
      </c>
      <c r="I332" s="52"/>
      <c r="J332" s="63">
        <v>16412.54</v>
      </c>
      <c r="K332" s="60" t="s">
        <v>562</v>
      </c>
      <c r="L332" s="60"/>
      <c r="M332" s="60"/>
      <c r="N332" s="13" t="s">
        <v>600</v>
      </c>
      <c r="O332" s="60"/>
      <c r="P332" s="60" t="s">
        <v>2355</v>
      </c>
    </row>
    <row r="333" spans="1:16" ht="14" customHeight="1">
      <c r="A333" s="60"/>
      <c r="B333" s="61">
        <v>2010</v>
      </c>
      <c r="C333" s="60" t="s">
        <v>969</v>
      </c>
      <c r="D333" s="60" t="str">
        <f>VLOOKUP(C333,agencies!$A$2:$E$375,3,FALSE)</f>
        <v>Minneapolis PD</v>
      </c>
      <c r="E333" s="60">
        <v>413479</v>
      </c>
      <c r="F333" s="50" t="s">
        <v>833</v>
      </c>
      <c r="G333" s="52">
        <v>37994</v>
      </c>
      <c r="H333" s="60"/>
      <c r="I333" s="62"/>
      <c r="J333" s="63">
        <v>16410.580000000002</v>
      </c>
      <c r="K333" s="60" t="s">
        <v>969</v>
      </c>
      <c r="L333" s="60" t="s">
        <v>923</v>
      </c>
      <c r="M333" s="60"/>
      <c r="N333" s="13" t="s">
        <v>600</v>
      </c>
      <c r="O333" s="60"/>
      <c r="P333" s="60" t="s">
        <v>969</v>
      </c>
    </row>
    <row r="334" spans="1:16" ht="14" customHeight="1">
      <c r="A334" s="60">
        <v>2010</v>
      </c>
      <c r="B334" s="61">
        <v>2011</v>
      </c>
      <c r="C334" s="60" t="s">
        <v>241</v>
      </c>
      <c r="D334" s="60" t="str">
        <f>VLOOKUP(C334,agencies!$A$2:$E$375,3,FALSE)</f>
        <v>Bovey PD</v>
      </c>
      <c r="E334" s="60">
        <v>821</v>
      </c>
      <c r="F334" s="50" t="s">
        <v>242</v>
      </c>
      <c r="G334" s="52">
        <v>39248</v>
      </c>
      <c r="H334" s="52">
        <v>40533</v>
      </c>
      <c r="I334" s="52"/>
      <c r="J334" s="63">
        <v>16250</v>
      </c>
      <c r="K334" s="60" t="s">
        <v>562</v>
      </c>
      <c r="L334" s="60"/>
      <c r="M334" s="60"/>
      <c r="N334" s="13" t="s">
        <v>600</v>
      </c>
      <c r="O334" s="60"/>
      <c r="P334" s="60" t="s">
        <v>2355</v>
      </c>
    </row>
    <row r="335" spans="1:16" ht="14" customHeight="1">
      <c r="A335" s="60">
        <v>2009</v>
      </c>
      <c r="B335" s="61">
        <v>2010</v>
      </c>
      <c r="C335" s="60" t="s">
        <v>87</v>
      </c>
      <c r="D335" s="60" t="s">
        <v>2316</v>
      </c>
      <c r="E335" s="60" t="e">
        <v>#N/A</v>
      </c>
      <c r="F335" s="50" t="s">
        <v>171</v>
      </c>
      <c r="G335" s="52">
        <v>39850</v>
      </c>
      <c r="H335" s="52">
        <v>39996</v>
      </c>
      <c r="I335" s="52"/>
      <c r="J335" s="63">
        <v>16000</v>
      </c>
      <c r="K335" s="60" t="s">
        <v>562</v>
      </c>
      <c r="L335" s="60"/>
      <c r="M335" s="60"/>
      <c r="N335" s="13" t="s">
        <v>600</v>
      </c>
      <c r="O335" s="60"/>
      <c r="P335" s="60" t="s">
        <v>2356</v>
      </c>
    </row>
    <row r="336" spans="1:16" ht="14" customHeight="1">
      <c r="A336" s="62">
        <v>2007</v>
      </c>
      <c r="B336" s="64">
        <v>2008</v>
      </c>
      <c r="C336" s="60" t="s">
        <v>1286</v>
      </c>
      <c r="D336" s="60" t="str">
        <f>VLOOKUP(C336,agencies!$A$2:$E$375,3,FALSE)</f>
        <v>St Paul PD</v>
      </c>
      <c r="E336" s="60">
        <v>300721</v>
      </c>
      <c r="F336" s="67" t="s">
        <v>1246</v>
      </c>
      <c r="G336" s="60"/>
      <c r="H336" s="60"/>
      <c r="I336" s="60"/>
      <c r="J336" s="68">
        <v>16000</v>
      </c>
      <c r="K336" s="13" t="s">
        <v>1286</v>
      </c>
      <c r="L336" s="90" t="s">
        <v>2219</v>
      </c>
      <c r="M336" s="69" t="s">
        <v>1241</v>
      </c>
      <c r="N336" s="13" t="s">
        <v>600</v>
      </c>
      <c r="O336" s="69" t="s">
        <v>1242</v>
      </c>
      <c r="P336" s="60" t="s">
        <v>2355</v>
      </c>
    </row>
    <row r="337" spans="1:16" ht="14" customHeight="1">
      <c r="A337" s="60">
        <v>2013</v>
      </c>
      <c r="B337" s="61">
        <v>2017</v>
      </c>
      <c r="C337" s="60" t="s">
        <v>407</v>
      </c>
      <c r="D337" s="60" t="str">
        <f>VLOOKUP(C337,agencies!$A$2:$E$375,3,FALSE)</f>
        <v>Shakopee PD</v>
      </c>
      <c r="E337" s="60">
        <v>40279</v>
      </c>
      <c r="F337" s="50" t="s">
        <v>398</v>
      </c>
      <c r="G337" s="52">
        <v>39090</v>
      </c>
      <c r="H337" s="52">
        <v>41360</v>
      </c>
      <c r="I337" s="52"/>
      <c r="J337" s="63">
        <v>15625</v>
      </c>
      <c r="K337" s="60" t="s">
        <v>562</v>
      </c>
      <c r="L337" s="60"/>
      <c r="M337" s="60"/>
      <c r="N337" s="13" t="s">
        <v>600</v>
      </c>
      <c r="O337" s="60"/>
      <c r="P337" s="60" t="s">
        <v>2355</v>
      </c>
    </row>
    <row r="338" spans="1:16" ht="14" customHeight="1">
      <c r="A338" s="60">
        <v>2013</v>
      </c>
      <c r="B338" s="61">
        <v>2017</v>
      </c>
      <c r="C338" s="60" t="s">
        <v>102</v>
      </c>
      <c r="D338" s="60" t="str">
        <f>VLOOKUP(C338,agencies!$A$2:$E$375,3,FALSE)</f>
        <v>St Cloud PD</v>
      </c>
      <c r="E338" s="60">
        <v>66498</v>
      </c>
      <c r="F338" s="50" t="s">
        <v>398</v>
      </c>
      <c r="G338" s="52">
        <v>39090</v>
      </c>
      <c r="H338" s="52">
        <v>41359</v>
      </c>
      <c r="I338" s="52"/>
      <c r="J338" s="63">
        <v>15625</v>
      </c>
      <c r="K338" s="60" t="s">
        <v>562</v>
      </c>
      <c r="L338" s="60"/>
      <c r="M338" s="60"/>
      <c r="N338" s="13" t="s">
        <v>600</v>
      </c>
      <c r="O338" s="60"/>
      <c r="P338" s="60" t="s">
        <v>2355</v>
      </c>
    </row>
    <row r="339" spans="1:16" ht="14" customHeight="1">
      <c r="A339" s="60">
        <v>2013</v>
      </c>
      <c r="B339" s="61">
        <v>2017</v>
      </c>
      <c r="C339" s="60" t="s">
        <v>399</v>
      </c>
      <c r="D339" s="60" t="str">
        <f>VLOOKUP(C339,agencies!$A$2:$E$375,3,FALSE)</f>
        <v>Wayzata PD</v>
      </c>
      <c r="E339" s="60">
        <v>4661</v>
      </c>
      <c r="F339" s="50" t="s">
        <v>398</v>
      </c>
      <c r="G339" s="52">
        <v>39938</v>
      </c>
      <c r="H339" s="52">
        <v>41359</v>
      </c>
      <c r="I339" s="52"/>
      <c r="J339" s="63">
        <v>15625</v>
      </c>
      <c r="K339" s="60" t="s">
        <v>562</v>
      </c>
      <c r="L339" s="60"/>
      <c r="M339" s="60"/>
      <c r="N339" s="13" t="s">
        <v>600</v>
      </c>
      <c r="O339" s="60"/>
      <c r="P339" s="60" t="s">
        <v>2355</v>
      </c>
    </row>
    <row r="340" spans="1:16" ht="14" customHeight="1">
      <c r="A340" s="60"/>
      <c r="B340" s="64">
        <v>2015</v>
      </c>
      <c r="C340" s="60" t="s">
        <v>969</v>
      </c>
      <c r="D340" s="60" t="str">
        <f>VLOOKUP(C340,agencies!$A$2:$E$375,3,FALSE)</f>
        <v>Minneapolis PD</v>
      </c>
      <c r="E340" s="60">
        <v>413479</v>
      </c>
      <c r="F340" s="59" t="s">
        <v>727</v>
      </c>
      <c r="G340" s="88">
        <v>41325</v>
      </c>
      <c r="H340" s="60"/>
      <c r="I340" s="60"/>
      <c r="J340" s="20">
        <v>15547.13</v>
      </c>
      <c r="K340" s="60" t="s">
        <v>969</v>
      </c>
      <c r="L340" s="59" t="s">
        <v>728</v>
      </c>
      <c r="M340" s="60"/>
      <c r="N340" s="13" t="s">
        <v>600</v>
      </c>
      <c r="O340" s="60"/>
      <c r="P340" s="60" t="s">
        <v>969</v>
      </c>
    </row>
    <row r="341" spans="1:16" ht="14" customHeight="1">
      <c r="A341" s="60"/>
      <c r="B341" s="64">
        <v>2015</v>
      </c>
      <c r="C341" s="60" t="s">
        <v>969</v>
      </c>
      <c r="D341" s="60" t="str">
        <f>VLOOKUP(C341,agencies!$A$2:$E$375,3,FALSE)</f>
        <v>Minneapolis PD</v>
      </c>
      <c r="E341" s="60">
        <v>413479</v>
      </c>
      <c r="F341" s="59" t="s">
        <v>701</v>
      </c>
      <c r="G341" s="88">
        <v>40824</v>
      </c>
      <c r="H341" s="60"/>
      <c r="I341" s="60"/>
      <c r="J341" s="20">
        <v>15500</v>
      </c>
      <c r="K341" s="60" t="s">
        <v>969</v>
      </c>
      <c r="L341" s="59" t="s">
        <v>702</v>
      </c>
      <c r="M341" s="60"/>
      <c r="N341" s="13" t="s">
        <v>600</v>
      </c>
      <c r="O341" s="60"/>
      <c r="P341" s="60" t="s">
        <v>969</v>
      </c>
    </row>
    <row r="342" spans="1:16" ht="14" customHeight="1">
      <c r="A342" s="60"/>
      <c r="B342" s="64">
        <v>2015</v>
      </c>
      <c r="C342" s="60" t="s">
        <v>969</v>
      </c>
      <c r="D342" s="60" t="str">
        <f>VLOOKUP(C342,agencies!$A$2:$E$375,3,FALSE)</f>
        <v>Minneapolis PD</v>
      </c>
      <c r="E342" s="60">
        <v>413479</v>
      </c>
      <c r="F342" s="59" t="s">
        <v>709</v>
      </c>
      <c r="G342" s="88">
        <v>41026</v>
      </c>
      <c r="H342" s="60"/>
      <c r="I342" s="60"/>
      <c r="J342" s="20">
        <v>15500</v>
      </c>
      <c r="K342" s="60" t="s">
        <v>969</v>
      </c>
      <c r="L342" s="59" t="s">
        <v>710</v>
      </c>
      <c r="M342" s="60"/>
      <c r="N342" s="13" t="s">
        <v>600</v>
      </c>
      <c r="O342" s="60"/>
      <c r="P342" s="60" t="s">
        <v>969</v>
      </c>
    </row>
    <row r="343" spans="1:16" ht="14" customHeight="1">
      <c r="A343" s="60">
        <v>2015</v>
      </c>
      <c r="B343" s="46">
        <v>2017</v>
      </c>
      <c r="C343" s="13" t="s">
        <v>1058</v>
      </c>
      <c r="D343" s="60" t="s">
        <v>1432</v>
      </c>
      <c r="E343" s="60">
        <v>28721</v>
      </c>
      <c r="F343" s="11" t="s">
        <v>610</v>
      </c>
      <c r="G343" s="52">
        <v>42133</v>
      </c>
      <c r="H343" s="52">
        <v>42222</v>
      </c>
      <c r="I343" s="52">
        <v>42942</v>
      </c>
      <c r="J343" s="63">
        <v>15000</v>
      </c>
      <c r="K343" s="13" t="s">
        <v>1139</v>
      </c>
      <c r="L343" s="13" t="s">
        <v>2287</v>
      </c>
      <c r="M343" s="60"/>
      <c r="N343" s="13" t="s">
        <v>600</v>
      </c>
      <c r="O343" s="60"/>
      <c r="P343" s="60" t="s">
        <v>2355</v>
      </c>
    </row>
    <row r="344" spans="1:16" ht="14" customHeight="1">
      <c r="A344" s="60"/>
      <c r="B344" s="61">
        <v>2010</v>
      </c>
      <c r="C344" s="60" t="s">
        <v>969</v>
      </c>
      <c r="D344" s="60" t="str">
        <f>VLOOKUP(C344,agencies!$A$2:$E$375,3,FALSE)</f>
        <v>Minneapolis PD</v>
      </c>
      <c r="E344" s="60">
        <v>413479</v>
      </c>
      <c r="F344" s="50" t="s">
        <v>832</v>
      </c>
      <c r="G344" s="52">
        <v>37567</v>
      </c>
      <c r="H344" s="60"/>
      <c r="I344" s="62"/>
      <c r="J344" s="63">
        <v>15000</v>
      </c>
      <c r="K344" s="60" t="s">
        <v>969</v>
      </c>
      <c r="L344" s="60" t="s">
        <v>922</v>
      </c>
      <c r="M344" s="60"/>
      <c r="N344" s="13" t="s">
        <v>600</v>
      </c>
      <c r="O344" s="60"/>
      <c r="P344" s="60" t="s">
        <v>969</v>
      </c>
    </row>
    <row r="345" spans="1:16" ht="14" customHeight="1">
      <c r="A345" s="60"/>
      <c r="B345" s="61">
        <v>2008</v>
      </c>
      <c r="C345" s="60" t="s">
        <v>969</v>
      </c>
      <c r="D345" s="60" t="str">
        <f>VLOOKUP(C345,agencies!$A$2:$E$375,3,FALSE)</f>
        <v>Minneapolis PD</v>
      </c>
      <c r="E345" s="60">
        <v>413479</v>
      </c>
      <c r="F345" s="50" t="s">
        <v>811</v>
      </c>
      <c r="G345" s="52">
        <v>37891</v>
      </c>
      <c r="H345" s="60"/>
      <c r="I345" s="62"/>
      <c r="J345" s="63">
        <v>15000</v>
      </c>
      <c r="K345" s="60" t="s">
        <v>969</v>
      </c>
      <c r="L345" s="60" t="s">
        <v>906</v>
      </c>
      <c r="M345" s="60"/>
      <c r="N345" s="13" t="s">
        <v>600</v>
      </c>
      <c r="O345" s="60"/>
      <c r="P345" s="60" t="s">
        <v>969</v>
      </c>
    </row>
    <row r="346" spans="1:16" ht="14" customHeight="1">
      <c r="A346" s="60"/>
      <c r="B346" s="61">
        <v>2007</v>
      </c>
      <c r="C346" s="60" t="s">
        <v>969</v>
      </c>
      <c r="D346" s="60" t="str">
        <f>VLOOKUP(C346,agencies!$A$2:$E$375,3,FALSE)</f>
        <v>Minneapolis PD</v>
      </c>
      <c r="E346" s="60">
        <v>413479</v>
      </c>
      <c r="F346" s="50" t="s">
        <v>797</v>
      </c>
      <c r="G346" s="52">
        <v>38032</v>
      </c>
      <c r="H346" s="60"/>
      <c r="I346" s="62"/>
      <c r="J346" s="63">
        <v>15000</v>
      </c>
      <c r="K346" s="60" t="s">
        <v>969</v>
      </c>
      <c r="L346" s="60" t="s">
        <v>894</v>
      </c>
      <c r="M346" s="60"/>
      <c r="N346" s="13" t="s">
        <v>600</v>
      </c>
      <c r="O346" s="60"/>
      <c r="P346" s="60" t="s">
        <v>969</v>
      </c>
    </row>
    <row r="347" spans="1:16" ht="14" customHeight="1">
      <c r="A347" s="60"/>
      <c r="B347" s="61">
        <v>2009</v>
      </c>
      <c r="C347" s="60" t="s">
        <v>969</v>
      </c>
      <c r="D347" s="60" t="str">
        <f>VLOOKUP(C347,agencies!$A$2:$E$375,3,FALSE)</f>
        <v>Minneapolis PD</v>
      </c>
      <c r="E347" s="60">
        <v>413479</v>
      </c>
      <c r="F347" s="50" t="s">
        <v>820</v>
      </c>
      <c r="G347" s="52">
        <v>38751</v>
      </c>
      <c r="H347" s="60"/>
      <c r="I347" s="62"/>
      <c r="J347" s="63">
        <v>15000</v>
      </c>
      <c r="K347" s="60" t="s">
        <v>969</v>
      </c>
      <c r="L347" s="60" t="s">
        <v>914</v>
      </c>
      <c r="M347" s="60"/>
      <c r="N347" s="13" t="s">
        <v>600</v>
      </c>
      <c r="O347" s="60"/>
      <c r="P347" s="60" t="s">
        <v>969</v>
      </c>
    </row>
    <row r="348" spans="1:16" ht="14" customHeight="1">
      <c r="A348" s="60"/>
      <c r="B348" s="61">
        <v>2008</v>
      </c>
      <c r="C348" s="60" t="s">
        <v>1021</v>
      </c>
      <c r="D348" s="60" t="str">
        <f>VLOOKUP(C348,agencies!$A$2:$E$375,3,FALSE)</f>
        <v>Hubbard SO</v>
      </c>
      <c r="E348" s="60">
        <v>16651</v>
      </c>
      <c r="F348" s="50" t="s">
        <v>1027</v>
      </c>
      <c r="G348" s="52">
        <v>39006</v>
      </c>
      <c r="H348" s="60"/>
      <c r="I348" s="60"/>
      <c r="J348" s="63">
        <v>15000</v>
      </c>
      <c r="K348" s="60" t="s">
        <v>1139</v>
      </c>
      <c r="L348" s="60" t="s">
        <v>1028</v>
      </c>
      <c r="M348" s="60"/>
      <c r="N348" s="13" t="s">
        <v>600</v>
      </c>
      <c r="O348" s="70"/>
      <c r="P348" s="60" t="s">
        <v>2355</v>
      </c>
    </row>
    <row r="349" spans="1:16" ht="14" customHeight="1">
      <c r="A349" s="60"/>
      <c r="B349" s="61">
        <v>2013</v>
      </c>
      <c r="C349" s="60" t="s">
        <v>1190</v>
      </c>
      <c r="D349" s="60" t="str">
        <f>VLOOKUP(C349,agencies!$A$2:$E$375,3,FALSE)</f>
        <v>Sherburne SO</v>
      </c>
      <c r="E349" s="60">
        <v>45517</v>
      </c>
      <c r="F349" s="50" t="s">
        <v>786</v>
      </c>
      <c r="G349" s="52">
        <v>39294</v>
      </c>
      <c r="H349" s="60"/>
      <c r="I349" s="66">
        <v>41318</v>
      </c>
      <c r="J349" s="63">
        <v>15000</v>
      </c>
      <c r="K349" s="60" t="s">
        <v>1139</v>
      </c>
      <c r="L349" s="60" t="s">
        <v>1159</v>
      </c>
      <c r="M349" s="60"/>
      <c r="N349" s="60" t="s">
        <v>597</v>
      </c>
      <c r="O349" s="60"/>
      <c r="P349" s="60" t="s">
        <v>2355</v>
      </c>
    </row>
    <row r="350" spans="1:16" ht="14" customHeight="1">
      <c r="A350" s="60"/>
      <c r="B350" s="61">
        <v>2011</v>
      </c>
      <c r="C350" s="60" t="s">
        <v>1041</v>
      </c>
      <c r="D350" s="60" t="str">
        <f>VLOOKUP(C350,agencies!$A$2:$E$375,3,FALSE)</f>
        <v>Crow Wing SO</v>
      </c>
      <c r="E350" s="60">
        <v>32937</v>
      </c>
      <c r="F350" s="50" t="s">
        <v>1054</v>
      </c>
      <c r="G350" s="52">
        <v>39516</v>
      </c>
      <c r="H350" s="60"/>
      <c r="I350" s="60"/>
      <c r="J350" s="63">
        <v>15000</v>
      </c>
      <c r="K350" s="60" t="s">
        <v>1139</v>
      </c>
      <c r="L350" s="60" t="s">
        <v>1023</v>
      </c>
      <c r="M350" s="60"/>
      <c r="N350" s="13" t="s">
        <v>600</v>
      </c>
      <c r="O350" s="70"/>
      <c r="P350" s="60" t="s">
        <v>2355</v>
      </c>
    </row>
    <row r="351" spans="1:16" ht="14" customHeight="1">
      <c r="A351" s="60"/>
      <c r="B351" s="64">
        <v>2013</v>
      </c>
      <c r="C351" s="60" t="s">
        <v>969</v>
      </c>
      <c r="D351" s="60" t="str">
        <f>VLOOKUP(C351,agencies!$A$2:$E$375,3,FALSE)</f>
        <v>Minneapolis PD</v>
      </c>
      <c r="E351" s="60">
        <v>413479</v>
      </c>
      <c r="F351" s="59" t="s">
        <v>628</v>
      </c>
      <c r="G351" s="65">
        <v>39649</v>
      </c>
      <c r="H351" s="60"/>
      <c r="I351" s="62"/>
      <c r="J351" s="20">
        <v>15000</v>
      </c>
      <c r="K351" s="60" t="s">
        <v>969</v>
      </c>
      <c r="L351" s="59" t="s">
        <v>1325</v>
      </c>
      <c r="M351" s="60"/>
      <c r="N351" s="13" t="s">
        <v>600</v>
      </c>
      <c r="O351" s="60"/>
      <c r="P351" s="60" t="s">
        <v>969</v>
      </c>
    </row>
    <row r="352" spans="1:16" ht="14" customHeight="1">
      <c r="A352" s="60">
        <v>2012</v>
      </c>
      <c r="B352" s="61">
        <v>2012</v>
      </c>
      <c r="C352" s="60" t="s">
        <v>87</v>
      </c>
      <c r="D352" s="60" t="s">
        <v>2316</v>
      </c>
      <c r="E352" s="60" t="e">
        <v>#N/A</v>
      </c>
      <c r="F352" s="50" t="s">
        <v>284</v>
      </c>
      <c r="G352" s="52">
        <v>39651</v>
      </c>
      <c r="H352" s="52">
        <v>40914</v>
      </c>
      <c r="I352" s="52"/>
      <c r="J352" s="63">
        <v>15000</v>
      </c>
      <c r="K352" s="60" t="s">
        <v>562</v>
      </c>
      <c r="L352" s="60"/>
      <c r="M352" s="60"/>
      <c r="N352" s="13" t="s">
        <v>600</v>
      </c>
      <c r="O352" s="60"/>
      <c r="P352" s="60" t="s">
        <v>2356</v>
      </c>
    </row>
    <row r="353" spans="1:16" ht="14" customHeight="1">
      <c r="A353" s="60">
        <v>2011</v>
      </c>
      <c r="B353" s="61">
        <v>2015</v>
      </c>
      <c r="C353" s="60" t="s">
        <v>87</v>
      </c>
      <c r="D353" s="60" t="s">
        <v>2316</v>
      </c>
      <c r="E353" s="60" t="e">
        <v>#N/A</v>
      </c>
      <c r="F353" s="50" t="s">
        <v>284</v>
      </c>
      <c r="G353" s="52">
        <v>39651</v>
      </c>
      <c r="H353" s="52">
        <v>40709</v>
      </c>
      <c r="I353" s="52"/>
      <c r="J353" s="63">
        <v>15000</v>
      </c>
      <c r="K353" s="60" t="s">
        <v>562</v>
      </c>
      <c r="L353" s="60"/>
      <c r="M353" s="60"/>
      <c r="N353" s="13" t="s">
        <v>600</v>
      </c>
      <c r="O353" s="60"/>
      <c r="P353" s="60" t="s">
        <v>2356</v>
      </c>
    </row>
    <row r="354" spans="1:16" ht="14" customHeight="1">
      <c r="A354" s="60"/>
      <c r="B354" s="61">
        <v>2009</v>
      </c>
      <c r="C354" s="60" t="s">
        <v>1049</v>
      </c>
      <c r="D354" s="60" t="str">
        <f>VLOOKUP(C354,agencies!$A$2:$E$375,3,FALSE)</f>
        <v>Wright SO</v>
      </c>
      <c r="E354" s="60">
        <v>109581</v>
      </c>
      <c r="F354" s="50" t="s">
        <v>1063</v>
      </c>
      <c r="G354" s="52">
        <v>39789</v>
      </c>
      <c r="H354" s="60"/>
      <c r="I354" s="60"/>
      <c r="J354" s="63">
        <v>15000</v>
      </c>
      <c r="K354" s="60" t="s">
        <v>1139</v>
      </c>
      <c r="L354" s="60" t="s">
        <v>1050</v>
      </c>
      <c r="M354" s="60"/>
      <c r="N354" s="13" t="s">
        <v>600</v>
      </c>
      <c r="O354" s="70"/>
      <c r="P354" s="60" t="s">
        <v>2355</v>
      </c>
    </row>
    <row r="355" spans="1:16" ht="14" customHeight="1">
      <c r="A355" s="60">
        <v>2009</v>
      </c>
      <c r="B355" s="61">
        <v>2011</v>
      </c>
      <c r="C355" s="60" t="s">
        <v>187</v>
      </c>
      <c r="D355" s="60" t="str">
        <f>VLOOKUP(C355,agencies!$A$2:$E$375,3,FALSE)</f>
        <v>Lonsdale PD</v>
      </c>
      <c r="E355" s="60">
        <v>3830</v>
      </c>
      <c r="F355" s="50" t="s">
        <v>188</v>
      </c>
      <c r="G355" s="52">
        <v>39810</v>
      </c>
      <c r="H355" s="52">
        <v>39968</v>
      </c>
      <c r="I355" s="52"/>
      <c r="J355" s="63">
        <v>15000</v>
      </c>
      <c r="K355" s="60" t="s">
        <v>562</v>
      </c>
      <c r="L355" s="60"/>
      <c r="M355" s="60"/>
      <c r="N355" s="13" t="s">
        <v>600</v>
      </c>
      <c r="O355" s="60"/>
      <c r="P355" s="60" t="s">
        <v>2355</v>
      </c>
    </row>
    <row r="356" spans="1:16" ht="14" customHeight="1">
      <c r="A356" s="60"/>
      <c r="B356" s="61">
        <v>2016</v>
      </c>
      <c r="C356" s="60" t="s">
        <v>1064</v>
      </c>
      <c r="D356" s="60" t="str">
        <f>VLOOKUP(C356,agencies!$A$2:$E$375,3,FALSE)</f>
        <v>Scott SO</v>
      </c>
      <c r="E356" s="60">
        <v>23882</v>
      </c>
      <c r="F356" s="50" t="s">
        <v>1065</v>
      </c>
      <c r="G356" s="52">
        <v>39817</v>
      </c>
      <c r="H356" s="60"/>
      <c r="I356" s="60"/>
      <c r="J356" s="63">
        <v>15000</v>
      </c>
      <c r="K356" s="60" t="s">
        <v>1139</v>
      </c>
      <c r="L356" s="60" t="s">
        <v>1066</v>
      </c>
      <c r="M356" s="60"/>
      <c r="N356" s="13" t="s">
        <v>600</v>
      </c>
      <c r="O356" s="70"/>
      <c r="P356" s="60" t="s">
        <v>2355</v>
      </c>
    </row>
    <row r="357" spans="1:16" ht="14" customHeight="1">
      <c r="A357" s="60"/>
      <c r="B357" s="61">
        <v>2016</v>
      </c>
      <c r="C357" s="60" t="s">
        <v>1064</v>
      </c>
      <c r="D357" s="60" t="str">
        <f>VLOOKUP(C357,agencies!$A$2:$E$375,3,FALSE)</f>
        <v>Scott SO</v>
      </c>
      <c r="E357" s="60">
        <v>23882</v>
      </c>
      <c r="F357" s="50" t="s">
        <v>1067</v>
      </c>
      <c r="G357" s="52">
        <v>39817</v>
      </c>
      <c r="H357" s="60"/>
      <c r="I357" s="60"/>
      <c r="J357" s="63">
        <v>15000</v>
      </c>
      <c r="K357" s="60" t="s">
        <v>1139</v>
      </c>
      <c r="L357" s="60" t="s">
        <v>1066</v>
      </c>
      <c r="M357" s="60"/>
      <c r="N357" s="13" t="s">
        <v>600</v>
      </c>
      <c r="O357" s="70"/>
      <c r="P357" s="60" t="s">
        <v>2355</v>
      </c>
    </row>
    <row r="358" spans="1:16" ht="14" customHeight="1">
      <c r="A358" s="60"/>
      <c r="B358" s="64">
        <v>2016</v>
      </c>
      <c r="C358" s="60" t="s">
        <v>969</v>
      </c>
      <c r="D358" s="60" t="str">
        <f>VLOOKUP(C358,agencies!$A$2:$E$375,3,FALSE)</f>
        <v>Minneapolis PD</v>
      </c>
      <c r="E358" s="60">
        <v>413479</v>
      </c>
      <c r="F358" s="74" t="s">
        <v>752</v>
      </c>
      <c r="G358" s="75">
        <v>40288</v>
      </c>
      <c r="H358" s="60"/>
      <c r="I358" s="60"/>
      <c r="J358" s="20">
        <v>15000</v>
      </c>
      <c r="K358" s="60" t="s">
        <v>969</v>
      </c>
      <c r="L358" s="59" t="s">
        <v>753</v>
      </c>
      <c r="M358" s="60"/>
      <c r="N358" s="13" t="s">
        <v>600</v>
      </c>
      <c r="O358" s="60"/>
      <c r="P358" s="60" t="s">
        <v>969</v>
      </c>
    </row>
    <row r="359" spans="1:16" ht="14" customHeight="1">
      <c r="A359" s="60"/>
      <c r="B359" s="64">
        <v>2015</v>
      </c>
      <c r="C359" s="60" t="s">
        <v>969</v>
      </c>
      <c r="D359" s="60" t="str">
        <f>VLOOKUP(C359,agencies!$A$2:$E$375,3,FALSE)</f>
        <v>Minneapolis PD</v>
      </c>
      <c r="E359" s="60">
        <v>413479</v>
      </c>
      <c r="F359" s="59" t="s">
        <v>713</v>
      </c>
      <c r="G359" s="89">
        <v>41029</v>
      </c>
      <c r="H359" s="60"/>
      <c r="I359" s="60"/>
      <c r="J359" s="20">
        <v>15000</v>
      </c>
      <c r="K359" s="60" t="s">
        <v>969</v>
      </c>
      <c r="L359" s="59" t="s">
        <v>714</v>
      </c>
      <c r="M359" s="60"/>
      <c r="N359" s="13" t="s">
        <v>600</v>
      </c>
      <c r="O359" s="60"/>
      <c r="P359" s="60" t="s">
        <v>969</v>
      </c>
    </row>
    <row r="360" spans="1:16" ht="14" customHeight="1">
      <c r="A360" s="60">
        <v>2012</v>
      </c>
      <c r="B360" s="61">
        <v>2013</v>
      </c>
      <c r="C360" s="60" t="s">
        <v>110</v>
      </c>
      <c r="D360" s="60" t="str">
        <f>VLOOKUP(C360,agencies!$A$2:$E$375,3,FALSE)</f>
        <v>Maplewood PD</v>
      </c>
      <c r="E360" s="60">
        <v>40742</v>
      </c>
      <c r="F360" s="50" t="s">
        <v>336</v>
      </c>
      <c r="G360" s="52">
        <v>41092</v>
      </c>
      <c r="H360" s="52">
        <v>41101</v>
      </c>
      <c r="I360" s="52"/>
      <c r="J360" s="63">
        <v>15000</v>
      </c>
      <c r="K360" s="60" t="s">
        <v>562</v>
      </c>
      <c r="L360" s="60"/>
      <c r="M360" s="60"/>
      <c r="N360" s="13" t="s">
        <v>600</v>
      </c>
      <c r="O360" s="60"/>
      <c r="P360" s="60" t="s">
        <v>2355</v>
      </c>
    </row>
    <row r="361" spans="1:16" ht="14" customHeight="1">
      <c r="A361" s="60"/>
      <c r="B361" s="64">
        <v>2016</v>
      </c>
      <c r="C361" s="60" t="s">
        <v>969</v>
      </c>
      <c r="D361" s="60" t="str">
        <f>VLOOKUP(C361,agencies!$A$2:$E$375,3,FALSE)</f>
        <v>Minneapolis PD</v>
      </c>
      <c r="E361" s="60">
        <v>413479</v>
      </c>
      <c r="F361" s="74" t="s">
        <v>754</v>
      </c>
      <c r="G361" s="75">
        <v>41278</v>
      </c>
      <c r="H361" s="60"/>
      <c r="I361" s="60"/>
      <c r="J361" s="20">
        <v>15000</v>
      </c>
      <c r="K361" s="60" t="s">
        <v>969</v>
      </c>
      <c r="L361" s="59" t="s">
        <v>755</v>
      </c>
      <c r="M361" s="60"/>
      <c r="N361" s="13" t="s">
        <v>600</v>
      </c>
      <c r="O361" s="60"/>
      <c r="P361" s="60" t="s">
        <v>969</v>
      </c>
    </row>
    <row r="362" spans="1:16" ht="14" customHeight="1">
      <c r="A362" s="60"/>
      <c r="B362" s="61">
        <v>2016</v>
      </c>
      <c r="C362" s="60" t="s">
        <v>1195</v>
      </c>
      <c r="D362" s="60" t="str">
        <f>VLOOKUP(C362,agencies!$A$2:$E$375,3,FALSE)</f>
        <v>Rice SO</v>
      </c>
      <c r="E362" s="60">
        <v>17605</v>
      </c>
      <c r="F362" s="50" t="s">
        <v>1175</v>
      </c>
      <c r="G362" s="52">
        <v>41618</v>
      </c>
      <c r="H362" s="60"/>
      <c r="I362" s="66">
        <v>42543</v>
      </c>
      <c r="J362" s="63">
        <v>15000</v>
      </c>
      <c r="K362" s="60" t="s">
        <v>1139</v>
      </c>
      <c r="L362" s="60" t="s">
        <v>1140</v>
      </c>
      <c r="M362" s="60"/>
      <c r="N362" s="60" t="s">
        <v>597</v>
      </c>
      <c r="O362" s="60"/>
      <c r="P362" s="60" t="s">
        <v>2355</v>
      </c>
    </row>
    <row r="363" spans="1:16" ht="14" customHeight="1">
      <c r="A363" s="60"/>
      <c r="B363" s="61">
        <f>YEAR(I363)</f>
        <v>2009</v>
      </c>
      <c r="C363" s="60" t="s">
        <v>611</v>
      </c>
      <c r="D363" s="60" t="str">
        <f>VLOOKUP(C363,agencies!$A$2:$E$375,3,FALSE)</f>
        <v>St Louis SO</v>
      </c>
      <c r="E363" s="60">
        <v>56570</v>
      </c>
      <c r="F363" s="11" t="s">
        <v>595</v>
      </c>
      <c r="G363" s="1" t="s">
        <v>594</v>
      </c>
      <c r="H363" s="60"/>
      <c r="I363" s="12">
        <v>39945</v>
      </c>
      <c r="J363" s="24">
        <v>15000</v>
      </c>
      <c r="K363" s="60" t="s">
        <v>611</v>
      </c>
      <c r="L363" s="1" t="s">
        <v>596</v>
      </c>
      <c r="M363" s="13" t="s">
        <v>1316</v>
      </c>
      <c r="N363" s="60" t="s">
        <v>597</v>
      </c>
      <c r="O363" s="60"/>
      <c r="P363" s="60" t="s">
        <v>2355</v>
      </c>
    </row>
    <row r="364" spans="1:16" ht="14" customHeight="1">
      <c r="A364" s="13">
        <v>2011</v>
      </c>
      <c r="B364" s="64">
        <v>2012</v>
      </c>
      <c r="C364" s="13" t="s">
        <v>1307</v>
      </c>
      <c r="D364" s="60" t="str">
        <f>VLOOKUP(C364,agencies!$A$2:$E$375,3,FALSE)</f>
        <v>Hennepin SO</v>
      </c>
      <c r="E364" s="60">
        <v>4414</v>
      </c>
      <c r="F364" s="11" t="s">
        <v>1303</v>
      </c>
      <c r="G364" s="60"/>
      <c r="H364" s="85">
        <v>40886</v>
      </c>
      <c r="I364" s="85">
        <v>41011</v>
      </c>
      <c r="J364" s="24">
        <v>15000</v>
      </c>
      <c r="K364" s="13" t="s">
        <v>1307</v>
      </c>
      <c r="L364" s="86" t="s">
        <v>2213</v>
      </c>
      <c r="M364" s="13" t="s">
        <v>1312</v>
      </c>
      <c r="N364" s="13" t="s">
        <v>600</v>
      </c>
      <c r="O364" s="60"/>
      <c r="P364" s="60" t="s">
        <v>2355</v>
      </c>
    </row>
    <row r="365" spans="1:16" ht="14" customHeight="1">
      <c r="A365" s="62">
        <v>2008</v>
      </c>
      <c r="B365" s="64">
        <v>2010</v>
      </c>
      <c r="C365" s="60" t="s">
        <v>1286</v>
      </c>
      <c r="D365" s="60" t="str">
        <f>VLOOKUP(C365,agencies!$A$2:$E$375,3,FALSE)</f>
        <v>St Paul PD</v>
      </c>
      <c r="E365" s="60">
        <v>300721</v>
      </c>
      <c r="F365" s="59" t="s">
        <v>1258</v>
      </c>
      <c r="G365" s="60"/>
      <c r="H365" s="60"/>
      <c r="I365" s="60"/>
      <c r="J365" s="68">
        <v>15000</v>
      </c>
      <c r="K365" s="13" t="s">
        <v>1286</v>
      </c>
      <c r="L365" s="71" t="s">
        <v>2226</v>
      </c>
      <c r="M365" s="69" t="s">
        <v>1241</v>
      </c>
      <c r="N365" s="13" t="s">
        <v>600</v>
      </c>
      <c r="O365" s="69" t="s">
        <v>1242</v>
      </c>
      <c r="P365" s="60" t="s">
        <v>2355</v>
      </c>
    </row>
    <row r="366" spans="1:16" ht="14" customHeight="1">
      <c r="A366" s="58">
        <v>2014</v>
      </c>
      <c r="B366" s="58">
        <v>2015</v>
      </c>
      <c r="C366" s="72" t="s">
        <v>1286</v>
      </c>
      <c r="D366" s="72" t="s">
        <v>1331</v>
      </c>
      <c r="E366" s="60">
        <v>300721</v>
      </c>
      <c r="F366" s="58" t="s">
        <v>2347</v>
      </c>
      <c r="G366" s="72"/>
      <c r="H366" s="72"/>
      <c r="I366" s="72"/>
      <c r="J366" s="56">
        <v>15000</v>
      </c>
      <c r="K366" s="58" t="s">
        <v>1286</v>
      </c>
      <c r="L366" s="72"/>
      <c r="M366" s="73" t="s">
        <v>2346</v>
      </c>
      <c r="N366" s="72"/>
      <c r="O366" s="73" t="s">
        <v>624</v>
      </c>
      <c r="P366" s="60" t="s">
        <v>2355</v>
      </c>
    </row>
    <row r="367" spans="1:16" ht="14" customHeight="1">
      <c r="A367" s="60">
        <v>2009</v>
      </c>
      <c r="B367" s="61">
        <v>2010</v>
      </c>
      <c r="C367" s="60" t="s">
        <v>80</v>
      </c>
      <c r="D367" s="60" t="str">
        <f>VLOOKUP(C367,agencies!$A$2:$E$375,3,FALSE)</f>
        <v>Blaine PD</v>
      </c>
      <c r="E367" s="60">
        <v>62177</v>
      </c>
      <c r="F367" s="50" t="s">
        <v>180</v>
      </c>
      <c r="G367" s="52">
        <v>40036</v>
      </c>
      <c r="H367" s="52">
        <v>40141</v>
      </c>
      <c r="I367" s="52"/>
      <c r="J367" s="63">
        <v>14850</v>
      </c>
      <c r="K367" s="60" t="s">
        <v>562</v>
      </c>
      <c r="L367" s="60"/>
      <c r="M367" s="60"/>
      <c r="N367" s="13" t="s">
        <v>600</v>
      </c>
      <c r="O367" s="60"/>
      <c r="P367" s="60" t="s">
        <v>2355</v>
      </c>
    </row>
    <row r="368" spans="1:16" ht="14" customHeight="1">
      <c r="A368" s="60"/>
      <c r="B368" s="61">
        <v>2008</v>
      </c>
      <c r="C368" s="60" t="s">
        <v>1184</v>
      </c>
      <c r="D368" s="60" t="str">
        <f>VLOOKUP(C368,agencies!$A$2:$E$375,3,FALSE)</f>
        <v>Clay SO</v>
      </c>
      <c r="E368" s="60">
        <v>12583</v>
      </c>
      <c r="F368" s="50" t="s">
        <v>1145</v>
      </c>
      <c r="G368" s="52">
        <v>39231</v>
      </c>
      <c r="H368" s="60"/>
      <c r="I368" s="66">
        <v>39783</v>
      </c>
      <c r="J368" s="63">
        <v>14500</v>
      </c>
      <c r="K368" s="60" t="s">
        <v>1139</v>
      </c>
      <c r="L368" s="60" t="s">
        <v>1140</v>
      </c>
      <c r="M368" s="60"/>
      <c r="N368" s="60" t="s">
        <v>597</v>
      </c>
      <c r="O368" s="60"/>
      <c r="P368" s="60" t="s">
        <v>2355</v>
      </c>
    </row>
    <row r="369" spans="1:16" ht="14" customHeight="1">
      <c r="A369" s="60"/>
      <c r="B369" s="61">
        <v>2009</v>
      </c>
      <c r="C369" s="60" t="s">
        <v>1044</v>
      </c>
      <c r="D369" s="60" t="str">
        <f>VLOOKUP(C369,agencies!$A$2:$E$375,3,FALSE)</f>
        <v>Washington SO</v>
      </c>
      <c r="E369" s="60">
        <v>63163</v>
      </c>
      <c r="F369" s="50" t="s">
        <v>2273</v>
      </c>
      <c r="G369" s="52">
        <v>39252</v>
      </c>
      <c r="H369" s="60"/>
      <c r="I369" s="60"/>
      <c r="J369" s="63">
        <v>14000</v>
      </c>
      <c r="K369" s="60" t="s">
        <v>1139</v>
      </c>
      <c r="L369" s="60" t="s">
        <v>1045</v>
      </c>
      <c r="M369" s="60"/>
      <c r="N369" s="13" t="s">
        <v>600</v>
      </c>
      <c r="O369" s="91"/>
      <c r="P369" s="60" t="s">
        <v>2355</v>
      </c>
    </row>
    <row r="370" spans="1:16" ht="14" customHeight="1">
      <c r="A370" s="60">
        <v>2010</v>
      </c>
      <c r="B370" s="61">
        <v>2010</v>
      </c>
      <c r="C370" s="60" t="s">
        <v>68</v>
      </c>
      <c r="D370" s="60" t="str">
        <f>VLOOKUP(C370,agencies!$A$2:$E$375,3,FALSE)</f>
        <v>Worthington PD</v>
      </c>
      <c r="E370" s="60">
        <v>12969</v>
      </c>
      <c r="F370" s="50" t="s">
        <v>201</v>
      </c>
      <c r="G370" s="52">
        <v>40138</v>
      </c>
      <c r="H370" s="52">
        <v>40204</v>
      </c>
      <c r="I370" s="52"/>
      <c r="J370" s="63">
        <v>14000</v>
      </c>
      <c r="K370" s="60" t="s">
        <v>562</v>
      </c>
      <c r="L370" s="60"/>
      <c r="M370" s="60"/>
      <c r="N370" s="13" t="s">
        <v>600</v>
      </c>
      <c r="O370" s="60"/>
      <c r="P370" s="60" t="s">
        <v>2355</v>
      </c>
    </row>
    <row r="371" spans="1:16" ht="14" customHeight="1">
      <c r="A371" s="60"/>
      <c r="B371" s="61">
        <v>2012</v>
      </c>
      <c r="C371" s="60" t="s">
        <v>969</v>
      </c>
      <c r="D371" s="60" t="str">
        <f>VLOOKUP(C371,agencies!$A$2:$E$375,3,FALSE)</f>
        <v>Minneapolis PD</v>
      </c>
      <c r="E371" s="60">
        <v>413479</v>
      </c>
      <c r="F371" s="50" t="s">
        <v>870</v>
      </c>
      <c r="G371" s="52">
        <v>39901</v>
      </c>
      <c r="H371" s="60"/>
      <c r="I371" s="62"/>
      <c r="J371" s="63">
        <v>13600</v>
      </c>
      <c r="K371" s="60" t="s">
        <v>969</v>
      </c>
      <c r="L371" s="60" t="s">
        <v>957</v>
      </c>
      <c r="M371" s="60"/>
      <c r="N371" s="13" t="s">
        <v>600</v>
      </c>
      <c r="O371" s="60"/>
      <c r="P371" s="60" t="s">
        <v>969</v>
      </c>
    </row>
    <row r="372" spans="1:16" ht="14" customHeight="1">
      <c r="A372" s="60">
        <v>2011</v>
      </c>
      <c r="B372" s="61">
        <v>2013</v>
      </c>
      <c r="C372" s="60" t="s">
        <v>274</v>
      </c>
      <c r="D372" s="60" t="str">
        <f>VLOOKUP(C372,agencies!$A$2:$E$375,3,FALSE)</f>
        <v>North St Paul PD</v>
      </c>
      <c r="E372" s="60">
        <v>12417</v>
      </c>
      <c r="F372" s="50" t="s">
        <v>275</v>
      </c>
      <c r="G372" s="52">
        <v>40284</v>
      </c>
      <c r="H372" s="52">
        <v>40655</v>
      </c>
      <c r="I372" s="52"/>
      <c r="J372" s="63">
        <v>13500</v>
      </c>
      <c r="K372" s="60" t="s">
        <v>562</v>
      </c>
      <c r="L372" s="60"/>
      <c r="M372" s="60"/>
      <c r="N372" s="13" t="s">
        <v>600</v>
      </c>
      <c r="O372" s="60"/>
      <c r="P372" s="60" t="s">
        <v>2355</v>
      </c>
    </row>
    <row r="373" spans="1:16" ht="14" customHeight="1">
      <c r="A373" s="62">
        <v>2007</v>
      </c>
      <c r="B373" s="64">
        <v>2009</v>
      </c>
      <c r="C373" s="60" t="s">
        <v>1286</v>
      </c>
      <c r="D373" s="60" t="str">
        <f>VLOOKUP(C373,agencies!$A$2:$E$375,3,FALSE)</f>
        <v>St Paul PD</v>
      </c>
      <c r="E373" s="60">
        <v>300721</v>
      </c>
      <c r="F373" s="67" t="s">
        <v>1249</v>
      </c>
      <c r="G373" s="60"/>
      <c r="H373" s="60"/>
      <c r="I373" s="60"/>
      <c r="J373" s="68">
        <v>13500</v>
      </c>
      <c r="K373" s="13" t="s">
        <v>1286</v>
      </c>
      <c r="L373" s="90" t="s">
        <v>2222</v>
      </c>
      <c r="M373" s="69" t="s">
        <v>1244</v>
      </c>
      <c r="N373" s="13" t="s">
        <v>600</v>
      </c>
      <c r="O373" s="69" t="s">
        <v>1242</v>
      </c>
      <c r="P373" s="60" t="s">
        <v>2355</v>
      </c>
    </row>
    <row r="374" spans="1:16" ht="14" customHeight="1">
      <c r="A374" s="60">
        <v>2009</v>
      </c>
      <c r="B374" s="61">
        <v>2010</v>
      </c>
      <c r="C374" s="60" t="s">
        <v>87</v>
      </c>
      <c r="D374" s="60" t="s">
        <v>2316</v>
      </c>
      <c r="E374" s="60" t="e">
        <v>#N/A</v>
      </c>
      <c r="F374" s="50" t="s">
        <v>185</v>
      </c>
      <c r="G374" s="52">
        <v>39965</v>
      </c>
      <c r="H374" s="52">
        <v>40161</v>
      </c>
      <c r="I374" s="52"/>
      <c r="J374" s="63">
        <v>13400</v>
      </c>
      <c r="K374" s="60" t="s">
        <v>562</v>
      </c>
      <c r="L374" s="60"/>
      <c r="M374" s="60"/>
      <c r="N374" s="13" t="s">
        <v>600</v>
      </c>
      <c r="O374" s="60"/>
      <c r="P374" s="60" t="s">
        <v>2356</v>
      </c>
    </row>
    <row r="375" spans="1:16" ht="14" customHeight="1">
      <c r="A375" s="60"/>
      <c r="B375" s="61">
        <v>2007</v>
      </c>
      <c r="C375" s="60" t="s">
        <v>969</v>
      </c>
      <c r="D375" s="60" t="str">
        <f>VLOOKUP(C375,agencies!$A$2:$E$375,3,FALSE)</f>
        <v>Minneapolis PD</v>
      </c>
      <c r="E375" s="60">
        <v>413479</v>
      </c>
      <c r="F375" s="50" t="s">
        <v>789</v>
      </c>
      <c r="G375" s="52">
        <v>37381</v>
      </c>
      <c r="H375" s="60"/>
      <c r="I375" s="62"/>
      <c r="J375" s="63">
        <v>13000</v>
      </c>
      <c r="K375" s="60" t="s">
        <v>969</v>
      </c>
      <c r="L375" s="60" t="s">
        <v>886</v>
      </c>
      <c r="M375" s="60"/>
      <c r="N375" s="13" t="s">
        <v>600</v>
      </c>
      <c r="O375" s="60"/>
      <c r="P375" s="60" t="s">
        <v>969</v>
      </c>
    </row>
    <row r="376" spans="1:16" ht="14" customHeight="1">
      <c r="A376" s="60"/>
      <c r="B376" s="61">
        <v>2015</v>
      </c>
      <c r="C376" s="60" t="s">
        <v>1049</v>
      </c>
      <c r="D376" s="60" t="str">
        <f>VLOOKUP(C376,agencies!$A$2:$E$375,3,FALSE)</f>
        <v>Wright SO</v>
      </c>
      <c r="E376" s="60">
        <v>109581</v>
      </c>
      <c r="F376" s="50" t="s">
        <v>1115</v>
      </c>
      <c r="G376" s="52">
        <v>41162</v>
      </c>
      <c r="H376" s="60"/>
      <c r="I376" s="60"/>
      <c r="J376" s="63">
        <v>13000</v>
      </c>
      <c r="K376" s="60" t="s">
        <v>1139</v>
      </c>
      <c r="L376" s="60" t="s">
        <v>1116</v>
      </c>
      <c r="M376" s="60"/>
      <c r="N376" s="13" t="s">
        <v>600</v>
      </c>
      <c r="O376" s="70"/>
      <c r="P376" s="60" t="s">
        <v>2355</v>
      </c>
    </row>
    <row r="377" spans="1:16" ht="14" customHeight="1">
      <c r="A377" s="60">
        <v>2007</v>
      </c>
      <c r="B377" s="64">
        <v>2008</v>
      </c>
      <c r="C377" s="13" t="s">
        <v>1307</v>
      </c>
      <c r="D377" s="60" t="str">
        <f>VLOOKUP(C377,agencies!$A$2:$E$375,3,FALSE)</f>
        <v>Hennepin SO</v>
      </c>
      <c r="E377" s="60">
        <v>4414</v>
      </c>
      <c r="F377" s="11" t="s">
        <v>1300</v>
      </c>
      <c r="G377" s="60"/>
      <c r="H377" s="85">
        <v>39295</v>
      </c>
      <c r="I377" s="85">
        <v>39661</v>
      </c>
      <c r="J377" s="24">
        <v>13000</v>
      </c>
      <c r="K377" s="13" t="s">
        <v>1307</v>
      </c>
      <c r="L377" s="86" t="s">
        <v>2211</v>
      </c>
      <c r="M377" s="13" t="s">
        <v>1309</v>
      </c>
      <c r="N377" s="13" t="s">
        <v>600</v>
      </c>
      <c r="O377" s="60"/>
      <c r="P377" s="60" t="s">
        <v>2355</v>
      </c>
    </row>
    <row r="378" spans="1:16" ht="14" customHeight="1">
      <c r="A378" s="60"/>
      <c r="B378" s="61">
        <v>2008</v>
      </c>
      <c r="C378" s="60" t="s">
        <v>969</v>
      </c>
      <c r="D378" s="60" t="str">
        <f>VLOOKUP(C378,agencies!$A$2:$E$375,3,FALSE)</f>
        <v>Minneapolis PD</v>
      </c>
      <c r="E378" s="60">
        <v>413479</v>
      </c>
      <c r="F378" s="50" t="s">
        <v>815</v>
      </c>
      <c r="G378" s="52">
        <v>38345</v>
      </c>
      <c r="H378" s="60"/>
      <c r="I378" s="62"/>
      <c r="J378" s="63">
        <v>12500</v>
      </c>
      <c r="K378" s="60" t="s">
        <v>969</v>
      </c>
      <c r="L378" s="60" t="s">
        <v>910</v>
      </c>
      <c r="M378" s="60"/>
      <c r="N378" s="13" t="s">
        <v>600</v>
      </c>
      <c r="O378" s="60"/>
      <c r="P378" s="60" t="s">
        <v>969</v>
      </c>
    </row>
    <row r="379" spans="1:16" ht="14" customHeight="1">
      <c r="A379" s="60">
        <v>2013</v>
      </c>
      <c r="B379" s="61">
        <v>2017</v>
      </c>
      <c r="C379" s="60" t="s">
        <v>405</v>
      </c>
      <c r="D379" s="60" t="str">
        <f>VLOOKUP(C379,agencies!$A$2:$E$375,3,FALSE)</f>
        <v>Marshall PD</v>
      </c>
      <c r="E379" s="60">
        <v>13630</v>
      </c>
      <c r="F379" s="50" t="s">
        <v>398</v>
      </c>
      <c r="G379" s="52">
        <v>39090</v>
      </c>
      <c r="H379" s="52">
        <v>41360</v>
      </c>
      <c r="I379" s="52"/>
      <c r="J379" s="63">
        <v>12500</v>
      </c>
      <c r="K379" s="60" t="s">
        <v>562</v>
      </c>
      <c r="L379" s="60"/>
      <c r="M379" s="60"/>
      <c r="N379" s="13" t="s">
        <v>600</v>
      </c>
      <c r="O379" s="60"/>
      <c r="P379" s="60" t="s">
        <v>2355</v>
      </c>
    </row>
    <row r="380" spans="1:16" ht="14" customHeight="1">
      <c r="A380" s="60">
        <v>2013</v>
      </c>
      <c r="B380" s="61">
        <v>2017</v>
      </c>
      <c r="C380" s="60" t="s">
        <v>66</v>
      </c>
      <c r="D380" s="60" t="str">
        <f>VLOOKUP(C380,agencies!$A$2:$E$375,3,FALSE)</f>
        <v>New Hope PD</v>
      </c>
      <c r="E380" s="60">
        <v>20900</v>
      </c>
      <c r="F380" s="50" t="s">
        <v>398</v>
      </c>
      <c r="G380" s="52">
        <v>39091</v>
      </c>
      <c r="H380" s="52">
        <v>41369</v>
      </c>
      <c r="I380" s="52"/>
      <c r="J380" s="63">
        <v>12500</v>
      </c>
      <c r="K380" s="60" t="s">
        <v>562</v>
      </c>
      <c r="L380" s="60"/>
      <c r="M380" s="60"/>
      <c r="N380" s="13" t="s">
        <v>600</v>
      </c>
      <c r="O380" s="60"/>
      <c r="P380" s="60" t="s">
        <v>2355</v>
      </c>
    </row>
    <row r="381" spans="1:16" ht="14" customHeight="1">
      <c r="A381" s="60">
        <v>2013</v>
      </c>
      <c r="B381" s="61">
        <v>2017</v>
      </c>
      <c r="C381" s="60" t="s">
        <v>395</v>
      </c>
      <c r="D381" s="60" t="str">
        <f>VLOOKUP(C381,agencies!$A$2:$E$375,3,FALSE)</f>
        <v>Mounds View PD</v>
      </c>
      <c r="E381" s="60">
        <v>12779</v>
      </c>
      <c r="F381" s="50" t="s">
        <v>398</v>
      </c>
      <c r="G381" s="52">
        <v>40084</v>
      </c>
      <c r="H381" s="52">
        <v>41360</v>
      </c>
      <c r="I381" s="52"/>
      <c r="J381" s="63">
        <v>12500</v>
      </c>
      <c r="K381" s="60" t="s">
        <v>562</v>
      </c>
      <c r="L381" s="60"/>
      <c r="M381" s="60"/>
      <c r="N381" s="13" t="s">
        <v>600</v>
      </c>
      <c r="O381" s="60"/>
      <c r="P381" s="60" t="s">
        <v>2355</v>
      </c>
    </row>
    <row r="382" spans="1:16" ht="14" customHeight="1">
      <c r="A382" s="60">
        <v>2013</v>
      </c>
      <c r="B382" s="61">
        <v>2017</v>
      </c>
      <c r="C382" s="60" t="s">
        <v>82</v>
      </c>
      <c r="D382" s="60" t="str">
        <f>VLOOKUP(C382,agencies!$A$2:$E$375,3,FALSE)</f>
        <v>Moorhead PD</v>
      </c>
      <c r="E382" s="60">
        <v>40283</v>
      </c>
      <c r="F382" s="50" t="s">
        <v>398</v>
      </c>
      <c r="G382" s="52">
        <v>40121</v>
      </c>
      <c r="H382" s="52">
        <v>41360</v>
      </c>
      <c r="I382" s="52"/>
      <c r="J382" s="63">
        <v>12500</v>
      </c>
      <c r="K382" s="60" t="s">
        <v>562</v>
      </c>
      <c r="L382" s="60"/>
      <c r="M382" s="60"/>
      <c r="N382" s="13" t="s">
        <v>600</v>
      </c>
      <c r="O382" s="60"/>
      <c r="P382" s="60" t="s">
        <v>2355</v>
      </c>
    </row>
    <row r="383" spans="1:16" ht="14" customHeight="1">
      <c r="A383" s="60">
        <v>2013</v>
      </c>
      <c r="B383" s="61">
        <v>2017</v>
      </c>
      <c r="C383" s="60" t="s">
        <v>400</v>
      </c>
      <c r="D383" s="60" t="str">
        <f>VLOOKUP(C383,agencies!$A$2:$E$375,3,FALSE)</f>
        <v>St Francis PD</v>
      </c>
      <c r="E383" s="60">
        <v>7392</v>
      </c>
      <c r="F383" s="50" t="s">
        <v>398</v>
      </c>
      <c r="G383" s="52">
        <v>40295</v>
      </c>
      <c r="H383" s="52">
        <v>41359</v>
      </c>
      <c r="I383" s="52"/>
      <c r="J383" s="63">
        <v>12500</v>
      </c>
      <c r="K383" s="60" t="s">
        <v>562</v>
      </c>
      <c r="L383" s="60"/>
      <c r="M383" s="60"/>
      <c r="N383" s="13" t="s">
        <v>600</v>
      </c>
      <c r="O383" s="60"/>
      <c r="P383" s="60" t="s">
        <v>2355</v>
      </c>
    </row>
    <row r="384" spans="1:16" ht="14" customHeight="1">
      <c r="A384" s="62">
        <v>2013</v>
      </c>
      <c r="B384" s="64">
        <v>2015</v>
      </c>
      <c r="C384" s="60" t="s">
        <v>1286</v>
      </c>
      <c r="D384" s="60" t="str">
        <f>VLOOKUP(C384,agencies!$A$2:$E$375,3,FALSE)</f>
        <v>St Paul PD</v>
      </c>
      <c r="E384" s="60">
        <v>300721</v>
      </c>
      <c r="F384" s="67" t="s">
        <v>1216</v>
      </c>
      <c r="G384" s="60"/>
      <c r="H384" s="60"/>
      <c r="I384" s="60"/>
      <c r="J384" s="68">
        <v>12500</v>
      </c>
      <c r="K384" s="13" t="s">
        <v>1286</v>
      </c>
      <c r="L384" s="60" t="s">
        <v>2268</v>
      </c>
      <c r="M384" s="69" t="s">
        <v>1215</v>
      </c>
      <c r="N384" s="13" t="s">
        <v>600</v>
      </c>
      <c r="O384" s="69" t="s">
        <v>624</v>
      </c>
      <c r="P384" s="60" t="s">
        <v>2355</v>
      </c>
    </row>
    <row r="385" spans="1:16" ht="14" customHeight="1">
      <c r="A385" s="60"/>
      <c r="B385" s="61">
        <v>2011</v>
      </c>
      <c r="C385" s="60" t="s">
        <v>567</v>
      </c>
      <c r="D385" s="60" t="str">
        <f>PROPER(C385)</f>
        <v>State Patrol</v>
      </c>
      <c r="E385" s="60" t="e">
        <v>#N/A</v>
      </c>
      <c r="F385" s="50" t="s">
        <v>568</v>
      </c>
      <c r="G385" s="60"/>
      <c r="H385" s="60"/>
      <c r="I385" s="52">
        <v>40806</v>
      </c>
      <c r="J385" s="63">
        <v>12500</v>
      </c>
      <c r="K385" s="60" t="s">
        <v>567</v>
      </c>
      <c r="L385" s="60" t="s">
        <v>569</v>
      </c>
      <c r="M385" s="60"/>
      <c r="N385" s="13" t="s">
        <v>600</v>
      </c>
      <c r="O385" s="60"/>
      <c r="P385" s="60" t="s">
        <v>2355</v>
      </c>
    </row>
    <row r="386" spans="1:16" ht="14" customHeight="1">
      <c r="A386" s="60">
        <v>2008</v>
      </c>
      <c r="B386" s="61">
        <v>2009</v>
      </c>
      <c r="C386" s="60" t="s">
        <v>62</v>
      </c>
      <c r="D386" s="60" t="str">
        <f>PROPER(C386)</f>
        <v>Anoka-Hennepin Em Narcotics &amp; Violent Crimes Task Force</v>
      </c>
      <c r="E386" s="60" t="e">
        <v>#N/A</v>
      </c>
      <c r="F386" s="50" t="s">
        <v>119</v>
      </c>
      <c r="G386" s="52">
        <v>39566</v>
      </c>
      <c r="H386" s="52">
        <v>39567</v>
      </c>
      <c r="I386" s="52"/>
      <c r="J386" s="63">
        <v>12000</v>
      </c>
      <c r="K386" s="60" t="s">
        <v>562</v>
      </c>
      <c r="L386" s="60"/>
      <c r="M386" s="60"/>
      <c r="N386" s="13" t="s">
        <v>600</v>
      </c>
      <c r="O386" s="60"/>
      <c r="P386" s="60" t="s">
        <v>2355</v>
      </c>
    </row>
    <row r="387" spans="1:16" ht="14" customHeight="1">
      <c r="A387" s="60"/>
      <c r="B387" s="61">
        <v>2011</v>
      </c>
      <c r="C387" s="60" t="s">
        <v>969</v>
      </c>
      <c r="D387" s="60" t="str">
        <f>VLOOKUP(C387,agencies!$A$2:$E$375,3,FALSE)</f>
        <v>Minneapolis PD</v>
      </c>
      <c r="E387" s="60">
        <v>413479</v>
      </c>
      <c r="F387" s="50" t="s">
        <v>864</v>
      </c>
      <c r="G387" s="52">
        <v>40288</v>
      </c>
      <c r="H387" s="60"/>
      <c r="I387" s="62"/>
      <c r="J387" s="63">
        <v>12000</v>
      </c>
      <c r="K387" s="60" t="s">
        <v>969</v>
      </c>
      <c r="L387" s="60" t="s">
        <v>952</v>
      </c>
      <c r="M387" s="60"/>
      <c r="N387" s="13" t="s">
        <v>600</v>
      </c>
      <c r="O387" s="60"/>
      <c r="P387" s="60" t="s">
        <v>969</v>
      </c>
    </row>
    <row r="388" spans="1:16" ht="14" customHeight="1">
      <c r="A388" s="60">
        <v>2010</v>
      </c>
      <c r="B388" s="61">
        <v>2012</v>
      </c>
      <c r="C388" s="60" t="s">
        <v>5</v>
      </c>
      <c r="D388" s="60" t="str">
        <f>VLOOKUP(C388,agencies!$A$2:$E$375,3,FALSE)</f>
        <v>Bloomington PD</v>
      </c>
      <c r="E388" s="60">
        <v>87158</v>
      </c>
      <c r="F388" s="50" t="s">
        <v>245</v>
      </c>
      <c r="G388" s="52">
        <v>40421</v>
      </c>
      <c r="H388" s="52">
        <v>40428</v>
      </c>
      <c r="I388" s="52"/>
      <c r="J388" s="63">
        <v>12000</v>
      </c>
      <c r="K388" s="60" t="s">
        <v>562</v>
      </c>
      <c r="L388" s="60"/>
      <c r="M388" s="60"/>
      <c r="N388" s="13" t="s">
        <v>600</v>
      </c>
      <c r="O388" s="60"/>
      <c r="P388" s="60" t="s">
        <v>2355</v>
      </c>
    </row>
    <row r="389" spans="1:16" ht="14" customHeight="1">
      <c r="A389" s="60">
        <v>2012</v>
      </c>
      <c r="B389" s="61">
        <v>2012</v>
      </c>
      <c r="C389" s="60" t="s">
        <v>110</v>
      </c>
      <c r="D389" s="60" t="str">
        <f>VLOOKUP(C389,agencies!$A$2:$E$375,3,FALSE)</f>
        <v>Maplewood PD</v>
      </c>
      <c r="E389" s="60">
        <v>40742</v>
      </c>
      <c r="F389" s="50" t="s">
        <v>299</v>
      </c>
      <c r="G389" s="52">
        <v>40746</v>
      </c>
      <c r="H389" s="52">
        <v>40968</v>
      </c>
      <c r="I389" s="52"/>
      <c r="J389" s="63">
        <v>12000</v>
      </c>
      <c r="K389" s="60" t="s">
        <v>562</v>
      </c>
      <c r="L389" s="60"/>
      <c r="M389" s="60"/>
      <c r="N389" s="13" t="s">
        <v>600</v>
      </c>
      <c r="O389" s="60"/>
      <c r="P389" s="60" t="s">
        <v>2355</v>
      </c>
    </row>
    <row r="390" spans="1:16" ht="14" customHeight="1">
      <c r="A390" s="60">
        <v>2015</v>
      </c>
      <c r="B390" s="61">
        <v>2015</v>
      </c>
      <c r="C390" s="60" t="s">
        <v>479</v>
      </c>
      <c r="D390" s="60" t="str">
        <f>PROPER(C390)</f>
        <v>Northwest Metro Drug Task Force</v>
      </c>
      <c r="E390" s="60" t="e">
        <v>#N/A</v>
      </c>
      <c r="F390" s="50" t="s">
        <v>480</v>
      </c>
      <c r="G390" s="52">
        <v>41934</v>
      </c>
      <c r="H390" s="52">
        <v>42019</v>
      </c>
      <c r="I390" s="52"/>
      <c r="J390" s="63">
        <v>12000</v>
      </c>
      <c r="K390" s="60" t="s">
        <v>562</v>
      </c>
      <c r="L390" s="60"/>
      <c r="M390" s="60"/>
      <c r="N390" s="13" t="s">
        <v>600</v>
      </c>
      <c r="O390" s="60"/>
      <c r="P390" s="60" t="s">
        <v>2355</v>
      </c>
    </row>
    <row r="391" spans="1:16" ht="14" customHeight="1">
      <c r="A391" s="60"/>
      <c r="B391" s="92">
        <v>2017</v>
      </c>
      <c r="C391" s="13" t="s">
        <v>969</v>
      </c>
      <c r="D391" s="60" t="s">
        <v>1328</v>
      </c>
      <c r="E391" s="60">
        <v>413479</v>
      </c>
      <c r="F391" s="93" t="s">
        <v>2291</v>
      </c>
      <c r="G391" s="94">
        <v>41852</v>
      </c>
      <c r="H391" s="60"/>
      <c r="I391" s="60"/>
      <c r="J391" s="95">
        <v>11875</v>
      </c>
      <c r="K391" s="13" t="s">
        <v>969</v>
      </c>
      <c r="L391" s="13" t="s">
        <v>585</v>
      </c>
      <c r="M391" s="60"/>
      <c r="N391" s="13" t="s">
        <v>600</v>
      </c>
      <c r="O391" s="60"/>
      <c r="P391" s="60" t="s">
        <v>969</v>
      </c>
    </row>
    <row r="392" spans="1:16" ht="14" customHeight="1">
      <c r="A392" s="60"/>
      <c r="B392" s="64">
        <v>2015</v>
      </c>
      <c r="C392" s="60" t="s">
        <v>969</v>
      </c>
      <c r="D392" s="60" t="str">
        <f>VLOOKUP(C392,agencies!$A$2:$E$375,3,FALSE)</f>
        <v>Minneapolis PD</v>
      </c>
      <c r="E392" s="60">
        <v>413479</v>
      </c>
      <c r="F392" s="59" t="s">
        <v>748</v>
      </c>
      <c r="G392" s="88">
        <v>42110</v>
      </c>
      <c r="H392" s="60"/>
      <c r="I392" s="60"/>
      <c r="J392" s="20">
        <v>11500</v>
      </c>
      <c r="K392" s="60" t="s">
        <v>969</v>
      </c>
      <c r="L392" s="59" t="s">
        <v>749</v>
      </c>
      <c r="M392" s="60"/>
      <c r="N392" s="13" t="s">
        <v>600</v>
      </c>
      <c r="O392" s="60"/>
      <c r="P392" s="60" t="s">
        <v>969</v>
      </c>
    </row>
    <row r="393" spans="1:16" ht="14" customHeight="1">
      <c r="A393" s="62">
        <v>2008</v>
      </c>
      <c r="B393" s="64">
        <v>2011</v>
      </c>
      <c r="C393" s="60" t="s">
        <v>1286</v>
      </c>
      <c r="D393" s="60" t="str">
        <f>VLOOKUP(C393,agencies!$A$2:$E$375,3,FALSE)</f>
        <v>St Paul PD</v>
      </c>
      <c r="E393" s="60">
        <v>300721</v>
      </c>
      <c r="F393" s="59" t="s">
        <v>1259</v>
      </c>
      <c r="G393" s="60"/>
      <c r="H393" s="60"/>
      <c r="I393" s="60"/>
      <c r="J393" s="68">
        <v>11500</v>
      </c>
      <c r="K393" s="13" t="s">
        <v>1286</v>
      </c>
      <c r="L393" s="60" t="s">
        <v>2265</v>
      </c>
      <c r="M393" s="69" t="s">
        <v>1241</v>
      </c>
      <c r="N393" s="13" t="s">
        <v>600</v>
      </c>
      <c r="O393" s="62" t="s">
        <v>1242</v>
      </c>
      <c r="P393" s="60" t="s">
        <v>2355</v>
      </c>
    </row>
    <row r="394" spans="1:16" ht="14" customHeight="1">
      <c r="A394" s="60">
        <v>2007</v>
      </c>
      <c r="B394" s="61">
        <v>2007</v>
      </c>
      <c r="C394" s="60" t="s">
        <v>24</v>
      </c>
      <c r="D394" s="60" t="str">
        <f>VLOOKUP(C394,agencies!$A$2:$E$375,3,FALSE)</f>
        <v>Hastings PD</v>
      </c>
      <c r="E394" s="60">
        <v>22661</v>
      </c>
      <c r="F394" s="50" t="s">
        <v>25</v>
      </c>
      <c r="G394" s="52">
        <v>39167</v>
      </c>
      <c r="H394" s="52">
        <v>39216</v>
      </c>
      <c r="I394" s="52"/>
      <c r="J394" s="63">
        <v>11000</v>
      </c>
      <c r="K394" s="60" t="s">
        <v>562</v>
      </c>
      <c r="L394" s="60"/>
      <c r="M394" s="60"/>
      <c r="N394" s="13" t="s">
        <v>600</v>
      </c>
      <c r="O394" s="60"/>
      <c r="P394" s="60" t="s">
        <v>2355</v>
      </c>
    </row>
    <row r="395" spans="1:16" ht="14" customHeight="1">
      <c r="A395" s="60">
        <v>2010</v>
      </c>
      <c r="B395" s="61">
        <v>2010</v>
      </c>
      <c r="C395" s="60" t="s">
        <v>215</v>
      </c>
      <c r="D395" s="60" t="str">
        <f>VLOOKUP(C395,agencies!$A$2:$E$375,3,FALSE)</f>
        <v>Glencoe PD</v>
      </c>
      <c r="E395" s="60">
        <v>5493</v>
      </c>
      <c r="F395" s="50" t="s">
        <v>216</v>
      </c>
      <c r="G395" s="52">
        <v>40292</v>
      </c>
      <c r="H395" s="52">
        <v>40332</v>
      </c>
      <c r="I395" s="52"/>
      <c r="J395" s="63">
        <v>11000</v>
      </c>
      <c r="K395" s="60" t="s">
        <v>562</v>
      </c>
      <c r="L395" s="60"/>
      <c r="M395" s="60"/>
      <c r="N395" s="13" t="s">
        <v>600</v>
      </c>
      <c r="O395" s="60"/>
      <c r="P395" s="60" t="s">
        <v>2355</v>
      </c>
    </row>
    <row r="396" spans="1:16" ht="14" customHeight="1">
      <c r="A396" s="60"/>
      <c r="B396" s="64">
        <v>2015</v>
      </c>
      <c r="C396" s="60" t="s">
        <v>969</v>
      </c>
      <c r="D396" s="60" t="str">
        <f>VLOOKUP(C396,agencies!$A$2:$E$375,3,FALSE)</f>
        <v>Minneapolis PD</v>
      </c>
      <c r="E396" s="60">
        <v>413479</v>
      </c>
      <c r="F396" s="59" t="s">
        <v>705</v>
      </c>
      <c r="G396" s="88">
        <v>40947</v>
      </c>
      <c r="H396" s="60"/>
      <c r="I396" s="60"/>
      <c r="J396" s="20">
        <v>11000</v>
      </c>
      <c r="K396" s="60" t="s">
        <v>969</v>
      </c>
      <c r="L396" s="59" t="s">
        <v>706</v>
      </c>
      <c r="M396" s="60"/>
      <c r="N396" s="13" t="s">
        <v>600</v>
      </c>
      <c r="O396" s="60"/>
      <c r="P396" s="60" t="s">
        <v>969</v>
      </c>
    </row>
    <row r="397" spans="1:16" ht="14" customHeight="1">
      <c r="A397" s="60">
        <v>2012</v>
      </c>
      <c r="B397" s="61">
        <v>2013</v>
      </c>
      <c r="C397" s="60" t="s">
        <v>5</v>
      </c>
      <c r="D397" s="60" t="str">
        <f>VLOOKUP(C397,agencies!$A$2:$E$375,3,FALSE)</f>
        <v>Bloomington PD</v>
      </c>
      <c r="E397" s="60">
        <v>87158</v>
      </c>
      <c r="F397" s="50" t="s">
        <v>341</v>
      </c>
      <c r="G397" s="52">
        <v>41170</v>
      </c>
      <c r="H397" s="52">
        <v>41264</v>
      </c>
      <c r="I397" s="52"/>
      <c r="J397" s="63">
        <v>10379.209999999999</v>
      </c>
      <c r="K397" s="60" t="s">
        <v>562</v>
      </c>
      <c r="L397" s="60"/>
      <c r="M397" s="60"/>
      <c r="N397" s="13" t="s">
        <v>600</v>
      </c>
      <c r="O397" s="60"/>
      <c r="P397" s="60" t="s">
        <v>2355</v>
      </c>
    </row>
    <row r="398" spans="1:16" ht="14" customHeight="1">
      <c r="A398" s="60"/>
      <c r="B398" s="92">
        <v>2017</v>
      </c>
      <c r="C398" s="13" t="s">
        <v>1020</v>
      </c>
      <c r="D398" s="13" t="s">
        <v>1350</v>
      </c>
      <c r="E398" s="60">
        <v>76656</v>
      </c>
      <c r="F398" s="107" t="s">
        <v>2293</v>
      </c>
      <c r="G398" s="108">
        <v>41352</v>
      </c>
      <c r="H398" s="108">
        <v>41486</v>
      </c>
      <c r="I398" s="108">
        <v>42957</v>
      </c>
      <c r="J398" s="109">
        <v>10000</v>
      </c>
      <c r="K398" s="13" t="s">
        <v>1020</v>
      </c>
      <c r="L398" s="13" t="s">
        <v>2294</v>
      </c>
      <c r="M398" s="60"/>
      <c r="N398" s="13" t="s">
        <v>600</v>
      </c>
      <c r="O398" s="60"/>
      <c r="P398" s="60" t="s">
        <v>2355</v>
      </c>
    </row>
    <row r="399" spans="1:16" ht="14" customHeight="1">
      <c r="A399" s="60"/>
      <c r="B399" s="61">
        <v>2007</v>
      </c>
      <c r="C399" s="60" t="s">
        <v>969</v>
      </c>
      <c r="D399" s="60" t="str">
        <f>VLOOKUP(C399,agencies!$A$2:$E$375,3,FALSE)</f>
        <v>Minneapolis PD</v>
      </c>
      <c r="E399" s="60">
        <v>413479</v>
      </c>
      <c r="F399" s="50" t="s">
        <v>801</v>
      </c>
      <c r="G399" s="52">
        <v>38307</v>
      </c>
      <c r="H399" s="60"/>
      <c r="I399" s="62"/>
      <c r="J399" s="63">
        <v>10000</v>
      </c>
      <c r="K399" s="60" t="s">
        <v>969</v>
      </c>
      <c r="L399" s="60" t="s">
        <v>898</v>
      </c>
      <c r="M399" s="60"/>
      <c r="N399" s="13" t="s">
        <v>600</v>
      </c>
      <c r="O399" s="60"/>
      <c r="P399" s="60" t="s">
        <v>969</v>
      </c>
    </row>
    <row r="400" spans="1:16" ht="14" customHeight="1">
      <c r="A400" s="60"/>
      <c r="B400" s="61">
        <f>YEAR(I400)</f>
        <v>2011</v>
      </c>
      <c r="C400" s="60" t="s">
        <v>611</v>
      </c>
      <c r="D400" s="60" t="str">
        <f>VLOOKUP(C400,agencies!$A$2:$E$375,3,FALSE)</f>
        <v>St Louis SO</v>
      </c>
      <c r="E400" s="60">
        <v>56570</v>
      </c>
      <c r="F400" s="11" t="s">
        <v>604</v>
      </c>
      <c r="G400" s="12">
        <v>38446</v>
      </c>
      <c r="H400" s="60"/>
      <c r="I400" s="12">
        <v>40806</v>
      </c>
      <c r="J400" s="24">
        <v>10000</v>
      </c>
      <c r="K400" s="60" t="s">
        <v>611</v>
      </c>
      <c r="L400" s="1" t="s">
        <v>605</v>
      </c>
      <c r="M400" s="11" t="s">
        <v>1318</v>
      </c>
      <c r="N400" s="11" t="s">
        <v>600</v>
      </c>
      <c r="O400" s="60"/>
      <c r="P400" s="60" t="s">
        <v>2355</v>
      </c>
    </row>
    <row r="401" spans="1:16" ht="14" customHeight="1">
      <c r="A401" s="60"/>
      <c r="B401" s="61">
        <v>2008</v>
      </c>
      <c r="C401" s="60" t="s">
        <v>969</v>
      </c>
      <c r="D401" s="60" t="str">
        <f>VLOOKUP(C401,agencies!$A$2:$E$375,3,FALSE)</f>
        <v>Minneapolis PD</v>
      </c>
      <c r="E401" s="60">
        <v>413479</v>
      </c>
      <c r="F401" s="50" t="s">
        <v>818</v>
      </c>
      <c r="G401" s="52">
        <v>38882</v>
      </c>
      <c r="H401" s="60"/>
      <c r="I401" s="62"/>
      <c r="J401" s="63">
        <v>10000</v>
      </c>
      <c r="K401" s="60" t="s">
        <v>969</v>
      </c>
      <c r="L401" s="60" t="s">
        <v>673</v>
      </c>
      <c r="M401" s="60"/>
      <c r="N401" s="13" t="s">
        <v>600</v>
      </c>
      <c r="O401" s="60"/>
      <c r="P401" s="60" t="s">
        <v>969</v>
      </c>
    </row>
    <row r="402" spans="1:16" ht="14" customHeight="1">
      <c r="A402" s="60"/>
      <c r="B402" s="61">
        <v>2010</v>
      </c>
      <c r="C402" s="60" t="s">
        <v>969</v>
      </c>
      <c r="D402" s="60" t="str">
        <f>VLOOKUP(C402,agencies!$A$2:$E$375,3,FALSE)</f>
        <v>Minneapolis PD</v>
      </c>
      <c r="E402" s="60">
        <v>413479</v>
      </c>
      <c r="F402" s="50" t="s">
        <v>840</v>
      </c>
      <c r="G402" s="52">
        <v>39336</v>
      </c>
      <c r="H402" s="60"/>
      <c r="I402" s="62"/>
      <c r="J402" s="63">
        <v>10000</v>
      </c>
      <c r="K402" s="60" t="s">
        <v>969</v>
      </c>
      <c r="L402" s="60" t="s">
        <v>930</v>
      </c>
      <c r="M402" s="60"/>
      <c r="N402" s="13" t="s">
        <v>600</v>
      </c>
      <c r="O402" s="60"/>
      <c r="P402" s="60" t="s">
        <v>969</v>
      </c>
    </row>
    <row r="403" spans="1:16" ht="14" customHeight="1">
      <c r="A403" s="60">
        <v>2010</v>
      </c>
      <c r="B403" s="61">
        <v>2011</v>
      </c>
      <c r="C403" s="60" t="s">
        <v>166</v>
      </c>
      <c r="D403" s="60" t="str">
        <f>VLOOKUP(C403,agencies!$A$2:$E$375,3,FALSE)</f>
        <v>Pequot Lakes PD</v>
      </c>
      <c r="E403" s="60">
        <v>2260</v>
      </c>
      <c r="F403" s="50" t="s">
        <v>232</v>
      </c>
      <c r="G403" s="52">
        <v>40212</v>
      </c>
      <c r="H403" s="52">
        <v>40232</v>
      </c>
      <c r="I403" s="52"/>
      <c r="J403" s="63">
        <v>10000</v>
      </c>
      <c r="K403" s="60" t="s">
        <v>562</v>
      </c>
      <c r="L403" s="60"/>
      <c r="M403" s="60"/>
      <c r="N403" s="13" t="s">
        <v>600</v>
      </c>
      <c r="O403" s="60"/>
      <c r="P403" s="60" t="s">
        <v>2355</v>
      </c>
    </row>
    <row r="404" spans="1:16" ht="14" customHeight="1">
      <c r="A404" s="60"/>
      <c r="B404" s="64">
        <v>2013</v>
      </c>
      <c r="C404" s="60" t="s">
        <v>969</v>
      </c>
      <c r="D404" s="60" t="str">
        <f>VLOOKUP(C404,agencies!$A$2:$E$375,3,FALSE)</f>
        <v>Minneapolis PD</v>
      </c>
      <c r="E404" s="60">
        <v>413479</v>
      </c>
      <c r="F404" s="59" t="s">
        <v>637</v>
      </c>
      <c r="G404" s="65">
        <v>40364</v>
      </c>
      <c r="H404" s="60"/>
      <c r="I404" s="60"/>
      <c r="J404" s="20">
        <v>10000</v>
      </c>
      <c r="K404" s="60" t="s">
        <v>969</v>
      </c>
      <c r="L404" s="59" t="s">
        <v>1324</v>
      </c>
      <c r="M404" s="60"/>
      <c r="N404" s="13" t="s">
        <v>600</v>
      </c>
      <c r="O404" s="60"/>
      <c r="P404" s="60" t="s">
        <v>969</v>
      </c>
    </row>
    <row r="405" spans="1:16" ht="14" customHeight="1">
      <c r="A405" s="60">
        <v>2013</v>
      </c>
      <c r="B405" s="61">
        <v>2016</v>
      </c>
      <c r="C405" s="60" t="s">
        <v>5</v>
      </c>
      <c r="D405" s="60" t="str">
        <f>VLOOKUP(C405,agencies!$A$2:$E$375,3,FALSE)</f>
        <v>Bloomington PD</v>
      </c>
      <c r="E405" s="60">
        <v>87158</v>
      </c>
      <c r="F405" s="50" t="s">
        <v>396</v>
      </c>
      <c r="G405" s="52">
        <v>40492</v>
      </c>
      <c r="H405" s="52">
        <v>41617</v>
      </c>
      <c r="I405" s="52"/>
      <c r="J405" s="63">
        <v>10000</v>
      </c>
      <c r="K405" s="60" t="s">
        <v>562</v>
      </c>
      <c r="L405" s="60"/>
      <c r="M405" s="60"/>
      <c r="N405" s="13" t="s">
        <v>600</v>
      </c>
      <c r="O405" s="60"/>
      <c r="P405" s="60" t="s">
        <v>2355</v>
      </c>
    </row>
    <row r="406" spans="1:16" ht="14" customHeight="1">
      <c r="A406" s="60">
        <v>2013</v>
      </c>
      <c r="B406" s="61">
        <v>2016</v>
      </c>
      <c r="C406" s="60" t="s">
        <v>395</v>
      </c>
      <c r="D406" s="60" t="str">
        <f>VLOOKUP(C406,agencies!$A$2:$E$375,3,FALSE)</f>
        <v>Mounds View PD</v>
      </c>
      <c r="E406" s="60">
        <v>12779</v>
      </c>
      <c r="F406" s="50" t="s">
        <v>396</v>
      </c>
      <c r="G406" s="52">
        <v>40493</v>
      </c>
      <c r="H406" s="52">
        <v>41617</v>
      </c>
      <c r="I406" s="52"/>
      <c r="J406" s="63">
        <v>10000</v>
      </c>
      <c r="K406" s="60" t="s">
        <v>562</v>
      </c>
      <c r="L406" s="60"/>
      <c r="M406" s="60"/>
      <c r="N406" s="13" t="s">
        <v>600</v>
      </c>
      <c r="O406" s="60"/>
      <c r="P406" s="60" t="s">
        <v>2355</v>
      </c>
    </row>
    <row r="407" spans="1:16" ht="14" customHeight="1">
      <c r="A407" s="60">
        <v>2013</v>
      </c>
      <c r="B407" s="61">
        <v>2016</v>
      </c>
      <c r="C407" s="60" t="s">
        <v>115</v>
      </c>
      <c r="D407" s="60" t="str">
        <f>VLOOKUP(C407,agencies!$A$2:$E$375,3,FALSE)</f>
        <v>Coon Rapids PD</v>
      </c>
      <c r="E407" s="60">
        <v>62256</v>
      </c>
      <c r="F407" s="50" t="s">
        <v>396</v>
      </c>
      <c r="G407" s="52">
        <v>40494</v>
      </c>
      <c r="H407" s="52">
        <v>41618</v>
      </c>
      <c r="I407" s="52"/>
      <c r="J407" s="63">
        <v>10000</v>
      </c>
      <c r="K407" s="60" t="s">
        <v>562</v>
      </c>
      <c r="L407" s="60"/>
      <c r="M407" s="60"/>
      <c r="N407" s="13" t="s">
        <v>600</v>
      </c>
      <c r="O407" s="60"/>
      <c r="P407" s="60" t="s">
        <v>2355</v>
      </c>
    </row>
    <row r="408" spans="1:16" ht="14" customHeight="1">
      <c r="A408" s="60"/>
      <c r="B408" s="61">
        <v>2015</v>
      </c>
      <c r="C408" s="60" t="s">
        <v>1031</v>
      </c>
      <c r="D408" s="60" t="str">
        <f>VLOOKUP(C408,agencies!$A$2:$E$375,3,FALSE)</f>
        <v>Mille Lacs SO</v>
      </c>
      <c r="E408" s="60">
        <v>16631</v>
      </c>
      <c r="F408" s="110" t="s">
        <v>2278</v>
      </c>
      <c r="G408" s="52">
        <v>41032</v>
      </c>
      <c r="H408" s="60"/>
      <c r="I408" s="60"/>
      <c r="J408" s="63">
        <v>10000</v>
      </c>
      <c r="K408" s="60" t="s">
        <v>1139</v>
      </c>
      <c r="L408" s="60" t="s">
        <v>1112</v>
      </c>
      <c r="M408" s="60"/>
      <c r="N408" s="13" t="s">
        <v>600</v>
      </c>
      <c r="O408" s="91"/>
      <c r="P408" s="60" t="s">
        <v>2355</v>
      </c>
    </row>
    <row r="409" spans="1:16" ht="14" customHeight="1">
      <c r="A409" s="60"/>
      <c r="B409" s="61">
        <v>2015</v>
      </c>
      <c r="C409" s="60" t="s">
        <v>1031</v>
      </c>
      <c r="D409" s="60" t="str">
        <f>VLOOKUP(C409,agencies!$A$2:$E$375,3,FALSE)</f>
        <v>Mille Lacs SO</v>
      </c>
      <c r="E409" s="60">
        <v>16631</v>
      </c>
      <c r="F409" s="110" t="s">
        <v>2279</v>
      </c>
      <c r="G409" s="52">
        <v>41032</v>
      </c>
      <c r="H409" s="60"/>
      <c r="I409" s="60"/>
      <c r="J409" s="63">
        <v>10000</v>
      </c>
      <c r="K409" s="60" t="s">
        <v>1139</v>
      </c>
      <c r="L409" s="60" t="s">
        <v>1112</v>
      </c>
      <c r="M409" s="60"/>
      <c r="N409" s="13" t="s">
        <v>600</v>
      </c>
      <c r="O409" s="91"/>
      <c r="P409" s="60" t="s">
        <v>2355</v>
      </c>
    </row>
    <row r="410" spans="1:16" ht="14" customHeight="1">
      <c r="A410" s="60"/>
      <c r="B410" s="61">
        <v>2015</v>
      </c>
      <c r="C410" s="60" t="s">
        <v>1031</v>
      </c>
      <c r="D410" s="60" t="str">
        <f>VLOOKUP(C410,agencies!$A$2:$E$375,3,FALSE)</f>
        <v>Mille Lacs SO</v>
      </c>
      <c r="E410" s="60">
        <v>16631</v>
      </c>
      <c r="F410" s="110" t="s">
        <v>2280</v>
      </c>
      <c r="G410" s="52">
        <v>41032</v>
      </c>
      <c r="H410" s="60"/>
      <c r="I410" s="60"/>
      <c r="J410" s="63">
        <v>10000</v>
      </c>
      <c r="K410" s="60" t="s">
        <v>1139</v>
      </c>
      <c r="L410" s="60" t="s">
        <v>1112</v>
      </c>
      <c r="M410" s="60"/>
      <c r="N410" s="13" t="s">
        <v>600</v>
      </c>
      <c r="O410" s="91"/>
      <c r="P410" s="60" t="s">
        <v>2355</v>
      </c>
    </row>
    <row r="411" spans="1:16" ht="14" customHeight="1">
      <c r="A411" s="60"/>
      <c r="B411" s="61">
        <v>2015</v>
      </c>
      <c r="C411" s="60" t="s">
        <v>1031</v>
      </c>
      <c r="D411" s="60" t="str">
        <f>VLOOKUP(C411,agencies!$A$2:$E$375,3,FALSE)</f>
        <v>Mille Lacs SO</v>
      </c>
      <c r="E411" s="60">
        <v>16631</v>
      </c>
      <c r="F411" s="110" t="s">
        <v>2280</v>
      </c>
      <c r="G411" s="52">
        <v>41032</v>
      </c>
      <c r="H411" s="60"/>
      <c r="I411" s="60"/>
      <c r="J411" s="63">
        <v>10000</v>
      </c>
      <c r="K411" s="60" t="s">
        <v>1139</v>
      </c>
      <c r="L411" s="60" t="s">
        <v>1112</v>
      </c>
      <c r="M411" s="60"/>
      <c r="N411" s="13" t="s">
        <v>600</v>
      </c>
      <c r="O411" s="91"/>
      <c r="P411" s="60" t="s">
        <v>2355</v>
      </c>
    </row>
    <row r="412" spans="1:16" ht="14" customHeight="1">
      <c r="A412" s="60"/>
      <c r="B412" s="61">
        <v>2015</v>
      </c>
      <c r="C412" s="60" t="s">
        <v>1031</v>
      </c>
      <c r="D412" s="60" t="str">
        <f>VLOOKUP(C412,agencies!$A$2:$E$375,3,FALSE)</f>
        <v>Mille Lacs SO</v>
      </c>
      <c r="E412" s="60">
        <v>16631</v>
      </c>
      <c r="F412" s="110" t="s">
        <v>2281</v>
      </c>
      <c r="G412" s="52">
        <v>41032</v>
      </c>
      <c r="H412" s="60"/>
      <c r="I412" s="60"/>
      <c r="J412" s="63">
        <v>10000</v>
      </c>
      <c r="K412" s="60" t="s">
        <v>1139</v>
      </c>
      <c r="L412" s="60" t="s">
        <v>1112</v>
      </c>
      <c r="M412" s="60"/>
      <c r="N412" s="13" t="s">
        <v>600</v>
      </c>
      <c r="O412" s="91"/>
      <c r="P412" s="60" t="s">
        <v>2355</v>
      </c>
    </row>
    <row r="413" spans="1:16" ht="14" customHeight="1">
      <c r="A413" s="60"/>
      <c r="B413" s="61">
        <v>2015</v>
      </c>
      <c r="C413" s="60" t="s">
        <v>1031</v>
      </c>
      <c r="D413" s="60" t="str">
        <f>VLOOKUP(C413,agencies!$A$2:$E$375,3,FALSE)</f>
        <v>Mille Lacs SO</v>
      </c>
      <c r="E413" s="60">
        <v>16631</v>
      </c>
      <c r="F413" s="110" t="s">
        <v>2282</v>
      </c>
      <c r="G413" s="52">
        <v>41032</v>
      </c>
      <c r="H413" s="60"/>
      <c r="I413" s="60"/>
      <c r="J413" s="63">
        <v>10000</v>
      </c>
      <c r="K413" s="60" t="s">
        <v>1139</v>
      </c>
      <c r="L413" s="60" t="s">
        <v>1112</v>
      </c>
      <c r="M413" s="60"/>
      <c r="N413" s="13" t="s">
        <v>600</v>
      </c>
      <c r="O413" s="91"/>
      <c r="P413" s="60" t="s">
        <v>2355</v>
      </c>
    </row>
    <row r="414" spans="1:16" ht="14" customHeight="1">
      <c r="A414" s="60"/>
      <c r="B414" s="64">
        <v>2013</v>
      </c>
      <c r="C414" s="60" t="s">
        <v>969</v>
      </c>
      <c r="D414" s="60" t="str">
        <f>VLOOKUP(C414,agencies!$A$2:$E$375,3,FALSE)</f>
        <v>Minneapolis PD</v>
      </c>
      <c r="E414" s="60">
        <v>413479</v>
      </c>
      <c r="F414" s="59" t="s">
        <v>664</v>
      </c>
      <c r="G414" s="65">
        <v>41165</v>
      </c>
      <c r="H414" s="60"/>
      <c r="I414" s="60"/>
      <c r="J414" s="20">
        <v>10000</v>
      </c>
      <c r="K414" s="60" t="s">
        <v>969</v>
      </c>
      <c r="L414" s="59" t="s">
        <v>665</v>
      </c>
      <c r="M414" s="60"/>
      <c r="N414" s="13" t="s">
        <v>600</v>
      </c>
      <c r="O414" s="60"/>
      <c r="P414" s="60" t="s">
        <v>969</v>
      </c>
    </row>
    <row r="415" spans="1:16" ht="14" customHeight="1">
      <c r="A415" s="60">
        <v>2014</v>
      </c>
      <c r="B415" s="61">
        <v>2016</v>
      </c>
      <c r="C415" s="60" t="s">
        <v>74</v>
      </c>
      <c r="D415" s="60" t="str">
        <f>VLOOKUP(C415,agencies!$A$2:$E$375,3,FALSE)</f>
        <v>South St Paul PD</v>
      </c>
      <c r="E415" s="60">
        <v>20567</v>
      </c>
      <c r="F415" s="50" t="s">
        <v>470</v>
      </c>
      <c r="G415" s="52">
        <v>41238</v>
      </c>
      <c r="H415" s="52">
        <v>41905</v>
      </c>
      <c r="I415" s="52"/>
      <c r="J415" s="63">
        <v>10000</v>
      </c>
      <c r="K415" s="60" t="s">
        <v>562</v>
      </c>
      <c r="L415" s="60"/>
      <c r="M415" s="60"/>
      <c r="N415" s="13" t="s">
        <v>600</v>
      </c>
      <c r="O415" s="60"/>
      <c r="P415" s="60" t="s">
        <v>2355</v>
      </c>
    </row>
    <row r="416" spans="1:16" ht="14" customHeight="1">
      <c r="A416" s="60"/>
      <c r="B416" s="61">
        <v>2016</v>
      </c>
      <c r="C416" s="60" t="s">
        <v>1090</v>
      </c>
      <c r="D416" s="60" t="str">
        <f>VLOOKUP(C416,agencies!$A$2:$E$375,3,FALSE)</f>
        <v>Mahnomen SO</v>
      </c>
      <c r="E416" s="60">
        <v>5521</v>
      </c>
      <c r="F416" s="50" t="s">
        <v>1117</v>
      </c>
      <c r="G416" s="52">
        <v>41362</v>
      </c>
      <c r="H416" s="60"/>
      <c r="I416" s="60"/>
      <c r="J416" s="63">
        <v>10000</v>
      </c>
      <c r="K416" s="60" t="s">
        <v>1139</v>
      </c>
      <c r="L416" s="60" t="s">
        <v>1118</v>
      </c>
      <c r="M416" s="60"/>
      <c r="N416" s="13" t="s">
        <v>600</v>
      </c>
      <c r="O416" s="70"/>
      <c r="P416" s="60" t="s">
        <v>2355</v>
      </c>
    </row>
    <row r="417" spans="1:16" ht="14" customHeight="1">
      <c r="A417" s="60">
        <v>2013</v>
      </c>
      <c r="B417" s="61">
        <v>2015</v>
      </c>
      <c r="C417" s="60" t="s">
        <v>384</v>
      </c>
      <c r="D417" s="60" t="str">
        <f>VLOOKUP(C417,agencies!$A$2:$E$375,3,FALSE)</f>
        <v>Blooming Prairie PD</v>
      </c>
      <c r="E417" s="60">
        <v>1972</v>
      </c>
      <c r="F417" s="50" t="s">
        <v>385</v>
      </c>
      <c r="G417" s="52">
        <v>41381</v>
      </c>
      <c r="H417" s="52">
        <v>41444</v>
      </c>
      <c r="I417" s="52"/>
      <c r="J417" s="63">
        <v>10000</v>
      </c>
      <c r="K417" s="60" t="s">
        <v>562</v>
      </c>
      <c r="L417" s="60"/>
      <c r="M417" s="60"/>
      <c r="N417" s="13" t="s">
        <v>600</v>
      </c>
      <c r="O417" s="60"/>
      <c r="P417" s="60" t="s">
        <v>2355</v>
      </c>
    </row>
    <row r="418" spans="1:16" ht="14" customHeight="1">
      <c r="A418" s="60">
        <v>2013</v>
      </c>
      <c r="B418" s="61">
        <v>2014</v>
      </c>
      <c r="C418" s="60" t="s">
        <v>13</v>
      </c>
      <c r="D418" s="60" t="str">
        <f>VLOOKUP(C418,agencies!$A$2:$E$375,3,FALSE)</f>
        <v>Woodbury PD</v>
      </c>
      <c r="E418" s="60">
        <v>68001</v>
      </c>
      <c r="F418" s="50" t="s">
        <v>378</v>
      </c>
      <c r="G418" s="52">
        <v>41627</v>
      </c>
      <c r="H418" s="52">
        <v>41627</v>
      </c>
      <c r="I418" s="52"/>
      <c r="J418" s="63">
        <v>10000</v>
      </c>
      <c r="K418" s="60" t="s">
        <v>562</v>
      </c>
      <c r="L418" s="60"/>
      <c r="M418" s="60"/>
      <c r="N418" s="13" t="s">
        <v>600</v>
      </c>
      <c r="O418" s="60"/>
      <c r="P418" s="60" t="s">
        <v>2355</v>
      </c>
    </row>
    <row r="419" spans="1:16" ht="14" customHeight="1">
      <c r="A419" s="60">
        <v>2016</v>
      </c>
      <c r="B419" s="61">
        <v>2017</v>
      </c>
      <c r="C419" s="60" t="s">
        <v>5</v>
      </c>
      <c r="D419" s="60" t="str">
        <f>VLOOKUP(C419,agencies!$A$2:$E$375,3,FALSE)</f>
        <v>Bloomington PD</v>
      </c>
      <c r="E419" s="60">
        <v>87158</v>
      </c>
      <c r="F419" s="50" t="s">
        <v>556</v>
      </c>
      <c r="G419" s="52">
        <v>42239</v>
      </c>
      <c r="H419" s="52">
        <v>42508</v>
      </c>
      <c r="I419" s="52"/>
      <c r="J419" s="63">
        <v>10000</v>
      </c>
      <c r="K419" s="60" t="s">
        <v>562</v>
      </c>
      <c r="L419" s="60"/>
      <c r="M419" s="60"/>
      <c r="N419" s="13" t="s">
        <v>600</v>
      </c>
      <c r="O419" s="60"/>
      <c r="P419" s="60" t="s">
        <v>2355</v>
      </c>
    </row>
    <row r="420" spans="1:16" ht="14" customHeight="1">
      <c r="A420" s="60"/>
      <c r="B420" s="64">
        <v>2012</v>
      </c>
      <c r="C420" s="60" t="s">
        <v>1020</v>
      </c>
      <c r="D420" s="60" t="str">
        <f>VLOOKUP(C420,agencies!$A$2:$E$375,3,FALSE)</f>
        <v>Ramsey SO</v>
      </c>
      <c r="E420" s="60">
        <v>76656</v>
      </c>
      <c r="F420" s="81" t="s">
        <v>998</v>
      </c>
      <c r="G420" s="60"/>
      <c r="H420" s="60"/>
      <c r="I420" s="102" t="s">
        <v>990</v>
      </c>
      <c r="J420" s="83">
        <v>10000</v>
      </c>
      <c r="K420" s="60" t="s">
        <v>1020</v>
      </c>
      <c r="L420" s="84" t="s">
        <v>983</v>
      </c>
      <c r="M420" s="81" t="s">
        <v>999</v>
      </c>
      <c r="N420" s="60" t="s">
        <v>597</v>
      </c>
      <c r="O420" s="81" t="s">
        <v>975</v>
      </c>
      <c r="P420" s="60" t="s">
        <v>2355</v>
      </c>
    </row>
    <row r="421" spans="1:16" ht="14" customHeight="1">
      <c r="A421" s="72"/>
      <c r="B421" s="58">
        <v>2013</v>
      </c>
      <c r="C421" s="72" t="s">
        <v>1020</v>
      </c>
      <c r="D421" s="72" t="s">
        <v>1350</v>
      </c>
      <c r="E421" s="60">
        <v>76656</v>
      </c>
      <c r="F421" s="96" t="s">
        <v>2293</v>
      </c>
      <c r="G421" s="72"/>
      <c r="H421" s="72"/>
      <c r="I421" s="99">
        <v>2013</v>
      </c>
      <c r="J421" s="98">
        <v>10000</v>
      </c>
      <c r="K421" s="72" t="s">
        <v>1020</v>
      </c>
      <c r="L421" s="99" t="s">
        <v>972</v>
      </c>
      <c r="M421" s="96" t="s">
        <v>2336</v>
      </c>
      <c r="N421" s="72"/>
      <c r="O421" s="96" t="s">
        <v>975</v>
      </c>
      <c r="P421" s="60" t="s">
        <v>2355</v>
      </c>
    </row>
    <row r="422" spans="1:16" ht="14" customHeight="1">
      <c r="A422" s="72"/>
      <c r="B422" s="58">
        <v>2015</v>
      </c>
      <c r="C422" s="72" t="s">
        <v>1020</v>
      </c>
      <c r="D422" s="72" t="s">
        <v>1350</v>
      </c>
      <c r="E422" s="60">
        <v>76656</v>
      </c>
      <c r="F422" s="96" t="s">
        <v>2337</v>
      </c>
      <c r="G422" s="72"/>
      <c r="H422" s="72"/>
      <c r="I422" s="111">
        <v>42116.440613425926</v>
      </c>
      <c r="J422" s="98">
        <v>10000</v>
      </c>
      <c r="K422" s="72" t="s">
        <v>1020</v>
      </c>
      <c r="L422" s="99" t="s">
        <v>972</v>
      </c>
      <c r="M422" s="96" t="s">
        <v>2338</v>
      </c>
      <c r="N422" s="72"/>
      <c r="O422" s="96" t="s">
        <v>975</v>
      </c>
      <c r="P422" s="60" t="s">
        <v>2355</v>
      </c>
    </row>
    <row r="423" spans="1:16" ht="14" customHeight="1">
      <c r="A423" s="60"/>
      <c r="B423" s="64">
        <v>2017</v>
      </c>
      <c r="C423" s="60" t="s">
        <v>1020</v>
      </c>
      <c r="D423" s="60" t="str">
        <f>VLOOKUP(C423,agencies!$A$2:$E$375,3,FALSE)</f>
        <v>Ramsey SO</v>
      </c>
      <c r="E423" s="60">
        <v>76656</v>
      </c>
      <c r="F423" s="81" t="s">
        <v>1018</v>
      </c>
      <c r="G423" s="60"/>
      <c r="H423" s="60"/>
      <c r="I423" s="82">
        <v>42803.362037037034</v>
      </c>
      <c r="J423" s="83">
        <v>10000</v>
      </c>
      <c r="K423" s="60" t="s">
        <v>1020</v>
      </c>
      <c r="L423" s="84" t="s">
        <v>972</v>
      </c>
      <c r="M423" s="81" t="s">
        <v>1019</v>
      </c>
      <c r="N423" s="13" t="s">
        <v>600</v>
      </c>
      <c r="O423" s="81" t="s">
        <v>975</v>
      </c>
      <c r="P423" s="60" t="s">
        <v>2355</v>
      </c>
    </row>
    <row r="424" spans="1:16" ht="14" customHeight="1">
      <c r="A424" s="62">
        <v>2010</v>
      </c>
      <c r="B424" s="64">
        <v>2011</v>
      </c>
      <c r="C424" s="60" t="s">
        <v>1286</v>
      </c>
      <c r="D424" s="60" t="str">
        <f>VLOOKUP(C424,agencies!$A$2:$E$375,3,FALSE)</f>
        <v>St Paul PD</v>
      </c>
      <c r="E424" s="60">
        <v>300721</v>
      </c>
      <c r="F424" s="59" t="s">
        <v>1265</v>
      </c>
      <c r="G424" s="60"/>
      <c r="H424" s="60"/>
      <c r="I424" s="60"/>
      <c r="J424" s="68">
        <v>10000</v>
      </c>
      <c r="K424" s="13" t="s">
        <v>1286</v>
      </c>
      <c r="L424" s="71" t="s">
        <v>2232</v>
      </c>
      <c r="M424" s="69" t="s">
        <v>1241</v>
      </c>
      <c r="N424" s="13" t="s">
        <v>600</v>
      </c>
      <c r="O424" s="69" t="s">
        <v>1242</v>
      </c>
      <c r="P424" s="60" t="s">
        <v>2355</v>
      </c>
    </row>
    <row r="425" spans="1:16" ht="14" customHeight="1">
      <c r="A425" s="62">
        <v>2015</v>
      </c>
      <c r="B425" s="64">
        <v>2016</v>
      </c>
      <c r="C425" s="60" t="s">
        <v>1286</v>
      </c>
      <c r="D425" s="60" t="str">
        <f>VLOOKUP(C425,agencies!$A$2:$E$375,3,FALSE)</f>
        <v>St Paul PD</v>
      </c>
      <c r="E425" s="60">
        <v>300721</v>
      </c>
      <c r="F425" s="67" t="s">
        <v>1238</v>
      </c>
      <c r="G425" s="60"/>
      <c r="H425" s="60"/>
      <c r="I425" s="60"/>
      <c r="J425" s="68">
        <v>10000</v>
      </c>
      <c r="K425" s="13" t="s">
        <v>1286</v>
      </c>
      <c r="L425" s="71" t="s">
        <v>2262</v>
      </c>
      <c r="M425" s="69" t="s">
        <v>1215</v>
      </c>
      <c r="N425" s="13" t="s">
        <v>600</v>
      </c>
      <c r="O425" s="69" t="s">
        <v>624</v>
      </c>
      <c r="P425" s="60" t="s">
        <v>2355</v>
      </c>
    </row>
    <row r="426" spans="1:16" ht="14" customHeight="1">
      <c r="A426" s="62">
        <v>2016</v>
      </c>
      <c r="B426" s="64">
        <v>2017</v>
      </c>
      <c r="C426" s="60" t="s">
        <v>1286</v>
      </c>
      <c r="D426" s="60" t="str">
        <f>VLOOKUP(C426,agencies!$A$2:$E$375,3,FALSE)</f>
        <v>St Paul PD</v>
      </c>
      <c r="E426" s="60">
        <v>300721</v>
      </c>
      <c r="F426" s="67" t="s">
        <v>1239</v>
      </c>
      <c r="G426" s="60"/>
      <c r="H426" s="60"/>
      <c r="I426" s="60"/>
      <c r="J426" s="68">
        <v>10000</v>
      </c>
      <c r="K426" s="13" t="s">
        <v>1286</v>
      </c>
      <c r="L426" s="71" t="s">
        <v>2264</v>
      </c>
      <c r="M426" s="69" t="s">
        <v>1215</v>
      </c>
      <c r="N426" s="13" t="s">
        <v>600</v>
      </c>
      <c r="O426" s="69" t="s">
        <v>624</v>
      </c>
      <c r="P426" s="60" t="s">
        <v>2355</v>
      </c>
    </row>
    <row r="427" spans="1:16" ht="14" customHeight="1">
      <c r="A427" s="60"/>
      <c r="B427" s="61">
        <v>2012</v>
      </c>
      <c r="C427" s="60" t="s">
        <v>567</v>
      </c>
      <c r="D427" s="60" t="str">
        <f>PROPER(C427)</f>
        <v>State Patrol</v>
      </c>
      <c r="E427" s="60" t="e">
        <v>#N/A</v>
      </c>
      <c r="F427" s="50" t="s">
        <v>570</v>
      </c>
      <c r="G427" s="60"/>
      <c r="H427" s="60"/>
      <c r="I427" s="52">
        <v>40994</v>
      </c>
      <c r="J427" s="63">
        <v>10000</v>
      </c>
      <c r="K427" s="60" t="s">
        <v>567</v>
      </c>
      <c r="L427" s="60" t="s">
        <v>571</v>
      </c>
      <c r="M427" s="60"/>
      <c r="N427" s="13" t="s">
        <v>600</v>
      </c>
      <c r="O427" s="60"/>
      <c r="P427" s="60" t="s">
        <v>2355</v>
      </c>
    </row>
    <row r="428" spans="1:16" ht="14" customHeight="1">
      <c r="A428" s="60">
        <v>2010</v>
      </c>
      <c r="B428" s="61">
        <v>2013</v>
      </c>
      <c r="C428" s="60" t="s">
        <v>115</v>
      </c>
      <c r="D428" s="60" t="str">
        <f>VLOOKUP(C428,agencies!$A$2:$E$375,3,FALSE)</f>
        <v>Coon Rapids PD</v>
      </c>
      <c r="E428" s="60">
        <v>62256</v>
      </c>
      <c r="F428" s="50" t="s">
        <v>248</v>
      </c>
      <c r="G428" s="52">
        <v>39560</v>
      </c>
      <c r="H428" s="52">
        <v>40265</v>
      </c>
      <c r="I428" s="52"/>
      <c r="J428" s="63">
        <v>9999</v>
      </c>
      <c r="K428" s="60" t="s">
        <v>562</v>
      </c>
      <c r="L428" s="60"/>
      <c r="M428" s="60"/>
      <c r="N428" s="13" t="s">
        <v>600</v>
      </c>
      <c r="O428" s="60"/>
      <c r="P428" s="60" t="s">
        <v>2355</v>
      </c>
    </row>
    <row r="429" spans="1:16" ht="14" customHeight="1">
      <c r="A429" s="60"/>
      <c r="B429" s="64">
        <v>2015</v>
      </c>
      <c r="C429" s="60" t="s">
        <v>969</v>
      </c>
      <c r="D429" s="60" t="str">
        <f>VLOOKUP(C429,agencies!$A$2:$E$375,3,FALSE)</f>
        <v>Minneapolis PD</v>
      </c>
      <c r="E429" s="60">
        <v>413479</v>
      </c>
      <c r="F429" s="59" t="s">
        <v>743</v>
      </c>
      <c r="G429" s="89">
        <v>41824</v>
      </c>
      <c r="H429" s="60"/>
      <c r="I429" s="60"/>
      <c r="J429" s="20">
        <v>9961</v>
      </c>
      <c r="K429" s="60" t="s">
        <v>969</v>
      </c>
      <c r="L429" s="59" t="s">
        <v>744</v>
      </c>
      <c r="M429" s="60"/>
      <c r="N429" s="13" t="s">
        <v>600</v>
      </c>
      <c r="O429" s="60"/>
      <c r="P429" s="60" t="s">
        <v>969</v>
      </c>
    </row>
    <row r="430" spans="1:16" ht="14" customHeight="1">
      <c r="A430" s="60">
        <v>2009</v>
      </c>
      <c r="B430" s="61">
        <v>2009</v>
      </c>
      <c r="C430" s="60" t="s">
        <v>126</v>
      </c>
      <c r="D430" s="60" t="str">
        <f>VLOOKUP(C430,agencies!$A$2:$E$375,3,FALSE)</f>
        <v>West St Paul PD</v>
      </c>
      <c r="E430" s="60">
        <v>19871</v>
      </c>
      <c r="F430" s="50" t="s">
        <v>127</v>
      </c>
      <c r="G430" s="52">
        <v>39690</v>
      </c>
      <c r="H430" s="52">
        <v>39839</v>
      </c>
      <c r="I430" s="52"/>
      <c r="J430" s="63">
        <v>9960</v>
      </c>
      <c r="K430" s="60" t="s">
        <v>562</v>
      </c>
      <c r="L430" s="60"/>
      <c r="M430" s="60"/>
      <c r="N430" s="13" t="s">
        <v>600</v>
      </c>
      <c r="O430" s="60"/>
      <c r="P430" s="60" t="s">
        <v>2355</v>
      </c>
    </row>
    <row r="431" spans="1:16" ht="14" customHeight="1">
      <c r="A431" s="60">
        <v>2012</v>
      </c>
      <c r="B431" s="61">
        <v>2013</v>
      </c>
      <c r="C431" s="60" t="s">
        <v>13</v>
      </c>
      <c r="D431" s="60" t="str">
        <f>VLOOKUP(C431,agencies!$A$2:$E$375,3,FALSE)</f>
        <v>Woodbury PD</v>
      </c>
      <c r="E431" s="60">
        <v>68001</v>
      </c>
      <c r="F431" s="50" t="s">
        <v>339</v>
      </c>
      <c r="G431" s="52">
        <v>41152</v>
      </c>
      <c r="H431" s="52">
        <v>41153</v>
      </c>
      <c r="I431" s="52"/>
      <c r="J431" s="63">
        <v>9868.26</v>
      </c>
      <c r="K431" s="60" t="s">
        <v>562</v>
      </c>
      <c r="L431" s="60"/>
      <c r="M431" s="60"/>
      <c r="N431" s="13" t="s">
        <v>600</v>
      </c>
      <c r="O431" s="60"/>
      <c r="P431" s="60" t="s">
        <v>2355</v>
      </c>
    </row>
    <row r="432" spans="1:16" ht="14" customHeight="1">
      <c r="A432" s="60">
        <v>2016</v>
      </c>
      <c r="B432" s="61">
        <v>2016</v>
      </c>
      <c r="C432" s="60" t="s">
        <v>9</v>
      </c>
      <c r="D432" s="60" t="str">
        <f>VLOOKUP(C432,agencies!$A$2:$E$375,3,FALSE)</f>
        <v>Brooklyn Park PD</v>
      </c>
      <c r="E432" s="60">
        <v>79433</v>
      </c>
      <c r="F432" s="50" t="s">
        <v>536</v>
      </c>
      <c r="G432" s="52">
        <v>42564</v>
      </c>
      <c r="H432" s="52">
        <v>42565</v>
      </c>
      <c r="I432" s="52"/>
      <c r="J432" s="63">
        <v>9850.6299999999992</v>
      </c>
      <c r="K432" s="60" t="s">
        <v>562</v>
      </c>
      <c r="L432" s="60"/>
      <c r="M432" s="60"/>
      <c r="N432" s="13" t="s">
        <v>600</v>
      </c>
      <c r="O432" s="60"/>
      <c r="P432" s="60" t="s">
        <v>2355</v>
      </c>
    </row>
    <row r="433" spans="1:16" ht="14" customHeight="1">
      <c r="A433" s="60">
        <v>2013</v>
      </c>
      <c r="B433" s="61">
        <v>2016</v>
      </c>
      <c r="C433" s="60" t="s">
        <v>13</v>
      </c>
      <c r="D433" s="60" t="str">
        <f>VLOOKUP(C433,agencies!$A$2:$E$375,3,FALSE)</f>
        <v>Woodbury PD</v>
      </c>
      <c r="E433" s="60">
        <v>68001</v>
      </c>
      <c r="F433" s="50" t="s">
        <v>393</v>
      </c>
      <c r="G433" s="52">
        <v>39695</v>
      </c>
      <c r="H433" s="52">
        <v>41527</v>
      </c>
      <c r="I433" s="52"/>
      <c r="J433" s="63">
        <v>9500</v>
      </c>
      <c r="K433" s="60" t="s">
        <v>562</v>
      </c>
      <c r="L433" s="60"/>
      <c r="M433" s="60"/>
      <c r="N433" s="13" t="s">
        <v>600</v>
      </c>
      <c r="O433" s="60"/>
      <c r="P433" s="60" t="s">
        <v>2355</v>
      </c>
    </row>
    <row r="434" spans="1:16" ht="14" customHeight="1">
      <c r="A434" s="60">
        <v>2011</v>
      </c>
      <c r="B434" s="61">
        <v>2013</v>
      </c>
      <c r="C434" s="60" t="s">
        <v>277</v>
      </c>
      <c r="D434" s="60" t="str">
        <f>VLOOKUP(C434,agencies!$A$2:$E$375,3,FALSE)</f>
        <v>Bemidji PD</v>
      </c>
      <c r="E434" s="60">
        <v>14536</v>
      </c>
      <c r="F434" s="50" t="s">
        <v>278</v>
      </c>
      <c r="G434" s="52">
        <v>40392</v>
      </c>
      <c r="H434" s="52">
        <v>40690</v>
      </c>
      <c r="I434" s="52"/>
      <c r="J434" s="63">
        <v>9500</v>
      </c>
      <c r="K434" s="60" t="s">
        <v>562</v>
      </c>
      <c r="L434" s="60"/>
      <c r="M434" s="60"/>
      <c r="N434" s="13" t="s">
        <v>600</v>
      </c>
      <c r="O434" s="60"/>
      <c r="P434" s="60" t="s">
        <v>2355</v>
      </c>
    </row>
    <row r="435" spans="1:16" ht="14" customHeight="1">
      <c r="A435" s="60">
        <v>2012</v>
      </c>
      <c r="B435" s="61">
        <v>2012</v>
      </c>
      <c r="C435" s="60" t="s">
        <v>42</v>
      </c>
      <c r="D435" s="60" t="str">
        <f>VLOOKUP(C435,agencies!$A$2:$E$375,3,FALSE)</f>
        <v>White Bear Lake PD</v>
      </c>
      <c r="E435" s="60">
        <v>25284</v>
      </c>
      <c r="F435" s="50" t="s">
        <v>314</v>
      </c>
      <c r="G435" s="52">
        <v>40528</v>
      </c>
      <c r="H435" s="52">
        <v>41110</v>
      </c>
      <c r="I435" s="52"/>
      <c r="J435" s="63">
        <v>9500</v>
      </c>
      <c r="K435" s="60" t="s">
        <v>562</v>
      </c>
      <c r="L435" s="60"/>
      <c r="M435" s="60"/>
      <c r="N435" s="13" t="s">
        <v>600</v>
      </c>
      <c r="O435" s="60"/>
      <c r="P435" s="60" t="s">
        <v>2355</v>
      </c>
    </row>
    <row r="436" spans="1:16" ht="14" customHeight="1">
      <c r="A436" s="60"/>
      <c r="B436" s="64">
        <v>2015</v>
      </c>
      <c r="C436" s="60" t="s">
        <v>969</v>
      </c>
      <c r="D436" s="60" t="str">
        <f>VLOOKUP(C436,agencies!$A$2:$E$375,3,FALSE)</f>
        <v>Minneapolis PD</v>
      </c>
      <c r="E436" s="60">
        <v>413479</v>
      </c>
      <c r="F436" s="59" t="s">
        <v>721</v>
      </c>
      <c r="G436" s="89">
        <v>41121</v>
      </c>
      <c r="H436" s="60"/>
      <c r="I436" s="60"/>
      <c r="J436" s="20">
        <v>9500</v>
      </c>
      <c r="K436" s="60" t="s">
        <v>969</v>
      </c>
      <c r="L436" s="59" t="s">
        <v>722</v>
      </c>
      <c r="M436" s="60"/>
      <c r="N436" s="13" t="s">
        <v>600</v>
      </c>
      <c r="O436" s="60"/>
      <c r="P436" s="60" t="s">
        <v>969</v>
      </c>
    </row>
    <row r="437" spans="1:16" ht="14" customHeight="1">
      <c r="A437" s="60"/>
      <c r="B437" s="61">
        <v>2015</v>
      </c>
      <c r="C437" s="60" t="s">
        <v>1192</v>
      </c>
      <c r="D437" s="60" t="str">
        <f>VLOOKUP(C437,agencies!$A$2:$E$375,3,FALSE)</f>
        <v>Koochiching SO</v>
      </c>
      <c r="E437" s="60">
        <v>6623</v>
      </c>
      <c r="F437" s="50" t="s">
        <v>1166</v>
      </c>
      <c r="G437" s="52">
        <v>41177</v>
      </c>
      <c r="H437" s="60"/>
      <c r="I437" s="66">
        <v>42020</v>
      </c>
      <c r="J437" s="63">
        <v>9500</v>
      </c>
      <c r="K437" s="60" t="s">
        <v>1139</v>
      </c>
      <c r="L437" s="60" t="s">
        <v>1167</v>
      </c>
      <c r="M437" s="60"/>
      <c r="N437" s="60" t="s">
        <v>597</v>
      </c>
      <c r="O437" s="60"/>
      <c r="P437" s="60" t="s">
        <v>2355</v>
      </c>
    </row>
    <row r="438" spans="1:16" ht="14" customHeight="1">
      <c r="A438" s="60"/>
      <c r="B438" s="61">
        <v>2016</v>
      </c>
      <c r="C438" s="60" t="s">
        <v>1184</v>
      </c>
      <c r="D438" s="60" t="str">
        <f>VLOOKUP(C438,agencies!$A$2:$E$375,3,FALSE)</f>
        <v>Clay SO</v>
      </c>
      <c r="E438" s="60">
        <v>12583</v>
      </c>
      <c r="F438" s="50" t="s">
        <v>1123</v>
      </c>
      <c r="G438" s="52">
        <v>41716</v>
      </c>
      <c r="H438" s="60"/>
      <c r="I438" s="60"/>
      <c r="J438" s="63">
        <v>9500</v>
      </c>
      <c r="K438" s="60" t="s">
        <v>1139</v>
      </c>
      <c r="L438" s="60" t="s">
        <v>1124</v>
      </c>
      <c r="M438" s="60"/>
      <c r="N438" s="13" t="s">
        <v>600</v>
      </c>
      <c r="O438" s="70"/>
      <c r="P438" s="60" t="s">
        <v>2355</v>
      </c>
    </row>
    <row r="439" spans="1:16" ht="14" customHeight="1">
      <c r="A439" s="60">
        <v>2016</v>
      </c>
      <c r="B439" s="61">
        <v>2017</v>
      </c>
      <c r="C439" s="60" t="s">
        <v>407</v>
      </c>
      <c r="D439" s="60" t="str">
        <f>VLOOKUP(C439,agencies!$A$2:$E$375,3,FALSE)</f>
        <v>Shakopee PD</v>
      </c>
      <c r="E439" s="60">
        <v>40279</v>
      </c>
      <c r="F439" s="50" t="s">
        <v>557</v>
      </c>
      <c r="G439" s="52">
        <v>42263</v>
      </c>
      <c r="H439" s="52">
        <v>42548</v>
      </c>
      <c r="I439" s="52"/>
      <c r="J439" s="63">
        <v>9500</v>
      </c>
      <c r="K439" s="60" t="s">
        <v>562</v>
      </c>
      <c r="L439" s="60"/>
      <c r="M439" s="60"/>
      <c r="N439" s="13" t="s">
        <v>600</v>
      </c>
      <c r="O439" s="60"/>
      <c r="P439" s="60" t="s">
        <v>2355</v>
      </c>
    </row>
    <row r="440" spans="1:16" ht="14" customHeight="1">
      <c r="A440" s="60">
        <v>2013</v>
      </c>
      <c r="B440" s="61">
        <v>2017</v>
      </c>
      <c r="C440" s="60" t="s">
        <v>268</v>
      </c>
      <c r="D440" s="60" t="str">
        <f>VLOOKUP(C440,agencies!$A$2:$E$375,3,FALSE)</f>
        <v>Stillwater PD</v>
      </c>
      <c r="E440" s="60">
        <v>18929</v>
      </c>
      <c r="F440" s="50" t="s">
        <v>398</v>
      </c>
      <c r="G440" s="52">
        <v>39091</v>
      </c>
      <c r="H440" s="52">
        <v>41360</v>
      </c>
      <c r="I440" s="52"/>
      <c r="J440" s="63">
        <v>9375</v>
      </c>
      <c r="K440" s="60" t="s">
        <v>562</v>
      </c>
      <c r="L440" s="60"/>
      <c r="M440" s="60"/>
      <c r="N440" s="13" t="s">
        <v>600</v>
      </c>
      <c r="O440" s="60"/>
      <c r="P440" s="60" t="s">
        <v>2355</v>
      </c>
    </row>
    <row r="441" spans="1:16" ht="14" customHeight="1">
      <c r="A441" s="60">
        <v>2013</v>
      </c>
      <c r="B441" s="61">
        <v>2017</v>
      </c>
      <c r="C441" s="60" t="s">
        <v>100</v>
      </c>
      <c r="D441" s="60" t="str">
        <f>VLOOKUP(C441,agencies!$A$2:$E$375,3,FALSE)</f>
        <v>Brooklyn Center PD</v>
      </c>
      <c r="E441" s="60">
        <v>30873</v>
      </c>
      <c r="F441" s="50" t="s">
        <v>398</v>
      </c>
      <c r="G441" s="52">
        <v>39101</v>
      </c>
      <c r="H441" s="52">
        <v>41359</v>
      </c>
      <c r="I441" s="52"/>
      <c r="J441" s="63">
        <v>9375</v>
      </c>
      <c r="K441" s="60" t="s">
        <v>562</v>
      </c>
      <c r="L441" s="60"/>
      <c r="M441" s="60"/>
      <c r="N441" s="13" t="s">
        <v>600</v>
      </c>
      <c r="O441" s="60"/>
      <c r="P441" s="60" t="s">
        <v>2355</v>
      </c>
    </row>
    <row r="442" spans="1:16" ht="14" customHeight="1">
      <c r="A442" s="60">
        <v>2013</v>
      </c>
      <c r="B442" s="61">
        <v>2017</v>
      </c>
      <c r="C442" s="60" t="s">
        <v>401</v>
      </c>
      <c r="D442" s="60" t="str">
        <f>VLOOKUP(C442,agencies!$A$2:$E$375,3,FALSE)</f>
        <v>St Anthony PD</v>
      </c>
      <c r="E442" s="60">
        <v>9152</v>
      </c>
      <c r="F442" s="50" t="s">
        <v>398</v>
      </c>
      <c r="G442" s="52">
        <v>39938</v>
      </c>
      <c r="H442" s="52">
        <v>41359</v>
      </c>
      <c r="I442" s="52"/>
      <c r="J442" s="63">
        <v>9375</v>
      </c>
      <c r="K442" s="60" t="s">
        <v>562</v>
      </c>
      <c r="L442" s="60"/>
      <c r="M442" s="60"/>
      <c r="N442" s="13" t="s">
        <v>600</v>
      </c>
      <c r="O442" s="60"/>
      <c r="P442" s="60" t="s">
        <v>2355</v>
      </c>
    </row>
    <row r="443" spans="1:16" ht="14" customHeight="1">
      <c r="A443" s="60">
        <v>2015</v>
      </c>
      <c r="B443" s="61">
        <v>2017</v>
      </c>
      <c r="C443" s="60" t="s">
        <v>508</v>
      </c>
      <c r="D443" s="60" t="str">
        <f>VLOOKUP(C443,agencies!$A$2:$E$375,3,FALSE)</f>
        <v>Crystal PD</v>
      </c>
      <c r="E443" s="60">
        <v>22716</v>
      </c>
      <c r="F443" s="50" t="s">
        <v>509</v>
      </c>
      <c r="G443" s="52">
        <v>41457</v>
      </c>
      <c r="H443" s="52">
        <v>42139</v>
      </c>
      <c r="I443" s="52"/>
      <c r="J443" s="63">
        <v>9250</v>
      </c>
      <c r="K443" s="60" t="s">
        <v>562</v>
      </c>
      <c r="L443" s="60"/>
      <c r="M443" s="60"/>
      <c r="N443" s="13" t="s">
        <v>600</v>
      </c>
      <c r="O443" s="60"/>
      <c r="P443" s="60" t="s">
        <v>2355</v>
      </c>
    </row>
    <row r="444" spans="1:16" ht="14" customHeight="1">
      <c r="A444" s="60">
        <v>2009</v>
      </c>
      <c r="B444" s="61">
        <v>2010</v>
      </c>
      <c r="C444" s="60" t="s">
        <v>87</v>
      </c>
      <c r="D444" s="60" t="s">
        <v>2316</v>
      </c>
      <c r="E444" s="60" t="e">
        <v>#N/A</v>
      </c>
      <c r="F444" s="50" t="s">
        <v>184</v>
      </c>
      <c r="G444" s="52">
        <v>39965</v>
      </c>
      <c r="H444" s="52">
        <v>40161</v>
      </c>
      <c r="I444" s="52"/>
      <c r="J444" s="63">
        <v>9100</v>
      </c>
      <c r="K444" s="60" t="s">
        <v>562</v>
      </c>
      <c r="L444" s="60"/>
      <c r="M444" s="60"/>
      <c r="N444" s="13" t="s">
        <v>600</v>
      </c>
      <c r="O444" s="60"/>
      <c r="P444" s="60" t="s">
        <v>2356</v>
      </c>
    </row>
    <row r="445" spans="1:16" ht="14" customHeight="1">
      <c r="A445" s="60">
        <v>2009</v>
      </c>
      <c r="B445" s="61">
        <v>2010</v>
      </c>
      <c r="C445" s="60" t="s">
        <v>166</v>
      </c>
      <c r="D445" s="60" t="str">
        <f>VLOOKUP(C445,agencies!$A$2:$E$375,3,FALSE)</f>
        <v>Pequot Lakes PD</v>
      </c>
      <c r="E445" s="60">
        <v>2260</v>
      </c>
      <c r="F445" s="50" t="s">
        <v>167</v>
      </c>
      <c r="G445" s="52">
        <v>39125</v>
      </c>
      <c r="H445" s="52">
        <v>39857</v>
      </c>
      <c r="I445" s="52"/>
      <c r="J445" s="63">
        <v>9000</v>
      </c>
      <c r="K445" s="60" t="s">
        <v>562</v>
      </c>
      <c r="L445" s="60"/>
      <c r="M445" s="60"/>
      <c r="N445" s="13" t="s">
        <v>600</v>
      </c>
      <c r="O445" s="60"/>
      <c r="P445" s="60" t="s">
        <v>2355</v>
      </c>
    </row>
    <row r="446" spans="1:16" ht="14" customHeight="1">
      <c r="A446" s="60">
        <v>2007</v>
      </c>
      <c r="B446" s="61">
        <v>2008</v>
      </c>
      <c r="C446" s="60" t="s">
        <v>53</v>
      </c>
      <c r="D446" s="60" t="s">
        <v>1691</v>
      </c>
      <c r="E446" s="60" t="e">
        <v>#N/A</v>
      </c>
      <c r="F446" s="50" t="s">
        <v>54</v>
      </c>
      <c r="G446" s="52">
        <v>39321</v>
      </c>
      <c r="H446" s="52">
        <v>39322</v>
      </c>
      <c r="I446" s="52"/>
      <c r="J446" s="63">
        <v>9000</v>
      </c>
      <c r="K446" s="60" t="s">
        <v>562</v>
      </c>
      <c r="L446" s="60"/>
      <c r="M446" s="60"/>
      <c r="N446" s="13" t="s">
        <v>600</v>
      </c>
      <c r="O446" s="60"/>
      <c r="P446" s="60" t="s">
        <v>2355</v>
      </c>
    </row>
    <row r="447" spans="1:16" ht="14" customHeight="1">
      <c r="A447" s="60"/>
      <c r="B447" s="61">
        <v>2011</v>
      </c>
      <c r="C447" s="60" t="s">
        <v>969</v>
      </c>
      <c r="D447" s="60" t="str">
        <f>VLOOKUP(C447,agencies!$A$2:$E$375,3,FALSE)</f>
        <v>Minneapolis PD</v>
      </c>
      <c r="E447" s="60">
        <v>413479</v>
      </c>
      <c r="F447" s="50" t="s">
        <v>865</v>
      </c>
      <c r="G447" s="52">
        <v>40322</v>
      </c>
      <c r="H447" s="60"/>
      <c r="I447" s="62"/>
      <c r="J447" s="63">
        <v>9000</v>
      </c>
      <c r="K447" s="60" t="s">
        <v>969</v>
      </c>
      <c r="L447" s="60" t="s">
        <v>953</v>
      </c>
      <c r="M447" s="60"/>
      <c r="N447" s="13" t="s">
        <v>600</v>
      </c>
      <c r="O447" s="60"/>
      <c r="P447" s="60" t="s">
        <v>969</v>
      </c>
    </row>
    <row r="448" spans="1:16" ht="14" customHeight="1">
      <c r="A448" s="60"/>
      <c r="B448" s="64">
        <v>2014</v>
      </c>
      <c r="C448" s="60" t="s">
        <v>969</v>
      </c>
      <c r="D448" s="60" t="str">
        <f>VLOOKUP(C448,agencies!$A$2:$E$375,3,FALSE)</f>
        <v>Minneapolis PD</v>
      </c>
      <c r="E448" s="60">
        <v>413479</v>
      </c>
      <c r="F448" s="87" t="s">
        <v>674</v>
      </c>
      <c r="G448" s="88">
        <v>40379</v>
      </c>
      <c r="H448" s="60"/>
      <c r="I448" s="60"/>
      <c r="J448" s="20">
        <v>9000</v>
      </c>
      <c r="K448" s="60" t="s">
        <v>969</v>
      </c>
      <c r="L448" s="59"/>
      <c r="M448" s="60"/>
      <c r="N448" s="13" t="s">
        <v>600</v>
      </c>
      <c r="O448" s="60"/>
      <c r="P448" s="60" t="s">
        <v>969</v>
      </c>
    </row>
    <row r="449" spans="1:16" ht="14" customHeight="1">
      <c r="A449" s="60">
        <v>2014</v>
      </c>
      <c r="B449" s="61">
        <v>2015</v>
      </c>
      <c r="C449" s="60" t="s">
        <v>134</v>
      </c>
      <c r="D449" s="60" t="str">
        <f>VLOOKUP(C449,agencies!$A$2:$E$375,3,FALSE)</f>
        <v>Albert Lea PD</v>
      </c>
      <c r="E449" s="60">
        <v>17763</v>
      </c>
      <c r="F449" s="50" t="s">
        <v>452</v>
      </c>
      <c r="G449" s="52">
        <v>41607</v>
      </c>
      <c r="H449" s="52">
        <v>41823</v>
      </c>
      <c r="I449" s="52"/>
      <c r="J449" s="63">
        <v>9000</v>
      </c>
      <c r="K449" s="60" t="s">
        <v>562</v>
      </c>
      <c r="L449" s="60"/>
      <c r="M449" s="60"/>
      <c r="N449" s="13" t="s">
        <v>600</v>
      </c>
      <c r="O449" s="60"/>
      <c r="P449" s="60" t="s">
        <v>2355</v>
      </c>
    </row>
    <row r="450" spans="1:16" ht="14" customHeight="1">
      <c r="A450" s="60"/>
      <c r="B450" s="61">
        <v>2016</v>
      </c>
      <c r="C450" s="60" t="s">
        <v>1092</v>
      </c>
      <c r="D450" s="60" t="str">
        <f>VLOOKUP(C450,agencies!$A$2:$E$375,3,FALSE)</f>
        <v>Stearns SO</v>
      </c>
      <c r="E450" s="60">
        <v>49129</v>
      </c>
      <c r="F450" s="50" t="s">
        <v>1178</v>
      </c>
      <c r="G450" s="52">
        <v>42036</v>
      </c>
      <c r="H450" s="60"/>
      <c r="I450" s="66">
        <v>42639</v>
      </c>
      <c r="J450" s="63">
        <v>9000</v>
      </c>
      <c r="K450" s="60" t="s">
        <v>1139</v>
      </c>
      <c r="L450" s="60" t="s">
        <v>1140</v>
      </c>
      <c r="M450" s="60"/>
      <c r="N450" s="60" t="s">
        <v>597</v>
      </c>
      <c r="O450" s="60"/>
      <c r="P450" s="60" t="s">
        <v>2355</v>
      </c>
    </row>
    <row r="451" spans="1:16" ht="14" customHeight="1">
      <c r="A451" s="60">
        <v>2015</v>
      </c>
      <c r="B451" s="61">
        <v>2016</v>
      </c>
      <c r="C451" s="60" t="s">
        <v>316</v>
      </c>
      <c r="D451" s="60" t="str">
        <f>VLOOKUP(C451,agencies!$A$2:$E$375,3,FALSE)</f>
        <v>Anoka PD</v>
      </c>
      <c r="E451" s="60">
        <v>17306</v>
      </c>
      <c r="F451" s="50" t="s">
        <v>510</v>
      </c>
      <c r="G451" s="52">
        <v>42050</v>
      </c>
      <c r="H451" s="52">
        <v>42200</v>
      </c>
      <c r="I451" s="52"/>
      <c r="J451" s="63">
        <v>9000</v>
      </c>
      <c r="K451" s="60" t="s">
        <v>562</v>
      </c>
      <c r="L451" s="60"/>
      <c r="M451" s="60"/>
      <c r="N451" s="13" t="s">
        <v>600</v>
      </c>
      <c r="O451" s="60"/>
      <c r="P451" s="60" t="s">
        <v>2355</v>
      </c>
    </row>
    <row r="452" spans="1:16" ht="14" customHeight="1">
      <c r="A452" s="60">
        <v>2013</v>
      </c>
      <c r="B452" s="61">
        <v>2016</v>
      </c>
      <c r="C452" s="60" t="s">
        <v>55</v>
      </c>
      <c r="D452" s="60" t="str">
        <f>VLOOKUP(C452,agencies!$A$2:$E$375,3,FALSE)</f>
        <v>Eagan PD</v>
      </c>
      <c r="E452" s="60">
        <v>66549</v>
      </c>
      <c r="F452" s="50" t="s">
        <v>388</v>
      </c>
      <c r="G452" s="52">
        <v>40479</v>
      </c>
      <c r="H452" s="52">
        <v>41466</v>
      </c>
      <c r="I452" s="52"/>
      <c r="J452" s="63">
        <v>8750.5</v>
      </c>
      <c r="K452" s="60" t="s">
        <v>562</v>
      </c>
      <c r="L452" s="60"/>
      <c r="M452" s="60"/>
      <c r="N452" s="13" t="s">
        <v>600</v>
      </c>
      <c r="O452" s="60"/>
      <c r="P452" s="60" t="s">
        <v>2355</v>
      </c>
    </row>
    <row r="453" spans="1:16" ht="14" customHeight="1">
      <c r="A453" s="60">
        <v>2013</v>
      </c>
      <c r="B453" s="61">
        <v>2017</v>
      </c>
      <c r="C453" s="60" t="s">
        <v>316</v>
      </c>
      <c r="D453" s="60" t="str">
        <f>VLOOKUP(C453,agencies!$A$2:$E$375,3,FALSE)</f>
        <v>Anoka PD</v>
      </c>
      <c r="E453" s="60">
        <v>17306</v>
      </c>
      <c r="F453" s="50" t="s">
        <v>417</v>
      </c>
      <c r="G453" s="52">
        <v>37768</v>
      </c>
      <c r="H453" s="52">
        <v>41443</v>
      </c>
      <c r="I453" s="52"/>
      <c r="J453" s="63">
        <v>8750</v>
      </c>
      <c r="K453" s="60" t="s">
        <v>562</v>
      </c>
      <c r="L453" s="60"/>
      <c r="M453" s="60"/>
      <c r="N453" s="13" t="s">
        <v>600</v>
      </c>
      <c r="O453" s="60"/>
      <c r="P453" s="60" t="s">
        <v>2355</v>
      </c>
    </row>
    <row r="454" spans="1:16" ht="14" customHeight="1">
      <c r="A454" s="70">
        <v>2017</v>
      </c>
      <c r="B454" s="112">
        <v>2017</v>
      </c>
      <c r="C454" s="70" t="s">
        <v>2300</v>
      </c>
      <c r="D454" s="13" t="s">
        <v>1348</v>
      </c>
      <c r="E454" s="60">
        <v>79433</v>
      </c>
      <c r="F454" s="107" t="s">
        <v>2310</v>
      </c>
      <c r="G454" s="108">
        <v>43008</v>
      </c>
      <c r="H454" s="108">
        <v>43025</v>
      </c>
      <c r="I454" s="60"/>
      <c r="J454" s="109">
        <v>8732.4599999999991</v>
      </c>
      <c r="K454" s="13" t="s">
        <v>562</v>
      </c>
      <c r="L454" s="13" t="s">
        <v>585</v>
      </c>
      <c r="M454" s="60"/>
      <c r="N454" s="13" t="s">
        <v>600</v>
      </c>
      <c r="O454" s="60"/>
      <c r="P454" s="60" t="s">
        <v>2355</v>
      </c>
    </row>
    <row r="455" spans="1:16" ht="14" customHeight="1">
      <c r="A455" s="60"/>
      <c r="B455" s="61">
        <v>2012</v>
      </c>
      <c r="C455" s="60" t="s">
        <v>969</v>
      </c>
      <c r="D455" s="60" t="str">
        <f>VLOOKUP(C455,agencies!$A$2:$E$375,3,FALSE)</f>
        <v>Minneapolis PD</v>
      </c>
      <c r="E455" s="60">
        <v>413479</v>
      </c>
      <c r="F455" s="50" t="s">
        <v>875</v>
      </c>
      <c r="G455" s="52">
        <v>40338</v>
      </c>
      <c r="H455" s="60"/>
      <c r="I455" s="62"/>
      <c r="J455" s="63">
        <v>8500</v>
      </c>
      <c r="K455" s="60" t="s">
        <v>969</v>
      </c>
      <c r="L455" s="60" t="s">
        <v>962</v>
      </c>
      <c r="M455" s="60"/>
      <c r="N455" s="13" t="s">
        <v>600</v>
      </c>
      <c r="O455" s="60"/>
      <c r="P455" s="60" t="s">
        <v>969</v>
      </c>
    </row>
    <row r="456" spans="1:16" ht="14" customHeight="1">
      <c r="A456" s="60"/>
      <c r="B456" s="61">
        <v>2012</v>
      </c>
      <c r="C456" s="60" t="s">
        <v>1109</v>
      </c>
      <c r="D456" s="60" t="str">
        <f>VLOOKUP(C456,agencies!$A$2:$E$375,3,FALSE)</f>
        <v>McLeod SO</v>
      </c>
      <c r="E456" s="60">
        <v>10868</v>
      </c>
      <c r="F456" s="50" t="s">
        <v>1161</v>
      </c>
      <c r="G456" s="52">
        <v>40932</v>
      </c>
      <c r="H456" s="60"/>
      <c r="I456" s="66">
        <v>41243</v>
      </c>
      <c r="J456" s="63">
        <v>8500</v>
      </c>
      <c r="K456" s="60" t="s">
        <v>1139</v>
      </c>
      <c r="L456" s="60" t="s">
        <v>1023</v>
      </c>
      <c r="M456" s="60"/>
      <c r="N456" s="60" t="s">
        <v>597</v>
      </c>
      <c r="O456" s="60"/>
      <c r="P456" s="60" t="s">
        <v>2355</v>
      </c>
    </row>
    <row r="457" spans="1:16" ht="14" customHeight="1">
      <c r="A457" s="60"/>
      <c r="B457" s="64">
        <v>2012</v>
      </c>
      <c r="C457" s="60" t="s">
        <v>1020</v>
      </c>
      <c r="D457" s="60" t="str">
        <f>VLOOKUP(C457,agencies!$A$2:$E$375,3,FALSE)</f>
        <v>Ramsey SO</v>
      </c>
      <c r="E457" s="60">
        <v>76656</v>
      </c>
      <c r="F457" s="81" t="s">
        <v>988</v>
      </c>
      <c r="G457" s="60"/>
      <c r="H457" s="60"/>
      <c r="I457" s="82">
        <v>41163</v>
      </c>
      <c r="J457" s="83">
        <v>8500</v>
      </c>
      <c r="K457" s="60" t="s">
        <v>1020</v>
      </c>
      <c r="L457" s="84" t="s">
        <v>972</v>
      </c>
      <c r="M457" s="81"/>
      <c r="N457" s="13" t="s">
        <v>600</v>
      </c>
      <c r="O457" s="81" t="s">
        <v>975</v>
      </c>
      <c r="P457" s="60" t="s">
        <v>2355</v>
      </c>
    </row>
    <row r="458" spans="1:16" ht="14" customHeight="1">
      <c r="A458" s="60"/>
      <c r="B458" s="64">
        <v>2014</v>
      </c>
      <c r="C458" s="60" t="s">
        <v>1020</v>
      </c>
      <c r="D458" s="60" t="str">
        <f>VLOOKUP(C458,agencies!$A$2:$E$375,3,FALSE)</f>
        <v>Ramsey SO</v>
      </c>
      <c r="E458" s="60">
        <v>76656</v>
      </c>
      <c r="F458" s="81" t="s">
        <v>1009</v>
      </c>
      <c r="G458" s="60"/>
      <c r="H458" s="60"/>
      <c r="I458" s="82">
        <v>41761.599351851852</v>
      </c>
      <c r="J458" s="83">
        <v>8500</v>
      </c>
      <c r="K458" s="60" t="s">
        <v>1020</v>
      </c>
      <c r="L458" s="84" t="s">
        <v>983</v>
      </c>
      <c r="M458" s="81" t="s">
        <v>1010</v>
      </c>
      <c r="N458" s="60" t="s">
        <v>597</v>
      </c>
      <c r="O458" s="81" t="s">
        <v>975</v>
      </c>
      <c r="P458" s="60" t="s">
        <v>2355</v>
      </c>
    </row>
    <row r="459" spans="1:16" ht="14" customHeight="1">
      <c r="A459" s="60">
        <v>2009</v>
      </c>
      <c r="B459" s="61">
        <v>2010</v>
      </c>
      <c r="C459" s="60" t="s">
        <v>87</v>
      </c>
      <c r="D459" s="60" t="s">
        <v>2316</v>
      </c>
      <c r="E459" s="60" t="e">
        <v>#N/A</v>
      </c>
      <c r="F459" s="50" t="s">
        <v>182</v>
      </c>
      <c r="G459" s="52">
        <v>39965</v>
      </c>
      <c r="H459" s="52">
        <v>40161</v>
      </c>
      <c r="I459" s="52"/>
      <c r="J459" s="63">
        <v>8400</v>
      </c>
      <c r="K459" s="60" t="s">
        <v>562</v>
      </c>
      <c r="L459" s="60"/>
      <c r="M459" s="60"/>
      <c r="N459" s="13" t="s">
        <v>600</v>
      </c>
      <c r="O459" s="60"/>
      <c r="P459" s="60" t="s">
        <v>2356</v>
      </c>
    </row>
    <row r="460" spans="1:16" ht="14" customHeight="1">
      <c r="A460" s="60">
        <v>2014</v>
      </c>
      <c r="B460" s="61">
        <v>2014</v>
      </c>
      <c r="C460" s="60" t="s">
        <v>431</v>
      </c>
      <c r="D460" s="60" t="str">
        <f>VLOOKUP(C460,agencies!$A$2:$E$375,3,FALSE)</f>
        <v>Lewiston PD</v>
      </c>
      <c r="E460" s="60">
        <v>1572</v>
      </c>
      <c r="F460" s="50" t="s">
        <v>432</v>
      </c>
      <c r="G460" s="52">
        <v>41793</v>
      </c>
      <c r="H460" s="52">
        <v>41810</v>
      </c>
      <c r="I460" s="52"/>
      <c r="J460" s="63">
        <v>8065</v>
      </c>
      <c r="K460" s="60" t="s">
        <v>562</v>
      </c>
      <c r="L460" s="60"/>
      <c r="M460" s="60"/>
      <c r="N460" s="13" t="s">
        <v>600</v>
      </c>
      <c r="O460" s="60"/>
      <c r="P460" s="60" t="s">
        <v>2355</v>
      </c>
    </row>
    <row r="461" spans="1:16" ht="14" customHeight="1">
      <c r="A461" s="60"/>
      <c r="B461" s="61">
        <v>2015</v>
      </c>
      <c r="C461" s="60" t="s">
        <v>1044</v>
      </c>
      <c r="D461" s="60" t="str">
        <f>VLOOKUP(C461,agencies!$A$2:$E$375,3,FALSE)</f>
        <v>Washington SO</v>
      </c>
      <c r="E461" s="60">
        <v>63163</v>
      </c>
      <c r="F461" s="50" t="s">
        <v>1113</v>
      </c>
      <c r="G461" s="52">
        <v>41039</v>
      </c>
      <c r="H461" s="60"/>
      <c r="I461" s="60"/>
      <c r="J461" s="63">
        <v>8044</v>
      </c>
      <c r="K461" s="60" t="s">
        <v>1139</v>
      </c>
      <c r="L461" s="60" t="s">
        <v>1114</v>
      </c>
      <c r="M461" s="60"/>
      <c r="N461" s="13" t="s">
        <v>600</v>
      </c>
      <c r="O461" s="70"/>
      <c r="P461" s="60" t="s">
        <v>2355</v>
      </c>
    </row>
    <row r="462" spans="1:16" ht="14" customHeight="1">
      <c r="A462" s="60">
        <v>2008</v>
      </c>
      <c r="B462" s="61">
        <v>2010</v>
      </c>
      <c r="C462" s="60" t="s">
        <v>87</v>
      </c>
      <c r="D462" s="60" t="s">
        <v>2316</v>
      </c>
      <c r="E462" s="60" t="e">
        <v>#N/A</v>
      </c>
      <c r="F462" s="50" t="s">
        <v>123</v>
      </c>
      <c r="G462" s="52">
        <v>39359</v>
      </c>
      <c r="H462" s="52">
        <v>39533</v>
      </c>
      <c r="I462" s="52"/>
      <c r="J462" s="63">
        <v>8000</v>
      </c>
      <c r="K462" s="60" t="s">
        <v>562</v>
      </c>
      <c r="L462" s="60"/>
      <c r="M462" s="60"/>
      <c r="N462" s="13" t="s">
        <v>600</v>
      </c>
      <c r="O462" s="60"/>
      <c r="P462" s="60" t="s">
        <v>2356</v>
      </c>
    </row>
    <row r="463" spans="1:16" ht="14" customHeight="1">
      <c r="A463" s="60">
        <v>2011</v>
      </c>
      <c r="B463" s="61">
        <v>2013</v>
      </c>
      <c r="C463" s="60" t="s">
        <v>282</v>
      </c>
      <c r="D463" s="60" t="str">
        <f>VLOOKUP(C463,agencies!$A$2:$E$375,3,FALSE)</f>
        <v>Newport PD</v>
      </c>
      <c r="E463" s="60">
        <v>3477</v>
      </c>
      <c r="F463" s="50" t="s">
        <v>283</v>
      </c>
      <c r="G463" s="52">
        <v>39985</v>
      </c>
      <c r="H463" s="52">
        <v>40842</v>
      </c>
      <c r="I463" s="52"/>
      <c r="J463" s="63">
        <v>8000</v>
      </c>
      <c r="K463" s="60" t="s">
        <v>562</v>
      </c>
      <c r="L463" s="60"/>
      <c r="M463" s="60"/>
      <c r="N463" s="13" t="s">
        <v>600</v>
      </c>
      <c r="O463" s="60"/>
      <c r="P463" s="60" t="s">
        <v>2355</v>
      </c>
    </row>
    <row r="464" spans="1:16" ht="14" customHeight="1">
      <c r="A464" s="60"/>
      <c r="B464" s="64">
        <v>2014</v>
      </c>
      <c r="C464" s="60" t="s">
        <v>969</v>
      </c>
      <c r="D464" s="60" t="str">
        <f>VLOOKUP(C464,agencies!$A$2:$E$375,3,FALSE)</f>
        <v>Minneapolis PD</v>
      </c>
      <c r="E464" s="60">
        <v>413479</v>
      </c>
      <c r="F464" s="87" t="s">
        <v>672</v>
      </c>
      <c r="G464" s="88">
        <v>40215</v>
      </c>
      <c r="H464" s="60"/>
      <c r="I464" s="60"/>
      <c r="J464" s="20">
        <v>8000</v>
      </c>
      <c r="K464" s="60" t="s">
        <v>969</v>
      </c>
      <c r="L464" s="59" t="s">
        <v>673</v>
      </c>
      <c r="M464" s="60"/>
      <c r="N464" s="13" t="s">
        <v>600</v>
      </c>
      <c r="O464" s="60"/>
      <c r="P464" s="60" t="s">
        <v>969</v>
      </c>
    </row>
    <row r="465" spans="1:16" ht="14" customHeight="1">
      <c r="A465" s="60"/>
      <c r="B465" s="61">
        <v>2017</v>
      </c>
      <c r="C465" s="60" t="s">
        <v>1194</v>
      </c>
      <c r="D465" s="60" t="str">
        <f>VLOOKUP(C465,agencies!$A$2:$E$375,3,FALSE)</f>
        <v>Freeborn SO</v>
      </c>
      <c r="E465" s="60">
        <v>12955</v>
      </c>
      <c r="F465" s="50" t="s">
        <v>1181</v>
      </c>
      <c r="G465" s="52">
        <v>40827</v>
      </c>
      <c r="H465" s="60"/>
      <c r="I465" s="66">
        <v>42906</v>
      </c>
      <c r="J465" s="63">
        <v>8000</v>
      </c>
      <c r="K465" s="60" t="s">
        <v>1139</v>
      </c>
      <c r="L465" s="60" t="s">
        <v>1140</v>
      </c>
      <c r="M465" s="60"/>
      <c r="N465" s="60" t="s">
        <v>597</v>
      </c>
      <c r="O465" s="60"/>
      <c r="P465" s="60" t="s">
        <v>2355</v>
      </c>
    </row>
    <row r="466" spans="1:16" ht="14" customHeight="1">
      <c r="A466" s="60">
        <v>2013</v>
      </c>
      <c r="B466" s="61">
        <v>2014</v>
      </c>
      <c r="C466" s="60" t="s">
        <v>375</v>
      </c>
      <c r="D466" s="60" t="str">
        <f>VLOOKUP(C466,agencies!$A$2:$E$375,3,FALSE)</f>
        <v>Montgomery PD</v>
      </c>
      <c r="E466" s="60">
        <v>2930</v>
      </c>
      <c r="F466" s="50" t="s">
        <v>376</v>
      </c>
      <c r="G466" s="52">
        <v>41418</v>
      </c>
      <c r="H466" s="52">
        <v>41540</v>
      </c>
      <c r="I466" s="52"/>
      <c r="J466" s="63">
        <v>8000</v>
      </c>
      <c r="K466" s="60" t="s">
        <v>562</v>
      </c>
      <c r="L466" s="60"/>
      <c r="M466" s="60"/>
      <c r="N466" s="13" t="s">
        <v>600</v>
      </c>
      <c r="O466" s="60"/>
      <c r="P466" s="60" t="s">
        <v>2355</v>
      </c>
    </row>
    <row r="467" spans="1:16" ht="14" customHeight="1">
      <c r="A467" s="60"/>
      <c r="B467" s="61">
        <v>2016</v>
      </c>
      <c r="C467" s="60" t="s">
        <v>567</v>
      </c>
      <c r="D467" s="60" t="str">
        <f>PROPER(C467)</f>
        <v>State Patrol</v>
      </c>
      <c r="E467" s="60" t="e">
        <v>#N/A</v>
      </c>
      <c r="F467" s="50" t="s">
        <v>576</v>
      </c>
      <c r="G467" s="60"/>
      <c r="H467" s="60"/>
      <c r="I467" s="52">
        <v>42586</v>
      </c>
      <c r="J467" s="63">
        <v>8000</v>
      </c>
      <c r="K467" s="60" t="s">
        <v>567</v>
      </c>
      <c r="L467" s="60" t="s">
        <v>577</v>
      </c>
      <c r="M467" s="60"/>
      <c r="N467" s="13" t="s">
        <v>600</v>
      </c>
      <c r="O467" s="60"/>
      <c r="P467" s="60" t="s">
        <v>2355</v>
      </c>
    </row>
    <row r="468" spans="1:16" ht="14" customHeight="1">
      <c r="A468" s="60"/>
      <c r="B468" s="61">
        <v>2008</v>
      </c>
      <c r="C468" s="60" t="s">
        <v>969</v>
      </c>
      <c r="D468" s="60" t="str">
        <f>VLOOKUP(C468,agencies!$A$2:$E$375,3,FALSE)</f>
        <v>Minneapolis PD</v>
      </c>
      <c r="E468" s="60">
        <v>413479</v>
      </c>
      <c r="F468" s="50" t="s">
        <v>807</v>
      </c>
      <c r="G468" s="52">
        <v>36265</v>
      </c>
      <c r="H468" s="60"/>
      <c r="I468" s="62"/>
      <c r="J468" s="63">
        <v>7500</v>
      </c>
      <c r="K468" s="60" t="s">
        <v>969</v>
      </c>
      <c r="L468" s="60" t="s">
        <v>673</v>
      </c>
      <c r="M468" s="60"/>
      <c r="N468" s="13" t="s">
        <v>600</v>
      </c>
      <c r="O468" s="60"/>
      <c r="P468" s="60" t="s">
        <v>969</v>
      </c>
    </row>
    <row r="469" spans="1:16" ht="14" customHeight="1">
      <c r="A469" s="60"/>
      <c r="B469" s="61">
        <v>2008</v>
      </c>
      <c r="C469" s="60" t="s">
        <v>969</v>
      </c>
      <c r="D469" s="60" t="str">
        <f>VLOOKUP(C469,agencies!$A$2:$E$375,3,FALSE)</f>
        <v>Minneapolis PD</v>
      </c>
      <c r="E469" s="60">
        <v>413479</v>
      </c>
      <c r="F469" s="50" t="s">
        <v>813</v>
      </c>
      <c r="G469" s="52">
        <v>38275</v>
      </c>
      <c r="H469" s="60"/>
      <c r="I469" s="62"/>
      <c r="J469" s="63">
        <v>7500</v>
      </c>
      <c r="K469" s="60" t="s">
        <v>969</v>
      </c>
      <c r="L469" s="60" t="s">
        <v>908</v>
      </c>
      <c r="M469" s="60"/>
      <c r="N469" s="13" t="s">
        <v>600</v>
      </c>
      <c r="O469" s="60"/>
      <c r="P469" s="60" t="s">
        <v>969</v>
      </c>
    </row>
    <row r="470" spans="1:16" ht="14" customHeight="1">
      <c r="A470" s="60"/>
      <c r="B470" s="61">
        <v>2008</v>
      </c>
      <c r="C470" s="60" t="s">
        <v>969</v>
      </c>
      <c r="D470" s="60" t="str">
        <f>VLOOKUP(C470,agencies!$A$2:$E$375,3,FALSE)</f>
        <v>Minneapolis PD</v>
      </c>
      <c r="E470" s="60">
        <v>413479</v>
      </c>
      <c r="F470" s="50" t="s">
        <v>814</v>
      </c>
      <c r="G470" s="52">
        <v>38341</v>
      </c>
      <c r="H470" s="60"/>
      <c r="I470" s="62"/>
      <c r="J470" s="63">
        <v>7500</v>
      </c>
      <c r="K470" s="60" t="s">
        <v>969</v>
      </c>
      <c r="L470" s="60" t="s">
        <v>909</v>
      </c>
      <c r="M470" s="60"/>
      <c r="N470" s="13" t="s">
        <v>600</v>
      </c>
      <c r="O470" s="60"/>
      <c r="P470" s="60" t="s">
        <v>969</v>
      </c>
    </row>
    <row r="471" spans="1:16" ht="14" customHeight="1">
      <c r="A471" s="60">
        <v>2013</v>
      </c>
      <c r="B471" s="61">
        <v>2017</v>
      </c>
      <c r="C471" s="60" t="s">
        <v>287</v>
      </c>
      <c r="D471" s="60" t="str">
        <f>VLOOKUP(C471,agencies!$A$2:$E$375,3,FALSE)</f>
        <v>Minnetonka PD</v>
      </c>
      <c r="E471" s="60">
        <v>51921</v>
      </c>
      <c r="F471" s="50" t="s">
        <v>408</v>
      </c>
      <c r="G471" s="52">
        <v>39339</v>
      </c>
      <c r="H471" s="52">
        <v>41393</v>
      </c>
      <c r="I471" s="52"/>
      <c r="J471" s="63">
        <v>7500</v>
      </c>
      <c r="K471" s="60" t="s">
        <v>562</v>
      </c>
      <c r="L471" s="60"/>
      <c r="M471" s="60"/>
      <c r="N471" s="13" t="s">
        <v>600</v>
      </c>
      <c r="O471" s="60"/>
      <c r="P471" s="60" t="s">
        <v>2355</v>
      </c>
    </row>
    <row r="472" spans="1:16" ht="14" customHeight="1">
      <c r="A472" s="60">
        <v>2013</v>
      </c>
      <c r="B472" s="61">
        <v>2017</v>
      </c>
      <c r="C472" s="60" t="s">
        <v>410</v>
      </c>
      <c r="D472" s="60" t="str">
        <f>VLOOKUP(C472,agencies!$A$2:$E$375,3,FALSE)</f>
        <v>Hancock PD</v>
      </c>
      <c r="E472" s="60">
        <v>757</v>
      </c>
      <c r="F472" s="50" t="s">
        <v>408</v>
      </c>
      <c r="G472" s="52">
        <v>39759</v>
      </c>
      <c r="H472" s="52">
        <v>41389</v>
      </c>
      <c r="I472" s="52"/>
      <c r="J472" s="63">
        <v>7500</v>
      </c>
      <c r="K472" s="60" t="s">
        <v>562</v>
      </c>
      <c r="L472" s="60"/>
      <c r="M472" s="60"/>
      <c r="N472" s="13" t="s">
        <v>600</v>
      </c>
      <c r="O472" s="60"/>
      <c r="P472" s="60" t="s">
        <v>2355</v>
      </c>
    </row>
    <row r="473" spans="1:16" ht="14" customHeight="1">
      <c r="A473" s="60"/>
      <c r="B473" s="61">
        <v>2011</v>
      </c>
      <c r="C473" s="60" t="s">
        <v>969</v>
      </c>
      <c r="D473" s="60" t="str">
        <f>VLOOKUP(C473,agencies!$A$2:$E$375,3,FALSE)</f>
        <v>Minneapolis PD</v>
      </c>
      <c r="E473" s="60">
        <v>413479</v>
      </c>
      <c r="F473" s="50" t="s">
        <v>867</v>
      </c>
      <c r="G473" s="52">
        <v>40428</v>
      </c>
      <c r="H473" s="60"/>
      <c r="I473" s="62"/>
      <c r="J473" s="63">
        <v>7500</v>
      </c>
      <c r="K473" s="60" t="s">
        <v>969</v>
      </c>
      <c r="L473" s="60" t="s">
        <v>673</v>
      </c>
      <c r="M473" s="60"/>
      <c r="N473" s="13" t="s">
        <v>600</v>
      </c>
      <c r="O473" s="60"/>
      <c r="P473" s="60" t="s">
        <v>969</v>
      </c>
    </row>
    <row r="474" spans="1:16" ht="14" customHeight="1">
      <c r="A474" s="60">
        <v>2013</v>
      </c>
      <c r="B474" s="61">
        <v>2013</v>
      </c>
      <c r="C474" s="60" t="s">
        <v>19</v>
      </c>
      <c r="D474" s="60" t="str">
        <f>VLOOKUP(C474,agencies!$A$2:$E$375,3,FALSE)</f>
        <v>New Brighton PD</v>
      </c>
      <c r="E474" s="60">
        <v>22463</v>
      </c>
      <c r="F474" s="50" t="s">
        <v>362</v>
      </c>
      <c r="G474" s="52">
        <v>40653</v>
      </c>
      <c r="H474" s="52">
        <v>41438</v>
      </c>
      <c r="I474" s="52"/>
      <c r="J474" s="63">
        <v>7500</v>
      </c>
      <c r="K474" s="60" t="s">
        <v>562</v>
      </c>
      <c r="L474" s="60"/>
      <c r="M474" s="60"/>
      <c r="N474" s="13" t="s">
        <v>600</v>
      </c>
      <c r="O474" s="60"/>
      <c r="P474" s="60" t="s">
        <v>2355</v>
      </c>
    </row>
    <row r="475" spans="1:16" ht="14" customHeight="1">
      <c r="A475" s="60"/>
      <c r="B475" s="61">
        <v>2014</v>
      </c>
      <c r="C475" s="60" t="s">
        <v>1101</v>
      </c>
      <c r="D475" s="60" t="str">
        <f>VLOOKUP(C475,agencies!$A$2:$E$375,3,FALSE)</f>
        <v>Cass SO</v>
      </c>
      <c r="E475" s="60">
        <v>23419</v>
      </c>
      <c r="F475" s="50" t="s">
        <v>1102</v>
      </c>
      <c r="G475" s="52">
        <v>40804</v>
      </c>
      <c r="H475" s="60"/>
      <c r="I475" s="60"/>
      <c r="J475" s="63">
        <v>7500</v>
      </c>
      <c r="K475" s="60" t="s">
        <v>1139</v>
      </c>
      <c r="L475" s="60" t="s">
        <v>1103</v>
      </c>
      <c r="M475" s="60"/>
      <c r="N475" s="13" t="s">
        <v>600</v>
      </c>
      <c r="O475" s="113"/>
      <c r="P475" s="60" t="s">
        <v>2355</v>
      </c>
    </row>
    <row r="476" spans="1:16" ht="14" customHeight="1">
      <c r="A476" s="60">
        <v>2012</v>
      </c>
      <c r="B476" s="61">
        <v>2014</v>
      </c>
      <c r="C476" s="60" t="s">
        <v>9</v>
      </c>
      <c r="D476" s="60" t="str">
        <f>VLOOKUP(C476,agencies!$A$2:$E$375,3,FALSE)</f>
        <v>Brooklyn Park PD</v>
      </c>
      <c r="E476" s="60">
        <v>79433</v>
      </c>
      <c r="F476" s="50" t="s">
        <v>345</v>
      </c>
      <c r="G476" s="52">
        <v>41024</v>
      </c>
      <c r="H476" s="52">
        <v>41234</v>
      </c>
      <c r="I476" s="52"/>
      <c r="J476" s="63">
        <v>7500</v>
      </c>
      <c r="K476" s="60" t="s">
        <v>562</v>
      </c>
      <c r="L476" s="60"/>
      <c r="M476" s="60"/>
      <c r="N476" s="13" t="s">
        <v>600</v>
      </c>
      <c r="O476" s="60"/>
      <c r="P476" s="60" t="s">
        <v>2355</v>
      </c>
    </row>
    <row r="477" spans="1:16" ht="14" customHeight="1">
      <c r="A477" s="60"/>
      <c r="B477" s="64">
        <v>2014</v>
      </c>
      <c r="C477" s="60" t="s">
        <v>1020</v>
      </c>
      <c r="D477" s="60" t="str">
        <f>VLOOKUP(C477,agencies!$A$2:$E$375,3,FALSE)</f>
        <v>Ramsey SO</v>
      </c>
      <c r="E477" s="60">
        <v>76656</v>
      </c>
      <c r="F477" s="81" t="s">
        <v>1007</v>
      </c>
      <c r="G477" s="60"/>
      <c r="H477" s="60"/>
      <c r="I477" s="82">
        <v>41976</v>
      </c>
      <c r="J477" s="83">
        <v>7500</v>
      </c>
      <c r="K477" s="60" t="s">
        <v>1020</v>
      </c>
      <c r="L477" s="84" t="s">
        <v>972</v>
      </c>
      <c r="M477" s="81" t="s">
        <v>1008</v>
      </c>
      <c r="N477" s="13" t="s">
        <v>600</v>
      </c>
      <c r="O477" s="81" t="s">
        <v>978</v>
      </c>
      <c r="P477" s="60" t="s">
        <v>2355</v>
      </c>
    </row>
    <row r="478" spans="1:16" ht="14" customHeight="1">
      <c r="A478" s="62">
        <v>2007</v>
      </c>
      <c r="B478" s="64">
        <v>2009</v>
      </c>
      <c r="C478" s="60" t="s">
        <v>1286</v>
      </c>
      <c r="D478" s="60" t="str">
        <f>VLOOKUP(C478,agencies!$A$2:$E$375,3,FALSE)</f>
        <v>St Paul PD</v>
      </c>
      <c r="E478" s="60">
        <v>300721</v>
      </c>
      <c r="F478" s="67" t="s">
        <v>1248</v>
      </c>
      <c r="G478" s="60"/>
      <c r="H478" s="60"/>
      <c r="I478" s="60"/>
      <c r="J478" s="68">
        <v>7500</v>
      </c>
      <c r="K478" s="13" t="s">
        <v>1286</v>
      </c>
      <c r="L478" s="90" t="s">
        <v>2221</v>
      </c>
      <c r="M478" s="69" t="s">
        <v>1244</v>
      </c>
      <c r="N478" s="13" t="s">
        <v>600</v>
      </c>
      <c r="O478" s="69" t="s">
        <v>1242</v>
      </c>
      <c r="P478" s="60" t="s">
        <v>2355</v>
      </c>
    </row>
    <row r="479" spans="1:16" ht="14" customHeight="1">
      <c r="A479" s="62">
        <v>2010</v>
      </c>
      <c r="B479" s="64">
        <v>2012</v>
      </c>
      <c r="C479" s="60" t="s">
        <v>1286</v>
      </c>
      <c r="D479" s="60" t="str">
        <f>VLOOKUP(C479,agencies!$A$2:$E$375,3,FALSE)</f>
        <v>St Paul PD</v>
      </c>
      <c r="E479" s="60">
        <v>300721</v>
      </c>
      <c r="F479" s="59" t="s">
        <v>1269</v>
      </c>
      <c r="G479" s="60"/>
      <c r="H479" s="60"/>
      <c r="I479" s="60"/>
      <c r="J479" s="68">
        <v>7500</v>
      </c>
      <c r="K479" s="13" t="s">
        <v>1286</v>
      </c>
      <c r="L479" s="90" t="s">
        <v>2235</v>
      </c>
      <c r="M479" s="69" t="s">
        <v>1241</v>
      </c>
      <c r="N479" s="13" t="s">
        <v>600</v>
      </c>
      <c r="O479" s="69" t="s">
        <v>1242</v>
      </c>
      <c r="P479" s="60" t="s">
        <v>2355</v>
      </c>
    </row>
    <row r="480" spans="1:16" ht="14" customHeight="1">
      <c r="A480" s="62">
        <v>2013</v>
      </c>
      <c r="B480" s="64">
        <v>2014</v>
      </c>
      <c r="C480" s="60" t="s">
        <v>1286</v>
      </c>
      <c r="D480" s="60" t="str">
        <f>VLOOKUP(C480,agencies!$A$2:$E$375,3,FALSE)</f>
        <v>St Paul PD</v>
      </c>
      <c r="E480" s="60">
        <v>300721</v>
      </c>
      <c r="F480" s="67" t="s">
        <v>1282</v>
      </c>
      <c r="G480" s="60"/>
      <c r="H480" s="60"/>
      <c r="I480" s="60"/>
      <c r="J480" s="68">
        <v>7500</v>
      </c>
      <c r="K480" s="13" t="s">
        <v>1286</v>
      </c>
      <c r="L480" s="71" t="s">
        <v>2250</v>
      </c>
      <c r="M480" s="69" t="s">
        <v>1215</v>
      </c>
      <c r="N480" s="13" t="s">
        <v>600</v>
      </c>
      <c r="O480" s="69" t="s">
        <v>624</v>
      </c>
      <c r="P480" s="60" t="s">
        <v>2355</v>
      </c>
    </row>
    <row r="481" spans="1:16" ht="14" customHeight="1">
      <c r="A481" s="60"/>
      <c r="B481" s="92">
        <v>2017</v>
      </c>
      <c r="C481" s="13" t="s">
        <v>969</v>
      </c>
      <c r="D481" s="60" t="s">
        <v>1328</v>
      </c>
      <c r="E481" s="60">
        <v>413479</v>
      </c>
      <c r="F481" s="106" t="s">
        <v>782</v>
      </c>
      <c r="G481" s="94">
        <v>41814</v>
      </c>
      <c r="H481" s="60"/>
      <c r="I481" s="60"/>
      <c r="J481" s="95">
        <v>7000</v>
      </c>
      <c r="K481" s="13" t="s">
        <v>969</v>
      </c>
      <c r="L481" s="13" t="s">
        <v>585</v>
      </c>
      <c r="M481" s="60"/>
      <c r="N481" s="13" t="s">
        <v>600</v>
      </c>
      <c r="O481" s="60"/>
      <c r="P481" s="60" t="s">
        <v>969</v>
      </c>
    </row>
    <row r="482" spans="1:16" ht="14" customHeight="1">
      <c r="A482" s="60"/>
      <c r="B482" s="64">
        <v>2014</v>
      </c>
      <c r="C482" s="60" t="s">
        <v>969</v>
      </c>
      <c r="D482" s="60" t="str">
        <f>VLOOKUP(C482,agencies!$A$2:$E$375,3,FALSE)</f>
        <v>Minneapolis PD</v>
      </c>
      <c r="E482" s="60">
        <v>413479</v>
      </c>
      <c r="F482" s="87" t="s">
        <v>666</v>
      </c>
      <c r="G482" s="88">
        <v>38996</v>
      </c>
      <c r="H482" s="60"/>
      <c r="I482" s="60"/>
      <c r="J482" s="20">
        <v>7000</v>
      </c>
      <c r="K482" s="60" t="s">
        <v>969</v>
      </c>
      <c r="L482" s="59" t="s">
        <v>667</v>
      </c>
      <c r="M482" s="60"/>
      <c r="N482" s="13" t="s">
        <v>600</v>
      </c>
      <c r="O482" s="60"/>
      <c r="P482" s="60" t="s">
        <v>969</v>
      </c>
    </row>
    <row r="483" spans="1:16" ht="14" customHeight="1">
      <c r="A483" s="60"/>
      <c r="B483" s="64">
        <v>2014</v>
      </c>
      <c r="C483" s="60" t="s">
        <v>969</v>
      </c>
      <c r="D483" s="60" t="str">
        <f>VLOOKUP(C483,agencies!$A$2:$E$375,3,FALSE)</f>
        <v>Minneapolis PD</v>
      </c>
      <c r="E483" s="60">
        <v>413479</v>
      </c>
      <c r="F483" s="87" t="s">
        <v>668</v>
      </c>
      <c r="G483" s="88">
        <v>39181</v>
      </c>
      <c r="H483" s="60"/>
      <c r="I483" s="60"/>
      <c r="J483" s="20">
        <v>7000</v>
      </c>
      <c r="K483" s="60" t="s">
        <v>969</v>
      </c>
      <c r="L483" s="59" t="s">
        <v>669</v>
      </c>
      <c r="M483" s="60"/>
      <c r="N483" s="13" t="s">
        <v>600</v>
      </c>
      <c r="O483" s="60"/>
      <c r="P483" s="60" t="s">
        <v>969</v>
      </c>
    </row>
    <row r="484" spans="1:16" ht="14" customHeight="1">
      <c r="A484" s="60">
        <v>2012</v>
      </c>
      <c r="B484" s="61">
        <v>2015</v>
      </c>
      <c r="C484" s="60" t="s">
        <v>21</v>
      </c>
      <c r="D484" s="60" t="str">
        <f>VLOOKUP(C484,agencies!$A$2:$E$375,3,FALSE)</f>
        <v>Rochester PD</v>
      </c>
      <c r="E484" s="60">
        <v>112542</v>
      </c>
      <c r="F484" s="50" t="s">
        <v>349</v>
      </c>
      <c r="G484" s="52">
        <v>40563</v>
      </c>
      <c r="H484" s="52">
        <v>41212</v>
      </c>
      <c r="I484" s="52"/>
      <c r="J484" s="63">
        <v>7000</v>
      </c>
      <c r="K484" s="60" t="s">
        <v>562</v>
      </c>
      <c r="L484" s="60"/>
      <c r="M484" s="60"/>
      <c r="N484" s="13" t="s">
        <v>600</v>
      </c>
      <c r="O484" s="60"/>
      <c r="P484" s="60" t="s">
        <v>2355</v>
      </c>
    </row>
    <row r="485" spans="1:16" ht="14" customHeight="1">
      <c r="A485" s="60"/>
      <c r="B485" s="61">
        <f>YEAR(I485)</f>
        <v>2015</v>
      </c>
      <c r="C485" s="60" t="s">
        <v>611</v>
      </c>
      <c r="D485" s="60" t="str">
        <f>VLOOKUP(C485,agencies!$A$2:$E$375,3,FALSE)</f>
        <v>St Louis SO</v>
      </c>
      <c r="E485" s="60">
        <v>56570</v>
      </c>
      <c r="F485" s="11" t="s">
        <v>595</v>
      </c>
      <c r="G485" s="12">
        <v>41660</v>
      </c>
      <c r="H485" s="60"/>
      <c r="I485" s="12">
        <v>42339</v>
      </c>
      <c r="J485" s="24">
        <v>7000</v>
      </c>
      <c r="K485" s="60" t="s">
        <v>611</v>
      </c>
      <c r="L485" s="1" t="s">
        <v>608</v>
      </c>
      <c r="M485" s="13" t="s">
        <v>1317</v>
      </c>
      <c r="N485" s="60" t="s">
        <v>597</v>
      </c>
      <c r="O485" s="60"/>
      <c r="P485" s="60" t="s">
        <v>2355</v>
      </c>
    </row>
    <row r="486" spans="1:16" ht="14" customHeight="1">
      <c r="A486" s="60"/>
      <c r="B486" s="64">
        <v>2017</v>
      </c>
      <c r="C486" s="60" t="s">
        <v>969</v>
      </c>
      <c r="D486" s="60" t="str">
        <f>VLOOKUP(C486,agencies!$A$2:$E$375,3,FALSE)</f>
        <v>Minneapolis PD</v>
      </c>
      <c r="E486" s="60">
        <v>413479</v>
      </c>
      <c r="F486" s="74" t="s">
        <v>782</v>
      </c>
      <c r="G486" s="75">
        <v>41814</v>
      </c>
      <c r="H486" s="60"/>
      <c r="I486" s="60"/>
      <c r="J486" s="20">
        <v>7000</v>
      </c>
      <c r="K486" s="60" t="s">
        <v>969</v>
      </c>
      <c r="L486" s="59" t="s">
        <v>783</v>
      </c>
      <c r="M486" s="60"/>
      <c r="N486" s="13" t="s">
        <v>600</v>
      </c>
      <c r="O486" s="60"/>
      <c r="P486" s="60" t="s">
        <v>969</v>
      </c>
    </row>
    <row r="487" spans="1:16" ht="14" customHeight="1">
      <c r="A487" s="62">
        <v>2013</v>
      </c>
      <c r="B487" s="64">
        <v>2014</v>
      </c>
      <c r="C487" s="60" t="s">
        <v>1286</v>
      </c>
      <c r="D487" s="60" t="str">
        <f>VLOOKUP(C487,agencies!$A$2:$E$375,3,FALSE)</f>
        <v>St Paul PD</v>
      </c>
      <c r="E487" s="60">
        <v>300721</v>
      </c>
      <c r="F487" s="67" t="s">
        <v>1283</v>
      </c>
      <c r="G487" s="60"/>
      <c r="H487" s="60"/>
      <c r="I487" s="60"/>
      <c r="J487" s="68">
        <v>7000</v>
      </c>
      <c r="K487" s="13" t="s">
        <v>1286</v>
      </c>
      <c r="L487" s="71" t="s">
        <v>2251</v>
      </c>
      <c r="M487" s="69" t="s">
        <v>1215</v>
      </c>
      <c r="N487" s="13" t="s">
        <v>600</v>
      </c>
      <c r="O487" s="69" t="s">
        <v>624</v>
      </c>
      <c r="P487" s="60" t="s">
        <v>2355</v>
      </c>
    </row>
    <row r="488" spans="1:16" ht="14" customHeight="1">
      <c r="A488" s="60">
        <v>2008</v>
      </c>
      <c r="B488" s="61">
        <v>2009</v>
      </c>
      <c r="C488" s="60" t="s">
        <v>117</v>
      </c>
      <c r="D488" s="60" t="str">
        <f>PROPER(C488)</f>
        <v>Dakota County Drug Task Force</v>
      </c>
      <c r="E488" s="60" t="e">
        <v>#N/A</v>
      </c>
      <c r="F488" s="50" t="s">
        <v>118</v>
      </c>
      <c r="G488" s="52">
        <v>39797</v>
      </c>
      <c r="H488" s="52">
        <v>39813</v>
      </c>
      <c r="I488" s="52"/>
      <c r="J488" s="63">
        <v>6800</v>
      </c>
      <c r="K488" s="60" t="s">
        <v>562</v>
      </c>
      <c r="L488" s="60"/>
      <c r="M488" s="60"/>
      <c r="N488" s="13" t="s">
        <v>600</v>
      </c>
      <c r="O488" s="60"/>
      <c r="P488" s="60" t="s">
        <v>2355</v>
      </c>
    </row>
    <row r="489" spans="1:16" ht="14" customHeight="1">
      <c r="A489" s="60">
        <v>2015</v>
      </c>
      <c r="B489" s="61">
        <v>2016</v>
      </c>
      <c r="C489" s="60" t="s">
        <v>64</v>
      </c>
      <c r="D489" s="60" t="str">
        <f>VLOOKUP(C489,agencies!$A$2:$E$375,3,FALSE)</f>
        <v>Lakeville PD</v>
      </c>
      <c r="E489" s="60">
        <v>60846</v>
      </c>
      <c r="F489" s="50" t="s">
        <v>507</v>
      </c>
      <c r="G489" s="52">
        <v>41363</v>
      </c>
      <c r="H489" s="52">
        <v>42090</v>
      </c>
      <c r="I489" s="52"/>
      <c r="J489" s="63">
        <v>6750</v>
      </c>
      <c r="K489" s="60" t="s">
        <v>562</v>
      </c>
      <c r="L489" s="60"/>
      <c r="M489" s="60"/>
      <c r="N489" s="13" t="s">
        <v>600</v>
      </c>
      <c r="O489" s="60"/>
      <c r="P489" s="60" t="s">
        <v>2355</v>
      </c>
    </row>
    <row r="490" spans="1:16" ht="14" customHeight="1">
      <c r="A490" s="60"/>
      <c r="B490" s="64">
        <v>2013</v>
      </c>
      <c r="C490" s="60" t="s">
        <v>969</v>
      </c>
      <c r="D490" s="60" t="str">
        <f>VLOOKUP(C490,agencies!$A$2:$E$375,3,FALSE)</f>
        <v>Minneapolis PD</v>
      </c>
      <c r="E490" s="60">
        <v>413479</v>
      </c>
      <c r="F490" s="59" t="s">
        <v>640</v>
      </c>
      <c r="G490" s="65">
        <v>40418</v>
      </c>
      <c r="H490" s="60"/>
      <c r="I490" s="60"/>
      <c r="J490" s="20">
        <v>6500</v>
      </c>
      <c r="K490" s="60" t="s">
        <v>969</v>
      </c>
      <c r="L490" s="59" t="s">
        <v>641</v>
      </c>
      <c r="M490" s="60"/>
      <c r="N490" s="13" t="s">
        <v>600</v>
      </c>
      <c r="O490" s="60"/>
      <c r="P490" s="60" t="s">
        <v>969</v>
      </c>
    </row>
    <row r="491" spans="1:16" ht="14" customHeight="1">
      <c r="A491" s="60"/>
      <c r="B491" s="61">
        <v>2012</v>
      </c>
      <c r="C491" s="60" t="s">
        <v>969</v>
      </c>
      <c r="D491" s="60" t="str">
        <f>VLOOKUP(C491,agencies!$A$2:$E$375,3,FALSE)</f>
        <v>Minneapolis PD</v>
      </c>
      <c r="E491" s="60">
        <v>413479</v>
      </c>
      <c r="F491" s="50" t="s">
        <v>878</v>
      </c>
      <c r="G491" s="52">
        <v>40480</v>
      </c>
      <c r="H491" s="60"/>
      <c r="I491" s="62"/>
      <c r="J491" s="63">
        <v>6500</v>
      </c>
      <c r="K491" s="60" t="s">
        <v>969</v>
      </c>
      <c r="L491" s="60" t="s">
        <v>965</v>
      </c>
      <c r="M491" s="60"/>
      <c r="N491" s="13" t="s">
        <v>600</v>
      </c>
      <c r="O491" s="60"/>
      <c r="P491" s="60" t="s">
        <v>969</v>
      </c>
    </row>
    <row r="492" spans="1:16" ht="14" customHeight="1">
      <c r="A492" s="60">
        <v>2013</v>
      </c>
      <c r="B492" s="61">
        <v>2014</v>
      </c>
      <c r="C492" s="60" t="s">
        <v>372</v>
      </c>
      <c r="D492" s="60" t="str">
        <f>VLOOKUP(C492,agencies!$A$2:$E$375,3,FALSE)</f>
        <v>Ramsey PD</v>
      </c>
      <c r="E492" s="60">
        <v>26092</v>
      </c>
      <c r="F492" s="50" t="s">
        <v>373</v>
      </c>
      <c r="G492" s="52">
        <v>40859</v>
      </c>
      <c r="H492" s="52">
        <v>41373</v>
      </c>
      <c r="I492" s="52"/>
      <c r="J492" s="63">
        <v>6500</v>
      </c>
      <c r="K492" s="60" t="s">
        <v>562</v>
      </c>
      <c r="L492" s="60"/>
      <c r="M492" s="60"/>
      <c r="N492" s="13" t="s">
        <v>600</v>
      </c>
      <c r="O492" s="60"/>
      <c r="P492" s="60" t="s">
        <v>2355</v>
      </c>
    </row>
    <row r="493" spans="1:16" ht="14" customHeight="1">
      <c r="A493" s="62">
        <v>2011</v>
      </c>
      <c r="B493" s="64">
        <v>2012</v>
      </c>
      <c r="C493" s="60" t="s">
        <v>1286</v>
      </c>
      <c r="D493" s="60" t="str">
        <f>VLOOKUP(C493,agencies!$A$2:$E$375,3,FALSE)</f>
        <v>St Paul PD</v>
      </c>
      <c r="E493" s="60">
        <v>300721</v>
      </c>
      <c r="F493" s="67" t="s">
        <v>1272</v>
      </c>
      <c r="G493" s="60"/>
      <c r="H493" s="60"/>
      <c r="I493" s="60"/>
      <c r="J493" s="68">
        <v>6500</v>
      </c>
      <c r="K493" s="13" t="s">
        <v>1286</v>
      </c>
      <c r="L493" s="71" t="s">
        <v>2238</v>
      </c>
      <c r="M493" s="69" t="s">
        <v>1241</v>
      </c>
      <c r="N493" s="13" t="s">
        <v>600</v>
      </c>
      <c r="O493" s="69" t="s">
        <v>1242</v>
      </c>
      <c r="P493" s="60" t="s">
        <v>2355</v>
      </c>
    </row>
    <row r="494" spans="1:16" ht="14" customHeight="1">
      <c r="A494" s="60">
        <v>2010</v>
      </c>
      <c r="B494" s="61">
        <v>2010</v>
      </c>
      <c r="C494" s="60" t="s">
        <v>198</v>
      </c>
      <c r="D494" s="60" t="str">
        <f>VLOOKUP(C494,agencies!$A$2:$E$375,3,FALSE)</f>
        <v>Willmar PD</v>
      </c>
      <c r="E494" s="60">
        <v>19558</v>
      </c>
      <c r="F494" s="50" t="s">
        <v>199</v>
      </c>
      <c r="G494" s="52">
        <v>40185</v>
      </c>
      <c r="H494" s="52">
        <v>40189</v>
      </c>
      <c r="I494" s="52"/>
      <c r="J494" s="63">
        <v>6353.33</v>
      </c>
      <c r="K494" s="60" t="s">
        <v>562</v>
      </c>
      <c r="L494" s="60"/>
      <c r="M494" s="60"/>
      <c r="N494" s="13" t="s">
        <v>600</v>
      </c>
      <c r="O494" s="60"/>
      <c r="P494" s="60" t="s">
        <v>2355</v>
      </c>
    </row>
    <row r="495" spans="1:16" ht="14" customHeight="1">
      <c r="A495" s="72"/>
      <c r="B495" s="72">
        <v>2016</v>
      </c>
      <c r="C495" s="72" t="s">
        <v>611</v>
      </c>
      <c r="D495" s="72" t="s">
        <v>1380</v>
      </c>
      <c r="E495" s="60">
        <v>56570</v>
      </c>
      <c r="F495" s="54" t="s">
        <v>2339</v>
      </c>
      <c r="G495" s="55">
        <v>39075</v>
      </c>
      <c r="H495" s="72"/>
      <c r="I495" s="55">
        <v>42726</v>
      </c>
      <c r="J495" s="56">
        <v>6250</v>
      </c>
      <c r="K495" s="72" t="s">
        <v>611</v>
      </c>
      <c r="L495" s="57"/>
      <c r="M495" s="58" t="s">
        <v>2353</v>
      </c>
      <c r="N495" s="57" t="s">
        <v>600</v>
      </c>
      <c r="O495" s="72"/>
      <c r="P495" s="60" t="s">
        <v>2355</v>
      </c>
    </row>
    <row r="496" spans="1:16" ht="14" customHeight="1">
      <c r="A496" s="60"/>
      <c r="B496" s="61">
        <v>2011</v>
      </c>
      <c r="C496" s="60" t="s">
        <v>1051</v>
      </c>
      <c r="D496" s="60" t="str">
        <f>VLOOKUP(C496,agencies!$A$2:$E$375,3,FALSE)</f>
        <v>Morrison SO</v>
      </c>
      <c r="E496" s="60">
        <v>24515</v>
      </c>
      <c r="F496" s="50" t="s">
        <v>1052</v>
      </c>
      <c r="G496" s="52">
        <v>39390</v>
      </c>
      <c r="H496" s="60"/>
      <c r="I496" s="60"/>
      <c r="J496" s="63">
        <v>6250</v>
      </c>
      <c r="K496" s="60" t="s">
        <v>1139</v>
      </c>
      <c r="L496" s="60" t="s">
        <v>1053</v>
      </c>
      <c r="M496" s="60"/>
      <c r="N496" s="13" t="s">
        <v>600</v>
      </c>
      <c r="O496" s="70"/>
      <c r="P496" s="60" t="s">
        <v>2355</v>
      </c>
    </row>
    <row r="497" spans="1:16" ht="14" customHeight="1">
      <c r="A497" s="60">
        <v>2013</v>
      </c>
      <c r="B497" s="61">
        <v>2017</v>
      </c>
      <c r="C497" s="60" t="s">
        <v>403</v>
      </c>
      <c r="D497" s="60" t="str">
        <f>VLOOKUP(C497,agencies!$A$2:$E$375,3,FALSE)</f>
        <v>Oakdale PD</v>
      </c>
      <c r="E497" s="60">
        <v>28188</v>
      </c>
      <c r="F497" s="50" t="s">
        <v>398</v>
      </c>
      <c r="G497" s="52">
        <v>39784</v>
      </c>
      <c r="H497" s="52">
        <v>41360</v>
      </c>
      <c r="I497" s="52"/>
      <c r="J497" s="63">
        <v>6250</v>
      </c>
      <c r="K497" s="60" t="s">
        <v>562</v>
      </c>
      <c r="L497" s="60"/>
      <c r="M497" s="60"/>
      <c r="N497" s="13" t="s">
        <v>600</v>
      </c>
      <c r="O497" s="60"/>
      <c r="P497" s="60" t="s">
        <v>2355</v>
      </c>
    </row>
    <row r="498" spans="1:16" ht="14" customHeight="1">
      <c r="A498" s="60">
        <v>2013</v>
      </c>
      <c r="B498" s="61">
        <v>2017</v>
      </c>
      <c r="C498" s="60" t="s">
        <v>322</v>
      </c>
      <c r="D498" s="60" t="str">
        <f>VLOOKUP(C498,agencies!$A$2:$E$375,3,FALSE)</f>
        <v>Maple Grove PD</v>
      </c>
      <c r="E498" s="60">
        <v>68297</v>
      </c>
      <c r="F498" s="50" t="s">
        <v>398</v>
      </c>
      <c r="G498" s="52">
        <v>40406</v>
      </c>
      <c r="H498" s="52">
        <v>41361</v>
      </c>
      <c r="I498" s="52"/>
      <c r="J498" s="63">
        <v>6250</v>
      </c>
      <c r="K498" s="60" t="s">
        <v>562</v>
      </c>
      <c r="L498" s="60"/>
      <c r="M498" s="60"/>
      <c r="N498" s="13" t="s">
        <v>600</v>
      </c>
      <c r="O498" s="60"/>
      <c r="P498" s="60" t="s">
        <v>2355</v>
      </c>
    </row>
    <row r="499" spans="1:16" ht="14" customHeight="1">
      <c r="A499" s="60">
        <v>2014</v>
      </c>
      <c r="B499" s="61">
        <v>2014</v>
      </c>
      <c r="C499" s="60" t="s">
        <v>55</v>
      </c>
      <c r="D499" s="60" t="str">
        <f>VLOOKUP(C499,agencies!$A$2:$E$375,3,FALSE)</f>
        <v>Eagan PD</v>
      </c>
      <c r="E499" s="60">
        <v>66549</v>
      </c>
      <c r="F499" s="50" t="s">
        <v>421</v>
      </c>
      <c r="G499" s="52">
        <v>41668</v>
      </c>
      <c r="H499" s="52">
        <v>41670</v>
      </c>
      <c r="I499" s="52"/>
      <c r="J499" s="63">
        <v>6130.5</v>
      </c>
      <c r="K499" s="60" t="s">
        <v>562</v>
      </c>
      <c r="L499" s="60"/>
      <c r="M499" s="60"/>
      <c r="N499" s="13" t="s">
        <v>600</v>
      </c>
      <c r="O499" s="60"/>
      <c r="P499" s="60" t="s">
        <v>2355</v>
      </c>
    </row>
    <row r="500" spans="1:16" ht="14" customHeight="1">
      <c r="A500" s="60"/>
      <c r="B500" s="61">
        <v>2007</v>
      </c>
      <c r="C500" s="60" t="s">
        <v>969</v>
      </c>
      <c r="D500" s="60" t="str">
        <f>VLOOKUP(C500,agencies!$A$2:$E$375,3,FALSE)</f>
        <v>Minneapolis PD</v>
      </c>
      <c r="E500" s="60">
        <v>413479</v>
      </c>
      <c r="F500" s="50" t="s">
        <v>803</v>
      </c>
      <c r="G500" s="52">
        <v>38365</v>
      </c>
      <c r="H500" s="60"/>
      <c r="I500" s="62"/>
      <c r="J500" s="63">
        <v>6000</v>
      </c>
      <c r="K500" s="60" t="s">
        <v>969</v>
      </c>
      <c r="L500" s="60" t="s">
        <v>900</v>
      </c>
      <c r="M500" s="60"/>
      <c r="N500" s="13" t="s">
        <v>600</v>
      </c>
      <c r="O500" s="60"/>
      <c r="P500" s="60" t="s">
        <v>969</v>
      </c>
    </row>
    <row r="501" spans="1:16" ht="14" customHeight="1">
      <c r="A501" s="60"/>
      <c r="B501" s="64">
        <v>2013</v>
      </c>
      <c r="C501" s="60" t="s">
        <v>969</v>
      </c>
      <c r="D501" s="60" t="str">
        <f>VLOOKUP(C501,agencies!$A$2:$E$375,3,FALSE)</f>
        <v>Minneapolis PD</v>
      </c>
      <c r="E501" s="60">
        <v>413479</v>
      </c>
      <c r="F501" s="59" t="s">
        <v>638</v>
      </c>
      <c r="G501" s="65">
        <v>40385</v>
      </c>
      <c r="H501" s="60"/>
      <c r="I501" s="60"/>
      <c r="J501" s="20">
        <v>6000</v>
      </c>
      <c r="K501" s="60" t="s">
        <v>969</v>
      </c>
      <c r="L501" s="59" t="s">
        <v>639</v>
      </c>
      <c r="M501" s="60"/>
      <c r="N501" s="13" t="s">
        <v>600</v>
      </c>
      <c r="O501" s="60"/>
      <c r="P501" s="60" t="s">
        <v>969</v>
      </c>
    </row>
    <row r="502" spans="1:16" ht="14" customHeight="1">
      <c r="A502" s="60"/>
      <c r="B502" s="64">
        <v>2015</v>
      </c>
      <c r="C502" s="60" t="s">
        <v>969</v>
      </c>
      <c r="D502" s="60" t="str">
        <f>VLOOKUP(C502,agencies!$A$2:$E$375,3,FALSE)</f>
        <v>Minneapolis PD</v>
      </c>
      <c r="E502" s="60">
        <v>413479</v>
      </c>
      <c r="F502" s="59" t="s">
        <v>733</v>
      </c>
      <c r="G502" s="89">
        <v>41557</v>
      </c>
      <c r="H502" s="60"/>
      <c r="I502" s="60"/>
      <c r="J502" s="20">
        <v>6000</v>
      </c>
      <c r="K502" s="60" t="s">
        <v>969</v>
      </c>
      <c r="L502" s="59" t="s">
        <v>734</v>
      </c>
      <c r="M502" s="60"/>
      <c r="N502" s="13" t="s">
        <v>600</v>
      </c>
      <c r="O502" s="60"/>
      <c r="P502" s="60" t="s">
        <v>969</v>
      </c>
    </row>
    <row r="503" spans="1:16" ht="14" customHeight="1">
      <c r="A503" s="60">
        <v>2014</v>
      </c>
      <c r="B503" s="61">
        <v>2014</v>
      </c>
      <c r="C503" s="60" t="s">
        <v>419</v>
      </c>
      <c r="D503" s="60" t="str">
        <f>VLOOKUP(C503,agencies!$A$2:$E$375,3,FALSE)</f>
        <v>Baxter PD</v>
      </c>
      <c r="E503" s="60">
        <v>7872</v>
      </c>
      <c r="F503" s="50" t="s">
        <v>420</v>
      </c>
      <c r="G503" s="52">
        <v>41594</v>
      </c>
      <c r="H503" s="52">
        <v>41648</v>
      </c>
      <c r="I503" s="52"/>
      <c r="J503" s="63">
        <v>6000</v>
      </c>
      <c r="K503" s="60" t="s">
        <v>562</v>
      </c>
      <c r="L503" s="60"/>
      <c r="M503" s="60"/>
      <c r="N503" s="13" t="s">
        <v>600</v>
      </c>
      <c r="O503" s="60"/>
      <c r="P503" s="60" t="s">
        <v>2355</v>
      </c>
    </row>
    <row r="504" spans="1:16" ht="14" customHeight="1">
      <c r="A504" s="60"/>
      <c r="B504" s="64">
        <v>2012</v>
      </c>
      <c r="C504" s="60" t="s">
        <v>1020</v>
      </c>
      <c r="D504" s="60" t="str">
        <f>VLOOKUP(C504,agencies!$A$2:$E$375,3,FALSE)</f>
        <v>Ramsey SO</v>
      </c>
      <c r="E504" s="60">
        <v>76656</v>
      </c>
      <c r="F504" s="81" t="s">
        <v>991</v>
      </c>
      <c r="G504" s="60"/>
      <c r="H504" s="60"/>
      <c r="I504" s="114">
        <v>2012</v>
      </c>
      <c r="J504" s="83">
        <v>6000</v>
      </c>
      <c r="K504" s="60" t="s">
        <v>1020</v>
      </c>
      <c r="L504" s="84" t="s">
        <v>971</v>
      </c>
      <c r="M504" s="81" t="s">
        <v>992</v>
      </c>
      <c r="N504" s="60" t="s">
        <v>597</v>
      </c>
      <c r="O504" s="84" t="s">
        <v>975</v>
      </c>
      <c r="P504" s="60" t="s">
        <v>2355</v>
      </c>
    </row>
    <row r="505" spans="1:16" ht="14" customHeight="1">
      <c r="A505" s="60">
        <v>2015</v>
      </c>
      <c r="B505" s="61">
        <v>2016</v>
      </c>
      <c r="C505" s="60" t="s">
        <v>26</v>
      </c>
      <c r="D505" s="60" t="str">
        <f>VLOOKUP(C505,agencies!$A$2:$E$375,3,FALSE)</f>
        <v>Roseville PD</v>
      </c>
      <c r="E505" s="60">
        <v>35729</v>
      </c>
      <c r="F505" s="50" t="s">
        <v>503</v>
      </c>
      <c r="G505" s="52">
        <v>41421</v>
      </c>
      <c r="H505" s="52">
        <v>42023</v>
      </c>
      <c r="I505" s="52"/>
      <c r="J505" s="63">
        <v>5999</v>
      </c>
      <c r="K505" s="60" t="s">
        <v>562</v>
      </c>
      <c r="L505" s="60"/>
      <c r="M505" s="60"/>
      <c r="N505" s="13" t="s">
        <v>600</v>
      </c>
      <c r="O505" s="60"/>
      <c r="P505" s="60" t="s">
        <v>2355</v>
      </c>
    </row>
    <row r="506" spans="1:16" ht="14" customHeight="1">
      <c r="A506" s="60">
        <v>2015</v>
      </c>
      <c r="B506" s="61">
        <v>2016</v>
      </c>
      <c r="C506" s="60" t="s">
        <v>82</v>
      </c>
      <c r="D506" s="60" t="str">
        <f>VLOOKUP(C506,agencies!$A$2:$E$375,3,FALSE)</f>
        <v>Moorhead PD</v>
      </c>
      <c r="E506" s="60">
        <v>40283</v>
      </c>
      <c r="F506" s="50" t="s">
        <v>506</v>
      </c>
      <c r="G506" s="52">
        <v>41693</v>
      </c>
      <c r="H506" s="52">
        <v>42062</v>
      </c>
      <c r="I506" s="52"/>
      <c r="J506" s="63">
        <v>5826.83</v>
      </c>
      <c r="K506" s="60" t="s">
        <v>562</v>
      </c>
      <c r="L506" s="60"/>
      <c r="M506" s="60"/>
      <c r="N506" s="13" t="s">
        <v>600</v>
      </c>
      <c r="O506" s="60"/>
      <c r="P506" s="60" t="s">
        <v>2355</v>
      </c>
    </row>
    <row r="507" spans="1:16" ht="14" customHeight="1">
      <c r="A507" s="60">
        <v>2012</v>
      </c>
      <c r="B507" s="61">
        <v>2012</v>
      </c>
      <c r="C507" s="60" t="s">
        <v>289</v>
      </c>
      <c r="D507" s="60" t="str">
        <f>VLOOKUP(C507,agencies!$A$2:$E$375,3,FALSE)</f>
        <v>Burnsville PD</v>
      </c>
      <c r="E507" s="60">
        <v>61939</v>
      </c>
      <c r="F507" s="50" t="s">
        <v>286</v>
      </c>
      <c r="G507" s="52">
        <v>40927</v>
      </c>
      <c r="H507" s="52">
        <v>40927</v>
      </c>
      <c r="I507" s="52"/>
      <c r="J507" s="63">
        <v>5600</v>
      </c>
      <c r="K507" s="60" t="s">
        <v>562</v>
      </c>
      <c r="L507" s="60"/>
      <c r="M507" s="60"/>
      <c r="N507" s="13" t="s">
        <v>600</v>
      </c>
      <c r="O507" s="60"/>
      <c r="P507" s="60" t="s">
        <v>2355</v>
      </c>
    </row>
    <row r="508" spans="1:16" ht="14" customHeight="1">
      <c r="A508" s="60">
        <v>2012</v>
      </c>
      <c r="B508" s="61">
        <v>2012</v>
      </c>
      <c r="C508" s="60" t="s">
        <v>132</v>
      </c>
      <c r="D508" s="60" t="str">
        <f>VLOOKUP(C508,agencies!$A$2:$E$375,3,FALSE)</f>
        <v>Cottage Grove</v>
      </c>
      <c r="E508" s="60">
        <v>35868</v>
      </c>
      <c r="F508" s="50" t="s">
        <v>286</v>
      </c>
      <c r="G508" s="52">
        <v>40927</v>
      </c>
      <c r="H508" s="52">
        <v>40927</v>
      </c>
      <c r="I508" s="52"/>
      <c r="J508" s="63">
        <v>5600</v>
      </c>
      <c r="K508" s="60" t="s">
        <v>562</v>
      </c>
      <c r="L508" s="60"/>
      <c r="M508" s="60"/>
      <c r="N508" s="13" t="s">
        <v>600</v>
      </c>
      <c r="O508" s="60"/>
      <c r="P508" s="60" t="s">
        <v>2355</v>
      </c>
    </row>
    <row r="509" spans="1:16" ht="14" customHeight="1">
      <c r="A509" s="60">
        <v>2012</v>
      </c>
      <c r="B509" s="61">
        <v>2012</v>
      </c>
      <c r="C509" s="60" t="s">
        <v>310</v>
      </c>
      <c r="D509" s="60" t="str">
        <f>VLOOKUP(C509,agencies!$A$2:$E$375,3,FALSE)</f>
        <v>Golden Valley PD</v>
      </c>
      <c r="E509" s="60">
        <v>20991</v>
      </c>
      <c r="F509" s="50" t="s">
        <v>286</v>
      </c>
      <c r="G509" s="52">
        <v>40927</v>
      </c>
      <c r="H509" s="52">
        <v>41095</v>
      </c>
      <c r="I509" s="52"/>
      <c r="J509" s="63">
        <v>5600</v>
      </c>
      <c r="K509" s="60" t="s">
        <v>562</v>
      </c>
      <c r="L509" s="60"/>
      <c r="M509" s="60"/>
      <c r="N509" s="13" t="s">
        <v>600</v>
      </c>
      <c r="O509" s="60"/>
      <c r="P509" s="60" t="s">
        <v>2355</v>
      </c>
    </row>
    <row r="510" spans="1:16" ht="14" customHeight="1">
      <c r="A510" s="60">
        <v>2012</v>
      </c>
      <c r="B510" s="61">
        <v>2012</v>
      </c>
      <c r="C510" s="60" t="s">
        <v>64</v>
      </c>
      <c r="D510" s="60" t="str">
        <f>VLOOKUP(C510,agencies!$A$2:$E$375,3,FALSE)</f>
        <v>Lakeville PD</v>
      </c>
      <c r="E510" s="60">
        <v>60846</v>
      </c>
      <c r="F510" s="50" t="s">
        <v>286</v>
      </c>
      <c r="G510" s="52">
        <v>40927</v>
      </c>
      <c r="H510" s="52">
        <v>40927</v>
      </c>
      <c r="I510" s="52"/>
      <c r="J510" s="63">
        <v>5600</v>
      </c>
      <c r="K510" s="60" t="s">
        <v>562</v>
      </c>
      <c r="L510" s="60"/>
      <c r="M510" s="60"/>
      <c r="N510" s="13" t="s">
        <v>600</v>
      </c>
      <c r="O510" s="60"/>
      <c r="P510" s="60" t="s">
        <v>2355</v>
      </c>
    </row>
    <row r="511" spans="1:16" ht="14" customHeight="1">
      <c r="A511" s="60">
        <v>2012</v>
      </c>
      <c r="B511" s="61">
        <v>2012</v>
      </c>
      <c r="C511" s="60" t="s">
        <v>287</v>
      </c>
      <c r="D511" s="60" t="str">
        <f>VLOOKUP(C511,agencies!$A$2:$E$375,3,FALSE)</f>
        <v>Minnetonka PD</v>
      </c>
      <c r="E511" s="60">
        <v>51921</v>
      </c>
      <c r="F511" s="50" t="s">
        <v>286</v>
      </c>
      <c r="G511" s="52">
        <v>40927</v>
      </c>
      <c r="H511" s="52">
        <v>40927</v>
      </c>
      <c r="I511" s="52"/>
      <c r="J511" s="63">
        <v>5600</v>
      </c>
      <c r="K511" s="60" t="s">
        <v>562</v>
      </c>
      <c r="L511" s="60"/>
      <c r="M511" s="60"/>
      <c r="N511" s="13" t="s">
        <v>600</v>
      </c>
      <c r="O511" s="60"/>
      <c r="P511" s="60" t="s">
        <v>2355</v>
      </c>
    </row>
    <row r="512" spans="1:16" ht="14" customHeight="1">
      <c r="A512" s="60">
        <v>2012</v>
      </c>
      <c r="B512" s="61">
        <v>2012</v>
      </c>
      <c r="C512" s="60" t="s">
        <v>13</v>
      </c>
      <c r="D512" s="60" t="str">
        <f>VLOOKUP(C512,agencies!$A$2:$E$375,3,FALSE)</f>
        <v>Woodbury PD</v>
      </c>
      <c r="E512" s="60">
        <v>68001</v>
      </c>
      <c r="F512" s="50" t="s">
        <v>286</v>
      </c>
      <c r="G512" s="52">
        <v>40927</v>
      </c>
      <c r="H512" s="52">
        <v>41101</v>
      </c>
      <c r="I512" s="52"/>
      <c r="J512" s="63">
        <v>5600</v>
      </c>
      <c r="K512" s="60" t="s">
        <v>562</v>
      </c>
      <c r="L512" s="60"/>
      <c r="M512" s="60"/>
      <c r="N512" s="13" t="s">
        <v>600</v>
      </c>
      <c r="O512" s="60"/>
      <c r="P512" s="60" t="s">
        <v>2355</v>
      </c>
    </row>
    <row r="513" spans="1:16" ht="14" customHeight="1">
      <c r="A513" s="60"/>
      <c r="B513" s="64">
        <v>2015</v>
      </c>
      <c r="C513" s="60" t="s">
        <v>969</v>
      </c>
      <c r="D513" s="60" t="str">
        <f>VLOOKUP(C513,agencies!$A$2:$E$375,3,FALSE)</f>
        <v>Minneapolis PD</v>
      </c>
      <c r="E513" s="60">
        <v>413479</v>
      </c>
      <c r="F513" s="59" t="s">
        <v>700</v>
      </c>
      <c r="G513" s="89">
        <v>40667</v>
      </c>
      <c r="H513" s="60"/>
      <c r="I513" s="60"/>
      <c r="J513" s="20">
        <v>5500</v>
      </c>
      <c r="K513" s="60" t="s">
        <v>969</v>
      </c>
      <c r="L513" s="59"/>
      <c r="M513" s="60"/>
      <c r="N513" s="13" t="s">
        <v>600</v>
      </c>
      <c r="O513" s="60"/>
      <c r="P513" s="60" t="s">
        <v>969</v>
      </c>
    </row>
    <row r="514" spans="1:16" ht="14" customHeight="1">
      <c r="A514" s="60">
        <v>2014</v>
      </c>
      <c r="B514" s="61">
        <v>2015</v>
      </c>
      <c r="C514" s="60" t="s">
        <v>461</v>
      </c>
      <c r="D514" s="60" t="str">
        <f>VLOOKUP(C514,agencies!$A$2:$E$375,3,FALSE)</f>
        <v>Centennial Lakes PD</v>
      </c>
      <c r="E514" s="60">
        <v>10903</v>
      </c>
      <c r="F514" s="50" t="s">
        <v>462</v>
      </c>
      <c r="G514" s="52">
        <v>41731</v>
      </c>
      <c r="H514" s="52">
        <v>41991</v>
      </c>
      <c r="I514" s="52"/>
      <c r="J514" s="63">
        <v>5500</v>
      </c>
      <c r="K514" s="60" t="s">
        <v>562</v>
      </c>
      <c r="L514" s="60"/>
      <c r="M514" s="60"/>
      <c r="N514" s="13" t="s">
        <v>600</v>
      </c>
      <c r="O514" s="60"/>
      <c r="P514" s="60" t="s">
        <v>2355</v>
      </c>
    </row>
    <row r="515" spans="1:16" ht="14" customHeight="1">
      <c r="A515" s="60"/>
      <c r="B515" s="61">
        <v>2007</v>
      </c>
      <c r="C515" s="60" t="s">
        <v>1029</v>
      </c>
      <c r="D515" s="60" t="str">
        <f>VLOOKUP(C515,agencies!$A$2:$E$375,3,FALSE)</f>
        <v>Watonwan SO</v>
      </c>
      <c r="E515" s="60">
        <v>6536</v>
      </c>
      <c r="F515" s="50" t="s">
        <v>1030</v>
      </c>
      <c r="G515" s="52">
        <v>39099</v>
      </c>
      <c r="H515" s="60"/>
      <c r="I515" s="60"/>
      <c r="J515" s="63">
        <v>5477.73</v>
      </c>
      <c r="K515" s="60" t="s">
        <v>1139</v>
      </c>
      <c r="L515" s="60" t="s">
        <v>1023</v>
      </c>
      <c r="M515" s="60"/>
      <c r="N515" s="13" t="s">
        <v>600</v>
      </c>
      <c r="O515" s="70"/>
      <c r="P515" s="60" t="s">
        <v>2355</v>
      </c>
    </row>
    <row r="516" spans="1:16" ht="14" customHeight="1">
      <c r="A516" s="60">
        <v>2013</v>
      </c>
      <c r="B516" s="61">
        <v>2016</v>
      </c>
      <c r="C516" s="60" t="s">
        <v>9</v>
      </c>
      <c r="D516" s="60" t="str">
        <f>VLOOKUP(C516,agencies!$A$2:$E$375,3,FALSE)</f>
        <v>Brooklyn Park PD</v>
      </c>
      <c r="E516" s="60">
        <v>79433</v>
      </c>
      <c r="F516" s="50" t="s">
        <v>387</v>
      </c>
      <c r="G516" s="52">
        <v>37975</v>
      </c>
      <c r="H516" s="52">
        <v>41464</v>
      </c>
      <c r="I516" s="52"/>
      <c r="J516" s="63">
        <v>5015.51</v>
      </c>
      <c r="K516" s="60" t="s">
        <v>562</v>
      </c>
      <c r="L516" s="60"/>
      <c r="M516" s="60"/>
      <c r="N516" s="13" t="s">
        <v>600</v>
      </c>
      <c r="O516" s="60"/>
      <c r="P516" s="60" t="s">
        <v>2355</v>
      </c>
    </row>
    <row r="517" spans="1:16" ht="14" customHeight="1">
      <c r="A517" s="60"/>
      <c r="B517" s="61">
        <v>2007</v>
      </c>
      <c r="C517" s="60" t="s">
        <v>969</v>
      </c>
      <c r="D517" s="60" t="str">
        <f>VLOOKUP(C517,agencies!$A$2:$E$375,3,FALSE)</f>
        <v>Minneapolis PD</v>
      </c>
      <c r="E517" s="60">
        <v>413479</v>
      </c>
      <c r="F517" s="50" t="s">
        <v>802</v>
      </c>
      <c r="G517" s="52">
        <v>38307</v>
      </c>
      <c r="H517" s="60"/>
      <c r="I517" s="62"/>
      <c r="J517" s="63">
        <v>5000</v>
      </c>
      <c r="K517" s="60" t="s">
        <v>969</v>
      </c>
      <c r="L517" s="60" t="s">
        <v>899</v>
      </c>
      <c r="M517" s="60"/>
      <c r="N517" s="13" t="s">
        <v>600</v>
      </c>
      <c r="O517" s="60"/>
      <c r="P517" s="60" t="s">
        <v>969</v>
      </c>
    </row>
    <row r="518" spans="1:16" ht="14" customHeight="1">
      <c r="A518" s="60"/>
      <c r="B518" s="61">
        <v>2007</v>
      </c>
      <c r="C518" s="60" t="s">
        <v>969</v>
      </c>
      <c r="D518" s="60" t="str">
        <f>VLOOKUP(C518,agencies!$A$2:$E$375,3,FALSE)</f>
        <v>Minneapolis PD</v>
      </c>
      <c r="E518" s="60">
        <v>413479</v>
      </c>
      <c r="F518" s="50" t="s">
        <v>804</v>
      </c>
      <c r="G518" s="52">
        <v>38582</v>
      </c>
      <c r="H518" s="60"/>
      <c r="I518" s="62"/>
      <c r="J518" s="63">
        <v>5000</v>
      </c>
      <c r="K518" s="60" t="s">
        <v>969</v>
      </c>
      <c r="L518" s="60" t="s">
        <v>901</v>
      </c>
      <c r="M518" s="60"/>
      <c r="N518" s="13" t="s">
        <v>600</v>
      </c>
      <c r="O518" s="60"/>
      <c r="P518" s="60" t="s">
        <v>969</v>
      </c>
    </row>
    <row r="519" spans="1:16" ht="14" customHeight="1">
      <c r="A519" s="60"/>
      <c r="B519" s="61">
        <v>2007</v>
      </c>
      <c r="C519" s="60" t="s">
        <v>1021</v>
      </c>
      <c r="D519" s="60" t="str">
        <f>VLOOKUP(C519,agencies!$A$2:$E$375,3,FALSE)</f>
        <v>Hubbard SO</v>
      </c>
      <c r="E519" s="60">
        <v>16651</v>
      </c>
      <c r="F519" s="50" t="s">
        <v>1022</v>
      </c>
      <c r="G519" s="52">
        <v>38674</v>
      </c>
      <c r="H519" s="60"/>
      <c r="I519" s="60"/>
      <c r="J519" s="63">
        <v>5000</v>
      </c>
      <c r="K519" s="60" t="s">
        <v>1139</v>
      </c>
      <c r="L519" s="60" t="s">
        <v>1023</v>
      </c>
      <c r="M519" s="60"/>
      <c r="N519" s="13" t="s">
        <v>600</v>
      </c>
      <c r="O519" s="70"/>
      <c r="P519" s="60" t="s">
        <v>2355</v>
      </c>
    </row>
    <row r="520" spans="1:16" ht="14" customHeight="1">
      <c r="A520" s="60"/>
      <c r="B520" s="61">
        <v>2012</v>
      </c>
      <c r="C520" s="60" t="s">
        <v>969</v>
      </c>
      <c r="D520" s="60" t="str">
        <f>VLOOKUP(C520,agencies!$A$2:$E$375,3,FALSE)</f>
        <v>Minneapolis PD</v>
      </c>
      <c r="E520" s="60">
        <v>413479</v>
      </c>
      <c r="F520" s="50" t="s">
        <v>868</v>
      </c>
      <c r="G520" s="52">
        <v>39071</v>
      </c>
      <c r="H520" s="60"/>
      <c r="I520" s="62"/>
      <c r="J520" s="63">
        <v>5000</v>
      </c>
      <c r="K520" s="60" t="s">
        <v>969</v>
      </c>
      <c r="L520" s="60" t="s">
        <v>955</v>
      </c>
      <c r="M520" s="60"/>
      <c r="N520" s="13" t="s">
        <v>600</v>
      </c>
      <c r="O520" s="60"/>
      <c r="P520" s="60" t="s">
        <v>969</v>
      </c>
    </row>
    <row r="521" spans="1:16" ht="14" customHeight="1">
      <c r="A521" s="60"/>
      <c r="B521" s="61">
        <v>2010</v>
      </c>
      <c r="C521" s="60" t="s">
        <v>1024</v>
      </c>
      <c r="D521" s="60" t="str">
        <f>VLOOKUP(C521,agencies!$A$2:$E$375,3,FALSE)</f>
        <v>Becker PD</v>
      </c>
      <c r="E521" s="60">
        <v>4721</v>
      </c>
      <c r="F521" s="50" t="s">
        <v>1155</v>
      </c>
      <c r="G521" s="52">
        <v>39600</v>
      </c>
      <c r="H521" s="60"/>
      <c r="I521" s="66">
        <v>40347</v>
      </c>
      <c r="J521" s="63">
        <v>5000</v>
      </c>
      <c r="K521" s="60" t="s">
        <v>1139</v>
      </c>
      <c r="L521" s="60" t="s">
        <v>1023</v>
      </c>
      <c r="M521" s="60"/>
      <c r="N521" s="60" t="s">
        <v>597</v>
      </c>
      <c r="O521" s="60"/>
      <c r="P521" s="60" t="s">
        <v>2355</v>
      </c>
    </row>
    <row r="522" spans="1:16" ht="14" customHeight="1">
      <c r="A522" s="60">
        <v>2009</v>
      </c>
      <c r="B522" s="61">
        <v>2012</v>
      </c>
      <c r="C522" s="60" t="s">
        <v>190</v>
      </c>
      <c r="D522" s="60" t="str">
        <f>VLOOKUP(C522,agencies!$A$2:$E$375,3,FALSE)</f>
        <v>Hopkins PD</v>
      </c>
      <c r="E522" s="60">
        <v>18167</v>
      </c>
      <c r="F522" s="50" t="s">
        <v>191</v>
      </c>
      <c r="G522" s="52">
        <v>39652</v>
      </c>
      <c r="H522" s="52">
        <v>40001</v>
      </c>
      <c r="I522" s="52"/>
      <c r="J522" s="63">
        <v>5000</v>
      </c>
      <c r="K522" s="60" t="s">
        <v>562</v>
      </c>
      <c r="L522" s="60"/>
      <c r="M522" s="60"/>
      <c r="N522" s="13" t="s">
        <v>600</v>
      </c>
      <c r="O522" s="60"/>
      <c r="P522" s="60" t="s">
        <v>2355</v>
      </c>
    </row>
    <row r="523" spans="1:16" ht="14" customHeight="1">
      <c r="A523" s="60"/>
      <c r="B523" s="64">
        <v>2013</v>
      </c>
      <c r="C523" s="60" t="s">
        <v>969</v>
      </c>
      <c r="D523" s="60" t="str">
        <f>VLOOKUP(C523,agencies!$A$2:$E$375,3,FALSE)</f>
        <v>Minneapolis PD</v>
      </c>
      <c r="E523" s="60">
        <v>413479</v>
      </c>
      <c r="F523" s="59" t="s">
        <v>629</v>
      </c>
      <c r="G523" s="65">
        <v>39737</v>
      </c>
      <c r="H523" s="60"/>
      <c r="I523" s="62"/>
      <c r="J523" s="20">
        <v>5000</v>
      </c>
      <c r="K523" s="60" t="s">
        <v>969</v>
      </c>
      <c r="L523" s="59" t="s">
        <v>630</v>
      </c>
      <c r="M523" s="60"/>
      <c r="N523" s="13" t="s">
        <v>600</v>
      </c>
      <c r="O523" s="60"/>
      <c r="P523" s="60" t="s">
        <v>969</v>
      </c>
    </row>
    <row r="524" spans="1:16" ht="14" customHeight="1">
      <c r="A524" s="60">
        <v>2009</v>
      </c>
      <c r="B524" s="61">
        <v>2009</v>
      </c>
      <c r="C524" s="60" t="s">
        <v>154</v>
      </c>
      <c r="D524" s="60" t="str">
        <f>VLOOKUP(C524,agencies!$A$2:$E$375,3,FALSE)</f>
        <v>Mankato PD</v>
      </c>
      <c r="E524" s="60">
        <v>40669</v>
      </c>
      <c r="F524" s="50" t="s">
        <v>155</v>
      </c>
      <c r="G524" s="52">
        <v>39752</v>
      </c>
      <c r="H524" s="52">
        <v>40028</v>
      </c>
      <c r="I524" s="52"/>
      <c r="J524" s="63">
        <v>5000</v>
      </c>
      <c r="K524" s="60" t="s">
        <v>562</v>
      </c>
      <c r="L524" s="60"/>
      <c r="M524" s="60"/>
      <c r="N524" s="13" t="s">
        <v>600</v>
      </c>
      <c r="O524" s="60"/>
      <c r="P524" s="60" t="s">
        <v>2355</v>
      </c>
    </row>
    <row r="525" spans="1:16" ht="14" customHeight="1">
      <c r="A525" s="60">
        <v>2009</v>
      </c>
      <c r="B525" s="61">
        <v>2010</v>
      </c>
      <c r="C525" s="60" t="s">
        <v>169</v>
      </c>
      <c r="D525" s="60" t="str">
        <f>VLOOKUP(C525,agencies!$A$2:$E$375,3,FALSE)</f>
        <v>Virginia PD</v>
      </c>
      <c r="E525" s="60">
        <v>8635</v>
      </c>
      <c r="F525" s="50" t="s">
        <v>170</v>
      </c>
      <c r="G525" s="52">
        <v>39815</v>
      </c>
      <c r="H525" s="52">
        <v>39932</v>
      </c>
      <c r="I525" s="52"/>
      <c r="J525" s="63">
        <v>5000</v>
      </c>
      <c r="K525" s="60" t="s">
        <v>562</v>
      </c>
      <c r="L525" s="60"/>
      <c r="M525" s="60"/>
      <c r="N525" s="13" t="s">
        <v>600</v>
      </c>
      <c r="O525" s="60"/>
      <c r="P525" s="60" t="s">
        <v>2355</v>
      </c>
    </row>
    <row r="526" spans="1:16" ht="14" customHeight="1">
      <c r="A526" s="60">
        <v>2014</v>
      </c>
      <c r="B526" s="61">
        <v>2016</v>
      </c>
      <c r="C526" s="60" t="s">
        <v>110</v>
      </c>
      <c r="D526" s="60" t="str">
        <f>VLOOKUP(C526,agencies!$A$2:$E$375,3,FALSE)</f>
        <v>Maplewood PD</v>
      </c>
      <c r="E526" s="60">
        <v>40742</v>
      </c>
      <c r="F526" s="50" t="s">
        <v>472</v>
      </c>
      <c r="G526" s="52">
        <v>40022</v>
      </c>
      <c r="H526" s="52">
        <v>41946</v>
      </c>
      <c r="I526" s="52"/>
      <c r="J526" s="63">
        <v>5000</v>
      </c>
      <c r="K526" s="60" t="s">
        <v>562</v>
      </c>
      <c r="L526" s="60"/>
      <c r="M526" s="60"/>
      <c r="N526" s="13" t="s">
        <v>600</v>
      </c>
      <c r="O526" s="60"/>
      <c r="P526" s="60" t="s">
        <v>2355</v>
      </c>
    </row>
    <row r="527" spans="1:16" ht="14" customHeight="1">
      <c r="A527" s="60">
        <v>2010</v>
      </c>
      <c r="B527" s="61">
        <v>2011</v>
      </c>
      <c r="C527" s="60" t="s">
        <v>66</v>
      </c>
      <c r="D527" s="60" t="str">
        <f>VLOOKUP(C527,agencies!$A$2:$E$375,3,FALSE)</f>
        <v>New Hope PD</v>
      </c>
      <c r="E527" s="60">
        <v>20900</v>
      </c>
      <c r="F527" s="50" t="s">
        <v>238</v>
      </c>
      <c r="G527" s="52">
        <v>40519</v>
      </c>
      <c r="H527" s="52">
        <v>40528</v>
      </c>
      <c r="I527" s="52"/>
      <c r="J527" s="63">
        <v>5000</v>
      </c>
      <c r="K527" s="60" t="s">
        <v>562</v>
      </c>
      <c r="L527" s="60"/>
      <c r="M527" s="60"/>
      <c r="N527" s="13" t="s">
        <v>600</v>
      </c>
      <c r="O527" s="60"/>
      <c r="P527" s="60" t="s">
        <v>2355</v>
      </c>
    </row>
    <row r="528" spans="1:16" ht="14" customHeight="1">
      <c r="A528" s="60">
        <v>2013</v>
      </c>
      <c r="B528" s="61">
        <v>2015</v>
      </c>
      <c r="C528" s="60" t="s">
        <v>9</v>
      </c>
      <c r="D528" s="60" t="str">
        <f>VLOOKUP(C528,agencies!$A$2:$E$375,3,FALSE)</f>
        <v>Brooklyn Park PD</v>
      </c>
      <c r="E528" s="60">
        <v>79433</v>
      </c>
      <c r="F528" s="50" t="s">
        <v>386</v>
      </c>
      <c r="G528" s="52">
        <v>40834</v>
      </c>
      <c r="H528" s="52">
        <v>41562</v>
      </c>
      <c r="I528" s="52"/>
      <c r="J528" s="63">
        <v>5000</v>
      </c>
      <c r="K528" s="60" t="s">
        <v>562</v>
      </c>
      <c r="L528" s="60"/>
      <c r="M528" s="60"/>
      <c r="N528" s="13" t="s">
        <v>600</v>
      </c>
      <c r="O528" s="60"/>
      <c r="P528" s="60" t="s">
        <v>2355</v>
      </c>
    </row>
    <row r="529" spans="1:16" ht="14" customHeight="1">
      <c r="A529" s="60">
        <v>2014</v>
      </c>
      <c r="B529" s="61">
        <v>2014</v>
      </c>
      <c r="C529" s="60" t="s">
        <v>239</v>
      </c>
      <c r="D529" s="60" t="str">
        <f>VLOOKUP(C529,agencies!$A$2:$E$375,3,FALSE)</f>
        <v>Faribault PD</v>
      </c>
      <c r="E529" s="60">
        <v>23648</v>
      </c>
      <c r="F529" s="50" t="s">
        <v>428</v>
      </c>
      <c r="G529" s="52">
        <v>41068</v>
      </c>
      <c r="H529" s="52">
        <v>41765</v>
      </c>
      <c r="I529" s="52"/>
      <c r="J529" s="63">
        <v>5000</v>
      </c>
      <c r="K529" s="60" t="s">
        <v>562</v>
      </c>
      <c r="L529" s="60"/>
      <c r="M529" s="60"/>
      <c r="N529" s="13" t="s">
        <v>600</v>
      </c>
      <c r="O529" s="60"/>
      <c r="P529" s="60" t="s">
        <v>2355</v>
      </c>
    </row>
    <row r="530" spans="1:16" ht="14" customHeight="1">
      <c r="A530" s="60"/>
      <c r="B530" s="64">
        <v>2015</v>
      </c>
      <c r="C530" s="60" t="s">
        <v>969</v>
      </c>
      <c r="D530" s="60" t="str">
        <f>VLOOKUP(C530,agencies!$A$2:$E$375,3,FALSE)</f>
        <v>Minneapolis PD</v>
      </c>
      <c r="E530" s="60">
        <v>413479</v>
      </c>
      <c r="F530" s="59" t="s">
        <v>737</v>
      </c>
      <c r="G530" s="88">
        <v>41718</v>
      </c>
      <c r="H530" s="60"/>
      <c r="I530" s="60"/>
      <c r="J530" s="20">
        <v>5000</v>
      </c>
      <c r="K530" s="60" t="s">
        <v>969</v>
      </c>
      <c r="L530" s="59" t="s">
        <v>738</v>
      </c>
      <c r="M530" s="60"/>
      <c r="N530" s="13" t="s">
        <v>600</v>
      </c>
      <c r="O530" s="60"/>
      <c r="P530" s="60" t="s">
        <v>969</v>
      </c>
    </row>
    <row r="531" spans="1:16" ht="14" customHeight="1">
      <c r="A531" s="60">
        <v>2017</v>
      </c>
      <c r="B531" s="61">
        <v>2017</v>
      </c>
      <c r="C531" s="60" t="s">
        <v>1199</v>
      </c>
      <c r="D531" s="60" t="str">
        <f>VLOOKUP(C531,agencies!$A$2:$E$375,3,FALSE)</f>
        <v>Fridley PD</v>
      </c>
      <c r="E531" s="60">
        <v>27782</v>
      </c>
      <c r="F531" s="50" t="s">
        <v>1200</v>
      </c>
      <c r="G531" s="52">
        <v>42432</v>
      </c>
      <c r="H531" s="52">
        <v>42765</v>
      </c>
      <c r="I531" s="60"/>
      <c r="J531" s="63">
        <v>5000</v>
      </c>
      <c r="K531" s="13" t="s">
        <v>562</v>
      </c>
      <c r="L531" s="60"/>
      <c r="M531" s="60"/>
      <c r="N531" s="13" t="s">
        <v>600</v>
      </c>
      <c r="O531" s="60"/>
      <c r="P531" s="60" t="s">
        <v>2355</v>
      </c>
    </row>
    <row r="532" spans="1:16" ht="14" customHeight="1">
      <c r="A532" s="60"/>
      <c r="B532" s="61">
        <v>2013</v>
      </c>
      <c r="C532" s="60" t="s">
        <v>586</v>
      </c>
      <c r="D532" s="60" t="str">
        <f>VLOOKUP(C532,agencies!$A$2:$E$375,3,FALSE)</f>
        <v>Duluth PD</v>
      </c>
      <c r="E532" s="60">
        <v>86241</v>
      </c>
      <c r="F532" s="50" t="s">
        <v>584</v>
      </c>
      <c r="G532" s="60"/>
      <c r="H532" s="60"/>
      <c r="I532" s="52">
        <v>41422</v>
      </c>
      <c r="J532" s="63">
        <v>5000</v>
      </c>
      <c r="K532" s="60" t="s">
        <v>586</v>
      </c>
      <c r="L532" s="60" t="s">
        <v>585</v>
      </c>
      <c r="M532" s="60" t="s">
        <v>587</v>
      </c>
      <c r="N532" s="13" t="s">
        <v>600</v>
      </c>
      <c r="O532" s="60"/>
      <c r="P532" s="60" t="s">
        <v>2355</v>
      </c>
    </row>
    <row r="533" spans="1:16" ht="14" customHeight="1">
      <c r="A533" s="60"/>
      <c r="B533" s="64">
        <v>2007</v>
      </c>
      <c r="C533" s="60" t="s">
        <v>1020</v>
      </c>
      <c r="D533" s="60" t="str">
        <f>VLOOKUP(C533,agencies!$A$2:$E$375,3,FALSE)</f>
        <v>Ramsey SO</v>
      </c>
      <c r="E533" s="60">
        <v>76656</v>
      </c>
      <c r="F533" s="81" t="s">
        <v>993</v>
      </c>
      <c r="G533" s="60"/>
      <c r="H533" s="60"/>
      <c r="I533" s="103">
        <v>39169</v>
      </c>
      <c r="J533" s="83">
        <v>5000</v>
      </c>
      <c r="K533" s="60" t="s">
        <v>1020</v>
      </c>
      <c r="L533" s="84" t="s">
        <v>971</v>
      </c>
      <c r="M533" s="81" t="s">
        <v>994</v>
      </c>
      <c r="N533" s="60" t="s">
        <v>597</v>
      </c>
      <c r="O533" s="84" t="s">
        <v>975</v>
      </c>
      <c r="P533" s="60" t="s">
        <v>2355</v>
      </c>
    </row>
    <row r="534" spans="1:16" ht="14" customHeight="1">
      <c r="A534" s="60"/>
      <c r="B534" s="64">
        <v>2010</v>
      </c>
      <c r="C534" s="60" t="s">
        <v>1020</v>
      </c>
      <c r="D534" s="60" t="str">
        <f>VLOOKUP(C534,agencies!$A$2:$E$375,3,FALSE)</f>
        <v>Ramsey SO</v>
      </c>
      <c r="E534" s="60">
        <v>76656</v>
      </c>
      <c r="F534" s="81" t="s">
        <v>981</v>
      </c>
      <c r="G534" s="60"/>
      <c r="H534" s="60"/>
      <c r="I534" s="82">
        <v>40347</v>
      </c>
      <c r="J534" s="83">
        <v>5000</v>
      </c>
      <c r="K534" s="60" t="s">
        <v>1020</v>
      </c>
      <c r="L534" s="84" t="s">
        <v>972</v>
      </c>
      <c r="M534" s="81" t="s">
        <v>982</v>
      </c>
      <c r="N534" s="13" t="s">
        <v>600</v>
      </c>
      <c r="O534" s="81" t="s">
        <v>978</v>
      </c>
      <c r="P534" s="60" t="s">
        <v>2355</v>
      </c>
    </row>
    <row r="535" spans="1:16" ht="14" customHeight="1">
      <c r="A535" s="60"/>
      <c r="B535" s="61">
        <v>2012</v>
      </c>
      <c r="C535" s="60" t="s">
        <v>567</v>
      </c>
      <c r="D535" s="60" t="str">
        <f>PROPER(C535)</f>
        <v>State Patrol</v>
      </c>
      <c r="E535" s="60" t="e">
        <v>#N/A</v>
      </c>
      <c r="F535" s="50" t="s">
        <v>572</v>
      </c>
      <c r="G535" s="60"/>
      <c r="H535" s="60"/>
      <c r="I535" s="52">
        <v>41138</v>
      </c>
      <c r="J535" s="63">
        <v>5000</v>
      </c>
      <c r="K535" s="60" t="s">
        <v>567</v>
      </c>
      <c r="L535" s="60" t="s">
        <v>573</v>
      </c>
      <c r="M535" s="60"/>
      <c r="N535" s="13" t="s">
        <v>600</v>
      </c>
      <c r="O535" s="60"/>
      <c r="P535" s="60" t="s">
        <v>2355</v>
      </c>
    </row>
    <row r="536" spans="1:16" ht="14" customHeight="1">
      <c r="A536" s="60">
        <v>2012</v>
      </c>
      <c r="B536" s="61">
        <v>2013</v>
      </c>
      <c r="C536" s="60" t="s">
        <v>59</v>
      </c>
      <c r="D536" s="60" t="str">
        <f>VLOOKUP(C536,agencies!$A$2:$E$375,3,FALSE)</f>
        <v>Rogers PD</v>
      </c>
      <c r="E536" s="60">
        <v>12702</v>
      </c>
      <c r="F536" s="50" t="s">
        <v>340</v>
      </c>
      <c r="G536" s="52">
        <v>41127</v>
      </c>
      <c r="H536" s="52">
        <v>41194</v>
      </c>
      <c r="I536" s="52"/>
      <c r="J536" s="63">
        <v>4800</v>
      </c>
      <c r="K536" s="60" t="s">
        <v>562</v>
      </c>
      <c r="L536" s="60"/>
      <c r="M536" s="60"/>
      <c r="N536" s="13" t="s">
        <v>600</v>
      </c>
      <c r="O536" s="60"/>
      <c r="P536" s="60" t="s">
        <v>2355</v>
      </c>
    </row>
    <row r="537" spans="1:16" ht="14" customHeight="1">
      <c r="A537" s="60"/>
      <c r="B537" s="64">
        <v>2015</v>
      </c>
      <c r="C537" s="60" t="s">
        <v>969</v>
      </c>
      <c r="D537" s="60" t="str">
        <f>VLOOKUP(C537,agencies!$A$2:$E$375,3,FALSE)</f>
        <v>Minneapolis PD</v>
      </c>
      <c r="E537" s="60">
        <v>413479</v>
      </c>
      <c r="F537" s="59" t="s">
        <v>747</v>
      </c>
      <c r="G537" s="89">
        <v>42004</v>
      </c>
      <c r="H537" s="60"/>
      <c r="I537" s="60"/>
      <c r="J537" s="20">
        <v>4635</v>
      </c>
      <c r="K537" s="60" t="s">
        <v>969</v>
      </c>
      <c r="L537" s="59"/>
      <c r="M537" s="60"/>
      <c r="N537" s="13" t="s">
        <v>600</v>
      </c>
      <c r="O537" s="60"/>
      <c r="P537" s="60" t="s">
        <v>969</v>
      </c>
    </row>
    <row r="538" spans="1:16" ht="14" customHeight="1">
      <c r="A538" s="60"/>
      <c r="B538" s="92">
        <v>2017</v>
      </c>
      <c r="C538" s="13" t="s">
        <v>969</v>
      </c>
      <c r="D538" s="60" t="s">
        <v>1328</v>
      </c>
      <c r="E538" s="60">
        <v>413479</v>
      </c>
      <c r="F538" s="93" t="s">
        <v>776</v>
      </c>
      <c r="G538" s="94">
        <v>39857</v>
      </c>
      <c r="H538" s="60"/>
      <c r="I538" s="60"/>
      <c r="J538" s="95">
        <v>4500</v>
      </c>
      <c r="K538" s="13" t="s">
        <v>969</v>
      </c>
      <c r="L538" s="13" t="s">
        <v>585</v>
      </c>
      <c r="M538" s="60"/>
      <c r="N538" s="13" t="s">
        <v>600</v>
      </c>
      <c r="O538" s="60"/>
      <c r="P538" s="60" t="s">
        <v>969</v>
      </c>
    </row>
    <row r="539" spans="1:16" ht="14" customHeight="1">
      <c r="A539" s="60"/>
      <c r="B539" s="61">
        <v>2011</v>
      </c>
      <c r="C539" s="60" t="s">
        <v>969</v>
      </c>
      <c r="D539" s="60" t="str">
        <f>VLOOKUP(C539,agencies!$A$2:$E$375,3,FALSE)</f>
        <v>Minneapolis PD</v>
      </c>
      <c r="E539" s="60">
        <v>413479</v>
      </c>
      <c r="F539" s="50" t="s">
        <v>846</v>
      </c>
      <c r="G539" s="52">
        <v>38247</v>
      </c>
      <c r="H539" s="60"/>
      <c r="I539" s="62"/>
      <c r="J539" s="63">
        <v>4500</v>
      </c>
      <c r="K539" s="60" t="s">
        <v>969</v>
      </c>
      <c r="L539" s="60" t="s">
        <v>935</v>
      </c>
      <c r="M539" s="60"/>
      <c r="N539" s="13" t="s">
        <v>600</v>
      </c>
      <c r="O539" s="60"/>
      <c r="P539" s="60" t="s">
        <v>969</v>
      </c>
    </row>
    <row r="540" spans="1:16" ht="14" customHeight="1">
      <c r="A540" s="60"/>
      <c r="B540" s="61">
        <v>2012</v>
      </c>
      <c r="C540" s="60" t="s">
        <v>969</v>
      </c>
      <c r="D540" s="60" t="str">
        <f>VLOOKUP(C540,agencies!$A$2:$E$375,3,FALSE)</f>
        <v>Minneapolis PD</v>
      </c>
      <c r="E540" s="60">
        <v>413479</v>
      </c>
      <c r="F540" s="50" t="s">
        <v>776</v>
      </c>
      <c r="G540" s="52">
        <v>39857</v>
      </c>
      <c r="H540" s="60"/>
      <c r="I540" s="62"/>
      <c r="J540" s="63">
        <v>4500</v>
      </c>
      <c r="K540" s="60" t="s">
        <v>969</v>
      </c>
      <c r="L540" s="60" t="s">
        <v>956</v>
      </c>
      <c r="M540" s="60"/>
      <c r="N540" s="13" t="s">
        <v>600</v>
      </c>
      <c r="O540" s="60"/>
      <c r="P540" s="60" t="s">
        <v>969</v>
      </c>
    </row>
    <row r="541" spans="1:16" ht="14" customHeight="1">
      <c r="A541" s="60"/>
      <c r="B541" s="64">
        <v>2017</v>
      </c>
      <c r="C541" s="60" t="s">
        <v>969</v>
      </c>
      <c r="D541" s="60" t="str">
        <f>VLOOKUP(C541,agencies!$A$2:$E$375,3,FALSE)</f>
        <v>Minneapolis PD</v>
      </c>
      <c r="E541" s="60">
        <v>413479</v>
      </c>
      <c r="F541" s="74" t="s">
        <v>776</v>
      </c>
      <c r="G541" s="75">
        <v>39857</v>
      </c>
      <c r="H541" s="60"/>
      <c r="I541" s="60"/>
      <c r="J541" s="20">
        <v>4500</v>
      </c>
      <c r="K541" s="60" t="s">
        <v>969</v>
      </c>
      <c r="L541" s="59" t="s">
        <v>777</v>
      </c>
      <c r="M541" s="60"/>
      <c r="N541" s="13" t="s">
        <v>600</v>
      </c>
      <c r="O541" s="60"/>
      <c r="P541" s="60" t="s">
        <v>969</v>
      </c>
    </row>
    <row r="542" spans="1:16" ht="14" customHeight="1">
      <c r="A542" s="60">
        <v>2013</v>
      </c>
      <c r="B542" s="61">
        <v>2016</v>
      </c>
      <c r="C542" s="60" t="s">
        <v>389</v>
      </c>
      <c r="D542" s="60" t="str">
        <f>VLOOKUP(C542,agencies!$A$2:$E$375,3,FALSE)</f>
        <v>Waite Park PD</v>
      </c>
      <c r="E542" s="60">
        <v>7499</v>
      </c>
      <c r="F542" s="50" t="s">
        <v>390</v>
      </c>
      <c r="G542" s="52">
        <v>40559</v>
      </c>
      <c r="H542" s="52">
        <v>41502</v>
      </c>
      <c r="I542" s="52"/>
      <c r="J542" s="63">
        <v>4500</v>
      </c>
      <c r="K542" s="60" t="s">
        <v>562</v>
      </c>
      <c r="L542" s="60"/>
      <c r="M542" s="60"/>
      <c r="N542" s="13" t="s">
        <v>600</v>
      </c>
      <c r="O542" s="60"/>
      <c r="P542" s="60" t="s">
        <v>2355</v>
      </c>
    </row>
    <row r="543" spans="1:16" ht="14" customHeight="1">
      <c r="A543" s="60">
        <v>2014</v>
      </c>
      <c r="B543" s="61">
        <v>2015</v>
      </c>
      <c r="C543" s="60" t="s">
        <v>456</v>
      </c>
      <c r="D543" s="60" t="str">
        <f>VLOOKUP(C543,agencies!$A$2:$E$375,3,FALSE)</f>
        <v>Hutchinson PD</v>
      </c>
      <c r="E543" s="60">
        <v>13804</v>
      </c>
      <c r="F543" s="50" t="s">
        <v>457</v>
      </c>
      <c r="G543" s="52">
        <v>41621</v>
      </c>
      <c r="H543" s="52">
        <v>41932</v>
      </c>
      <c r="I543" s="52"/>
      <c r="J543" s="63">
        <v>4500</v>
      </c>
      <c r="K543" s="60" t="s">
        <v>562</v>
      </c>
      <c r="L543" s="60"/>
      <c r="M543" s="60"/>
      <c r="N543" s="13" t="s">
        <v>600</v>
      </c>
      <c r="O543" s="60"/>
      <c r="P543" s="60" t="s">
        <v>2355</v>
      </c>
    </row>
    <row r="544" spans="1:16" ht="14" customHeight="1">
      <c r="A544" s="60"/>
      <c r="B544" s="64">
        <v>2010</v>
      </c>
      <c r="C544" s="60" t="s">
        <v>1020</v>
      </c>
      <c r="D544" s="60" t="str">
        <f>VLOOKUP(C544,agencies!$A$2:$E$375,3,FALSE)</f>
        <v>Ramsey SO</v>
      </c>
      <c r="E544" s="60">
        <v>76656</v>
      </c>
      <c r="F544" s="81" t="s">
        <v>979</v>
      </c>
      <c r="G544" s="60"/>
      <c r="H544" s="60"/>
      <c r="I544" s="82">
        <v>40429</v>
      </c>
      <c r="J544" s="83">
        <v>4500</v>
      </c>
      <c r="K544" s="60" t="s">
        <v>1020</v>
      </c>
      <c r="L544" s="84" t="s">
        <v>971</v>
      </c>
      <c r="M544" s="81" t="s">
        <v>980</v>
      </c>
      <c r="N544" s="60" t="s">
        <v>597</v>
      </c>
      <c r="O544" s="81" t="s">
        <v>978</v>
      </c>
      <c r="P544" s="60" t="s">
        <v>2355</v>
      </c>
    </row>
    <row r="545" spans="1:16" ht="14" customHeight="1">
      <c r="A545" s="60">
        <v>2009</v>
      </c>
      <c r="B545" s="61">
        <v>2009</v>
      </c>
      <c r="C545" s="60" t="s">
        <v>100</v>
      </c>
      <c r="D545" s="60" t="str">
        <f>VLOOKUP(C545,agencies!$A$2:$E$375,3,FALSE)</f>
        <v>Brooklyn Center PD</v>
      </c>
      <c r="E545" s="60">
        <v>30873</v>
      </c>
      <c r="F545" s="50" t="s">
        <v>144</v>
      </c>
      <c r="G545" s="52">
        <v>39870</v>
      </c>
      <c r="H545" s="52">
        <v>39958</v>
      </c>
      <c r="I545" s="52"/>
      <c r="J545" s="63">
        <v>4442.5</v>
      </c>
      <c r="K545" s="60" t="s">
        <v>562</v>
      </c>
      <c r="L545" s="60"/>
      <c r="M545" s="60"/>
      <c r="N545" s="13" t="s">
        <v>600</v>
      </c>
      <c r="O545" s="60"/>
      <c r="P545" s="60" t="s">
        <v>2355</v>
      </c>
    </row>
    <row r="546" spans="1:16" ht="14" customHeight="1">
      <c r="A546" s="70">
        <v>2017</v>
      </c>
      <c r="B546" s="112">
        <v>2017</v>
      </c>
      <c r="C546" s="70" t="s">
        <v>2295</v>
      </c>
      <c r="D546" s="60" t="str">
        <f>PROPER(C546)</f>
        <v>Dakota County Multi Agency Assistance Group</v>
      </c>
      <c r="E546" s="60"/>
      <c r="F546" s="107" t="s">
        <v>2304</v>
      </c>
      <c r="G546" s="108">
        <v>42931</v>
      </c>
      <c r="H546" s="108">
        <v>42934</v>
      </c>
      <c r="I546" s="60"/>
      <c r="J546" s="109">
        <v>4400</v>
      </c>
      <c r="K546" s="13" t="s">
        <v>562</v>
      </c>
      <c r="L546" s="13" t="s">
        <v>585</v>
      </c>
      <c r="M546" s="60"/>
      <c r="N546" s="13" t="s">
        <v>600</v>
      </c>
      <c r="O546" s="60"/>
      <c r="P546" s="60" t="s">
        <v>2355</v>
      </c>
    </row>
    <row r="547" spans="1:16" ht="14" customHeight="1">
      <c r="A547" s="60">
        <v>2015</v>
      </c>
      <c r="B547" s="61">
        <v>2016</v>
      </c>
      <c r="C547" s="60" t="s">
        <v>80</v>
      </c>
      <c r="D547" s="60" t="str">
        <f>VLOOKUP(C547,agencies!$A$2:$E$375,3,FALSE)</f>
        <v>Blaine PD</v>
      </c>
      <c r="E547" s="60">
        <v>62177</v>
      </c>
      <c r="F547" s="50" t="s">
        <v>388</v>
      </c>
      <c r="G547" s="52">
        <v>40577</v>
      </c>
      <c r="H547" s="52">
        <v>42011</v>
      </c>
      <c r="I547" s="52"/>
      <c r="J547" s="63">
        <v>4375.25</v>
      </c>
      <c r="K547" s="60" t="s">
        <v>562</v>
      </c>
      <c r="L547" s="60"/>
      <c r="M547" s="60"/>
      <c r="N547" s="13" t="s">
        <v>600</v>
      </c>
      <c r="O547" s="60"/>
      <c r="P547" s="60" t="s">
        <v>2355</v>
      </c>
    </row>
    <row r="548" spans="1:16" ht="14" customHeight="1">
      <c r="A548" s="60">
        <v>2013</v>
      </c>
      <c r="B548" s="61">
        <v>2016</v>
      </c>
      <c r="C548" s="60" t="s">
        <v>391</v>
      </c>
      <c r="D548" s="60" t="str">
        <f>VLOOKUP(C548,agencies!$A$2:$E$375,3,FALSE)</f>
        <v>Lake Crystal PD</v>
      </c>
      <c r="E548" s="60">
        <v>2523</v>
      </c>
      <c r="F548" s="50" t="s">
        <v>388</v>
      </c>
      <c r="G548" s="52">
        <v>40577</v>
      </c>
      <c r="H548" s="52">
        <v>41514</v>
      </c>
      <c r="I548" s="52"/>
      <c r="J548" s="63">
        <v>4375.25</v>
      </c>
      <c r="K548" s="60" t="s">
        <v>562</v>
      </c>
      <c r="L548" s="60"/>
      <c r="M548" s="60"/>
      <c r="N548" s="13" t="s">
        <v>600</v>
      </c>
      <c r="O548" s="60"/>
      <c r="P548" s="60" t="s">
        <v>2355</v>
      </c>
    </row>
    <row r="549" spans="1:16" ht="14" customHeight="1">
      <c r="A549" s="60">
        <v>2015</v>
      </c>
      <c r="B549" s="61">
        <v>2016</v>
      </c>
      <c r="C549" s="60" t="s">
        <v>289</v>
      </c>
      <c r="D549" s="60" t="str">
        <f>VLOOKUP(C549,agencies!$A$2:$E$375,3,FALSE)</f>
        <v>Burnsville PD</v>
      </c>
      <c r="E549" s="60">
        <v>61939</v>
      </c>
      <c r="F549" s="50" t="s">
        <v>505</v>
      </c>
      <c r="G549" s="52">
        <v>41404</v>
      </c>
      <c r="H549" s="52">
        <v>42052</v>
      </c>
      <c r="I549" s="52"/>
      <c r="J549" s="63">
        <v>4250</v>
      </c>
      <c r="K549" s="60" t="s">
        <v>562</v>
      </c>
      <c r="L549" s="60"/>
      <c r="M549" s="60"/>
      <c r="N549" s="13" t="s">
        <v>600</v>
      </c>
      <c r="O549" s="60"/>
      <c r="P549" s="60" t="s">
        <v>2355</v>
      </c>
    </row>
    <row r="550" spans="1:16" ht="14" customHeight="1">
      <c r="A550" s="60">
        <v>2015</v>
      </c>
      <c r="B550" s="61">
        <v>2015</v>
      </c>
      <c r="C550" s="60" t="s">
        <v>35</v>
      </c>
      <c r="D550" s="60" t="str">
        <f>VLOOKUP(C550,agencies!$A$2:$E$375,3,FALSE)</f>
        <v>Apple Valley PD</v>
      </c>
      <c r="E550" s="60">
        <v>50832</v>
      </c>
      <c r="F550" s="50" t="s">
        <v>497</v>
      </c>
      <c r="G550" s="52">
        <v>42097</v>
      </c>
      <c r="H550" s="52">
        <v>42263</v>
      </c>
      <c r="I550" s="52"/>
      <c r="J550" s="63">
        <v>4045</v>
      </c>
      <c r="K550" s="60" t="s">
        <v>562</v>
      </c>
      <c r="L550" s="60"/>
      <c r="M550" s="60"/>
      <c r="N550" s="13" t="s">
        <v>600</v>
      </c>
      <c r="O550" s="60"/>
      <c r="P550" s="60" t="s">
        <v>2355</v>
      </c>
    </row>
    <row r="551" spans="1:16" ht="14" customHeight="1">
      <c r="A551" s="60">
        <v>2009</v>
      </c>
      <c r="B551" s="61">
        <v>2009</v>
      </c>
      <c r="C551" s="60" t="s">
        <v>148</v>
      </c>
      <c r="D551" s="60" t="str">
        <f>VLOOKUP(C551,agencies!$A$2:$E$375,3,FALSE)</f>
        <v>Dilworth PD</v>
      </c>
      <c r="E551" s="60">
        <v>4228</v>
      </c>
      <c r="F551" s="50" t="s">
        <v>149</v>
      </c>
      <c r="G551" s="52">
        <v>39924</v>
      </c>
      <c r="H551" s="52">
        <v>39993</v>
      </c>
      <c r="I551" s="52"/>
      <c r="J551" s="63">
        <v>4000</v>
      </c>
      <c r="K551" s="60" t="s">
        <v>562</v>
      </c>
      <c r="L551" s="60"/>
      <c r="M551" s="60"/>
      <c r="N551" s="13" t="s">
        <v>600</v>
      </c>
      <c r="O551" s="60"/>
      <c r="P551" s="60" t="s">
        <v>2355</v>
      </c>
    </row>
    <row r="552" spans="1:16" ht="14" customHeight="1">
      <c r="A552" s="60">
        <v>2011</v>
      </c>
      <c r="B552" s="61">
        <v>2013</v>
      </c>
      <c r="C552" s="60" t="s">
        <v>274</v>
      </c>
      <c r="D552" s="60" t="str">
        <f>VLOOKUP(C552,agencies!$A$2:$E$375,3,FALSE)</f>
        <v>North St Paul PD</v>
      </c>
      <c r="E552" s="60">
        <v>12417</v>
      </c>
      <c r="F552" s="50" t="s">
        <v>276</v>
      </c>
      <c r="G552" s="52">
        <v>40284</v>
      </c>
      <c r="H552" s="52">
        <v>40655</v>
      </c>
      <c r="I552" s="52"/>
      <c r="J552" s="63">
        <v>4000</v>
      </c>
      <c r="K552" s="60" t="s">
        <v>562</v>
      </c>
      <c r="L552" s="60"/>
      <c r="M552" s="60"/>
      <c r="N552" s="13" t="s">
        <v>600</v>
      </c>
      <c r="O552" s="60"/>
      <c r="P552" s="60" t="s">
        <v>2355</v>
      </c>
    </row>
    <row r="553" spans="1:16" ht="14" customHeight="1">
      <c r="A553" s="60">
        <v>2013</v>
      </c>
      <c r="B553" s="61">
        <v>2016</v>
      </c>
      <c r="C553" s="60" t="s">
        <v>13</v>
      </c>
      <c r="D553" s="60" t="str">
        <f>VLOOKUP(C553,agencies!$A$2:$E$375,3,FALSE)</f>
        <v>Woodbury PD</v>
      </c>
      <c r="E553" s="60">
        <v>68001</v>
      </c>
      <c r="F553" s="50" t="s">
        <v>392</v>
      </c>
      <c r="G553" s="52">
        <v>40468</v>
      </c>
      <c r="H553" s="52">
        <v>41521</v>
      </c>
      <c r="I553" s="52"/>
      <c r="J553" s="63">
        <v>4000</v>
      </c>
      <c r="K553" s="60" t="s">
        <v>562</v>
      </c>
      <c r="L553" s="60"/>
      <c r="M553" s="60"/>
      <c r="N553" s="13" t="s">
        <v>600</v>
      </c>
      <c r="O553" s="60"/>
      <c r="P553" s="60" t="s">
        <v>2355</v>
      </c>
    </row>
    <row r="554" spans="1:16" ht="14" customHeight="1">
      <c r="A554" s="60">
        <v>2014</v>
      </c>
      <c r="B554" s="61">
        <v>2015</v>
      </c>
      <c r="C554" s="60" t="s">
        <v>9</v>
      </c>
      <c r="D554" s="60" t="str">
        <f>VLOOKUP(C554,agencies!$A$2:$E$375,3,FALSE)</f>
        <v>Brooklyn Park PD</v>
      </c>
      <c r="E554" s="60">
        <v>79433</v>
      </c>
      <c r="F554" s="50" t="s">
        <v>450</v>
      </c>
      <c r="G554" s="52">
        <v>40749</v>
      </c>
      <c r="H554" s="52">
        <v>41792</v>
      </c>
      <c r="I554" s="52"/>
      <c r="J554" s="63">
        <v>4000</v>
      </c>
      <c r="K554" s="60" t="s">
        <v>562</v>
      </c>
      <c r="L554" s="60"/>
      <c r="M554" s="60"/>
      <c r="N554" s="13" t="s">
        <v>600</v>
      </c>
      <c r="O554" s="60"/>
      <c r="P554" s="60" t="s">
        <v>2355</v>
      </c>
    </row>
    <row r="555" spans="1:16" ht="14" customHeight="1">
      <c r="A555" s="60">
        <v>2015</v>
      </c>
      <c r="B555" s="61">
        <v>2016</v>
      </c>
      <c r="C555" s="60" t="s">
        <v>508</v>
      </c>
      <c r="D555" s="60" t="str">
        <f>VLOOKUP(C555,agencies!$A$2:$E$375,3,FALSE)</f>
        <v>Crystal PD</v>
      </c>
      <c r="E555" s="60">
        <v>22716</v>
      </c>
      <c r="F555" s="50" t="s">
        <v>509</v>
      </c>
      <c r="G555" s="52">
        <v>40958</v>
      </c>
      <c r="H555" s="52">
        <v>42102</v>
      </c>
      <c r="I555" s="52"/>
      <c r="J555" s="63">
        <v>4000</v>
      </c>
      <c r="K555" s="60" t="s">
        <v>562</v>
      </c>
      <c r="L555" s="60"/>
      <c r="M555" s="60"/>
      <c r="N555" s="13" t="s">
        <v>600</v>
      </c>
      <c r="O555" s="60"/>
      <c r="P555" s="60" t="s">
        <v>2355</v>
      </c>
    </row>
    <row r="556" spans="1:16" ht="14" customHeight="1">
      <c r="A556" s="58">
        <v>2014</v>
      </c>
      <c r="B556" s="58">
        <v>2015</v>
      </c>
      <c r="C556" s="72" t="s">
        <v>1286</v>
      </c>
      <c r="D556" s="72" t="s">
        <v>1331</v>
      </c>
      <c r="E556" s="60">
        <v>300721</v>
      </c>
      <c r="F556" s="73" t="s">
        <v>2348</v>
      </c>
      <c r="G556" s="72"/>
      <c r="H556" s="72"/>
      <c r="I556" s="72"/>
      <c r="J556" s="56">
        <v>4000</v>
      </c>
      <c r="K556" s="58" t="s">
        <v>1286</v>
      </c>
      <c r="L556" s="72"/>
      <c r="M556" s="73" t="s">
        <v>2346</v>
      </c>
      <c r="N556" s="72"/>
      <c r="O556" s="73" t="s">
        <v>624</v>
      </c>
      <c r="P556" s="60" t="s">
        <v>2355</v>
      </c>
    </row>
    <row r="557" spans="1:16" ht="14" customHeight="1">
      <c r="A557" s="60">
        <v>2007</v>
      </c>
      <c r="B557" s="61">
        <v>2008</v>
      </c>
      <c r="C557" s="60" t="s">
        <v>50</v>
      </c>
      <c r="D557" s="60" t="str">
        <f>VLOOKUP(C557,agencies!$A$2:$E$375,3,FALSE)</f>
        <v>Chaska PD</v>
      </c>
      <c r="E557" s="60">
        <v>25099</v>
      </c>
      <c r="F557" s="50" t="s">
        <v>51</v>
      </c>
      <c r="G557" s="52">
        <v>39171</v>
      </c>
      <c r="H557" s="52">
        <v>39310</v>
      </c>
      <c r="I557" s="52"/>
      <c r="J557" s="63">
        <v>3750</v>
      </c>
      <c r="K557" s="60" t="s">
        <v>562</v>
      </c>
      <c r="L557" s="60"/>
      <c r="M557" s="60"/>
      <c r="N557" s="13" t="s">
        <v>600</v>
      </c>
      <c r="O557" s="60"/>
      <c r="P557" s="60" t="s">
        <v>2355</v>
      </c>
    </row>
    <row r="558" spans="1:16" ht="14" customHeight="1">
      <c r="A558" s="60">
        <v>2007</v>
      </c>
      <c r="B558" s="61">
        <v>2008</v>
      </c>
      <c r="C558" s="60" t="s">
        <v>50</v>
      </c>
      <c r="D558" s="60" t="str">
        <f>VLOOKUP(C558,agencies!$A$2:$E$375,3,FALSE)</f>
        <v>Chaska PD</v>
      </c>
      <c r="E558" s="60">
        <v>25099</v>
      </c>
      <c r="F558" s="50" t="s">
        <v>52</v>
      </c>
      <c r="G558" s="52">
        <v>39171</v>
      </c>
      <c r="H558" s="52">
        <v>39310</v>
      </c>
      <c r="I558" s="52"/>
      <c r="J558" s="63">
        <v>3750</v>
      </c>
      <c r="K558" s="60" t="s">
        <v>562</v>
      </c>
      <c r="L558" s="60"/>
      <c r="M558" s="60"/>
      <c r="N558" s="13" t="s">
        <v>600</v>
      </c>
      <c r="O558" s="60"/>
      <c r="P558" s="60" t="s">
        <v>2355</v>
      </c>
    </row>
    <row r="559" spans="1:16" ht="14" customHeight="1">
      <c r="A559" s="62">
        <v>2006</v>
      </c>
      <c r="B559" s="64">
        <v>2007</v>
      </c>
      <c r="C559" s="60" t="s">
        <v>1286</v>
      </c>
      <c r="D559" s="60" t="str">
        <f>VLOOKUP(C559,agencies!$A$2:$E$375,3,FALSE)</f>
        <v>St Paul PD</v>
      </c>
      <c r="E559" s="60">
        <v>300721</v>
      </c>
      <c r="F559" s="67" t="s">
        <v>1243</v>
      </c>
      <c r="G559" s="60"/>
      <c r="H559" s="60"/>
      <c r="I559" s="60"/>
      <c r="J559" s="68">
        <v>3750</v>
      </c>
      <c r="K559" s="13" t="s">
        <v>1286</v>
      </c>
      <c r="L559" s="71" t="s">
        <v>2217</v>
      </c>
      <c r="M559" s="69" t="s">
        <v>1241</v>
      </c>
      <c r="N559" s="13" t="s">
        <v>600</v>
      </c>
      <c r="O559" s="69" t="s">
        <v>1242</v>
      </c>
      <c r="P559" s="60" t="s">
        <v>2355</v>
      </c>
    </row>
    <row r="560" spans="1:16" ht="14" customHeight="1">
      <c r="A560" s="58">
        <v>2013</v>
      </c>
      <c r="B560" s="58">
        <v>2013</v>
      </c>
      <c r="C560" s="72" t="s">
        <v>1286</v>
      </c>
      <c r="D560" s="72" t="s">
        <v>1331</v>
      </c>
      <c r="E560" s="60">
        <v>300721</v>
      </c>
      <c r="F560" s="73" t="s">
        <v>2349</v>
      </c>
      <c r="G560" s="72"/>
      <c r="H560" s="72"/>
      <c r="I560" s="72"/>
      <c r="J560" s="56">
        <v>3750</v>
      </c>
      <c r="K560" s="58" t="s">
        <v>1286</v>
      </c>
      <c r="L560" s="72"/>
      <c r="M560" s="73" t="s">
        <v>2350</v>
      </c>
      <c r="N560" s="72"/>
      <c r="O560" s="73" t="s">
        <v>624</v>
      </c>
      <c r="P560" s="60" t="s">
        <v>2355</v>
      </c>
    </row>
    <row r="561" spans="1:16" ht="14" customHeight="1">
      <c r="A561" s="60">
        <v>2015</v>
      </c>
      <c r="B561" s="61">
        <v>2016</v>
      </c>
      <c r="C561" s="60" t="s">
        <v>17</v>
      </c>
      <c r="D561" s="60" t="str">
        <f>VLOOKUP(C561,agencies!$A$2:$E$375,3,FALSE)</f>
        <v>Winona PD</v>
      </c>
      <c r="E561" s="60">
        <v>27343</v>
      </c>
      <c r="F561" s="50" t="s">
        <v>511</v>
      </c>
      <c r="G561" s="52">
        <v>42200</v>
      </c>
      <c r="H561" s="52">
        <v>42207</v>
      </c>
      <c r="I561" s="52"/>
      <c r="J561" s="63">
        <v>3699.57</v>
      </c>
      <c r="K561" s="60" t="s">
        <v>562</v>
      </c>
      <c r="L561" s="60"/>
      <c r="M561" s="60"/>
      <c r="N561" s="13" t="s">
        <v>600</v>
      </c>
      <c r="O561" s="60"/>
      <c r="P561" s="60" t="s">
        <v>2355</v>
      </c>
    </row>
    <row r="562" spans="1:16" ht="14" customHeight="1">
      <c r="A562" s="60">
        <v>2010</v>
      </c>
      <c r="B562" s="61">
        <v>2011</v>
      </c>
      <c r="C562" s="60" t="s">
        <v>100</v>
      </c>
      <c r="D562" s="60" t="str">
        <f>VLOOKUP(C562,agencies!$A$2:$E$375,3,FALSE)</f>
        <v>Brooklyn Center PD</v>
      </c>
      <c r="E562" s="60">
        <v>30873</v>
      </c>
      <c r="F562" s="50" t="s">
        <v>234</v>
      </c>
      <c r="G562" s="52">
        <v>40107</v>
      </c>
      <c r="H562" s="52">
        <v>40339</v>
      </c>
      <c r="I562" s="52"/>
      <c r="J562" s="63">
        <v>3523.38</v>
      </c>
      <c r="K562" s="60" t="s">
        <v>562</v>
      </c>
      <c r="L562" s="60"/>
      <c r="M562" s="60"/>
      <c r="N562" s="13" t="s">
        <v>600</v>
      </c>
      <c r="O562" s="60"/>
      <c r="P562" s="60" t="s">
        <v>2355</v>
      </c>
    </row>
    <row r="563" spans="1:16" ht="14" customHeight="1">
      <c r="A563" s="60">
        <v>2007</v>
      </c>
      <c r="B563" s="61">
        <v>2008</v>
      </c>
      <c r="C563" s="60" t="s">
        <v>44</v>
      </c>
      <c r="D563" s="60" t="str">
        <f>VLOOKUP(C563,agencies!$A$2:$E$375,3,FALSE)</f>
        <v>Park Rapids PD</v>
      </c>
      <c r="E563" s="60">
        <v>3942</v>
      </c>
      <c r="F563" s="50" t="s">
        <v>45</v>
      </c>
      <c r="G563" s="52">
        <v>39007</v>
      </c>
      <c r="H563" s="52">
        <v>39184</v>
      </c>
      <c r="I563" s="52"/>
      <c r="J563" s="63">
        <v>3500</v>
      </c>
      <c r="K563" s="60" t="s">
        <v>562</v>
      </c>
      <c r="L563" s="60"/>
      <c r="M563" s="60"/>
      <c r="N563" s="13" t="s">
        <v>600</v>
      </c>
      <c r="O563" s="60"/>
      <c r="P563" s="60" t="s">
        <v>2355</v>
      </c>
    </row>
    <row r="564" spans="1:16" ht="14" customHeight="1">
      <c r="A564" s="60"/>
      <c r="B564" s="61">
        <v>2009</v>
      </c>
      <c r="C564" s="60" t="s">
        <v>1036</v>
      </c>
      <c r="D564" s="60" t="str">
        <f>VLOOKUP(C564,agencies!$A$2:$E$375,3,FALSE)</f>
        <v>Marshall SO</v>
      </c>
      <c r="E564" s="60">
        <v>9405</v>
      </c>
      <c r="F564" s="50" t="s">
        <v>1037</v>
      </c>
      <c r="G564" s="52">
        <v>39209</v>
      </c>
      <c r="H564" s="60"/>
      <c r="I564" s="60"/>
      <c r="J564" s="63">
        <v>3500</v>
      </c>
      <c r="K564" s="60" t="s">
        <v>1139</v>
      </c>
      <c r="L564" s="60" t="s">
        <v>1023</v>
      </c>
      <c r="M564" s="60"/>
      <c r="N564" s="13" t="s">
        <v>600</v>
      </c>
      <c r="O564" s="70"/>
      <c r="P564" s="60" t="s">
        <v>2355</v>
      </c>
    </row>
    <row r="565" spans="1:16" ht="14" customHeight="1">
      <c r="A565" s="60"/>
      <c r="B565" s="61">
        <v>2009</v>
      </c>
      <c r="C565" s="60" t="s">
        <v>1049</v>
      </c>
      <c r="D565" s="60" t="str">
        <f>VLOOKUP(C565,agencies!$A$2:$E$375,3,FALSE)</f>
        <v>Wright SO</v>
      </c>
      <c r="E565" s="60">
        <v>109581</v>
      </c>
      <c r="F565" s="50" t="s">
        <v>2274</v>
      </c>
      <c r="G565" s="52">
        <v>39368</v>
      </c>
      <c r="H565" s="60"/>
      <c r="I565" s="60"/>
      <c r="J565" s="63">
        <v>3500</v>
      </c>
      <c r="K565" s="60" t="s">
        <v>1139</v>
      </c>
      <c r="L565" s="60" t="s">
        <v>1050</v>
      </c>
      <c r="M565" s="60"/>
      <c r="N565" s="13" t="s">
        <v>600</v>
      </c>
      <c r="O565" s="91"/>
      <c r="P565" s="60" t="s">
        <v>2355</v>
      </c>
    </row>
    <row r="566" spans="1:16" ht="14" customHeight="1">
      <c r="A566" s="60">
        <v>2014</v>
      </c>
      <c r="B566" s="61">
        <v>2015</v>
      </c>
      <c r="C566" s="60" t="s">
        <v>46</v>
      </c>
      <c r="D566" s="60" t="str">
        <f>VLOOKUP(C566,agencies!$A$2:$E$375,3,FALSE)</f>
        <v>Owatonna PD</v>
      </c>
      <c r="E566" s="60">
        <v>25643</v>
      </c>
      <c r="F566" s="50" t="s">
        <v>440</v>
      </c>
      <c r="G566" s="52">
        <v>41848</v>
      </c>
      <c r="H566" s="52">
        <v>41873</v>
      </c>
      <c r="I566" s="52"/>
      <c r="J566" s="63">
        <v>3500</v>
      </c>
      <c r="K566" s="60" t="s">
        <v>562</v>
      </c>
      <c r="L566" s="60"/>
      <c r="M566" s="60"/>
      <c r="N566" s="13" t="s">
        <v>600</v>
      </c>
      <c r="O566" s="60"/>
      <c r="P566" s="60" t="s">
        <v>2355</v>
      </c>
    </row>
    <row r="567" spans="1:16" ht="14" customHeight="1">
      <c r="A567" s="60">
        <v>2015</v>
      </c>
      <c r="B567" s="61">
        <v>2016</v>
      </c>
      <c r="C567" s="60" t="s">
        <v>5</v>
      </c>
      <c r="D567" s="60" t="str">
        <f>VLOOKUP(C567,agencies!$A$2:$E$375,3,FALSE)</f>
        <v>Bloomington PD</v>
      </c>
      <c r="E567" s="60">
        <v>87158</v>
      </c>
      <c r="F567" s="50" t="s">
        <v>512</v>
      </c>
      <c r="G567" s="52">
        <v>42249</v>
      </c>
      <c r="H567" s="52">
        <v>42275</v>
      </c>
      <c r="I567" s="52"/>
      <c r="J567" s="63">
        <v>3500</v>
      </c>
      <c r="K567" s="60" t="s">
        <v>562</v>
      </c>
      <c r="L567" s="60"/>
      <c r="M567" s="60"/>
      <c r="N567" s="13" t="s">
        <v>600</v>
      </c>
      <c r="O567" s="60"/>
      <c r="P567" s="60" t="s">
        <v>2355</v>
      </c>
    </row>
    <row r="568" spans="1:16" ht="14" customHeight="1">
      <c r="A568" s="60"/>
      <c r="B568" s="64">
        <v>2012</v>
      </c>
      <c r="C568" s="60" t="s">
        <v>1020</v>
      </c>
      <c r="D568" s="60" t="str">
        <f>VLOOKUP(C568,agencies!$A$2:$E$375,3,FALSE)</f>
        <v>Ramsey SO</v>
      </c>
      <c r="E568" s="60">
        <v>76656</v>
      </c>
      <c r="F568" s="81" t="s">
        <v>989</v>
      </c>
      <c r="G568" s="60"/>
      <c r="H568" s="60"/>
      <c r="I568" s="102" t="s">
        <v>990</v>
      </c>
      <c r="J568" s="115">
        <v>3500</v>
      </c>
      <c r="K568" s="60" t="s">
        <v>1020</v>
      </c>
      <c r="L568" s="84" t="s">
        <v>983</v>
      </c>
      <c r="M568" s="81"/>
      <c r="N568" s="60" t="s">
        <v>597</v>
      </c>
      <c r="O568" s="81" t="s">
        <v>975</v>
      </c>
      <c r="P568" s="60" t="s">
        <v>2355</v>
      </c>
    </row>
    <row r="569" spans="1:16" ht="14" customHeight="1">
      <c r="A569" s="58">
        <v>2013</v>
      </c>
      <c r="B569" s="58">
        <v>2014</v>
      </c>
      <c r="C569" s="72" t="s">
        <v>1286</v>
      </c>
      <c r="D569" s="72" t="s">
        <v>1331</v>
      </c>
      <c r="E569" s="60">
        <v>300721</v>
      </c>
      <c r="F569" s="73" t="s">
        <v>2351</v>
      </c>
      <c r="G569" s="72"/>
      <c r="H569" s="72"/>
      <c r="I569" s="72"/>
      <c r="J569" s="56">
        <v>3500</v>
      </c>
      <c r="K569" s="58" t="s">
        <v>1286</v>
      </c>
      <c r="L569" s="72"/>
      <c r="M569" s="73" t="s">
        <v>2343</v>
      </c>
      <c r="N569" s="72"/>
      <c r="O569" s="73" t="s">
        <v>624</v>
      </c>
      <c r="P569" s="60" t="s">
        <v>2355</v>
      </c>
    </row>
    <row r="570" spans="1:16" ht="14" customHeight="1">
      <c r="A570" s="60">
        <v>2009</v>
      </c>
      <c r="B570" s="61">
        <v>2010</v>
      </c>
      <c r="C570" s="60" t="s">
        <v>87</v>
      </c>
      <c r="D570" s="60" t="s">
        <v>2316</v>
      </c>
      <c r="E570" s="60" t="e">
        <v>#N/A</v>
      </c>
      <c r="F570" s="50" t="s">
        <v>174</v>
      </c>
      <c r="G570" s="52">
        <v>39118</v>
      </c>
      <c r="H570" s="52">
        <v>40106</v>
      </c>
      <c r="I570" s="52"/>
      <c r="J570" s="63">
        <v>3177</v>
      </c>
      <c r="K570" s="60" t="s">
        <v>562</v>
      </c>
      <c r="L570" s="60"/>
      <c r="M570" s="60"/>
      <c r="N570" s="13" t="s">
        <v>600</v>
      </c>
      <c r="O570" s="60"/>
      <c r="P570" s="60" t="s">
        <v>2356</v>
      </c>
    </row>
    <row r="571" spans="1:16" ht="14" customHeight="1">
      <c r="A571" s="60">
        <v>2012</v>
      </c>
      <c r="B571" s="61">
        <v>2012</v>
      </c>
      <c r="C571" s="60" t="s">
        <v>89</v>
      </c>
      <c r="D571" s="60" t="str">
        <f>VLOOKUP(C571,agencies!$A$2:$E$375,3,FALSE)</f>
        <v>Plymouth PD</v>
      </c>
      <c r="E571" s="60">
        <v>76192</v>
      </c>
      <c r="F571" s="50" t="s">
        <v>328</v>
      </c>
      <c r="G571" s="52">
        <v>41211</v>
      </c>
      <c r="H571" s="52">
        <v>41218</v>
      </c>
      <c r="I571" s="52"/>
      <c r="J571" s="63">
        <v>3131.8</v>
      </c>
      <c r="K571" s="60" t="s">
        <v>562</v>
      </c>
      <c r="L571" s="60"/>
      <c r="M571" s="60"/>
      <c r="N571" s="13" t="s">
        <v>600</v>
      </c>
      <c r="O571" s="60"/>
      <c r="P571" s="60" t="s">
        <v>2355</v>
      </c>
    </row>
    <row r="572" spans="1:16" ht="14" customHeight="1">
      <c r="A572" s="60">
        <v>2013</v>
      </c>
      <c r="B572" s="61">
        <v>2017</v>
      </c>
      <c r="C572" s="60" t="s">
        <v>320</v>
      </c>
      <c r="D572" s="60" t="str">
        <f>VLOOKUP(C572,agencies!$A$2:$E$375,3,FALSE)</f>
        <v>Osseo PD</v>
      </c>
      <c r="E572" s="60">
        <v>2660</v>
      </c>
      <c r="F572" s="50" t="s">
        <v>398</v>
      </c>
      <c r="G572" s="52">
        <v>39093</v>
      </c>
      <c r="H572" s="52">
        <v>41360</v>
      </c>
      <c r="I572" s="52"/>
      <c r="J572" s="63">
        <v>3125</v>
      </c>
      <c r="K572" s="60" t="s">
        <v>562</v>
      </c>
      <c r="L572" s="60"/>
      <c r="M572" s="60"/>
      <c r="N572" s="13" t="s">
        <v>600</v>
      </c>
      <c r="O572" s="60"/>
      <c r="P572" s="60" t="s">
        <v>2355</v>
      </c>
    </row>
    <row r="573" spans="1:16" ht="14" customHeight="1">
      <c r="A573" s="60">
        <v>2013</v>
      </c>
      <c r="B573" s="61">
        <v>2017</v>
      </c>
      <c r="C573" s="60" t="s">
        <v>397</v>
      </c>
      <c r="D573" s="60" t="str">
        <f>VLOOKUP(C573,agencies!$A$2:$E$375,3,FALSE)</f>
        <v>Big Lake PD</v>
      </c>
      <c r="E573" s="60">
        <v>10425</v>
      </c>
      <c r="F573" s="50" t="s">
        <v>398</v>
      </c>
      <c r="G573" s="52">
        <v>39094</v>
      </c>
      <c r="H573" s="52">
        <v>41359</v>
      </c>
      <c r="I573" s="52"/>
      <c r="J573" s="63">
        <v>3125</v>
      </c>
      <c r="K573" s="60" t="s">
        <v>562</v>
      </c>
      <c r="L573" s="60"/>
      <c r="M573" s="60"/>
      <c r="N573" s="13" t="s">
        <v>600</v>
      </c>
      <c r="O573" s="60"/>
      <c r="P573" s="60" t="s">
        <v>2355</v>
      </c>
    </row>
    <row r="574" spans="1:16" ht="14" customHeight="1">
      <c r="A574" s="60">
        <v>2013</v>
      </c>
      <c r="B574" s="61">
        <v>2017</v>
      </c>
      <c r="C574" s="60" t="s">
        <v>402</v>
      </c>
      <c r="D574" s="60" t="str">
        <f>VLOOKUP(C574,agencies!$A$2:$E$375,3,FALSE)</f>
        <v>Elk River PD</v>
      </c>
      <c r="E574" s="60">
        <v>23924</v>
      </c>
      <c r="F574" s="50" t="s">
        <v>398</v>
      </c>
      <c r="G574" s="52">
        <v>39109</v>
      </c>
      <c r="H574" s="52">
        <v>41359</v>
      </c>
      <c r="I574" s="52"/>
      <c r="J574" s="63">
        <v>3125</v>
      </c>
      <c r="K574" s="60" t="s">
        <v>562</v>
      </c>
      <c r="L574" s="60"/>
      <c r="M574" s="60"/>
      <c r="N574" s="13" t="s">
        <v>600</v>
      </c>
      <c r="O574" s="60"/>
      <c r="P574" s="60" t="s">
        <v>2355</v>
      </c>
    </row>
    <row r="575" spans="1:16" ht="14" customHeight="1">
      <c r="A575" s="60">
        <v>2013</v>
      </c>
      <c r="B575" s="61">
        <v>2017</v>
      </c>
      <c r="C575" s="60" t="s">
        <v>277</v>
      </c>
      <c r="D575" s="60" t="str">
        <f>VLOOKUP(C575,agencies!$A$2:$E$375,3,FALSE)</f>
        <v>Bemidji PD</v>
      </c>
      <c r="E575" s="60">
        <v>14536</v>
      </c>
      <c r="F575" s="50" t="s">
        <v>398</v>
      </c>
      <c r="G575" s="52">
        <v>39111</v>
      </c>
      <c r="H575" s="52">
        <v>41360</v>
      </c>
      <c r="I575" s="52"/>
      <c r="J575" s="63">
        <v>3125</v>
      </c>
      <c r="K575" s="60" t="s">
        <v>562</v>
      </c>
      <c r="L575" s="60"/>
      <c r="M575" s="60"/>
      <c r="N575" s="13" t="s">
        <v>600</v>
      </c>
      <c r="O575" s="60"/>
      <c r="P575" s="60" t="s">
        <v>2355</v>
      </c>
    </row>
    <row r="576" spans="1:16" ht="14" customHeight="1">
      <c r="A576" s="60">
        <v>2013</v>
      </c>
      <c r="B576" s="61">
        <v>2017</v>
      </c>
      <c r="C576" s="60" t="s">
        <v>404</v>
      </c>
      <c r="D576" s="60" t="str">
        <f>VLOOKUP(C576,agencies!$A$2:$E$375,3,FALSE)</f>
        <v>Two Harbors PD</v>
      </c>
      <c r="E576" s="60">
        <v>3580</v>
      </c>
      <c r="F576" s="50" t="s">
        <v>398</v>
      </c>
      <c r="G576" s="52">
        <v>39938</v>
      </c>
      <c r="H576" s="52">
        <v>41360</v>
      </c>
      <c r="I576" s="52"/>
      <c r="J576" s="63">
        <v>3125</v>
      </c>
      <c r="K576" s="60" t="s">
        <v>562</v>
      </c>
      <c r="L576" s="60"/>
      <c r="M576" s="60"/>
      <c r="N576" s="13" t="s">
        <v>600</v>
      </c>
      <c r="O576" s="60"/>
      <c r="P576" s="60" t="s">
        <v>2355</v>
      </c>
    </row>
    <row r="577" spans="1:16" ht="14" customHeight="1">
      <c r="A577" s="60">
        <v>2013</v>
      </c>
      <c r="B577" s="61">
        <v>2017</v>
      </c>
      <c r="C577" s="60" t="s">
        <v>406</v>
      </c>
      <c r="D577" s="60" t="str">
        <f>VLOOKUP(C577,agencies!$A$2:$E$375,3,FALSE)</f>
        <v>Kasson PD</v>
      </c>
      <c r="E577" s="60">
        <v>6104</v>
      </c>
      <c r="F577" s="50" t="s">
        <v>398</v>
      </c>
      <c r="G577" s="52">
        <v>40164</v>
      </c>
      <c r="H577" s="52">
        <v>41361</v>
      </c>
      <c r="I577" s="52"/>
      <c r="J577" s="63">
        <v>3125</v>
      </c>
      <c r="K577" s="60" t="s">
        <v>562</v>
      </c>
      <c r="L577" s="60"/>
      <c r="M577" s="60"/>
      <c r="N577" s="13" t="s">
        <v>600</v>
      </c>
      <c r="O577" s="60"/>
      <c r="P577" s="60" t="s">
        <v>2355</v>
      </c>
    </row>
    <row r="578" spans="1:16" ht="14" customHeight="1">
      <c r="A578" s="60">
        <v>2013</v>
      </c>
      <c r="B578" s="61">
        <v>2017</v>
      </c>
      <c r="C578" s="60" t="s">
        <v>347</v>
      </c>
      <c r="D578" s="60" t="str">
        <f>VLOOKUP(C578,agencies!$A$2:$E$375,3,FALSE)</f>
        <v>Gaylord PD</v>
      </c>
      <c r="E578" s="60">
        <v>2240</v>
      </c>
      <c r="F578" s="50" t="s">
        <v>398</v>
      </c>
      <c r="G578" s="52">
        <v>40256</v>
      </c>
      <c r="H578" s="52">
        <v>41361</v>
      </c>
      <c r="I578" s="52"/>
      <c r="J578" s="63">
        <v>3125</v>
      </c>
      <c r="K578" s="60" t="s">
        <v>562</v>
      </c>
      <c r="L578" s="60"/>
      <c r="M578" s="60"/>
      <c r="N578" s="13" t="s">
        <v>600</v>
      </c>
      <c r="O578" s="60"/>
      <c r="P578" s="60" t="s">
        <v>2355</v>
      </c>
    </row>
    <row r="579" spans="1:16" ht="14" customHeight="1">
      <c r="A579" s="60">
        <v>2009</v>
      </c>
      <c r="B579" s="61">
        <v>2009</v>
      </c>
      <c r="C579" s="60" t="s">
        <v>55</v>
      </c>
      <c r="D579" s="60" t="str">
        <f>VLOOKUP(C579,agencies!$A$2:$E$375,3,FALSE)</f>
        <v>Eagan PD</v>
      </c>
      <c r="E579" s="60">
        <v>66549</v>
      </c>
      <c r="F579" s="50" t="s">
        <v>153</v>
      </c>
      <c r="G579" s="52">
        <v>40019</v>
      </c>
      <c r="H579" s="52">
        <v>40019</v>
      </c>
      <c r="I579" s="52"/>
      <c r="J579" s="63">
        <v>3090.68</v>
      </c>
      <c r="K579" s="60" t="s">
        <v>562</v>
      </c>
      <c r="L579" s="60"/>
      <c r="M579" s="60"/>
      <c r="N579" s="13" t="s">
        <v>600</v>
      </c>
      <c r="O579" s="60"/>
      <c r="P579" s="60" t="s">
        <v>2355</v>
      </c>
    </row>
    <row r="580" spans="1:16" ht="14" customHeight="1">
      <c r="A580" s="60"/>
      <c r="B580" s="61">
        <v>2010</v>
      </c>
      <c r="C580" s="60" t="s">
        <v>969</v>
      </c>
      <c r="D580" s="60" t="str">
        <f>VLOOKUP(C580,agencies!$A$2:$E$375,3,FALSE)</f>
        <v>Minneapolis PD</v>
      </c>
      <c r="E580" s="60">
        <v>413479</v>
      </c>
      <c r="F580" s="50" t="s">
        <v>835</v>
      </c>
      <c r="G580" s="52">
        <v>38314</v>
      </c>
      <c r="H580" s="60"/>
      <c r="I580" s="62"/>
      <c r="J580" s="63">
        <v>3000</v>
      </c>
      <c r="K580" s="60" t="s">
        <v>969</v>
      </c>
      <c r="L580" s="60" t="s">
        <v>925</v>
      </c>
      <c r="M580" s="60"/>
      <c r="N580" s="13" t="s">
        <v>600</v>
      </c>
      <c r="O580" s="60"/>
      <c r="P580" s="60" t="s">
        <v>969</v>
      </c>
    </row>
    <row r="581" spans="1:16" ht="14" customHeight="1">
      <c r="A581" s="60"/>
      <c r="B581" s="61">
        <v>2010</v>
      </c>
      <c r="C581" s="60" t="s">
        <v>969</v>
      </c>
      <c r="D581" s="60" t="str">
        <f>VLOOKUP(C581,agencies!$A$2:$E$375,3,FALSE)</f>
        <v>Minneapolis PD</v>
      </c>
      <c r="E581" s="60">
        <v>413479</v>
      </c>
      <c r="F581" s="50" t="s">
        <v>837</v>
      </c>
      <c r="G581" s="52">
        <v>38924</v>
      </c>
      <c r="H581" s="60"/>
      <c r="I581" s="62"/>
      <c r="J581" s="63">
        <v>3000</v>
      </c>
      <c r="K581" s="60" t="s">
        <v>969</v>
      </c>
      <c r="L581" s="60" t="s">
        <v>927</v>
      </c>
      <c r="M581" s="60"/>
      <c r="N581" s="13" t="s">
        <v>600</v>
      </c>
      <c r="O581" s="60"/>
      <c r="P581" s="60" t="s">
        <v>969</v>
      </c>
    </row>
    <row r="582" spans="1:16" ht="14" customHeight="1">
      <c r="A582" s="60"/>
      <c r="B582" s="61">
        <v>2011</v>
      </c>
      <c r="C582" s="60" t="s">
        <v>969</v>
      </c>
      <c r="D582" s="60" t="str">
        <f>VLOOKUP(C582,agencies!$A$2:$E$375,3,FALSE)</f>
        <v>Minneapolis PD</v>
      </c>
      <c r="E582" s="60">
        <v>413479</v>
      </c>
      <c r="F582" s="50" t="s">
        <v>850</v>
      </c>
      <c r="G582" s="52">
        <v>39359</v>
      </c>
      <c r="H582" s="60"/>
      <c r="I582" s="62"/>
      <c r="J582" s="63">
        <v>3000</v>
      </c>
      <c r="K582" s="60" t="s">
        <v>969</v>
      </c>
      <c r="L582" s="60" t="s">
        <v>938</v>
      </c>
      <c r="M582" s="60"/>
      <c r="N582" s="13" t="s">
        <v>600</v>
      </c>
      <c r="O582" s="60"/>
      <c r="P582" s="60" t="s">
        <v>969</v>
      </c>
    </row>
    <row r="583" spans="1:16" ht="14" customHeight="1">
      <c r="A583" s="60"/>
      <c r="B583" s="64">
        <v>2013</v>
      </c>
      <c r="C583" s="60" t="s">
        <v>969</v>
      </c>
      <c r="D583" s="60" t="str">
        <f>VLOOKUP(C583,agencies!$A$2:$E$375,3,FALSE)</f>
        <v>Minneapolis PD</v>
      </c>
      <c r="E583" s="60">
        <v>413479</v>
      </c>
      <c r="F583" s="59" t="s">
        <v>651</v>
      </c>
      <c r="G583" s="65">
        <v>40775</v>
      </c>
      <c r="H583" s="60"/>
      <c r="I583" s="60"/>
      <c r="J583" s="20">
        <v>3000</v>
      </c>
      <c r="K583" s="60" t="s">
        <v>969</v>
      </c>
      <c r="L583" s="59" t="s">
        <v>1323</v>
      </c>
      <c r="M583" s="60"/>
      <c r="N583" s="13" t="s">
        <v>600</v>
      </c>
      <c r="O583" s="60"/>
      <c r="P583" s="60" t="s">
        <v>969</v>
      </c>
    </row>
    <row r="584" spans="1:16" ht="14" customHeight="1">
      <c r="A584" s="60">
        <v>2013</v>
      </c>
      <c r="B584" s="61">
        <v>2017</v>
      </c>
      <c r="C584" s="60" t="s">
        <v>407</v>
      </c>
      <c r="D584" s="60" t="str">
        <f>VLOOKUP(C584,agencies!$A$2:$E$375,3,FALSE)</f>
        <v>Shakopee PD</v>
      </c>
      <c r="E584" s="60">
        <v>40279</v>
      </c>
      <c r="F584" s="50" t="s">
        <v>414</v>
      </c>
      <c r="G584" s="52">
        <v>41339</v>
      </c>
      <c r="H584" s="52">
        <v>41478</v>
      </c>
      <c r="I584" s="52"/>
      <c r="J584" s="63">
        <v>3000</v>
      </c>
      <c r="K584" s="60" t="s">
        <v>562</v>
      </c>
      <c r="L584" s="60"/>
      <c r="M584" s="60"/>
      <c r="N584" s="13" t="s">
        <v>600</v>
      </c>
      <c r="O584" s="60"/>
      <c r="P584" s="60" t="s">
        <v>2355</v>
      </c>
    </row>
    <row r="585" spans="1:16" ht="14" customHeight="1">
      <c r="A585" s="60"/>
      <c r="B585" s="64">
        <v>2014</v>
      </c>
      <c r="C585" s="60" t="s">
        <v>1020</v>
      </c>
      <c r="D585" s="60" t="str">
        <f>VLOOKUP(C585,agencies!$A$2:$E$375,3,FALSE)</f>
        <v>Ramsey SO</v>
      </c>
      <c r="E585" s="60">
        <v>76656</v>
      </c>
      <c r="F585" s="81" t="s">
        <v>1002</v>
      </c>
      <c r="G585" s="60"/>
      <c r="H585" s="60"/>
      <c r="I585" s="82">
        <v>41752</v>
      </c>
      <c r="J585" s="83">
        <v>3000</v>
      </c>
      <c r="K585" s="60" t="s">
        <v>1020</v>
      </c>
      <c r="L585" s="84" t="s">
        <v>972</v>
      </c>
      <c r="M585" s="81" t="s">
        <v>1003</v>
      </c>
      <c r="N585" s="13" t="s">
        <v>600</v>
      </c>
      <c r="O585" s="81" t="s">
        <v>978</v>
      </c>
      <c r="P585" s="60" t="s">
        <v>2355</v>
      </c>
    </row>
    <row r="586" spans="1:16" ht="14" customHeight="1">
      <c r="A586" s="58">
        <v>2013</v>
      </c>
      <c r="B586" s="58">
        <v>2013</v>
      </c>
      <c r="C586" s="72" t="s">
        <v>1286</v>
      </c>
      <c r="D586" s="72" t="s">
        <v>1331</v>
      </c>
      <c r="E586" s="60">
        <v>300721</v>
      </c>
      <c r="F586" s="73" t="s">
        <v>2352</v>
      </c>
      <c r="G586" s="72"/>
      <c r="H586" s="72"/>
      <c r="I586" s="72"/>
      <c r="J586" s="56">
        <v>3000</v>
      </c>
      <c r="K586" s="58" t="s">
        <v>1286</v>
      </c>
      <c r="L586" s="72"/>
      <c r="M586" s="73" t="s">
        <v>2350</v>
      </c>
      <c r="N586" s="72"/>
      <c r="O586" s="73" t="s">
        <v>624</v>
      </c>
      <c r="P586" s="60" t="s">
        <v>2355</v>
      </c>
    </row>
    <row r="587" spans="1:16" ht="14" customHeight="1">
      <c r="A587" s="62">
        <v>2013</v>
      </c>
      <c r="B587" s="64">
        <v>2014</v>
      </c>
      <c r="C587" s="60" t="s">
        <v>1286</v>
      </c>
      <c r="D587" s="60" t="str">
        <f>VLOOKUP(C587,agencies!$A$2:$E$375,3,FALSE)</f>
        <v>St Paul PD</v>
      </c>
      <c r="E587" s="60">
        <v>300721</v>
      </c>
      <c r="F587" s="67" t="s">
        <v>1281</v>
      </c>
      <c r="G587" s="60"/>
      <c r="H587" s="60"/>
      <c r="I587" s="60"/>
      <c r="J587" s="68">
        <v>3000</v>
      </c>
      <c r="K587" s="13" t="s">
        <v>1286</v>
      </c>
      <c r="L587" s="71" t="s">
        <v>2249</v>
      </c>
      <c r="M587" s="69" t="s">
        <v>1215</v>
      </c>
      <c r="N587" s="13" t="s">
        <v>600</v>
      </c>
      <c r="O587" s="69" t="s">
        <v>624</v>
      </c>
      <c r="P587" s="60" t="s">
        <v>2355</v>
      </c>
    </row>
    <row r="588" spans="1:16" ht="14" customHeight="1">
      <c r="A588" s="62">
        <v>2013</v>
      </c>
      <c r="B588" s="64">
        <v>2014</v>
      </c>
      <c r="C588" s="60" t="s">
        <v>1286</v>
      </c>
      <c r="D588" s="60" t="str">
        <f>VLOOKUP(C588,agencies!$A$2:$E$375,3,FALSE)</f>
        <v>St Paul PD</v>
      </c>
      <c r="E588" s="60">
        <v>300721</v>
      </c>
      <c r="F588" s="67" t="s">
        <v>1284</v>
      </c>
      <c r="G588" s="60"/>
      <c r="H588" s="60"/>
      <c r="I588" s="60"/>
      <c r="J588" s="68">
        <v>3000</v>
      </c>
      <c r="K588" s="13" t="s">
        <v>1286</v>
      </c>
      <c r="L588" s="71" t="s">
        <v>2252</v>
      </c>
      <c r="M588" s="69" t="s">
        <v>1215</v>
      </c>
      <c r="N588" s="13" t="s">
        <v>600</v>
      </c>
      <c r="O588" s="69" t="s">
        <v>624</v>
      </c>
      <c r="P588" s="60" t="s">
        <v>2355</v>
      </c>
    </row>
    <row r="589" spans="1:16" ht="14" customHeight="1">
      <c r="A589" s="60"/>
      <c r="B589" s="61">
        <v>2011</v>
      </c>
      <c r="C589" s="60" t="s">
        <v>567</v>
      </c>
      <c r="D589" s="60" t="str">
        <f>PROPER(C589)</f>
        <v>State Patrol</v>
      </c>
      <c r="E589" s="60" t="e">
        <v>#N/A</v>
      </c>
      <c r="F589" s="50" t="s">
        <v>565</v>
      </c>
      <c r="G589" s="60"/>
      <c r="H589" s="60"/>
      <c r="I589" s="52">
        <v>40795</v>
      </c>
      <c r="J589" s="63">
        <v>3000</v>
      </c>
      <c r="K589" s="60" t="s">
        <v>567</v>
      </c>
      <c r="L589" s="60" t="s">
        <v>566</v>
      </c>
      <c r="M589" s="60"/>
      <c r="N589" s="13" t="s">
        <v>600</v>
      </c>
      <c r="O589" s="60"/>
      <c r="P589" s="60" t="s">
        <v>2355</v>
      </c>
    </row>
    <row r="590" spans="1:16" ht="14" customHeight="1">
      <c r="A590" s="60"/>
      <c r="B590" s="61">
        <v>2011</v>
      </c>
      <c r="C590" s="60" t="s">
        <v>1088</v>
      </c>
      <c r="D590" s="60" t="str">
        <f>VLOOKUP(C590,agencies!$A$2:$E$375,3,FALSE)</f>
        <v>Steele SO</v>
      </c>
      <c r="E590" s="60">
        <v>8939</v>
      </c>
      <c r="F590" s="50" t="s">
        <v>2276</v>
      </c>
      <c r="G590" s="52">
        <v>40389</v>
      </c>
      <c r="H590" s="60"/>
      <c r="I590" s="60"/>
      <c r="J590" s="63">
        <v>2911.68</v>
      </c>
      <c r="K590" s="60" t="s">
        <v>1139</v>
      </c>
      <c r="L590" s="60" t="s">
        <v>1089</v>
      </c>
      <c r="M590" s="60"/>
      <c r="N590" s="13" t="s">
        <v>600</v>
      </c>
      <c r="O590" s="91"/>
      <c r="P590" s="60" t="s">
        <v>2355</v>
      </c>
    </row>
    <row r="591" spans="1:16" ht="14" customHeight="1">
      <c r="A591" s="60">
        <v>2012</v>
      </c>
      <c r="B591" s="61">
        <v>2012</v>
      </c>
      <c r="C591" s="60" t="s">
        <v>316</v>
      </c>
      <c r="D591" s="60" t="str">
        <f>VLOOKUP(C591,agencies!$A$2:$E$375,3,FALSE)</f>
        <v>Anoka PD</v>
      </c>
      <c r="E591" s="60">
        <v>17306</v>
      </c>
      <c r="F591" s="50" t="s">
        <v>286</v>
      </c>
      <c r="G591" s="52">
        <v>40927</v>
      </c>
      <c r="H591" s="52">
        <v>41107</v>
      </c>
      <c r="I591" s="52"/>
      <c r="J591" s="63">
        <v>2800</v>
      </c>
      <c r="K591" s="60" t="s">
        <v>562</v>
      </c>
      <c r="L591" s="60"/>
      <c r="M591" s="60"/>
      <c r="N591" s="13" t="s">
        <v>600</v>
      </c>
      <c r="O591" s="60"/>
      <c r="P591" s="60" t="s">
        <v>2355</v>
      </c>
    </row>
    <row r="592" spans="1:16" ht="14" customHeight="1">
      <c r="A592" s="60">
        <v>2012</v>
      </c>
      <c r="B592" s="61">
        <v>2012</v>
      </c>
      <c r="C592" s="60" t="s">
        <v>115</v>
      </c>
      <c r="D592" s="60" t="str">
        <f>VLOOKUP(C592,agencies!$A$2:$E$375,3,FALSE)</f>
        <v>Coon Rapids PD</v>
      </c>
      <c r="E592" s="60">
        <v>62256</v>
      </c>
      <c r="F592" s="50" t="s">
        <v>286</v>
      </c>
      <c r="G592" s="52">
        <v>40927</v>
      </c>
      <c r="H592" s="52">
        <v>41101</v>
      </c>
      <c r="I592" s="52"/>
      <c r="J592" s="63">
        <v>2800</v>
      </c>
      <c r="K592" s="60" t="s">
        <v>562</v>
      </c>
      <c r="L592" s="60"/>
      <c r="M592" s="60"/>
      <c r="N592" s="13" t="s">
        <v>600</v>
      </c>
      <c r="O592" s="60"/>
      <c r="P592" s="60" t="s">
        <v>2355</v>
      </c>
    </row>
    <row r="593" spans="1:16" ht="14" customHeight="1">
      <c r="A593" s="60">
        <v>2012</v>
      </c>
      <c r="B593" s="61">
        <v>2012</v>
      </c>
      <c r="C593" s="60" t="s">
        <v>7</v>
      </c>
      <c r="D593" s="60" t="str">
        <f>VLOOKUP(C593,agencies!$A$2:$E$375,3,FALSE)</f>
        <v>Fridley PD</v>
      </c>
      <c r="E593" s="60">
        <v>27782</v>
      </c>
      <c r="F593" s="50" t="s">
        <v>286</v>
      </c>
      <c r="G593" s="52">
        <v>40927</v>
      </c>
      <c r="H593" s="52">
        <v>41101</v>
      </c>
      <c r="I593" s="52"/>
      <c r="J593" s="63">
        <v>2800</v>
      </c>
      <c r="K593" s="60" t="s">
        <v>562</v>
      </c>
      <c r="L593" s="60"/>
      <c r="M593" s="60"/>
      <c r="N593" s="13" t="s">
        <v>600</v>
      </c>
      <c r="O593" s="60"/>
      <c r="P593" s="60" t="s">
        <v>2355</v>
      </c>
    </row>
    <row r="594" spans="1:16" ht="14" customHeight="1">
      <c r="A594" s="60">
        <v>2012</v>
      </c>
      <c r="B594" s="61">
        <v>2012</v>
      </c>
      <c r="C594" s="60" t="s">
        <v>190</v>
      </c>
      <c r="D594" s="60" t="str">
        <f>VLOOKUP(C594,agencies!$A$2:$E$375,3,FALSE)</f>
        <v>Hopkins PD</v>
      </c>
      <c r="E594" s="60">
        <v>18167</v>
      </c>
      <c r="F594" s="50" t="s">
        <v>286</v>
      </c>
      <c r="G594" s="52">
        <v>40927</v>
      </c>
      <c r="H594" s="52">
        <v>41101</v>
      </c>
      <c r="I594" s="52"/>
      <c r="J594" s="63">
        <v>2800</v>
      </c>
      <c r="K594" s="60" t="s">
        <v>562</v>
      </c>
      <c r="L594" s="60"/>
      <c r="M594" s="60"/>
      <c r="N594" s="13" t="s">
        <v>600</v>
      </c>
      <c r="O594" s="60"/>
      <c r="P594" s="60" t="s">
        <v>2355</v>
      </c>
    </row>
    <row r="595" spans="1:16" ht="14" customHeight="1">
      <c r="A595" s="60">
        <v>2012</v>
      </c>
      <c r="B595" s="61">
        <v>2012</v>
      </c>
      <c r="C595" s="60" t="s">
        <v>296</v>
      </c>
      <c r="D595" s="60" t="str">
        <f>VLOOKUP(C595,agencies!$A$2:$E$375,3,FALSE)</f>
        <v>Inver Grove Heights PD</v>
      </c>
      <c r="E595" s="60">
        <v>34912</v>
      </c>
      <c r="F595" s="50" t="s">
        <v>286</v>
      </c>
      <c r="G595" s="52">
        <v>40927</v>
      </c>
      <c r="H595" s="52">
        <v>40927</v>
      </c>
      <c r="I595" s="52"/>
      <c r="J595" s="63">
        <v>2800</v>
      </c>
      <c r="K595" s="60" t="s">
        <v>562</v>
      </c>
      <c r="L595" s="60"/>
      <c r="M595" s="60"/>
      <c r="N595" s="13" t="s">
        <v>600</v>
      </c>
      <c r="O595" s="60"/>
      <c r="P595" s="60" t="s">
        <v>2355</v>
      </c>
    </row>
    <row r="596" spans="1:16" ht="14" customHeight="1">
      <c r="A596" s="60">
        <v>2012</v>
      </c>
      <c r="B596" s="61">
        <v>2012</v>
      </c>
      <c r="C596" s="60" t="s">
        <v>312</v>
      </c>
      <c r="D596" s="60" t="str">
        <f>VLOOKUP(C596,agencies!$A$2:$E$375,3,FALSE)</f>
        <v>Mendota Heights PD</v>
      </c>
      <c r="E596" s="60">
        <v>11258</v>
      </c>
      <c r="F596" s="50" t="s">
        <v>286</v>
      </c>
      <c r="G596" s="52">
        <v>40927</v>
      </c>
      <c r="H596" s="52">
        <v>40927</v>
      </c>
      <c r="I596" s="52"/>
      <c r="J596" s="63">
        <v>2800</v>
      </c>
      <c r="K596" s="60" t="s">
        <v>562</v>
      </c>
      <c r="L596" s="60"/>
      <c r="M596" s="60"/>
      <c r="N596" s="13" t="s">
        <v>600</v>
      </c>
      <c r="O596" s="60"/>
      <c r="P596" s="60" t="s">
        <v>2355</v>
      </c>
    </row>
    <row r="597" spans="1:16" ht="14" customHeight="1">
      <c r="A597" s="60">
        <v>2012</v>
      </c>
      <c r="B597" s="61">
        <v>2012</v>
      </c>
      <c r="C597" s="60" t="s">
        <v>311</v>
      </c>
      <c r="D597" s="60" t="str">
        <f>VLOOKUP(C597,agencies!$A$2:$E$375,3,FALSE)</f>
        <v>Princeton PD</v>
      </c>
      <c r="E597" s="60">
        <v>4685</v>
      </c>
      <c r="F597" s="50" t="s">
        <v>286</v>
      </c>
      <c r="G597" s="52">
        <v>40927</v>
      </c>
      <c r="H597" s="52">
        <v>41101</v>
      </c>
      <c r="I597" s="52"/>
      <c r="J597" s="63">
        <v>2800</v>
      </c>
      <c r="K597" s="60" t="s">
        <v>562</v>
      </c>
      <c r="L597" s="60"/>
      <c r="M597" s="60"/>
      <c r="N597" s="13" t="s">
        <v>600</v>
      </c>
      <c r="O597" s="60"/>
      <c r="P597" s="60" t="s">
        <v>2355</v>
      </c>
    </row>
    <row r="598" spans="1:16" ht="14" customHeight="1">
      <c r="A598" s="60">
        <v>2012</v>
      </c>
      <c r="B598" s="61">
        <v>2012</v>
      </c>
      <c r="C598" s="60" t="s">
        <v>315</v>
      </c>
      <c r="D598" s="60" t="str">
        <f>VLOOKUP(C598,agencies!$A$2:$E$375,3,FALSE)</f>
        <v>Red Wing PD</v>
      </c>
      <c r="E598" s="60">
        <v>16474</v>
      </c>
      <c r="F598" s="50" t="s">
        <v>286</v>
      </c>
      <c r="G598" s="52">
        <v>40927</v>
      </c>
      <c r="H598" s="52">
        <v>41101</v>
      </c>
      <c r="I598" s="52"/>
      <c r="J598" s="63">
        <v>2800</v>
      </c>
      <c r="K598" s="60" t="s">
        <v>562</v>
      </c>
      <c r="L598" s="60"/>
      <c r="M598" s="60"/>
      <c r="N598" s="13" t="s">
        <v>600</v>
      </c>
      <c r="O598" s="60"/>
      <c r="P598" s="60" t="s">
        <v>2355</v>
      </c>
    </row>
    <row r="599" spans="1:16" ht="14" customHeight="1">
      <c r="A599" s="60">
        <v>2012</v>
      </c>
      <c r="B599" s="61">
        <v>2012</v>
      </c>
      <c r="C599" s="60" t="s">
        <v>309</v>
      </c>
      <c r="D599" s="60" t="str">
        <f>VLOOKUP(C599,agencies!$A$2:$E$375,3,FALSE)</f>
        <v>Rosemount PD</v>
      </c>
      <c r="E599" s="60">
        <v>23269</v>
      </c>
      <c r="F599" s="50" t="s">
        <v>286</v>
      </c>
      <c r="G599" s="52">
        <v>40927</v>
      </c>
      <c r="H599" s="52">
        <v>41096</v>
      </c>
      <c r="I599" s="52"/>
      <c r="J599" s="63">
        <v>2800</v>
      </c>
      <c r="K599" s="60" t="s">
        <v>562</v>
      </c>
      <c r="L599" s="60"/>
      <c r="M599" s="60"/>
      <c r="N599" s="13" t="s">
        <v>600</v>
      </c>
      <c r="O599" s="60"/>
      <c r="P599" s="60" t="s">
        <v>2355</v>
      </c>
    </row>
    <row r="600" spans="1:16" ht="14" customHeight="1">
      <c r="A600" s="60">
        <v>2012</v>
      </c>
      <c r="B600" s="61">
        <v>2012</v>
      </c>
      <c r="C600" s="60" t="s">
        <v>74</v>
      </c>
      <c r="D600" s="60" t="str">
        <f>VLOOKUP(C600,agencies!$A$2:$E$375,3,FALSE)</f>
        <v>South St Paul PD</v>
      </c>
      <c r="E600" s="60">
        <v>20567</v>
      </c>
      <c r="F600" s="50" t="s">
        <v>286</v>
      </c>
      <c r="G600" s="52">
        <v>40927</v>
      </c>
      <c r="H600" s="52">
        <v>41101</v>
      </c>
      <c r="I600" s="52"/>
      <c r="J600" s="63">
        <v>2800</v>
      </c>
      <c r="K600" s="60" t="s">
        <v>562</v>
      </c>
      <c r="L600" s="60"/>
      <c r="M600" s="60"/>
      <c r="N600" s="13" t="s">
        <v>600</v>
      </c>
      <c r="O600" s="60"/>
      <c r="P600" s="60" t="s">
        <v>2355</v>
      </c>
    </row>
    <row r="601" spans="1:16" ht="14" customHeight="1">
      <c r="A601" s="60">
        <v>2012</v>
      </c>
      <c r="B601" s="61">
        <v>2012</v>
      </c>
      <c r="C601" s="60" t="s">
        <v>317</v>
      </c>
      <c r="D601" s="60" t="str">
        <f>VLOOKUP(C601,agencies!$A$2:$E$375,3,FALSE)</f>
        <v>St Peter PD</v>
      </c>
      <c r="E601" s="60">
        <v>11666</v>
      </c>
      <c r="F601" s="50" t="s">
        <v>286</v>
      </c>
      <c r="G601" s="52">
        <v>40927</v>
      </c>
      <c r="H601" s="52">
        <v>41101</v>
      </c>
      <c r="I601" s="52"/>
      <c r="J601" s="63">
        <v>2800</v>
      </c>
      <c r="K601" s="60" t="s">
        <v>562</v>
      </c>
      <c r="L601" s="60"/>
      <c r="M601" s="60"/>
      <c r="N601" s="13" t="s">
        <v>600</v>
      </c>
      <c r="O601" s="60"/>
      <c r="P601" s="60" t="s">
        <v>2355</v>
      </c>
    </row>
    <row r="602" spans="1:16" ht="14" customHeight="1">
      <c r="A602" s="62">
        <v>2014</v>
      </c>
      <c r="B602" s="64">
        <v>2015</v>
      </c>
      <c r="C602" s="60" t="s">
        <v>1286</v>
      </c>
      <c r="D602" s="60" t="str">
        <f>VLOOKUP(C602,agencies!$A$2:$E$375,3,FALSE)</f>
        <v>St Paul PD</v>
      </c>
      <c r="E602" s="60">
        <v>300721</v>
      </c>
      <c r="F602" s="67" t="s">
        <v>1224</v>
      </c>
      <c r="G602" s="60"/>
      <c r="H602" s="60"/>
      <c r="I602" s="60"/>
      <c r="J602" s="68">
        <v>2750</v>
      </c>
      <c r="K602" s="13" t="s">
        <v>1286</v>
      </c>
      <c r="L602" s="71" t="s">
        <v>2257</v>
      </c>
      <c r="M602" s="69" t="s">
        <v>1225</v>
      </c>
      <c r="N602" s="13" t="s">
        <v>600</v>
      </c>
      <c r="O602" s="69" t="s">
        <v>624</v>
      </c>
      <c r="P602" s="60" t="s">
        <v>2355</v>
      </c>
    </row>
    <row r="603" spans="1:16" ht="14" customHeight="1">
      <c r="A603" s="60">
        <v>2008</v>
      </c>
      <c r="B603" s="61">
        <v>2008</v>
      </c>
      <c r="C603" s="60" t="s">
        <v>76</v>
      </c>
      <c r="D603" s="60" t="str">
        <f>VLOOKUP(C603,agencies!$A$2:$E$375,3,FALSE)</f>
        <v>Warroad PD</v>
      </c>
      <c r="E603" s="60">
        <v>1796</v>
      </c>
      <c r="F603" s="50" t="s">
        <v>77</v>
      </c>
      <c r="G603" s="52">
        <v>39456</v>
      </c>
      <c r="H603" s="52">
        <v>39547</v>
      </c>
      <c r="I603" s="52"/>
      <c r="J603" s="63">
        <v>2661.8</v>
      </c>
      <c r="K603" s="60" t="s">
        <v>562</v>
      </c>
      <c r="L603" s="60"/>
      <c r="M603" s="60"/>
      <c r="N603" s="13" t="s">
        <v>600</v>
      </c>
      <c r="O603" s="60"/>
      <c r="P603" s="60" t="s">
        <v>2355</v>
      </c>
    </row>
    <row r="604" spans="1:16" ht="14" customHeight="1">
      <c r="A604" s="60">
        <v>2013</v>
      </c>
      <c r="B604" s="61">
        <v>2017</v>
      </c>
      <c r="C604" s="60" t="s">
        <v>187</v>
      </c>
      <c r="D604" s="60" t="str">
        <f>VLOOKUP(C604,agencies!$A$2:$E$375,3,FALSE)</f>
        <v>Lonsdale PD</v>
      </c>
      <c r="E604" s="60">
        <v>3830</v>
      </c>
      <c r="F604" s="50" t="s">
        <v>412</v>
      </c>
      <c r="G604" s="52">
        <v>40716</v>
      </c>
      <c r="H604" s="52">
        <v>41486</v>
      </c>
      <c r="I604" s="52"/>
      <c r="J604" s="63">
        <v>2623.81</v>
      </c>
      <c r="K604" s="60" t="s">
        <v>562</v>
      </c>
      <c r="L604" s="60"/>
      <c r="M604" s="60"/>
      <c r="N604" s="13" t="s">
        <v>600</v>
      </c>
      <c r="O604" s="60"/>
      <c r="P604" s="60" t="s">
        <v>2355</v>
      </c>
    </row>
    <row r="605" spans="1:16" ht="14" customHeight="1">
      <c r="A605" s="60">
        <v>2013</v>
      </c>
      <c r="B605" s="61">
        <v>2017</v>
      </c>
      <c r="C605" s="60" t="s">
        <v>239</v>
      </c>
      <c r="D605" s="60" t="str">
        <f>VLOOKUP(C605,agencies!$A$2:$E$375,3,FALSE)</f>
        <v>Faribault PD</v>
      </c>
      <c r="E605" s="60">
        <v>23648</v>
      </c>
      <c r="F605" s="50" t="s">
        <v>412</v>
      </c>
      <c r="G605" s="52">
        <v>41134</v>
      </c>
      <c r="H605" s="52">
        <v>41477</v>
      </c>
      <c r="I605" s="52"/>
      <c r="J605" s="63">
        <v>2623.81</v>
      </c>
      <c r="K605" s="60" t="s">
        <v>562</v>
      </c>
      <c r="L605" s="60"/>
      <c r="M605" s="60"/>
      <c r="N605" s="13" t="s">
        <v>600</v>
      </c>
      <c r="O605" s="60"/>
      <c r="P605" s="60" t="s">
        <v>2355</v>
      </c>
    </row>
    <row r="606" spans="1:16" ht="14" customHeight="1">
      <c r="A606" s="60">
        <v>2013</v>
      </c>
      <c r="B606" s="61">
        <v>2017</v>
      </c>
      <c r="C606" s="60" t="s">
        <v>46</v>
      </c>
      <c r="D606" s="60" t="str">
        <f>VLOOKUP(C606,agencies!$A$2:$E$375,3,FALSE)</f>
        <v>Owatonna PD</v>
      </c>
      <c r="E606" s="60">
        <v>25643</v>
      </c>
      <c r="F606" s="50" t="s">
        <v>412</v>
      </c>
      <c r="G606" s="52">
        <v>41183</v>
      </c>
      <c r="H606" s="52">
        <v>41473</v>
      </c>
      <c r="I606" s="52"/>
      <c r="J606" s="63">
        <v>2623.81</v>
      </c>
      <c r="K606" s="60" t="s">
        <v>562</v>
      </c>
      <c r="L606" s="60"/>
      <c r="M606" s="60"/>
      <c r="N606" s="13" t="s">
        <v>600</v>
      </c>
      <c r="O606" s="60"/>
      <c r="P606" s="60" t="s">
        <v>2355</v>
      </c>
    </row>
    <row r="607" spans="1:16" ht="14" customHeight="1">
      <c r="A607" s="60">
        <v>2013</v>
      </c>
      <c r="B607" s="61">
        <v>2017</v>
      </c>
      <c r="C607" s="60" t="s">
        <v>375</v>
      </c>
      <c r="D607" s="60" t="str">
        <f>VLOOKUP(C607,agencies!$A$2:$E$375,3,FALSE)</f>
        <v>Montgomery PD</v>
      </c>
      <c r="E607" s="60">
        <v>2930</v>
      </c>
      <c r="F607" s="50" t="s">
        <v>412</v>
      </c>
      <c r="G607" s="52">
        <v>41188</v>
      </c>
      <c r="H607" s="52">
        <v>41477</v>
      </c>
      <c r="I607" s="52"/>
      <c r="J607" s="63">
        <v>2623.81</v>
      </c>
      <c r="K607" s="60" t="s">
        <v>562</v>
      </c>
      <c r="L607" s="60"/>
      <c r="M607" s="60"/>
      <c r="N607" s="13" t="s">
        <v>600</v>
      </c>
      <c r="O607" s="60"/>
      <c r="P607" s="60" t="s">
        <v>2355</v>
      </c>
    </row>
    <row r="608" spans="1:16" ht="14" customHeight="1">
      <c r="A608" s="60">
        <v>2013</v>
      </c>
      <c r="B608" s="61">
        <v>2017</v>
      </c>
      <c r="C608" s="60" t="s">
        <v>415</v>
      </c>
      <c r="D608" s="60" t="s">
        <v>2320</v>
      </c>
      <c r="E608" s="60" t="e">
        <v>#N/A</v>
      </c>
      <c r="F608" s="50" t="s">
        <v>412</v>
      </c>
      <c r="G608" s="52">
        <v>40130</v>
      </c>
      <c r="H608" s="52">
        <v>41488</v>
      </c>
      <c r="I608" s="52"/>
      <c r="J608" s="63">
        <v>2623.8</v>
      </c>
      <c r="K608" s="60" t="s">
        <v>562</v>
      </c>
      <c r="L608" s="60"/>
      <c r="M608" s="60"/>
      <c r="N608" s="13" t="s">
        <v>600</v>
      </c>
      <c r="O608" s="60"/>
      <c r="P608" s="60" t="s">
        <v>2355</v>
      </c>
    </row>
    <row r="609" spans="1:16" ht="14" customHeight="1">
      <c r="A609" s="60">
        <v>2009</v>
      </c>
      <c r="B609" s="61">
        <v>2015</v>
      </c>
      <c r="C609" s="60" t="s">
        <v>87</v>
      </c>
      <c r="D609" s="60" t="s">
        <v>2316</v>
      </c>
      <c r="E609" s="60" t="e">
        <v>#N/A</v>
      </c>
      <c r="F609" s="50" t="s">
        <v>196</v>
      </c>
      <c r="G609" s="52">
        <v>40119</v>
      </c>
      <c r="H609" s="52">
        <v>40119</v>
      </c>
      <c r="I609" s="52"/>
      <c r="J609" s="63">
        <v>2610</v>
      </c>
      <c r="K609" s="60" t="s">
        <v>562</v>
      </c>
      <c r="L609" s="60"/>
      <c r="M609" s="60"/>
      <c r="N609" s="13" t="s">
        <v>600</v>
      </c>
      <c r="O609" s="60"/>
      <c r="P609" s="60" t="s">
        <v>2356</v>
      </c>
    </row>
    <row r="610" spans="1:16" ht="14" customHeight="1">
      <c r="A610" s="60">
        <v>2012</v>
      </c>
      <c r="B610" s="61">
        <v>2012</v>
      </c>
      <c r="C610" s="60" t="s">
        <v>13</v>
      </c>
      <c r="D610" s="60" t="str">
        <f>VLOOKUP(C610,agencies!$A$2:$E$375,3,FALSE)</f>
        <v>Woodbury PD</v>
      </c>
      <c r="E610" s="60">
        <v>68001</v>
      </c>
      <c r="F610" s="50" t="s">
        <v>319</v>
      </c>
      <c r="G610" s="52">
        <v>41152</v>
      </c>
      <c r="H610" s="52">
        <v>41153</v>
      </c>
      <c r="I610" s="52"/>
      <c r="J610" s="63">
        <v>2583.06</v>
      </c>
      <c r="K610" s="60" t="s">
        <v>562</v>
      </c>
      <c r="L610" s="60"/>
      <c r="M610" s="60"/>
      <c r="N610" s="13" t="s">
        <v>600</v>
      </c>
      <c r="O610" s="60"/>
      <c r="P610" s="60" t="s">
        <v>2355</v>
      </c>
    </row>
    <row r="611" spans="1:16" ht="14" customHeight="1">
      <c r="A611" s="60">
        <v>2014</v>
      </c>
      <c r="B611" s="61">
        <v>2014</v>
      </c>
      <c r="C611" s="60" t="s">
        <v>434</v>
      </c>
      <c r="D611" s="60" t="s">
        <v>2322</v>
      </c>
      <c r="E611" s="60" t="e">
        <v>#N/A</v>
      </c>
      <c r="F611" s="50" t="s">
        <v>435</v>
      </c>
      <c r="G611" s="52">
        <v>41728</v>
      </c>
      <c r="H611" s="52">
        <v>41817</v>
      </c>
      <c r="I611" s="52"/>
      <c r="J611" s="63">
        <v>2543.67</v>
      </c>
      <c r="K611" s="60" t="s">
        <v>562</v>
      </c>
      <c r="L611" s="60"/>
      <c r="M611" s="60"/>
      <c r="N611" s="13" t="s">
        <v>600</v>
      </c>
      <c r="O611" s="60"/>
      <c r="P611" s="60" t="s">
        <v>2355</v>
      </c>
    </row>
    <row r="612" spans="1:16" ht="14" customHeight="1">
      <c r="A612" s="60">
        <v>2016</v>
      </c>
      <c r="B612" s="46">
        <v>2017</v>
      </c>
      <c r="C612" s="13" t="s">
        <v>2285</v>
      </c>
      <c r="D612" s="60" t="str">
        <f>PROPER(C612)</f>
        <v>Todd-Wadena Community Corrections</v>
      </c>
      <c r="E612" s="60"/>
      <c r="F612" s="11" t="s">
        <v>2283</v>
      </c>
      <c r="G612" s="52">
        <v>42220</v>
      </c>
      <c r="H612" s="52">
        <v>42594</v>
      </c>
      <c r="I612" s="52">
        <v>42986</v>
      </c>
      <c r="J612" s="63">
        <v>2500</v>
      </c>
      <c r="K612" s="13" t="s">
        <v>1139</v>
      </c>
      <c r="L612" s="13" t="s">
        <v>2286</v>
      </c>
      <c r="M612" s="60"/>
      <c r="N612" s="60" t="s">
        <v>597</v>
      </c>
      <c r="O612" s="60"/>
      <c r="P612" s="60" t="s">
        <v>2355</v>
      </c>
    </row>
    <row r="613" spans="1:16" ht="14" customHeight="1">
      <c r="A613" s="60">
        <v>2016</v>
      </c>
      <c r="B613" s="46">
        <v>2017</v>
      </c>
      <c r="C613" s="13" t="s">
        <v>1193</v>
      </c>
      <c r="D613" s="60" t="s">
        <v>1714</v>
      </c>
      <c r="E613" s="60"/>
      <c r="F613" s="11" t="s">
        <v>2283</v>
      </c>
      <c r="G613" s="52">
        <v>42220</v>
      </c>
      <c r="H613" s="52">
        <v>42594</v>
      </c>
      <c r="I613" s="52">
        <v>42986</v>
      </c>
      <c r="J613" s="63">
        <v>2500</v>
      </c>
      <c r="K613" s="13" t="s">
        <v>1139</v>
      </c>
      <c r="L613" s="13" t="s">
        <v>2284</v>
      </c>
      <c r="M613" s="60"/>
      <c r="N613" s="13" t="s">
        <v>600</v>
      </c>
      <c r="O613" s="60"/>
      <c r="P613" s="60" t="s">
        <v>2355</v>
      </c>
    </row>
    <row r="614" spans="1:16" ht="14" customHeight="1">
      <c r="A614" s="60">
        <v>2013</v>
      </c>
      <c r="B614" s="61">
        <v>2017</v>
      </c>
      <c r="C614" s="60" t="s">
        <v>64</v>
      </c>
      <c r="D614" s="60" t="str">
        <f>VLOOKUP(C614,agencies!$A$2:$E$375,3,FALSE)</f>
        <v>Lakeville PD</v>
      </c>
      <c r="E614" s="60">
        <v>60846</v>
      </c>
      <c r="F614" s="50" t="s">
        <v>409</v>
      </c>
      <c r="G614" s="52">
        <v>38226</v>
      </c>
      <c r="H614" s="52">
        <v>41416</v>
      </c>
      <c r="I614" s="52"/>
      <c r="J614" s="63">
        <v>2500</v>
      </c>
      <c r="K614" s="60" t="s">
        <v>562</v>
      </c>
      <c r="L614" s="60"/>
      <c r="M614" s="60"/>
      <c r="N614" s="13" t="s">
        <v>600</v>
      </c>
      <c r="O614" s="60"/>
      <c r="P614" s="60" t="s">
        <v>2355</v>
      </c>
    </row>
    <row r="615" spans="1:16" ht="14" customHeight="1">
      <c r="A615" s="60"/>
      <c r="B615" s="61">
        <f>YEAR(I615)</f>
        <v>2009</v>
      </c>
      <c r="C615" s="60" t="s">
        <v>611</v>
      </c>
      <c r="D615" s="60" t="str">
        <f>VLOOKUP(C615,agencies!$A$2:$E$375,3,FALSE)</f>
        <v>St Louis SO</v>
      </c>
      <c r="E615" s="60">
        <v>56570</v>
      </c>
      <c r="F615" s="11" t="s">
        <v>606</v>
      </c>
      <c r="G615" s="12">
        <v>39142</v>
      </c>
      <c r="H615" s="60"/>
      <c r="I615" s="12">
        <v>40069</v>
      </c>
      <c r="J615" s="24">
        <v>2500</v>
      </c>
      <c r="K615" s="60" t="s">
        <v>611</v>
      </c>
      <c r="L615" s="1"/>
      <c r="M615" s="13" t="s">
        <v>1320</v>
      </c>
      <c r="N615" s="60" t="s">
        <v>597</v>
      </c>
      <c r="O615" s="60"/>
      <c r="P615" s="60" t="s">
        <v>2355</v>
      </c>
    </row>
    <row r="616" spans="1:16" ht="14" customHeight="1">
      <c r="A616" s="60"/>
      <c r="B616" s="61">
        <v>2007</v>
      </c>
      <c r="C616" s="60" t="s">
        <v>1041</v>
      </c>
      <c r="D616" s="60" t="str">
        <f>VLOOKUP(C616,agencies!$A$2:$E$375,3,FALSE)</f>
        <v>Crow Wing SO</v>
      </c>
      <c r="E616" s="60">
        <v>32937</v>
      </c>
      <c r="F616" s="50" t="s">
        <v>1042</v>
      </c>
      <c r="G616" s="52">
        <v>39247</v>
      </c>
      <c r="H616" s="60"/>
      <c r="I616" s="60"/>
      <c r="J616" s="63">
        <v>2500</v>
      </c>
      <c r="K616" s="60" t="s">
        <v>1139</v>
      </c>
      <c r="L616" s="60" t="s">
        <v>1043</v>
      </c>
      <c r="M616" s="60"/>
      <c r="N616" s="13" t="s">
        <v>600</v>
      </c>
      <c r="O616" s="70"/>
      <c r="P616" s="60" t="s">
        <v>2355</v>
      </c>
    </row>
    <row r="617" spans="1:16" ht="14" customHeight="1">
      <c r="A617" s="60">
        <v>2013</v>
      </c>
      <c r="B617" s="61">
        <v>2017</v>
      </c>
      <c r="C617" s="60" t="s">
        <v>280</v>
      </c>
      <c r="D617" s="60" t="str">
        <f>VLOOKUP(C617,agencies!$A$2:$E$375,3,FALSE)</f>
        <v>Farmington PD</v>
      </c>
      <c r="E617" s="60">
        <v>22940</v>
      </c>
      <c r="F617" s="50" t="s">
        <v>409</v>
      </c>
      <c r="G617" s="52">
        <v>39412</v>
      </c>
      <c r="H617" s="52">
        <v>41414</v>
      </c>
      <c r="I617" s="52"/>
      <c r="J617" s="63">
        <v>2500</v>
      </c>
      <c r="K617" s="60" t="s">
        <v>562</v>
      </c>
      <c r="L617" s="60"/>
      <c r="M617" s="60"/>
      <c r="N617" s="13" t="s">
        <v>600</v>
      </c>
      <c r="O617" s="60"/>
      <c r="P617" s="60" t="s">
        <v>2355</v>
      </c>
    </row>
    <row r="618" spans="1:16" ht="14" customHeight="1">
      <c r="A618" s="60">
        <v>2013</v>
      </c>
      <c r="B618" s="61">
        <v>2016</v>
      </c>
      <c r="C618" s="60" t="s">
        <v>13</v>
      </c>
      <c r="D618" s="60" t="str">
        <f>VLOOKUP(C618,agencies!$A$2:$E$375,3,FALSE)</f>
        <v>Woodbury PD</v>
      </c>
      <c r="E618" s="60">
        <v>68001</v>
      </c>
      <c r="F618" s="50" t="s">
        <v>394</v>
      </c>
      <c r="G618" s="52">
        <v>39695</v>
      </c>
      <c r="H618" s="52">
        <v>41527</v>
      </c>
      <c r="I618" s="52"/>
      <c r="J618" s="63">
        <v>2500</v>
      </c>
      <c r="K618" s="60" t="s">
        <v>562</v>
      </c>
      <c r="L618" s="60"/>
      <c r="M618" s="60"/>
      <c r="N618" s="13" t="s">
        <v>600</v>
      </c>
      <c r="O618" s="60"/>
      <c r="P618" s="60" t="s">
        <v>2355</v>
      </c>
    </row>
    <row r="619" spans="1:16" ht="14" customHeight="1">
      <c r="A619" s="60"/>
      <c r="B619" s="61">
        <v>2012</v>
      </c>
      <c r="C619" s="60" t="s">
        <v>969</v>
      </c>
      <c r="D619" s="60" t="str">
        <f>VLOOKUP(C619,agencies!$A$2:$E$375,3,FALSE)</f>
        <v>Minneapolis PD</v>
      </c>
      <c r="E619" s="60">
        <v>413479</v>
      </c>
      <c r="F619" s="50" t="s">
        <v>873</v>
      </c>
      <c r="G619" s="52">
        <v>40154</v>
      </c>
      <c r="H619" s="60"/>
      <c r="I619" s="62"/>
      <c r="J619" s="63">
        <v>2500</v>
      </c>
      <c r="K619" s="60" t="s">
        <v>969</v>
      </c>
      <c r="L619" s="60" t="s">
        <v>960</v>
      </c>
      <c r="M619" s="60"/>
      <c r="N619" s="13" t="s">
        <v>600</v>
      </c>
      <c r="O619" s="60"/>
      <c r="P619" s="60" t="s">
        <v>969</v>
      </c>
    </row>
    <row r="620" spans="1:16" ht="14" customHeight="1">
      <c r="A620" s="60">
        <v>2011</v>
      </c>
      <c r="B620" s="61">
        <v>2012</v>
      </c>
      <c r="C620" s="60" t="s">
        <v>251</v>
      </c>
      <c r="D620" s="60" t="str">
        <f>VLOOKUP(C620,agencies!$A$2:$E$375,3,FALSE)</f>
        <v>Richfield PD</v>
      </c>
      <c r="E620" s="60">
        <v>36413</v>
      </c>
      <c r="F620" s="50" t="s">
        <v>271</v>
      </c>
      <c r="G620" s="52">
        <v>40154</v>
      </c>
      <c r="H620" s="52">
        <v>40696</v>
      </c>
      <c r="I620" s="52"/>
      <c r="J620" s="63">
        <v>2500</v>
      </c>
      <c r="K620" s="60" t="s">
        <v>562</v>
      </c>
      <c r="L620" s="60"/>
      <c r="M620" s="60"/>
      <c r="N620" s="13" t="s">
        <v>600</v>
      </c>
      <c r="O620" s="60"/>
      <c r="P620" s="60" t="s">
        <v>2355</v>
      </c>
    </row>
    <row r="621" spans="1:16" ht="14" customHeight="1">
      <c r="A621" s="60">
        <v>2011</v>
      </c>
      <c r="B621" s="61">
        <v>2012</v>
      </c>
      <c r="C621" s="60" t="s">
        <v>158</v>
      </c>
      <c r="D621" s="60" t="str">
        <f>VLOOKUP(C621,agencies!$A$2:$E$375,3,FALSE)</f>
        <v>St Louis Park PD</v>
      </c>
      <c r="E621" s="60">
        <v>48074</v>
      </c>
      <c r="F621" s="50" t="s">
        <v>271</v>
      </c>
      <c r="G621" s="52">
        <v>40154</v>
      </c>
      <c r="H621" s="52">
        <v>40704</v>
      </c>
      <c r="I621" s="52"/>
      <c r="J621" s="63">
        <v>2500</v>
      </c>
      <c r="K621" s="60" t="s">
        <v>562</v>
      </c>
      <c r="L621" s="60"/>
      <c r="M621" s="60"/>
      <c r="N621" s="13" t="s">
        <v>600</v>
      </c>
      <c r="O621" s="60"/>
      <c r="P621" s="60" t="s">
        <v>2355</v>
      </c>
    </row>
    <row r="622" spans="1:16" ht="14" customHeight="1">
      <c r="A622" s="60"/>
      <c r="B622" s="61">
        <v>2013</v>
      </c>
      <c r="C622" s="60" t="s">
        <v>1104</v>
      </c>
      <c r="D622" s="60" t="str">
        <f>VLOOKUP(C622,agencies!$A$2:$E$375,3,FALSE)</f>
        <v>Mower SO</v>
      </c>
      <c r="E622" s="60">
        <v>14602</v>
      </c>
      <c r="F622" s="50" t="s">
        <v>1105</v>
      </c>
      <c r="G622" s="52">
        <v>40840</v>
      </c>
      <c r="H622" s="60"/>
      <c r="I622" s="60"/>
      <c r="J622" s="63">
        <v>2500</v>
      </c>
      <c r="K622" s="60" t="s">
        <v>1139</v>
      </c>
      <c r="L622" s="60" t="s">
        <v>1023</v>
      </c>
      <c r="M622" s="60"/>
      <c r="N622" s="13" t="s">
        <v>600</v>
      </c>
      <c r="O622" s="70"/>
      <c r="P622" s="60" t="s">
        <v>2355</v>
      </c>
    </row>
    <row r="623" spans="1:16" ht="14" customHeight="1">
      <c r="A623" s="60">
        <v>2013</v>
      </c>
      <c r="B623" s="61">
        <v>2017</v>
      </c>
      <c r="C623" s="60" t="s">
        <v>26</v>
      </c>
      <c r="D623" s="60" t="str">
        <f>VLOOKUP(C623,agencies!$A$2:$E$375,3,FALSE)</f>
        <v>Roseville PD</v>
      </c>
      <c r="E623" s="60">
        <v>35729</v>
      </c>
      <c r="F623" s="50" t="s">
        <v>409</v>
      </c>
      <c r="G623" s="52">
        <v>41381</v>
      </c>
      <c r="H623" s="52">
        <v>41415</v>
      </c>
      <c r="I623" s="52"/>
      <c r="J623" s="63">
        <v>2500</v>
      </c>
      <c r="K623" s="60" t="s">
        <v>562</v>
      </c>
      <c r="L623" s="60"/>
      <c r="M623" s="60"/>
      <c r="N623" s="13" t="s">
        <v>600</v>
      </c>
      <c r="O623" s="60"/>
      <c r="P623" s="60" t="s">
        <v>2355</v>
      </c>
    </row>
    <row r="624" spans="1:16" ht="14" customHeight="1">
      <c r="A624" s="60">
        <v>2014</v>
      </c>
      <c r="B624" s="61">
        <v>2014</v>
      </c>
      <c r="C624" s="60" t="s">
        <v>438</v>
      </c>
      <c r="D624" s="60" t="s">
        <v>2321</v>
      </c>
      <c r="E624" s="60" t="e">
        <v>#N/A</v>
      </c>
      <c r="F624" s="50" t="s">
        <v>439</v>
      </c>
      <c r="G624" s="52">
        <v>41832</v>
      </c>
      <c r="H624" s="52">
        <v>41870</v>
      </c>
      <c r="I624" s="52"/>
      <c r="J624" s="63">
        <v>2500</v>
      </c>
      <c r="K624" s="60" t="s">
        <v>562</v>
      </c>
      <c r="L624" s="60"/>
      <c r="M624" s="60"/>
      <c r="N624" s="13" t="s">
        <v>600</v>
      </c>
      <c r="O624" s="60"/>
      <c r="P624" s="60" t="s">
        <v>2355</v>
      </c>
    </row>
    <row r="625" spans="1:16" ht="14" customHeight="1">
      <c r="A625" s="60"/>
      <c r="B625" s="64">
        <v>2015</v>
      </c>
      <c r="C625" s="60" t="s">
        <v>1020</v>
      </c>
      <c r="D625" s="60" t="str">
        <f>VLOOKUP(C625,agencies!$A$2:$E$375,3,FALSE)</f>
        <v>Ramsey SO</v>
      </c>
      <c r="E625" s="60">
        <v>76656</v>
      </c>
      <c r="F625" s="81" t="s">
        <v>1016</v>
      </c>
      <c r="G625" s="60"/>
      <c r="H625" s="60"/>
      <c r="I625" s="82">
        <v>42191</v>
      </c>
      <c r="J625" s="83">
        <v>2500</v>
      </c>
      <c r="K625" s="60" t="s">
        <v>1020</v>
      </c>
      <c r="L625" s="84" t="s">
        <v>972</v>
      </c>
      <c r="M625" s="81" t="s">
        <v>1017</v>
      </c>
      <c r="N625" s="13" t="s">
        <v>600</v>
      </c>
      <c r="O625" s="81" t="s">
        <v>978</v>
      </c>
      <c r="P625" s="60" t="s">
        <v>2355</v>
      </c>
    </row>
    <row r="626" spans="1:16" ht="14" customHeight="1">
      <c r="A626" s="62">
        <v>2008</v>
      </c>
      <c r="B626" s="64">
        <v>2009</v>
      </c>
      <c r="C626" s="60" t="s">
        <v>1286</v>
      </c>
      <c r="D626" s="60" t="str">
        <f>VLOOKUP(C626,agencies!$A$2:$E$375,3,FALSE)</f>
        <v>St Paul PD</v>
      </c>
      <c r="E626" s="60">
        <v>300721</v>
      </c>
      <c r="F626" s="67" t="s">
        <v>1251</v>
      </c>
      <c r="G626" s="60"/>
      <c r="H626" s="60"/>
      <c r="I626" s="60"/>
      <c r="J626" s="68">
        <v>2500</v>
      </c>
      <c r="K626" s="13" t="s">
        <v>1286</v>
      </c>
      <c r="L626" s="90" t="s">
        <v>2224</v>
      </c>
      <c r="M626" s="69" t="s">
        <v>1244</v>
      </c>
      <c r="N626" s="13" t="s">
        <v>600</v>
      </c>
      <c r="O626" s="69" t="s">
        <v>1242</v>
      </c>
      <c r="P626" s="60" t="s">
        <v>2355</v>
      </c>
    </row>
    <row r="627" spans="1:16" ht="14" customHeight="1">
      <c r="A627" s="60"/>
      <c r="B627" s="61">
        <v>2013</v>
      </c>
      <c r="C627" s="60" t="s">
        <v>567</v>
      </c>
      <c r="D627" s="60" t="str">
        <f>PROPER(C627)</f>
        <v>State Patrol</v>
      </c>
      <c r="E627" s="60" t="e">
        <v>#N/A</v>
      </c>
      <c r="F627" s="50" t="s">
        <v>574</v>
      </c>
      <c r="G627" s="60"/>
      <c r="H627" s="60"/>
      <c r="I627" s="52">
        <v>41628</v>
      </c>
      <c r="J627" s="63">
        <v>2500</v>
      </c>
      <c r="K627" s="60" t="s">
        <v>567</v>
      </c>
      <c r="L627" s="60" t="s">
        <v>575</v>
      </c>
      <c r="M627" s="60"/>
      <c r="N627" s="13" t="s">
        <v>600</v>
      </c>
      <c r="O627" s="60"/>
      <c r="P627" s="60" t="s">
        <v>2355</v>
      </c>
    </row>
    <row r="628" spans="1:16" ht="14" customHeight="1">
      <c r="A628" s="60"/>
      <c r="B628" s="61">
        <v>2012</v>
      </c>
      <c r="C628" s="60" t="s">
        <v>1090</v>
      </c>
      <c r="D628" s="60" t="str">
        <f>VLOOKUP(C628,agencies!$A$2:$E$375,3,FALSE)</f>
        <v>Mahnomen SO</v>
      </c>
      <c r="E628" s="60">
        <v>5521</v>
      </c>
      <c r="F628" s="50" t="s">
        <v>1091</v>
      </c>
      <c r="G628" s="52">
        <v>40468</v>
      </c>
      <c r="H628" s="60"/>
      <c r="I628" s="60"/>
      <c r="J628" s="63">
        <v>2423.3000000000002</v>
      </c>
      <c r="K628" s="60" t="s">
        <v>1139</v>
      </c>
      <c r="L628" s="60" t="s">
        <v>1023</v>
      </c>
      <c r="M628" s="60"/>
      <c r="N628" s="13" t="s">
        <v>600</v>
      </c>
      <c r="O628" s="70"/>
      <c r="P628" s="60" t="s">
        <v>2355</v>
      </c>
    </row>
    <row r="629" spans="1:16" ht="14" customHeight="1">
      <c r="A629" s="60">
        <v>2012</v>
      </c>
      <c r="B629" s="61">
        <v>2012</v>
      </c>
      <c r="C629" s="60" t="s">
        <v>7</v>
      </c>
      <c r="D629" s="60" t="str">
        <f>VLOOKUP(C629,agencies!$A$2:$E$375,3,FALSE)</f>
        <v>Fridley PD</v>
      </c>
      <c r="E629" s="60">
        <v>27782</v>
      </c>
      <c r="F629" s="50" t="s">
        <v>313</v>
      </c>
      <c r="G629" s="52">
        <v>41092</v>
      </c>
      <c r="H629" s="52">
        <v>41106</v>
      </c>
      <c r="I629" s="52"/>
      <c r="J629" s="63">
        <v>2421.86</v>
      </c>
      <c r="K629" s="60" t="s">
        <v>562</v>
      </c>
      <c r="L629" s="60"/>
      <c r="M629" s="60"/>
      <c r="N629" s="13" t="s">
        <v>600</v>
      </c>
      <c r="O629" s="60"/>
      <c r="P629" s="60" t="s">
        <v>2355</v>
      </c>
    </row>
    <row r="630" spans="1:16" ht="14" customHeight="1">
      <c r="A630" s="60">
        <v>2013</v>
      </c>
      <c r="B630" s="61">
        <v>2014</v>
      </c>
      <c r="C630" s="60" t="s">
        <v>21</v>
      </c>
      <c r="D630" s="60" t="str">
        <f>VLOOKUP(C630,agencies!$A$2:$E$375,3,FALSE)</f>
        <v>Rochester PD</v>
      </c>
      <c r="E630" s="60">
        <v>112542</v>
      </c>
      <c r="F630" s="50" t="s">
        <v>379</v>
      </c>
      <c r="G630" s="52">
        <v>41490</v>
      </c>
      <c r="H630" s="52">
        <v>41631</v>
      </c>
      <c r="I630" s="52"/>
      <c r="J630" s="63">
        <v>2420</v>
      </c>
      <c r="K630" s="60" t="s">
        <v>562</v>
      </c>
      <c r="L630" s="60"/>
      <c r="M630" s="60"/>
      <c r="N630" s="13" t="s">
        <v>600</v>
      </c>
      <c r="O630" s="60"/>
      <c r="P630" s="60" t="s">
        <v>2355</v>
      </c>
    </row>
    <row r="631" spans="1:16" ht="14" customHeight="1">
      <c r="A631" s="60">
        <v>2010</v>
      </c>
      <c r="B631" s="61">
        <v>2010</v>
      </c>
      <c r="C631" s="60" t="s">
        <v>19</v>
      </c>
      <c r="D631" s="60" t="str">
        <f>VLOOKUP(C631,agencies!$A$2:$E$375,3,FALSE)</f>
        <v>New Brighton PD</v>
      </c>
      <c r="E631" s="60">
        <v>22463</v>
      </c>
      <c r="F631" s="50" t="s">
        <v>219</v>
      </c>
      <c r="G631" s="52">
        <v>40351</v>
      </c>
      <c r="H631" s="52">
        <v>40365</v>
      </c>
      <c r="I631" s="52"/>
      <c r="J631" s="63">
        <v>2304</v>
      </c>
      <c r="K631" s="60" t="s">
        <v>562</v>
      </c>
      <c r="L631" s="60"/>
      <c r="M631" s="60"/>
      <c r="N631" s="13" t="s">
        <v>600</v>
      </c>
      <c r="O631" s="60"/>
      <c r="P631" s="60" t="s">
        <v>2355</v>
      </c>
    </row>
    <row r="632" spans="1:16" ht="14" customHeight="1">
      <c r="A632" s="60"/>
      <c r="B632" s="61">
        <v>2015</v>
      </c>
      <c r="C632" s="60" t="s">
        <v>1194</v>
      </c>
      <c r="D632" s="60" t="str">
        <f>VLOOKUP(C632,agencies!$A$2:$E$375,3,FALSE)</f>
        <v>Freeborn SO</v>
      </c>
      <c r="E632" s="60">
        <v>12955</v>
      </c>
      <c r="F632" s="50" t="s">
        <v>1170</v>
      </c>
      <c r="G632" s="52">
        <v>40410</v>
      </c>
      <c r="H632" s="60"/>
      <c r="I632" s="66">
        <v>42097</v>
      </c>
      <c r="J632" s="63">
        <v>2300</v>
      </c>
      <c r="K632" s="60" t="s">
        <v>1139</v>
      </c>
      <c r="L632" s="60" t="s">
        <v>1140</v>
      </c>
      <c r="M632" s="60"/>
      <c r="N632" s="60" t="s">
        <v>597</v>
      </c>
      <c r="O632" s="60"/>
      <c r="P632" s="60" t="s">
        <v>2355</v>
      </c>
    </row>
    <row r="633" spans="1:16" ht="14" customHeight="1">
      <c r="A633" s="62">
        <v>2015</v>
      </c>
      <c r="B633" s="64">
        <v>2015</v>
      </c>
      <c r="C633" s="60" t="s">
        <v>1286</v>
      </c>
      <c r="D633" s="60" t="str">
        <f>VLOOKUP(C633,agencies!$A$2:$E$375,3,FALSE)</f>
        <v>St Paul PD</v>
      </c>
      <c r="E633" s="60">
        <v>300721</v>
      </c>
      <c r="F633" s="67" t="s">
        <v>1237</v>
      </c>
      <c r="G633" s="60"/>
      <c r="H633" s="60"/>
      <c r="I633" s="60"/>
      <c r="J633" s="68">
        <v>2250</v>
      </c>
      <c r="K633" s="13" t="s">
        <v>1286</v>
      </c>
      <c r="L633" s="71" t="s">
        <v>2261</v>
      </c>
      <c r="M633" s="69" t="s">
        <v>1215</v>
      </c>
      <c r="N633" s="13" t="s">
        <v>600</v>
      </c>
      <c r="O633" s="69" t="s">
        <v>624</v>
      </c>
      <c r="P633" s="60" t="s">
        <v>2355</v>
      </c>
    </row>
    <row r="634" spans="1:16" ht="14" customHeight="1">
      <c r="A634" s="60">
        <v>2011</v>
      </c>
      <c r="B634" s="61">
        <v>2011</v>
      </c>
      <c r="C634" s="60" t="s">
        <v>251</v>
      </c>
      <c r="D634" s="60" t="str">
        <f>VLOOKUP(C634,agencies!$A$2:$E$375,3,FALSE)</f>
        <v>Richfield PD</v>
      </c>
      <c r="E634" s="60">
        <v>36413</v>
      </c>
      <c r="F634" s="50" t="s">
        <v>264</v>
      </c>
      <c r="G634" s="52">
        <v>40737</v>
      </c>
      <c r="H634" s="52">
        <v>40828</v>
      </c>
      <c r="I634" s="52"/>
      <c r="J634" s="63">
        <v>2211.2199999999998</v>
      </c>
      <c r="K634" s="60" t="s">
        <v>562</v>
      </c>
      <c r="L634" s="60"/>
      <c r="M634" s="60"/>
      <c r="N634" s="13" t="s">
        <v>600</v>
      </c>
      <c r="O634" s="60"/>
      <c r="P634" s="60" t="s">
        <v>2355</v>
      </c>
    </row>
    <row r="635" spans="1:16" ht="14" customHeight="1">
      <c r="A635" s="60">
        <v>2009</v>
      </c>
      <c r="B635" s="61">
        <v>2010</v>
      </c>
      <c r="C635" s="60" t="s">
        <v>87</v>
      </c>
      <c r="D635" s="60" t="s">
        <v>2316</v>
      </c>
      <c r="E635" s="60" t="e">
        <v>#N/A</v>
      </c>
      <c r="F635" s="50" t="s">
        <v>176</v>
      </c>
      <c r="G635" s="52">
        <v>38148</v>
      </c>
      <c r="H635" s="52">
        <v>40119</v>
      </c>
      <c r="I635" s="52"/>
      <c r="J635" s="63">
        <v>2205</v>
      </c>
      <c r="K635" s="60" t="s">
        <v>562</v>
      </c>
      <c r="L635" s="60"/>
      <c r="M635" s="60"/>
      <c r="N635" s="13" t="s">
        <v>600</v>
      </c>
      <c r="O635" s="60"/>
      <c r="P635" s="60" t="s">
        <v>2356</v>
      </c>
    </row>
    <row r="636" spans="1:16" ht="14" customHeight="1">
      <c r="A636" s="60">
        <v>2015</v>
      </c>
      <c r="B636" s="61">
        <v>2015</v>
      </c>
      <c r="C636" s="60" t="s">
        <v>491</v>
      </c>
      <c r="D636" s="60" t="str">
        <f>PROPER(C636)</f>
        <v>Washington Co Special Weapons Tactics Team (Swat)</v>
      </c>
      <c r="E636" s="60" t="e">
        <v>#N/A</v>
      </c>
      <c r="F636" s="50" t="s">
        <v>498</v>
      </c>
      <c r="G636" s="52">
        <v>42129</v>
      </c>
      <c r="H636" s="52">
        <v>42270</v>
      </c>
      <c r="I636" s="52"/>
      <c r="J636" s="63">
        <v>2192.39</v>
      </c>
      <c r="K636" s="60" t="s">
        <v>562</v>
      </c>
      <c r="L636" s="60"/>
      <c r="M636" s="60"/>
      <c r="N636" s="13" t="s">
        <v>600</v>
      </c>
      <c r="O636" s="60"/>
      <c r="P636" s="60" t="s">
        <v>2355</v>
      </c>
    </row>
    <row r="637" spans="1:16" ht="14" customHeight="1">
      <c r="A637" s="60"/>
      <c r="B637" s="61">
        <v>2017</v>
      </c>
      <c r="C637" s="60" t="s">
        <v>1049</v>
      </c>
      <c r="D637" s="60" t="str">
        <f>VLOOKUP(C637,agencies!$A$2:$E$375,3,FALSE)</f>
        <v>Wright SO</v>
      </c>
      <c r="E637" s="60">
        <v>109581</v>
      </c>
      <c r="F637" s="50" t="s">
        <v>1137</v>
      </c>
      <c r="G637" s="52">
        <v>42679</v>
      </c>
      <c r="H637" s="60"/>
      <c r="I637" s="60"/>
      <c r="J637" s="63">
        <v>2044.19</v>
      </c>
      <c r="K637" s="60" t="s">
        <v>1139</v>
      </c>
      <c r="L637" s="60" t="s">
        <v>1138</v>
      </c>
      <c r="M637" s="60"/>
      <c r="N637" s="13" t="s">
        <v>600</v>
      </c>
      <c r="O637" s="70"/>
      <c r="P637" s="60" t="s">
        <v>2355</v>
      </c>
    </row>
    <row r="638" spans="1:16" ht="14" customHeight="1">
      <c r="A638" s="70">
        <v>2017</v>
      </c>
      <c r="B638" s="112">
        <v>2017</v>
      </c>
      <c r="C638" s="70" t="s">
        <v>2297</v>
      </c>
      <c r="D638" s="13" t="s">
        <v>1340</v>
      </c>
      <c r="E638" s="60">
        <v>87158</v>
      </c>
      <c r="F638" s="107" t="s">
        <v>2306</v>
      </c>
      <c r="G638" s="108">
        <v>42917</v>
      </c>
      <c r="H638" s="108">
        <v>42972</v>
      </c>
      <c r="I638" s="60"/>
      <c r="J638" s="109">
        <v>2000</v>
      </c>
      <c r="K638" s="13" t="s">
        <v>562</v>
      </c>
      <c r="L638" s="13" t="s">
        <v>585</v>
      </c>
      <c r="M638" s="60"/>
      <c r="N638" s="13" t="s">
        <v>600</v>
      </c>
      <c r="O638" s="60"/>
      <c r="P638" s="60" t="s">
        <v>2355</v>
      </c>
    </row>
    <row r="639" spans="1:16" ht="14" customHeight="1">
      <c r="A639" s="60"/>
      <c r="B639" s="61">
        <v>2007</v>
      </c>
      <c r="C639" s="60" t="s">
        <v>969</v>
      </c>
      <c r="D639" s="60" t="str">
        <f>VLOOKUP(C639,agencies!$A$2:$E$375,3,FALSE)</f>
        <v>Minneapolis PD</v>
      </c>
      <c r="E639" s="60">
        <v>413479</v>
      </c>
      <c r="F639" s="50" t="s">
        <v>795</v>
      </c>
      <c r="G639" s="52">
        <v>38032</v>
      </c>
      <c r="H639" s="60"/>
      <c r="I639" s="62"/>
      <c r="J639" s="63">
        <v>2000</v>
      </c>
      <c r="K639" s="60" t="s">
        <v>969</v>
      </c>
      <c r="L639" s="60" t="s">
        <v>892</v>
      </c>
      <c r="M639" s="60"/>
      <c r="N639" s="13" t="s">
        <v>600</v>
      </c>
      <c r="O639" s="60"/>
      <c r="P639" s="60" t="s">
        <v>969</v>
      </c>
    </row>
    <row r="640" spans="1:16" ht="14" customHeight="1">
      <c r="A640" s="60">
        <v>2008</v>
      </c>
      <c r="B640" s="61">
        <v>2009</v>
      </c>
      <c r="C640" s="60" t="s">
        <v>106</v>
      </c>
      <c r="D640" s="60" t="str">
        <f>VLOOKUP(C640,agencies!$A$2:$E$375,3,FALSE)</f>
        <v>Detroit Lakes PD</v>
      </c>
      <c r="E640" s="60">
        <v>9042</v>
      </c>
      <c r="F640" s="50" t="s">
        <v>107</v>
      </c>
      <c r="G640" s="52">
        <v>39325</v>
      </c>
      <c r="H640" s="52">
        <v>39710</v>
      </c>
      <c r="I640" s="52"/>
      <c r="J640" s="63">
        <v>2000</v>
      </c>
      <c r="K640" s="60" t="s">
        <v>562</v>
      </c>
      <c r="L640" s="60"/>
      <c r="M640" s="60"/>
      <c r="N640" s="13" t="s">
        <v>600</v>
      </c>
      <c r="O640" s="60"/>
      <c r="P640" s="60" t="s">
        <v>2355</v>
      </c>
    </row>
    <row r="641" spans="1:16" ht="14" customHeight="1">
      <c r="A641" s="60"/>
      <c r="B641" s="64">
        <v>2013</v>
      </c>
      <c r="C641" s="60" t="s">
        <v>969</v>
      </c>
      <c r="D641" s="60" t="str">
        <f>VLOOKUP(C641,agencies!$A$2:$E$375,3,FALSE)</f>
        <v>Minneapolis PD</v>
      </c>
      <c r="E641" s="60">
        <v>413479</v>
      </c>
      <c r="F641" s="59" t="s">
        <v>626</v>
      </c>
      <c r="G641" s="65">
        <v>39542</v>
      </c>
      <c r="H641" s="60"/>
      <c r="I641" s="62"/>
      <c r="J641" s="20">
        <v>2000</v>
      </c>
      <c r="K641" s="60" t="s">
        <v>969</v>
      </c>
      <c r="L641" s="59" t="s">
        <v>627</v>
      </c>
      <c r="M641" s="60"/>
      <c r="N641" s="13" t="s">
        <v>600</v>
      </c>
      <c r="O641" s="60"/>
      <c r="P641" s="60" t="s">
        <v>969</v>
      </c>
    </row>
    <row r="642" spans="1:16" ht="14" customHeight="1">
      <c r="A642" s="60"/>
      <c r="B642" s="61">
        <v>2008</v>
      </c>
      <c r="C642" s="60" t="s">
        <v>1041</v>
      </c>
      <c r="D642" s="60" t="str">
        <f>VLOOKUP(C642,agencies!$A$2:$E$375,3,FALSE)</f>
        <v>Crow Wing SO</v>
      </c>
      <c r="E642" s="60">
        <v>32937</v>
      </c>
      <c r="F642" s="50" t="s">
        <v>1144</v>
      </c>
      <c r="G642" s="52">
        <v>39670</v>
      </c>
      <c r="H642" s="60"/>
      <c r="I642" s="66">
        <v>39762</v>
      </c>
      <c r="J642" s="63">
        <v>2000</v>
      </c>
      <c r="K642" s="60" t="s">
        <v>1139</v>
      </c>
      <c r="L642" s="60" t="s">
        <v>1023</v>
      </c>
      <c r="M642" s="60"/>
      <c r="N642" s="60" t="s">
        <v>597</v>
      </c>
      <c r="O642" s="60"/>
      <c r="P642" s="60" t="s">
        <v>2355</v>
      </c>
    </row>
    <row r="643" spans="1:16" ht="14" customHeight="1">
      <c r="A643" s="60">
        <v>2012</v>
      </c>
      <c r="B643" s="61">
        <v>2013</v>
      </c>
      <c r="C643" s="60" t="s">
        <v>334</v>
      </c>
      <c r="D643" s="60" t="str">
        <f>VLOOKUP(C643,agencies!$A$2:$E$375,3,FALSE)</f>
        <v>Prior Lake PD</v>
      </c>
      <c r="E643" s="60">
        <v>25581</v>
      </c>
      <c r="F643" s="50" t="s">
        <v>335</v>
      </c>
      <c r="G643" s="52">
        <v>40740</v>
      </c>
      <c r="H643" s="52">
        <v>41087</v>
      </c>
      <c r="I643" s="52"/>
      <c r="J643" s="63">
        <v>2000</v>
      </c>
      <c r="K643" s="60" t="s">
        <v>562</v>
      </c>
      <c r="L643" s="60"/>
      <c r="M643" s="60"/>
      <c r="N643" s="13" t="s">
        <v>600</v>
      </c>
      <c r="O643" s="60"/>
      <c r="P643" s="60" t="s">
        <v>2355</v>
      </c>
    </row>
    <row r="644" spans="1:16" ht="14" customHeight="1">
      <c r="A644" s="60"/>
      <c r="B644" s="61">
        <v>2012</v>
      </c>
      <c r="C644" s="60" t="s">
        <v>969</v>
      </c>
      <c r="D644" s="60" t="str">
        <f>VLOOKUP(C644,agencies!$A$2:$E$375,3,FALSE)</f>
        <v>Minneapolis PD</v>
      </c>
      <c r="E644" s="60">
        <v>413479</v>
      </c>
      <c r="F644" s="50" t="s">
        <v>883</v>
      </c>
      <c r="G644" s="52">
        <v>41192</v>
      </c>
      <c r="H644" s="60"/>
      <c r="I644" s="62"/>
      <c r="J644" s="63">
        <v>2000</v>
      </c>
      <c r="K644" s="60" t="s">
        <v>969</v>
      </c>
      <c r="L644" s="60" t="s">
        <v>968</v>
      </c>
      <c r="M644" s="60"/>
      <c r="N644" s="13" t="s">
        <v>600</v>
      </c>
      <c r="O644" s="60"/>
      <c r="P644" s="60" t="s">
        <v>969</v>
      </c>
    </row>
    <row r="645" spans="1:16" ht="14" customHeight="1">
      <c r="A645" s="60"/>
      <c r="B645" s="61">
        <v>2015</v>
      </c>
      <c r="C645" s="60" t="s">
        <v>1088</v>
      </c>
      <c r="D645" s="60" t="str">
        <f>VLOOKUP(C645,agencies!$A$2:$E$375,3,FALSE)</f>
        <v>Steele SO</v>
      </c>
      <c r="E645" s="60">
        <v>8939</v>
      </c>
      <c r="F645" s="50" t="s">
        <v>1119</v>
      </c>
      <c r="G645" s="52">
        <v>41381</v>
      </c>
      <c r="H645" s="60"/>
      <c r="I645" s="60"/>
      <c r="J645" s="63">
        <v>2000</v>
      </c>
      <c r="K645" s="60" t="s">
        <v>1139</v>
      </c>
      <c r="L645" s="60" t="s">
        <v>1120</v>
      </c>
      <c r="M645" s="60"/>
      <c r="N645" s="13" t="s">
        <v>600</v>
      </c>
      <c r="O645" s="70"/>
      <c r="P645" s="60" t="s">
        <v>2355</v>
      </c>
    </row>
    <row r="646" spans="1:16" ht="14" customHeight="1">
      <c r="A646" s="60">
        <v>2015</v>
      </c>
      <c r="B646" s="61">
        <v>2015</v>
      </c>
      <c r="C646" s="60" t="s">
        <v>110</v>
      </c>
      <c r="D646" s="60" t="str">
        <f>VLOOKUP(C646,agencies!$A$2:$E$375,3,FALSE)</f>
        <v>Maplewood PD</v>
      </c>
      <c r="E646" s="60">
        <v>40742</v>
      </c>
      <c r="F646" s="50" t="s">
        <v>481</v>
      </c>
      <c r="G646" s="52">
        <v>41774</v>
      </c>
      <c r="H646" s="52">
        <v>42023</v>
      </c>
      <c r="I646" s="52"/>
      <c r="J646" s="63">
        <v>2000</v>
      </c>
      <c r="K646" s="60" t="s">
        <v>562</v>
      </c>
      <c r="L646" s="60"/>
      <c r="M646" s="60"/>
      <c r="N646" s="13" t="s">
        <v>600</v>
      </c>
      <c r="O646" s="60"/>
      <c r="P646" s="60" t="s">
        <v>2355</v>
      </c>
    </row>
    <row r="647" spans="1:16" ht="14" customHeight="1">
      <c r="A647" s="60">
        <v>2016</v>
      </c>
      <c r="B647" s="61">
        <v>2016</v>
      </c>
      <c r="C647" s="60" t="s">
        <v>543</v>
      </c>
      <c r="D647" s="60" t="str">
        <f>VLOOKUP(C647,agencies!$A$2:$E$375,3,FALSE)</f>
        <v>Montevideo PD</v>
      </c>
      <c r="E647" s="60">
        <v>5180</v>
      </c>
      <c r="F647" s="50" t="s">
        <v>544</v>
      </c>
      <c r="G647" s="52">
        <v>42570</v>
      </c>
      <c r="H647" s="52">
        <v>42586</v>
      </c>
      <c r="I647" s="52"/>
      <c r="J647" s="63">
        <v>1982.52</v>
      </c>
      <c r="K647" s="60" t="s">
        <v>562</v>
      </c>
      <c r="L647" s="60"/>
      <c r="M647" s="60"/>
      <c r="N647" s="13" t="s">
        <v>600</v>
      </c>
      <c r="O647" s="60"/>
      <c r="P647" s="60" t="s">
        <v>2355</v>
      </c>
    </row>
    <row r="648" spans="1:16" ht="14" customHeight="1">
      <c r="A648" s="60">
        <v>2008</v>
      </c>
      <c r="B648" s="61">
        <v>2008</v>
      </c>
      <c r="C648" s="60" t="s">
        <v>76</v>
      </c>
      <c r="D648" s="60" t="str">
        <f>VLOOKUP(C648,agencies!$A$2:$E$375,3,FALSE)</f>
        <v>Warroad PD</v>
      </c>
      <c r="E648" s="60">
        <v>1796</v>
      </c>
      <c r="F648" s="50" t="s">
        <v>78</v>
      </c>
      <c r="G648" s="52">
        <v>39456</v>
      </c>
      <c r="H648" s="52">
        <v>39547</v>
      </c>
      <c r="I648" s="52"/>
      <c r="J648" s="63">
        <v>1953.77</v>
      </c>
      <c r="K648" s="60" t="s">
        <v>562</v>
      </c>
      <c r="L648" s="60"/>
      <c r="M648" s="60"/>
      <c r="N648" s="13" t="s">
        <v>600</v>
      </c>
      <c r="O648" s="60"/>
      <c r="P648" s="60" t="s">
        <v>2355</v>
      </c>
    </row>
    <row r="649" spans="1:16" ht="14" customHeight="1">
      <c r="A649" s="60">
        <v>2014</v>
      </c>
      <c r="B649" s="61">
        <v>2014</v>
      </c>
      <c r="C649" s="60" t="s">
        <v>82</v>
      </c>
      <c r="D649" s="60" t="str">
        <f>VLOOKUP(C649,agencies!$A$2:$E$375,3,FALSE)</f>
        <v>Moorhead PD</v>
      </c>
      <c r="E649" s="60">
        <v>40283</v>
      </c>
      <c r="F649" s="50" t="s">
        <v>442</v>
      </c>
      <c r="G649" s="52">
        <v>41850</v>
      </c>
      <c r="H649" s="52">
        <v>41891</v>
      </c>
      <c r="I649" s="52"/>
      <c r="J649" s="63">
        <v>1951.43</v>
      </c>
      <c r="K649" s="60" t="s">
        <v>562</v>
      </c>
      <c r="L649" s="60"/>
      <c r="M649" s="60"/>
      <c r="N649" s="13" t="s">
        <v>600</v>
      </c>
      <c r="O649" s="60"/>
      <c r="P649" s="60" t="s">
        <v>2355</v>
      </c>
    </row>
    <row r="650" spans="1:16" ht="14" customHeight="1">
      <c r="A650" s="60">
        <v>2013</v>
      </c>
      <c r="B650" s="61">
        <v>2013</v>
      </c>
      <c r="C650" s="60" t="s">
        <v>289</v>
      </c>
      <c r="D650" s="60" t="str">
        <f>VLOOKUP(C650,agencies!$A$2:$E$375,3,FALSE)</f>
        <v>Burnsville PD</v>
      </c>
      <c r="E650" s="60">
        <v>61939</v>
      </c>
      <c r="F650" s="50" t="s">
        <v>353</v>
      </c>
      <c r="G650" s="52">
        <v>41259</v>
      </c>
      <c r="H650" s="52">
        <v>41326</v>
      </c>
      <c r="I650" s="52"/>
      <c r="J650" s="63">
        <v>1900</v>
      </c>
      <c r="K650" s="60" t="s">
        <v>562</v>
      </c>
      <c r="L650" s="60"/>
      <c r="M650" s="60"/>
      <c r="N650" s="13" t="s">
        <v>600</v>
      </c>
      <c r="O650" s="60"/>
      <c r="P650" s="60" t="s">
        <v>2355</v>
      </c>
    </row>
    <row r="651" spans="1:16" ht="14" customHeight="1">
      <c r="A651" s="60">
        <v>2014</v>
      </c>
      <c r="B651" s="61">
        <v>2014</v>
      </c>
      <c r="C651" s="60" t="s">
        <v>66</v>
      </c>
      <c r="D651" s="60" t="str">
        <f>VLOOKUP(C651,agencies!$A$2:$E$375,3,FALSE)</f>
        <v>New Hope PD</v>
      </c>
      <c r="E651" s="60">
        <v>20900</v>
      </c>
      <c r="F651" s="50" t="s">
        <v>437</v>
      </c>
      <c r="G651" s="52">
        <v>41860</v>
      </c>
      <c r="H651" s="52">
        <v>41866</v>
      </c>
      <c r="I651" s="52"/>
      <c r="J651" s="63">
        <v>1900</v>
      </c>
      <c r="K651" s="60" t="s">
        <v>562</v>
      </c>
      <c r="L651" s="60"/>
      <c r="M651" s="60"/>
      <c r="N651" s="13" t="s">
        <v>600</v>
      </c>
      <c r="O651" s="60"/>
      <c r="P651" s="60" t="s">
        <v>2355</v>
      </c>
    </row>
    <row r="652" spans="1:16" ht="14" customHeight="1">
      <c r="A652" s="70">
        <v>2017</v>
      </c>
      <c r="B652" s="112">
        <v>2017</v>
      </c>
      <c r="C652" s="70" t="s">
        <v>2298</v>
      </c>
      <c r="D652" s="60" t="str">
        <f>PROPER(C652)</f>
        <v>The Lake Superior Drug Task Force</v>
      </c>
      <c r="E652" s="60"/>
      <c r="F652" s="107" t="s">
        <v>2307</v>
      </c>
      <c r="G652" s="108">
        <v>42740</v>
      </c>
      <c r="H652" s="108">
        <v>42977</v>
      </c>
      <c r="I652" s="60"/>
      <c r="J652" s="109">
        <v>1889.12</v>
      </c>
      <c r="K652" s="13" t="s">
        <v>562</v>
      </c>
      <c r="L652" s="13" t="s">
        <v>585</v>
      </c>
      <c r="M652" s="60"/>
      <c r="N652" s="13" t="s">
        <v>600</v>
      </c>
      <c r="O652" s="60"/>
      <c r="P652" s="60" t="s">
        <v>2355</v>
      </c>
    </row>
    <row r="653" spans="1:16" ht="14" customHeight="1">
      <c r="A653" s="60">
        <v>2015</v>
      </c>
      <c r="B653" s="61">
        <v>2015</v>
      </c>
      <c r="C653" s="60" t="s">
        <v>169</v>
      </c>
      <c r="D653" s="60" t="str">
        <f>VLOOKUP(C653,agencies!$A$2:$E$375,3,FALSE)</f>
        <v>Virginia PD</v>
      </c>
      <c r="E653" s="60">
        <v>8635</v>
      </c>
      <c r="F653" s="50" t="s">
        <v>490</v>
      </c>
      <c r="G653" s="52">
        <v>41996</v>
      </c>
      <c r="H653" s="52">
        <v>42109</v>
      </c>
      <c r="I653" s="52"/>
      <c r="J653" s="63">
        <v>1880</v>
      </c>
      <c r="K653" s="60" t="s">
        <v>562</v>
      </c>
      <c r="L653" s="60"/>
      <c r="M653" s="60"/>
      <c r="N653" s="13" t="s">
        <v>600</v>
      </c>
      <c r="O653" s="60"/>
      <c r="P653" s="60" t="s">
        <v>2355</v>
      </c>
    </row>
    <row r="654" spans="1:16" ht="14" customHeight="1">
      <c r="A654" s="60">
        <v>2016</v>
      </c>
      <c r="B654" s="61">
        <v>2016</v>
      </c>
      <c r="C654" s="60" t="s">
        <v>42</v>
      </c>
      <c r="D654" s="60" t="str">
        <f>VLOOKUP(C654,agencies!$A$2:$E$375,3,FALSE)</f>
        <v>White Bear Lake PD</v>
      </c>
      <c r="E654" s="60">
        <v>25284</v>
      </c>
      <c r="F654" s="50" t="s">
        <v>535</v>
      </c>
      <c r="G654" s="52">
        <v>42562</v>
      </c>
      <c r="H654" s="52">
        <v>42563</v>
      </c>
      <c r="I654" s="52"/>
      <c r="J654" s="63">
        <v>1865.75</v>
      </c>
      <c r="K654" s="60" t="s">
        <v>562</v>
      </c>
      <c r="L654" s="60"/>
      <c r="M654" s="60"/>
      <c r="N654" s="13" t="s">
        <v>600</v>
      </c>
      <c r="O654" s="60"/>
      <c r="P654" s="60" t="s">
        <v>2355</v>
      </c>
    </row>
    <row r="655" spans="1:16" ht="14" customHeight="1">
      <c r="A655" s="60">
        <v>2013</v>
      </c>
      <c r="B655" s="61">
        <v>2014</v>
      </c>
      <c r="C655" s="60" t="s">
        <v>110</v>
      </c>
      <c r="D655" s="60" t="str">
        <f>VLOOKUP(C655,agencies!$A$2:$E$375,3,FALSE)</f>
        <v>Maplewood PD</v>
      </c>
      <c r="E655" s="60">
        <v>40742</v>
      </c>
      <c r="F655" s="50" t="s">
        <v>377</v>
      </c>
      <c r="G655" s="52">
        <v>41155</v>
      </c>
      <c r="H655" s="52">
        <v>41569</v>
      </c>
      <c r="I655" s="52"/>
      <c r="J655" s="63">
        <v>1850</v>
      </c>
      <c r="K655" s="60" t="s">
        <v>562</v>
      </c>
      <c r="L655" s="60"/>
      <c r="M655" s="60"/>
      <c r="N655" s="13" t="s">
        <v>600</v>
      </c>
      <c r="O655" s="60"/>
      <c r="P655" s="60" t="s">
        <v>2355</v>
      </c>
    </row>
    <row r="656" spans="1:16" ht="14" customHeight="1">
      <c r="A656" s="13">
        <v>2014</v>
      </c>
      <c r="B656" s="64">
        <v>2014</v>
      </c>
      <c r="C656" s="13" t="s">
        <v>1307</v>
      </c>
      <c r="D656" s="60" t="str">
        <f>VLOOKUP(C656,agencies!$A$2:$E$375,3,FALSE)</f>
        <v>Hennepin SO</v>
      </c>
      <c r="E656" s="60">
        <v>4414</v>
      </c>
      <c r="F656" s="11" t="s">
        <v>1305</v>
      </c>
      <c r="G656" s="60"/>
      <c r="H656" s="85">
        <v>41690</v>
      </c>
      <c r="I656" s="85">
        <v>41989</v>
      </c>
      <c r="J656" s="24">
        <v>1850</v>
      </c>
      <c r="K656" s="13" t="s">
        <v>1307</v>
      </c>
      <c r="L656" s="86" t="s">
        <v>2215</v>
      </c>
      <c r="M656" s="13" t="s">
        <v>1314</v>
      </c>
      <c r="N656" s="60" t="s">
        <v>597</v>
      </c>
      <c r="O656" s="60"/>
      <c r="P656" s="60" t="s">
        <v>2355</v>
      </c>
    </row>
    <row r="657" spans="1:16" ht="14" customHeight="1">
      <c r="A657" s="60">
        <v>2011</v>
      </c>
      <c r="B657" s="61">
        <v>2011</v>
      </c>
      <c r="C657" s="60" t="s">
        <v>7</v>
      </c>
      <c r="D657" s="60" t="str">
        <f>VLOOKUP(C657,agencies!$A$2:$E$375,3,FALSE)</f>
        <v>Fridley PD</v>
      </c>
      <c r="E657" s="60">
        <v>27782</v>
      </c>
      <c r="F657" s="50" t="s">
        <v>261</v>
      </c>
      <c r="G657" s="52">
        <v>40743</v>
      </c>
      <c r="H657" s="52">
        <v>40792</v>
      </c>
      <c r="I657" s="52"/>
      <c r="J657" s="63">
        <v>1739.98</v>
      </c>
      <c r="K657" s="60" t="s">
        <v>562</v>
      </c>
      <c r="L657" s="60"/>
      <c r="M657" s="60"/>
      <c r="N657" s="13" t="s">
        <v>600</v>
      </c>
      <c r="O657" s="60"/>
      <c r="P657" s="60" t="s">
        <v>2355</v>
      </c>
    </row>
    <row r="658" spans="1:16" ht="14" customHeight="1">
      <c r="A658" s="60">
        <v>2009</v>
      </c>
      <c r="B658" s="61">
        <v>2010</v>
      </c>
      <c r="C658" s="60" t="s">
        <v>87</v>
      </c>
      <c r="D658" s="60" t="s">
        <v>2316</v>
      </c>
      <c r="E658" s="60" t="e">
        <v>#N/A</v>
      </c>
      <c r="F658" s="50" t="s">
        <v>175</v>
      </c>
      <c r="G658" s="52">
        <v>38881</v>
      </c>
      <c r="H658" s="52">
        <v>40106</v>
      </c>
      <c r="I658" s="52"/>
      <c r="J658" s="63">
        <v>1707.24</v>
      </c>
      <c r="K658" s="60" t="s">
        <v>562</v>
      </c>
      <c r="L658" s="60"/>
      <c r="M658" s="60"/>
      <c r="N658" s="13" t="s">
        <v>600</v>
      </c>
      <c r="O658" s="60"/>
      <c r="P658" s="60" t="s">
        <v>2356</v>
      </c>
    </row>
    <row r="659" spans="1:16" ht="14" customHeight="1">
      <c r="A659" s="62">
        <v>2015</v>
      </c>
      <c r="B659" s="64">
        <v>2015</v>
      </c>
      <c r="C659" s="60" t="s">
        <v>1286</v>
      </c>
      <c r="D659" s="60" t="str">
        <f>VLOOKUP(C659,agencies!$A$2:$E$375,3,FALSE)</f>
        <v>St Paul PD</v>
      </c>
      <c r="E659" s="60">
        <v>300721</v>
      </c>
      <c r="F659" s="67" t="s">
        <v>1231</v>
      </c>
      <c r="G659" s="60"/>
      <c r="H659" s="60"/>
      <c r="I659" s="60"/>
      <c r="J659" s="68">
        <v>1650</v>
      </c>
      <c r="K659" s="13" t="s">
        <v>1286</v>
      </c>
      <c r="L659" s="71" t="s">
        <v>2260</v>
      </c>
      <c r="M659" s="69" t="s">
        <v>1232</v>
      </c>
      <c r="N659" s="13" t="s">
        <v>600</v>
      </c>
      <c r="O659" s="69" t="s">
        <v>624</v>
      </c>
      <c r="P659" s="60" t="s">
        <v>2355</v>
      </c>
    </row>
    <row r="660" spans="1:16" ht="14" customHeight="1">
      <c r="A660" s="60">
        <v>2008</v>
      </c>
      <c r="B660" s="61">
        <v>2008</v>
      </c>
      <c r="C660" s="60" t="s">
        <v>82</v>
      </c>
      <c r="D660" s="60" t="str">
        <f>VLOOKUP(C660,agencies!$A$2:$E$375,3,FALSE)</f>
        <v>Moorhead PD</v>
      </c>
      <c r="E660" s="60">
        <v>40283</v>
      </c>
      <c r="F660" s="50" t="s">
        <v>85</v>
      </c>
      <c r="G660" s="52">
        <v>39541</v>
      </c>
      <c r="H660" s="52">
        <v>39626</v>
      </c>
      <c r="I660" s="52"/>
      <c r="J660" s="63">
        <v>1629.42</v>
      </c>
      <c r="K660" s="60" t="s">
        <v>562</v>
      </c>
      <c r="L660" s="60"/>
      <c r="M660" s="60"/>
      <c r="N660" s="13" t="s">
        <v>600</v>
      </c>
      <c r="O660" s="60"/>
      <c r="P660" s="60" t="s">
        <v>2355</v>
      </c>
    </row>
    <row r="661" spans="1:16" ht="14" customHeight="1">
      <c r="A661" s="60">
        <v>2017</v>
      </c>
      <c r="B661" s="61">
        <v>2017</v>
      </c>
      <c r="C661" s="60" t="s">
        <v>1205</v>
      </c>
      <c r="D661" s="60" t="s">
        <v>1205</v>
      </c>
      <c r="E661" s="60" t="e">
        <v>#N/A</v>
      </c>
      <c r="F661" s="50" t="s">
        <v>1206</v>
      </c>
      <c r="G661" s="52">
        <v>42781</v>
      </c>
      <c r="H661" s="52">
        <v>42801</v>
      </c>
      <c r="I661" s="60"/>
      <c r="J661" s="63">
        <v>1586.31</v>
      </c>
      <c r="K661" s="13" t="s">
        <v>562</v>
      </c>
      <c r="L661" s="60"/>
      <c r="M661" s="60"/>
      <c r="N661" s="13" t="s">
        <v>600</v>
      </c>
      <c r="O661" s="60"/>
      <c r="P661" s="60" t="s">
        <v>2355</v>
      </c>
    </row>
    <row r="662" spans="1:16" ht="14" customHeight="1">
      <c r="A662" s="60">
        <v>2014</v>
      </c>
      <c r="B662" s="61">
        <v>2014</v>
      </c>
      <c r="C662" s="60" t="s">
        <v>5</v>
      </c>
      <c r="D662" s="60" t="str">
        <f>VLOOKUP(C662,agencies!$A$2:$E$375,3,FALSE)</f>
        <v>Bloomington PD</v>
      </c>
      <c r="E662" s="60">
        <v>87158</v>
      </c>
      <c r="F662" s="50" t="s">
        <v>429</v>
      </c>
      <c r="G662" s="52">
        <v>41722</v>
      </c>
      <c r="H662" s="52">
        <v>41779</v>
      </c>
      <c r="I662" s="52"/>
      <c r="J662" s="63">
        <v>1560</v>
      </c>
      <c r="K662" s="60" t="s">
        <v>562</v>
      </c>
      <c r="L662" s="60"/>
      <c r="M662" s="60"/>
      <c r="N662" s="13" t="s">
        <v>600</v>
      </c>
      <c r="O662" s="60"/>
      <c r="P662" s="60" t="s">
        <v>2355</v>
      </c>
    </row>
    <row r="663" spans="1:16" ht="14" customHeight="1">
      <c r="A663" s="60">
        <v>2007</v>
      </c>
      <c r="B663" s="61">
        <v>2007</v>
      </c>
      <c r="C663" s="60" t="s">
        <v>26</v>
      </c>
      <c r="D663" s="60" t="str">
        <f>VLOOKUP(C663,agencies!$A$2:$E$375,3,FALSE)</f>
        <v>Roseville PD</v>
      </c>
      <c r="E663" s="60">
        <v>35729</v>
      </c>
      <c r="F663" s="50" t="s">
        <v>27</v>
      </c>
      <c r="G663" s="52">
        <v>39112</v>
      </c>
      <c r="H663" s="52">
        <v>39224</v>
      </c>
      <c r="I663" s="52"/>
      <c r="J663" s="63">
        <v>1522.11</v>
      </c>
      <c r="K663" s="60" t="s">
        <v>562</v>
      </c>
      <c r="L663" s="60"/>
      <c r="M663" s="60"/>
      <c r="N663" s="13" t="s">
        <v>600</v>
      </c>
      <c r="O663" s="60"/>
      <c r="P663" s="60" t="s">
        <v>2355</v>
      </c>
    </row>
    <row r="664" spans="1:16" ht="14" customHeight="1">
      <c r="A664" s="60">
        <v>2011</v>
      </c>
      <c r="B664" s="61">
        <v>2011</v>
      </c>
      <c r="C664" s="60" t="s">
        <v>251</v>
      </c>
      <c r="D664" s="60" t="str">
        <f>VLOOKUP(C664,agencies!$A$2:$E$375,3,FALSE)</f>
        <v>Richfield PD</v>
      </c>
      <c r="E664" s="60">
        <v>36413</v>
      </c>
      <c r="F664" s="50" t="s">
        <v>252</v>
      </c>
      <c r="G664" s="52">
        <v>39913</v>
      </c>
      <c r="H664" s="52">
        <v>40549</v>
      </c>
      <c r="I664" s="52"/>
      <c r="J664" s="63">
        <v>1500</v>
      </c>
      <c r="K664" s="60" t="s">
        <v>562</v>
      </c>
      <c r="L664" s="60"/>
      <c r="M664" s="60"/>
      <c r="N664" s="13" t="s">
        <v>600</v>
      </c>
      <c r="O664" s="60"/>
      <c r="P664" s="60" t="s">
        <v>2355</v>
      </c>
    </row>
    <row r="665" spans="1:16" ht="14" customHeight="1">
      <c r="A665" s="60"/>
      <c r="B665" s="61">
        <v>2011</v>
      </c>
      <c r="C665" s="60" t="s">
        <v>969</v>
      </c>
      <c r="D665" s="60" t="str">
        <f>VLOOKUP(C665,agencies!$A$2:$E$375,3,FALSE)</f>
        <v>Minneapolis PD</v>
      </c>
      <c r="E665" s="60">
        <v>413479</v>
      </c>
      <c r="F665" s="50" t="s">
        <v>862</v>
      </c>
      <c r="G665" s="52">
        <v>40235</v>
      </c>
      <c r="H665" s="60"/>
      <c r="I665" s="62"/>
      <c r="J665" s="63">
        <v>1500</v>
      </c>
      <c r="K665" s="60" t="s">
        <v>969</v>
      </c>
      <c r="L665" s="60" t="s">
        <v>950</v>
      </c>
      <c r="M665" s="60"/>
      <c r="N665" s="13" t="s">
        <v>600</v>
      </c>
      <c r="O665" s="60"/>
      <c r="P665" s="60" t="s">
        <v>969</v>
      </c>
    </row>
    <row r="666" spans="1:16" ht="14" customHeight="1">
      <c r="A666" s="60"/>
      <c r="B666" s="64">
        <v>2014</v>
      </c>
      <c r="C666" s="60" t="s">
        <v>969</v>
      </c>
      <c r="D666" s="60" t="str">
        <f>VLOOKUP(C666,agencies!$A$2:$E$375,3,FALSE)</f>
        <v>Minneapolis PD</v>
      </c>
      <c r="E666" s="60">
        <v>413479</v>
      </c>
      <c r="F666" s="59" t="s">
        <v>675</v>
      </c>
      <c r="G666" s="89">
        <v>40384</v>
      </c>
      <c r="H666" s="60"/>
      <c r="I666" s="60"/>
      <c r="J666" s="20">
        <v>1500</v>
      </c>
      <c r="K666" s="60" t="s">
        <v>969</v>
      </c>
      <c r="L666" s="59" t="s">
        <v>676</v>
      </c>
      <c r="M666" s="60"/>
      <c r="N666" s="13" t="s">
        <v>600</v>
      </c>
      <c r="O666" s="60"/>
      <c r="P666" s="60" t="s">
        <v>969</v>
      </c>
    </row>
    <row r="667" spans="1:16" ht="14" customHeight="1">
      <c r="A667" s="60"/>
      <c r="B667" s="61">
        <v>2012</v>
      </c>
      <c r="C667" s="60" t="s">
        <v>1092</v>
      </c>
      <c r="D667" s="60" t="str">
        <f>VLOOKUP(C667,agencies!$A$2:$E$375,3,FALSE)</f>
        <v>Stearns SO</v>
      </c>
      <c r="E667" s="60">
        <v>49129</v>
      </c>
      <c r="F667" s="50" t="s">
        <v>1095</v>
      </c>
      <c r="G667" s="52">
        <v>40556</v>
      </c>
      <c r="H667" s="60"/>
      <c r="I667" s="60"/>
      <c r="J667" s="63">
        <v>1500</v>
      </c>
      <c r="K667" s="60" t="s">
        <v>1139</v>
      </c>
      <c r="L667" s="60" t="s">
        <v>1094</v>
      </c>
      <c r="M667" s="60"/>
      <c r="N667" s="13" t="s">
        <v>600</v>
      </c>
      <c r="O667" s="70"/>
      <c r="P667" s="60" t="s">
        <v>2355</v>
      </c>
    </row>
    <row r="668" spans="1:16" ht="14" customHeight="1">
      <c r="A668" s="60"/>
      <c r="B668" s="61">
        <v>2012</v>
      </c>
      <c r="C668" s="60" t="s">
        <v>1092</v>
      </c>
      <c r="D668" s="60" t="str">
        <f>VLOOKUP(C668,agencies!$A$2:$E$375,3,FALSE)</f>
        <v>Stearns SO</v>
      </c>
      <c r="E668" s="60">
        <v>49129</v>
      </c>
      <c r="F668" s="50" t="s">
        <v>1093</v>
      </c>
      <c r="G668" s="52">
        <v>40556</v>
      </c>
      <c r="H668" s="60"/>
      <c r="I668" s="60"/>
      <c r="J668" s="63">
        <v>1500</v>
      </c>
      <c r="K668" s="60" t="s">
        <v>1139</v>
      </c>
      <c r="L668" s="60" t="s">
        <v>1094</v>
      </c>
      <c r="M668" s="60"/>
      <c r="N668" s="13" t="s">
        <v>600</v>
      </c>
      <c r="O668" s="70"/>
      <c r="P668" s="60" t="s">
        <v>2355</v>
      </c>
    </row>
    <row r="669" spans="1:16" ht="14" customHeight="1">
      <c r="A669" s="60">
        <v>2014</v>
      </c>
      <c r="B669" s="61">
        <v>2015</v>
      </c>
      <c r="C669" s="60" t="s">
        <v>190</v>
      </c>
      <c r="D669" s="60" t="str">
        <f>VLOOKUP(C669,agencies!$A$2:$E$375,3,FALSE)</f>
        <v>Hopkins PD</v>
      </c>
      <c r="E669" s="60">
        <v>18167</v>
      </c>
      <c r="F669" s="50" t="s">
        <v>460</v>
      </c>
      <c r="G669" s="52">
        <v>41799</v>
      </c>
      <c r="H669" s="52">
        <v>41990</v>
      </c>
      <c r="I669" s="52"/>
      <c r="J669" s="63">
        <v>1500</v>
      </c>
      <c r="K669" s="60" t="s">
        <v>562</v>
      </c>
      <c r="L669" s="60"/>
      <c r="M669" s="60"/>
      <c r="N669" s="13" t="s">
        <v>600</v>
      </c>
      <c r="O669" s="60"/>
      <c r="P669" s="60" t="s">
        <v>2355</v>
      </c>
    </row>
    <row r="670" spans="1:16" ht="14" customHeight="1">
      <c r="A670" s="62">
        <v>2008</v>
      </c>
      <c r="B670" s="64">
        <v>2010</v>
      </c>
      <c r="C670" s="60" t="s">
        <v>1286</v>
      </c>
      <c r="D670" s="60" t="str">
        <f>VLOOKUP(C670,agencies!$A$2:$E$375,3,FALSE)</f>
        <v>St Paul PD</v>
      </c>
      <c r="E670" s="60">
        <v>300721</v>
      </c>
      <c r="F670" s="59" t="s">
        <v>1254</v>
      </c>
      <c r="G670" s="60"/>
      <c r="H670" s="60"/>
      <c r="I670" s="60"/>
      <c r="J670" s="68">
        <v>1500</v>
      </c>
      <c r="K670" s="13" t="s">
        <v>1286</v>
      </c>
      <c r="L670" s="71" t="s">
        <v>2227</v>
      </c>
      <c r="M670" s="69" t="s">
        <v>1255</v>
      </c>
      <c r="N670" s="13" t="s">
        <v>600</v>
      </c>
      <c r="O670" s="69" t="s">
        <v>1242</v>
      </c>
      <c r="P670" s="60" t="s">
        <v>2355</v>
      </c>
    </row>
    <row r="671" spans="1:16" ht="14" customHeight="1">
      <c r="A671" s="60">
        <v>2015</v>
      </c>
      <c r="B671" s="61">
        <v>2015</v>
      </c>
      <c r="C671" s="60" t="s">
        <v>491</v>
      </c>
      <c r="D671" s="60" t="str">
        <f>PROPER(C671)</f>
        <v>Washington Co Special Weapons Tactics Team (Swat)</v>
      </c>
      <c r="E671" s="60" t="e">
        <v>#N/A</v>
      </c>
      <c r="F671" s="50" t="s">
        <v>492</v>
      </c>
      <c r="G671" s="52">
        <v>42103</v>
      </c>
      <c r="H671" s="52">
        <v>42177</v>
      </c>
      <c r="I671" s="52"/>
      <c r="J671" s="63">
        <v>1466.2</v>
      </c>
      <c r="K671" s="60" t="s">
        <v>562</v>
      </c>
      <c r="L671" s="60"/>
      <c r="M671" s="60"/>
      <c r="N671" s="13" t="s">
        <v>600</v>
      </c>
      <c r="O671" s="60"/>
      <c r="P671" s="60" t="s">
        <v>2355</v>
      </c>
    </row>
    <row r="672" spans="1:16" ht="14" customHeight="1">
      <c r="A672" s="60">
        <v>2013</v>
      </c>
      <c r="B672" s="61">
        <v>2013</v>
      </c>
      <c r="C672" s="60" t="s">
        <v>288</v>
      </c>
      <c r="D672" s="60" t="str">
        <f>VLOOKUP(C672,agencies!$A$2:$E$375,3,FALSE)</f>
        <v>Eden Prairie PD</v>
      </c>
      <c r="E672" s="60">
        <v>63835</v>
      </c>
      <c r="F672" s="50" t="s">
        <v>366</v>
      </c>
      <c r="G672" s="52">
        <v>41485</v>
      </c>
      <c r="H672" s="52">
        <v>41491</v>
      </c>
      <c r="I672" s="52"/>
      <c r="J672" s="63">
        <v>1440</v>
      </c>
      <c r="K672" s="60" t="s">
        <v>562</v>
      </c>
      <c r="L672" s="60"/>
      <c r="M672" s="60"/>
      <c r="N672" s="13" t="s">
        <v>600</v>
      </c>
      <c r="O672" s="60"/>
      <c r="P672" s="60" t="s">
        <v>2355</v>
      </c>
    </row>
    <row r="673" spans="1:16" ht="14" customHeight="1">
      <c r="A673" s="60">
        <v>2014</v>
      </c>
      <c r="B673" s="61">
        <v>2015</v>
      </c>
      <c r="C673" s="60" t="s">
        <v>198</v>
      </c>
      <c r="D673" s="60" t="str">
        <f>VLOOKUP(C673,agencies!$A$2:$E$375,3,FALSE)</f>
        <v>Willmar PD</v>
      </c>
      <c r="E673" s="60">
        <v>19558</v>
      </c>
      <c r="F673" s="50" t="s">
        <v>453</v>
      </c>
      <c r="G673" s="52">
        <v>41817</v>
      </c>
      <c r="H673" s="52">
        <v>41849</v>
      </c>
      <c r="I673" s="52"/>
      <c r="J673" s="63">
        <v>1439.8</v>
      </c>
      <c r="K673" s="60" t="s">
        <v>562</v>
      </c>
      <c r="L673" s="60"/>
      <c r="M673" s="60"/>
      <c r="N673" s="13" t="s">
        <v>600</v>
      </c>
      <c r="O673" s="60"/>
      <c r="P673" s="60" t="s">
        <v>2355</v>
      </c>
    </row>
    <row r="674" spans="1:16" ht="14" customHeight="1">
      <c r="A674" s="60">
        <v>2007</v>
      </c>
      <c r="B674" s="61">
        <v>2008</v>
      </c>
      <c r="C674" s="60" t="s">
        <v>5</v>
      </c>
      <c r="D674" s="60" t="str">
        <f>VLOOKUP(C674,agencies!$A$2:$E$375,3,FALSE)</f>
        <v>Bloomington PD</v>
      </c>
      <c r="E674" s="60">
        <v>87158</v>
      </c>
      <c r="F674" s="50" t="s">
        <v>58</v>
      </c>
      <c r="G674" s="52">
        <v>39386</v>
      </c>
      <c r="H674" s="52">
        <v>39420</v>
      </c>
      <c r="I674" s="52"/>
      <c r="J674" s="63">
        <v>1397.19</v>
      </c>
      <c r="K674" s="60" t="s">
        <v>562</v>
      </c>
      <c r="L674" s="60"/>
      <c r="M674" s="60"/>
      <c r="N674" s="13" t="s">
        <v>600</v>
      </c>
      <c r="O674" s="60"/>
      <c r="P674" s="60" t="s">
        <v>2355</v>
      </c>
    </row>
    <row r="675" spans="1:16" ht="14" customHeight="1">
      <c r="A675" s="60">
        <v>2010</v>
      </c>
      <c r="B675" s="61">
        <v>2011</v>
      </c>
      <c r="C675" s="60" t="s">
        <v>239</v>
      </c>
      <c r="D675" s="60" t="str">
        <f>VLOOKUP(C675,agencies!$A$2:$E$375,3,FALSE)</f>
        <v>Faribault PD</v>
      </c>
      <c r="E675" s="60">
        <v>23648</v>
      </c>
      <c r="F675" s="50" t="s">
        <v>240</v>
      </c>
      <c r="G675" s="52">
        <v>40522</v>
      </c>
      <c r="H675" s="52">
        <v>40528</v>
      </c>
      <c r="I675" s="52"/>
      <c r="J675" s="63">
        <v>1391</v>
      </c>
      <c r="K675" s="60" t="s">
        <v>562</v>
      </c>
      <c r="L675" s="60"/>
      <c r="M675" s="60"/>
      <c r="N675" s="13" t="s">
        <v>600</v>
      </c>
      <c r="O675" s="60"/>
      <c r="P675" s="60" t="s">
        <v>2355</v>
      </c>
    </row>
    <row r="676" spans="1:16" ht="14" customHeight="1">
      <c r="A676" s="60">
        <v>2013</v>
      </c>
      <c r="B676" s="61">
        <v>2013</v>
      </c>
      <c r="C676" s="60" t="s">
        <v>80</v>
      </c>
      <c r="D676" s="60" t="str">
        <f>VLOOKUP(C676,agencies!$A$2:$E$375,3,FALSE)</f>
        <v>Blaine PD</v>
      </c>
      <c r="E676" s="60">
        <v>62177</v>
      </c>
      <c r="F676" s="50" t="s">
        <v>363</v>
      </c>
      <c r="G676" s="52">
        <v>41395</v>
      </c>
      <c r="H676" s="52">
        <v>41443</v>
      </c>
      <c r="I676" s="52"/>
      <c r="J676" s="63">
        <v>1375</v>
      </c>
      <c r="K676" s="60" t="s">
        <v>562</v>
      </c>
      <c r="L676" s="60"/>
      <c r="M676" s="60"/>
      <c r="N676" s="13" t="s">
        <v>600</v>
      </c>
      <c r="O676" s="60"/>
      <c r="P676" s="60" t="s">
        <v>2355</v>
      </c>
    </row>
    <row r="677" spans="1:16" ht="14" customHeight="1">
      <c r="A677" s="60">
        <v>2009</v>
      </c>
      <c r="B677" s="61">
        <v>2010</v>
      </c>
      <c r="C677" s="60" t="s">
        <v>87</v>
      </c>
      <c r="D677" s="60" t="s">
        <v>2316</v>
      </c>
      <c r="E677" s="60" t="e">
        <v>#N/A</v>
      </c>
      <c r="F677" s="50" t="s">
        <v>173</v>
      </c>
      <c r="G677" s="52">
        <v>39868</v>
      </c>
      <c r="H677" s="52">
        <v>40094</v>
      </c>
      <c r="I677" s="52"/>
      <c r="J677" s="63">
        <v>1312</v>
      </c>
      <c r="K677" s="60" t="s">
        <v>562</v>
      </c>
      <c r="L677" s="60"/>
      <c r="M677" s="60"/>
      <c r="N677" s="13" t="s">
        <v>600</v>
      </c>
      <c r="O677" s="60"/>
      <c r="P677" s="60" t="s">
        <v>2356</v>
      </c>
    </row>
    <row r="678" spans="1:16" ht="14" customHeight="1">
      <c r="A678" s="60">
        <v>2016</v>
      </c>
      <c r="B678" s="61">
        <v>2016</v>
      </c>
      <c r="C678" s="60" t="s">
        <v>259</v>
      </c>
      <c r="D678" s="60" t="str">
        <f>VLOOKUP(C678,agencies!$A$2:$E$375,3,FALSE)</f>
        <v>Little Falls PD</v>
      </c>
      <c r="E678" s="60">
        <v>8159</v>
      </c>
      <c r="F678" s="50" t="s">
        <v>524</v>
      </c>
      <c r="G678" s="52">
        <v>42430</v>
      </c>
      <c r="H678" s="52">
        <v>42464</v>
      </c>
      <c r="I678" s="52"/>
      <c r="J678" s="63">
        <v>1300</v>
      </c>
      <c r="K678" s="60" t="s">
        <v>562</v>
      </c>
      <c r="L678" s="60"/>
      <c r="M678" s="60"/>
      <c r="N678" s="13" t="s">
        <v>600</v>
      </c>
      <c r="O678" s="60"/>
      <c r="P678" s="60" t="s">
        <v>2355</v>
      </c>
    </row>
    <row r="679" spans="1:16" ht="14" customHeight="1">
      <c r="A679" s="60">
        <v>2015</v>
      </c>
      <c r="B679" s="61">
        <v>2015</v>
      </c>
      <c r="C679" s="60" t="s">
        <v>35</v>
      </c>
      <c r="D679" s="60" t="str">
        <f>VLOOKUP(C679,agencies!$A$2:$E$375,3,FALSE)</f>
        <v>Apple Valley PD</v>
      </c>
      <c r="E679" s="60">
        <v>50832</v>
      </c>
      <c r="F679" s="50" t="s">
        <v>502</v>
      </c>
      <c r="G679" s="52">
        <v>42334</v>
      </c>
      <c r="H679" s="52">
        <v>42348</v>
      </c>
      <c r="I679" s="52"/>
      <c r="J679" s="63">
        <v>1290</v>
      </c>
      <c r="K679" s="60" t="s">
        <v>562</v>
      </c>
      <c r="L679" s="60"/>
      <c r="M679" s="60"/>
      <c r="N679" s="13" t="s">
        <v>600</v>
      </c>
      <c r="O679" s="60"/>
      <c r="P679" s="60" t="s">
        <v>2355</v>
      </c>
    </row>
    <row r="680" spans="1:16" ht="14" customHeight="1">
      <c r="A680" s="60">
        <v>2010</v>
      </c>
      <c r="B680" s="61">
        <v>2010</v>
      </c>
      <c r="C680" s="60" t="s">
        <v>134</v>
      </c>
      <c r="D680" s="60" t="str">
        <f>VLOOKUP(C680,agencies!$A$2:$E$375,3,FALSE)</f>
        <v>Albert Lea PD</v>
      </c>
      <c r="E680" s="60">
        <v>17763</v>
      </c>
      <c r="F680" s="50" t="s">
        <v>206</v>
      </c>
      <c r="G680" s="52">
        <v>39861</v>
      </c>
      <c r="H680" s="52">
        <v>40239</v>
      </c>
      <c r="I680" s="52"/>
      <c r="J680" s="63">
        <v>1284</v>
      </c>
      <c r="K680" s="60" t="s">
        <v>562</v>
      </c>
      <c r="L680" s="60"/>
      <c r="M680" s="60"/>
      <c r="N680" s="13" t="s">
        <v>600</v>
      </c>
      <c r="O680" s="60"/>
      <c r="P680" s="60" t="s">
        <v>2355</v>
      </c>
    </row>
    <row r="681" spans="1:16" ht="14" customHeight="1">
      <c r="A681" s="60"/>
      <c r="B681" s="61">
        <v>2016</v>
      </c>
      <c r="C681" s="60" t="s">
        <v>1058</v>
      </c>
      <c r="D681" s="60" t="str">
        <f>VLOOKUP(C681,agencies!$A$2:$E$375,3,FALSE)</f>
        <v>Itasca SO</v>
      </c>
      <c r="E681" s="60">
        <v>28721</v>
      </c>
      <c r="F681" s="50" t="s">
        <v>1135</v>
      </c>
      <c r="G681" s="52">
        <v>42590</v>
      </c>
      <c r="H681" s="60"/>
      <c r="I681" s="60"/>
      <c r="J681" s="63">
        <v>1283.6600000000001</v>
      </c>
      <c r="K681" s="60" t="s">
        <v>1139</v>
      </c>
      <c r="L681" s="60" t="s">
        <v>1136</v>
      </c>
      <c r="M681" s="60"/>
      <c r="N681" s="13" t="s">
        <v>600</v>
      </c>
      <c r="O681" s="70"/>
      <c r="P681" s="60" t="s">
        <v>2355</v>
      </c>
    </row>
    <row r="682" spans="1:16" ht="14" customHeight="1">
      <c r="A682" s="60">
        <v>2009</v>
      </c>
      <c r="B682" s="61">
        <v>2010</v>
      </c>
      <c r="C682" s="60" t="s">
        <v>87</v>
      </c>
      <c r="D682" s="60" t="s">
        <v>2316</v>
      </c>
      <c r="E682" s="60" t="e">
        <v>#N/A</v>
      </c>
      <c r="F682" s="50" t="s">
        <v>177</v>
      </c>
      <c r="G682" s="52">
        <v>38563</v>
      </c>
      <c r="H682" s="52">
        <v>40122</v>
      </c>
      <c r="I682" s="52"/>
      <c r="J682" s="63">
        <v>1275</v>
      </c>
      <c r="K682" s="60" t="s">
        <v>562</v>
      </c>
      <c r="L682" s="60"/>
      <c r="M682" s="60"/>
      <c r="N682" s="13" t="s">
        <v>600</v>
      </c>
      <c r="O682" s="60"/>
      <c r="P682" s="60" t="s">
        <v>2356</v>
      </c>
    </row>
    <row r="683" spans="1:16" ht="14" customHeight="1">
      <c r="A683" s="60">
        <v>2009</v>
      </c>
      <c r="B683" s="61">
        <v>2015</v>
      </c>
      <c r="C683" s="60" t="s">
        <v>87</v>
      </c>
      <c r="D683" s="60" t="s">
        <v>2316</v>
      </c>
      <c r="E683" s="60" t="e">
        <v>#N/A</v>
      </c>
      <c r="F683" s="50" t="s">
        <v>197</v>
      </c>
      <c r="G683" s="52">
        <v>40122</v>
      </c>
      <c r="H683" s="52">
        <v>40122</v>
      </c>
      <c r="I683" s="52"/>
      <c r="J683" s="63">
        <v>1275</v>
      </c>
      <c r="K683" s="60" t="s">
        <v>562</v>
      </c>
      <c r="L683" s="60"/>
      <c r="M683" s="60"/>
      <c r="N683" s="13" t="s">
        <v>600</v>
      </c>
      <c r="O683" s="60"/>
      <c r="P683" s="60" t="s">
        <v>2356</v>
      </c>
    </row>
    <row r="684" spans="1:16" ht="14" customHeight="1">
      <c r="A684" s="60">
        <v>2009</v>
      </c>
      <c r="B684" s="61">
        <v>2009</v>
      </c>
      <c r="C684" s="60" t="s">
        <v>62</v>
      </c>
      <c r="D684" s="60" t="str">
        <f>PROPER(C684)</f>
        <v>Anoka-Hennepin Em Narcotics &amp; Violent Crimes Task Force</v>
      </c>
      <c r="E684" s="60" t="e">
        <v>#N/A</v>
      </c>
      <c r="F684" s="50" t="s">
        <v>156</v>
      </c>
      <c r="G684" s="52">
        <v>39653</v>
      </c>
      <c r="H684" s="52">
        <v>40043</v>
      </c>
      <c r="I684" s="52"/>
      <c r="J684" s="63">
        <v>1270</v>
      </c>
      <c r="K684" s="60" t="s">
        <v>562</v>
      </c>
      <c r="L684" s="60"/>
      <c r="M684" s="60"/>
      <c r="N684" s="13" t="s">
        <v>600</v>
      </c>
      <c r="O684" s="60"/>
      <c r="P684" s="60" t="s">
        <v>2355</v>
      </c>
    </row>
    <row r="685" spans="1:16" ht="14" customHeight="1">
      <c r="A685" s="60">
        <v>2010</v>
      </c>
      <c r="B685" s="61">
        <v>2010</v>
      </c>
      <c r="C685" s="60" t="s">
        <v>19</v>
      </c>
      <c r="D685" s="60" t="str">
        <f>VLOOKUP(C685,agencies!$A$2:$E$375,3,FALSE)</f>
        <v>New Brighton PD</v>
      </c>
      <c r="E685" s="60">
        <v>22463</v>
      </c>
      <c r="F685" s="50" t="s">
        <v>222</v>
      </c>
      <c r="G685" s="52">
        <v>40347</v>
      </c>
      <c r="H685" s="52">
        <v>40395</v>
      </c>
      <c r="I685" s="52"/>
      <c r="J685" s="63">
        <v>1268.75</v>
      </c>
      <c r="K685" s="60" t="s">
        <v>562</v>
      </c>
      <c r="L685" s="60"/>
      <c r="M685" s="60"/>
      <c r="N685" s="13" t="s">
        <v>600</v>
      </c>
      <c r="O685" s="60"/>
      <c r="P685" s="60" t="s">
        <v>2355</v>
      </c>
    </row>
    <row r="686" spans="1:16" ht="14" customHeight="1">
      <c r="A686" s="60">
        <v>2008</v>
      </c>
      <c r="B686" s="61">
        <v>2008</v>
      </c>
      <c r="C686" s="60" t="s">
        <v>40</v>
      </c>
      <c r="D686" s="60" t="str">
        <f>PROPER(C686)</f>
        <v>Southeast Mn Violent Crime Enforcement Team</v>
      </c>
      <c r="E686" s="60" t="e">
        <v>#N/A</v>
      </c>
      <c r="F686" s="50" t="s">
        <v>99</v>
      </c>
      <c r="G686" s="52">
        <v>39645</v>
      </c>
      <c r="H686" s="52">
        <v>39645</v>
      </c>
      <c r="I686" s="52"/>
      <c r="J686" s="63">
        <v>1250</v>
      </c>
      <c r="K686" s="60" t="s">
        <v>562</v>
      </c>
      <c r="L686" s="60"/>
      <c r="M686" s="60"/>
      <c r="N686" s="13" t="s">
        <v>600</v>
      </c>
      <c r="O686" s="60"/>
      <c r="P686" s="60" t="s">
        <v>2355</v>
      </c>
    </row>
    <row r="687" spans="1:16" ht="14" customHeight="1">
      <c r="A687" s="60">
        <v>2016</v>
      </c>
      <c r="B687" s="61">
        <v>2016</v>
      </c>
      <c r="C687" s="60" t="s">
        <v>343</v>
      </c>
      <c r="D687" s="60" t="str">
        <f>PROPER(C687)</f>
        <v>Washington County Narcotics</v>
      </c>
      <c r="E687" s="60" t="e">
        <v>#N/A</v>
      </c>
      <c r="F687" s="50" t="s">
        <v>545</v>
      </c>
      <c r="G687" s="52">
        <v>42116</v>
      </c>
      <c r="H687" s="52">
        <v>42605</v>
      </c>
      <c r="I687" s="52"/>
      <c r="J687" s="63">
        <v>1250</v>
      </c>
      <c r="K687" s="60" t="s">
        <v>562</v>
      </c>
      <c r="L687" s="60"/>
      <c r="M687" s="60"/>
      <c r="N687" s="13" t="s">
        <v>600</v>
      </c>
      <c r="O687" s="60"/>
      <c r="P687" s="60" t="s">
        <v>2355</v>
      </c>
    </row>
    <row r="688" spans="1:16" ht="14" customHeight="1">
      <c r="A688" s="60">
        <v>2008</v>
      </c>
      <c r="B688" s="61">
        <v>2008</v>
      </c>
      <c r="C688" s="60" t="s">
        <v>82</v>
      </c>
      <c r="D688" s="60" t="str">
        <f>VLOOKUP(C688,agencies!$A$2:$E$375,3,FALSE)</f>
        <v>Moorhead PD</v>
      </c>
      <c r="E688" s="60">
        <v>40283</v>
      </c>
      <c r="F688" s="50" t="s">
        <v>84</v>
      </c>
      <c r="G688" s="52">
        <v>39541</v>
      </c>
      <c r="H688" s="52">
        <v>39626</v>
      </c>
      <c r="I688" s="52"/>
      <c r="J688" s="63">
        <v>1234.4000000000001</v>
      </c>
      <c r="K688" s="60" t="s">
        <v>562</v>
      </c>
      <c r="L688" s="60"/>
      <c r="M688" s="60"/>
      <c r="N688" s="13" t="s">
        <v>600</v>
      </c>
      <c r="O688" s="60"/>
      <c r="P688" s="60" t="s">
        <v>2355</v>
      </c>
    </row>
    <row r="689" spans="1:16" ht="14" customHeight="1">
      <c r="A689" s="60">
        <v>2012</v>
      </c>
      <c r="B689" s="61">
        <v>2012</v>
      </c>
      <c r="C689" s="60" t="s">
        <v>21</v>
      </c>
      <c r="D689" s="60" t="str">
        <f>VLOOKUP(C689,agencies!$A$2:$E$375,3,FALSE)</f>
        <v>Rochester PD</v>
      </c>
      <c r="E689" s="60">
        <v>112542</v>
      </c>
      <c r="F689" s="50" t="s">
        <v>327</v>
      </c>
      <c r="G689" s="52">
        <v>41210</v>
      </c>
      <c r="H689" s="52">
        <v>41212</v>
      </c>
      <c r="I689" s="52"/>
      <c r="J689" s="63">
        <v>1232.95</v>
      </c>
      <c r="K689" s="60" t="s">
        <v>562</v>
      </c>
      <c r="L689" s="60"/>
      <c r="M689" s="60"/>
      <c r="N689" s="13" t="s">
        <v>600</v>
      </c>
      <c r="O689" s="60"/>
      <c r="P689" s="60" t="s">
        <v>2355</v>
      </c>
    </row>
    <row r="690" spans="1:16" ht="14" customHeight="1">
      <c r="A690" s="60">
        <v>2015</v>
      </c>
      <c r="B690" s="61">
        <v>2015</v>
      </c>
      <c r="C690" s="60" t="s">
        <v>239</v>
      </c>
      <c r="D690" s="60" t="str">
        <f>VLOOKUP(C690,agencies!$A$2:$E$375,3,FALSE)</f>
        <v>Faribault PD</v>
      </c>
      <c r="E690" s="60">
        <v>23648</v>
      </c>
      <c r="F690" s="50" t="s">
        <v>500</v>
      </c>
      <c r="G690" s="52">
        <v>42288</v>
      </c>
      <c r="H690" s="52">
        <v>42297</v>
      </c>
      <c r="I690" s="52"/>
      <c r="J690" s="63">
        <v>1218.45</v>
      </c>
      <c r="K690" s="60" t="s">
        <v>562</v>
      </c>
      <c r="L690" s="60"/>
      <c r="M690" s="60"/>
      <c r="N690" s="13" t="s">
        <v>600</v>
      </c>
      <c r="O690" s="60"/>
      <c r="P690" s="60" t="s">
        <v>2355</v>
      </c>
    </row>
    <row r="691" spans="1:16" ht="14" customHeight="1">
      <c r="A691" s="60">
        <v>2016</v>
      </c>
      <c r="B691" s="61">
        <v>2016</v>
      </c>
      <c r="C691" s="60" t="s">
        <v>530</v>
      </c>
      <c r="D691" s="60" t="str">
        <f>VLOOKUP(C691,agencies!$A$2:$E$375,3,FALSE)</f>
        <v>East Grand Forks PD</v>
      </c>
      <c r="E691" s="60">
        <v>8659</v>
      </c>
      <c r="F691" s="50" t="s">
        <v>531</v>
      </c>
      <c r="G691" s="52">
        <v>42509</v>
      </c>
      <c r="H691" s="52">
        <v>42513</v>
      </c>
      <c r="I691" s="52"/>
      <c r="J691" s="63">
        <v>1201.6400000000001</v>
      </c>
      <c r="K691" s="60" t="s">
        <v>562</v>
      </c>
      <c r="L691" s="60"/>
      <c r="M691" s="60"/>
      <c r="N691" s="13" t="s">
        <v>600</v>
      </c>
      <c r="O691" s="60"/>
      <c r="P691" s="60" t="s">
        <v>2355</v>
      </c>
    </row>
    <row r="692" spans="1:16" ht="14" customHeight="1">
      <c r="A692" s="62">
        <v>2014</v>
      </c>
      <c r="B692" s="64">
        <v>2015</v>
      </c>
      <c r="C692" s="60" t="s">
        <v>1286</v>
      </c>
      <c r="D692" s="60" t="str">
        <f>VLOOKUP(C692,agencies!$A$2:$E$375,3,FALSE)</f>
        <v>St Paul PD</v>
      </c>
      <c r="E692" s="60">
        <v>300721</v>
      </c>
      <c r="F692" s="67" t="s">
        <v>1223</v>
      </c>
      <c r="G692" s="60"/>
      <c r="H692" s="60"/>
      <c r="I692" s="60"/>
      <c r="J692" s="68">
        <v>1200</v>
      </c>
      <c r="K692" s="13" t="s">
        <v>1286</v>
      </c>
      <c r="L692" s="60" t="s">
        <v>2269</v>
      </c>
      <c r="M692" s="69" t="s">
        <v>1220</v>
      </c>
      <c r="N692" s="13" t="s">
        <v>600</v>
      </c>
      <c r="O692" s="69" t="s">
        <v>624</v>
      </c>
      <c r="P692" s="60" t="s">
        <v>2355</v>
      </c>
    </row>
    <row r="693" spans="1:16" ht="14" customHeight="1">
      <c r="A693" s="62">
        <v>2015</v>
      </c>
      <c r="B693" s="64">
        <v>2015</v>
      </c>
      <c r="C693" s="60" t="s">
        <v>1286</v>
      </c>
      <c r="D693" s="60" t="str">
        <f>VLOOKUP(C693,agencies!$A$2:$E$375,3,FALSE)</f>
        <v>St Paul PD</v>
      </c>
      <c r="E693" s="60">
        <v>300721</v>
      </c>
      <c r="F693" s="67" t="s">
        <v>1236</v>
      </c>
      <c r="G693" s="60"/>
      <c r="H693" s="60"/>
      <c r="I693" s="60"/>
      <c r="J693" s="68">
        <v>1200</v>
      </c>
      <c r="K693" s="13" t="s">
        <v>1286</v>
      </c>
      <c r="L693" s="71" t="s">
        <v>2225</v>
      </c>
      <c r="M693" s="69" t="s">
        <v>1226</v>
      </c>
      <c r="N693" s="13" t="s">
        <v>600</v>
      </c>
      <c r="O693" s="69" t="s">
        <v>624</v>
      </c>
      <c r="P693" s="60" t="s">
        <v>2355</v>
      </c>
    </row>
    <row r="694" spans="1:16" ht="14" customHeight="1">
      <c r="A694" s="60">
        <v>2016</v>
      </c>
      <c r="B694" s="61">
        <v>2016</v>
      </c>
      <c r="C694" s="60" t="s">
        <v>539</v>
      </c>
      <c r="D694" s="60" t="str">
        <f>VLOOKUP(C694,agencies!$A$2:$E$375,3,FALSE)</f>
        <v>Wadena PD</v>
      </c>
      <c r="E694" s="60">
        <v>4107</v>
      </c>
      <c r="F694" s="50" t="s">
        <v>540</v>
      </c>
      <c r="G694" s="52">
        <v>42563</v>
      </c>
      <c r="H694" s="52">
        <v>42569</v>
      </c>
      <c r="I694" s="52"/>
      <c r="J694" s="63">
        <v>1198.0899999999999</v>
      </c>
      <c r="K694" s="60" t="s">
        <v>562</v>
      </c>
      <c r="L694" s="60"/>
      <c r="M694" s="60"/>
      <c r="N694" s="13" t="s">
        <v>600</v>
      </c>
      <c r="O694" s="60"/>
      <c r="P694" s="60" t="s">
        <v>2355</v>
      </c>
    </row>
    <row r="695" spans="1:16" ht="14" customHeight="1">
      <c r="A695" s="60">
        <v>2013</v>
      </c>
      <c r="B695" s="61">
        <v>2013</v>
      </c>
      <c r="C695" s="60" t="s">
        <v>190</v>
      </c>
      <c r="D695" s="60" t="str">
        <f>VLOOKUP(C695,agencies!$A$2:$E$375,3,FALSE)</f>
        <v>Hopkins PD</v>
      </c>
      <c r="E695" s="60">
        <v>18167</v>
      </c>
      <c r="F695" s="50" t="s">
        <v>358</v>
      </c>
      <c r="G695" s="52">
        <v>41395</v>
      </c>
      <c r="H695" s="52">
        <v>41396</v>
      </c>
      <c r="I695" s="52"/>
      <c r="J695" s="63">
        <v>1183.81</v>
      </c>
      <c r="K695" s="60" t="s">
        <v>562</v>
      </c>
      <c r="L695" s="60"/>
      <c r="M695" s="60"/>
      <c r="N695" s="13" t="s">
        <v>600</v>
      </c>
      <c r="O695" s="60"/>
      <c r="P695" s="60" t="s">
        <v>2355</v>
      </c>
    </row>
    <row r="696" spans="1:16" ht="14" customHeight="1">
      <c r="A696" s="60">
        <v>2016</v>
      </c>
      <c r="B696" s="61">
        <v>2016</v>
      </c>
      <c r="C696" s="60" t="s">
        <v>343</v>
      </c>
      <c r="D696" s="60" t="str">
        <f>PROPER(C696)</f>
        <v>Washington County Narcotics</v>
      </c>
      <c r="E696" s="60" t="e">
        <v>#N/A</v>
      </c>
      <c r="F696" s="50" t="s">
        <v>547</v>
      </c>
      <c r="G696" s="52">
        <v>42620</v>
      </c>
      <c r="H696" s="52">
        <v>42622</v>
      </c>
      <c r="I696" s="52"/>
      <c r="J696" s="63">
        <v>1180.6500000000001</v>
      </c>
      <c r="K696" s="60" t="s">
        <v>562</v>
      </c>
      <c r="L696" s="60"/>
      <c r="M696" s="60"/>
      <c r="N696" s="13" t="s">
        <v>600</v>
      </c>
      <c r="O696" s="60"/>
      <c r="P696" s="60" t="s">
        <v>2355</v>
      </c>
    </row>
    <row r="697" spans="1:16" ht="14" customHeight="1">
      <c r="A697" s="60">
        <v>2007</v>
      </c>
      <c r="B697" s="61">
        <v>2007</v>
      </c>
      <c r="C697" s="60" t="s">
        <v>7</v>
      </c>
      <c r="D697" s="60" t="str">
        <f>VLOOKUP(C697,agencies!$A$2:$E$375,3,FALSE)</f>
        <v>Fridley PD</v>
      </c>
      <c r="E697" s="60">
        <v>27782</v>
      </c>
      <c r="F697" s="50" t="s">
        <v>8</v>
      </c>
      <c r="G697" s="52">
        <v>39078</v>
      </c>
      <c r="H697" s="52">
        <v>39094</v>
      </c>
      <c r="I697" s="52"/>
      <c r="J697" s="63">
        <v>1175</v>
      </c>
      <c r="K697" s="60" t="s">
        <v>562</v>
      </c>
      <c r="L697" s="60"/>
      <c r="M697" s="60"/>
      <c r="N697" s="13" t="s">
        <v>600</v>
      </c>
      <c r="O697" s="60"/>
      <c r="P697" s="60" t="s">
        <v>2355</v>
      </c>
    </row>
    <row r="698" spans="1:16" ht="14" customHeight="1">
      <c r="A698" s="60">
        <v>2014</v>
      </c>
      <c r="B698" s="61">
        <v>2014</v>
      </c>
      <c r="C698" s="60" t="s">
        <v>9</v>
      </c>
      <c r="D698" s="60" t="str">
        <f>VLOOKUP(C698,agencies!$A$2:$E$375,3,FALSE)</f>
        <v>Brooklyn Park PD</v>
      </c>
      <c r="E698" s="60">
        <v>79433</v>
      </c>
      <c r="F698" s="50" t="s">
        <v>422</v>
      </c>
      <c r="G698" s="52">
        <v>41668</v>
      </c>
      <c r="H698" s="52">
        <v>41668</v>
      </c>
      <c r="I698" s="52"/>
      <c r="J698" s="63">
        <v>1127.77</v>
      </c>
      <c r="K698" s="60" t="s">
        <v>562</v>
      </c>
      <c r="L698" s="60"/>
      <c r="M698" s="60"/>
      <c r="N698" s="13" t="s">
        <v>600</v>
      </c>
      <c r="O698" s="60"/>
      <c r="P698" s="60" t="s">
        <v>2355</v>
      </c>
    </row>
    <row r="699" spans="1:16" ht="14" customHeight="1">
      <c r="A699" s="60"/>
      <c r="B699" s="61">
        <v>2015</v>
      </c>
      <c r="C699" s="60" t="s">
        <v>1051</v>
      </c>
      <c r="D699" s="60" t="str">
        <f>VLOOKUP(C699,agencies!$A$2:$E$375,3,FALSE)</f>
        <v>Morrison SO</v>
      </c>
      <c r="E699" s="60">
        <v>24515</v>
      </c>
      <c r="F699" s="50" t="s">
        <v>1131</v>
      </c>
      <c r="G699" s="52">
        <v>41859</v>
      </c>
      <c r="H699" s="60"/>
      <c r="I699" s="60"/>
      <c r="J699" s="63">
        <v>1108</v>
      </c>
      <c r="K699" s="60" t="s">
        <v>1139</v>
      </c>
      <c r="L699" s="60" t="s">
        <v>1132</v>
      </c>
      <c r="M699" s="60"/>
      <c r="N699" s="13" t="s">
        <v>600</v>
      </c>
      <c r="O699" s="70"/>
      <c r="P699" s="60" t="s">
        <v>2355</v>
      </c>
    </row>
    <row r="700" spans="1:16" ht="14" customHeight="1">
      <c r="A700" s="60">
        <v>2009</v>
      </c>
      <c r="B700" s="61">
        <v>2009</v>
      </c>
      <c r="C700" s="60" t="s">
        <v>5</v>
      </c>
      <c r="D700" s="60" t="str">
        <f>VLOOKUP(C700,agencies!$A$2:$E$375,3,FALSE)</f>
        <v>Bloomington PD</v>
      </c>
      <c r="E700" s="60">
        <v>87158</v>
      </c>
      <c r="F700" s="50" t="s">
        <v>128</v>
      </c>
      <c r="G700" s="52">
        <v>39780</v>
      </c>
      <c r="H700" s="52">
        <v>39843</v>
      </c>
      <c r="I700" s="52"/>
      <c r="J700" s="63">
        <v>1074.67</v>
      </c>
      <c r="K700" s="60" t="s">
        <v>562</v>
      </c>
      <c r="L700" s="60"/>
      <c r="M700" s="60"/>
      <c r="N700" s="13" t="s">
        <v>600</v>
      </c>
      <c r="O700" s="60"/>
      <c r="P700" s="60" t="s">
        <v>2355</v>
      </c>
    </row>
    <row r="701" spans="1:16" ht="14" customHeight="1">
      <c r="A701" s="60">
        <v>2012</v>
      </c>
      <c r="B701" s="61">
        <v>2012</v>
      </c>
      <c r="C701" s="60" t="s">
        <v>21</v>
      </c>
      <c r="D701" s="60" t="str">
        <f>VLOOKUP(C701,agencies!$A$2:$E$375,3,FALSE)</f>
        <v>Rochester PD</v>
      </c>
      <c r="E701" s="60">
        <v>112542</v>
      </c>
      <c r="F701" s="50" t="s">
        <v>304</v>
      </c>
      <c r="G701" s="52">
        <v>40744</v>
      </c>
      <c r="H701" s="52">
        <v>41032</v>
      </c>
      <c r="I701" s="52"/>
      <c r="J701" s="63">
        <v>1073.75</v>
      </c>
      <c r="K701" s="60" t="s">
        <v>562</v>
      </c>
      <c r="L701" s="60"/>
      <c r="M701" s="60"/>
      <c r="N701" s="13" t="s">
        <v>600</v>
      </c>
      <c r="O701" s="60"/>
      <c r="P701" s="60" t="s">
        <v>2355</v>
      </c>
    </row>
    <row r="702" spans="1:16" ht="14" customHeight="1">
      <c r="A702" s="60">
        <v>2014</v>
      </c>
      <c r="B702" s="61">
        <v>2014</v>
      </c>
      <c r="C702" s="60" t="s">
        <v>66</v>
      </c>
      <c r="D702" s="60" t="str">
        <f>VLOOKUP(C702,agencies!$A$2:$E$375,3,FALSE)</f>
        <v>New Hope PD</v>
      </c>
      <c r="E702" s="60">
        <v>20900</v>
      </c>
      <c r="F702" s="50" t="s">
        <v>446</v>
      </c>
      <c r="G702" s="52">
        <v>41911</v>
      </c>
      <c r="H702" s="52">
        <v>41963</v>
      </c>
      <c r="I702" s="52"/>
      <c r="J702" s="63">
        <v>1068.97</v>
      </c>
      <c r="K702" s="60" t="s">
        <v>562</v>
      </c>
      <c r="L702" s="60"/>
      <c r="M702" s="60"/>
      <c r="N702" s="13" t="s">
        <v>600</v>
      </c>
      <c r="O702" s="60"/>
      <c r="P702" s="60" t="s">
        <v>2355</v>
      </c>
    </row>
    <row r="703" spans="1:16" ht="14" customHeight="1">
      <c r="A703" s="60">
        <v>2008</v>
      </c>
      <c r="B703" s="61">
        <v>2008</v>
      </c>
      <c r="C703" s="60" t="s">
        <v>19</v>
      </c>
      <c r="D703" s="60" t="str">
        <f>VLOOKUP(C703,agencies!$A$2:$E$375,3,FALSE)</f>
        <v>New Brighton PD</v>
      </c>
      <c r="E703" s="60">
        <v>22463</v>
      </c>
      <c r="F703" s="50" t="s">
        <v>72</v>
      </c>
      <c r="G703" s="52">
        <v>39371</v>
      </c>
      <c r="H703" s="52">
        <v>39482</v>
      </c>
      <c r="I703" s="52"/>
      <c r="J703" s="63">
        <v>1063.1300000000001</v>
      </c>
      <c r="K703" s="60" t="s">
        <v>562</v>
      </c>
      <c r="L703" s="60"/>
      <c r="M703" s="60"/>
      <c r="N703" s="13" t="s">
        <v>600</v>
      </c>
      <c r="O703" s="60"/>
      <c r="P703" s="60" t="s">
        <v>2355</v>
      </c>
    </row>
    <row r="704" spans="1:16" ht="14" customHeight="1">
      <c r="A704" s="60">
        <v>2012</v>
      </c>
      <c r="B704" s="61">
        <v>2012</v>
      </c>
      <c r="C704" s="60" t="s">
        <v>129</v>
      </c>
      <c r="D704" s="60" t="str">
        <f>VLOOKUP(C704,agencies!$A$2:$E$375,3,FALSE)</f>
        <v>Austin PD</v>
      </c>
      <c r="E704" s="60">
        <v>24708</v>
      </c>
      <c r="F704" s="50" t="s">
        <v>318</v>
      </c>
      <c r="G704" s="52">
        <v>41112</v>
      </c>
      <c r="H704" s="52">
        <v>41156</v>
      </c>
      <c r="I704" s="52"/>
      <c r="J704" s="63">
        <v>1044.3900000000001</v>
      </c>
      <c r="K704" s="60" t="s">
        <v>562</v>
      </c>
      <c r="L704" s="60"/>
      <c r="M704" s="60"/>
      <c r="N704" s="13" t="s">
        <v>600</v>
      </c>
      <c r="O704" s="60"/>
      <c r="P704" s="60" t="s">
        <v>2355</v>
      </c>
    </row>
    <row r="705" spans="1:16" ht="14" customHeight="1">
      <c r="A705" s="60">
        <v>2009</v>
      </c>
      <c r="B705" s="61">
        <v>2013</v>
      </c>
      <c r="C705" s="60" t="s">
        <v>66</v>
      </c>
      <c r="D705" s="60" t="str">
        <f>VLOOKUP(C705,agencies!$A$2:$E$375,3,FALSE)</f>
        <v>New Hope PD</v>
      </c>
      <c r="E705" s="60">
        <v>20900</v>
      </c>
      <c r="F705" s="50" t="s">
        <v>195</v>
      </c>
      <c r="G705" s="52">
        <v>40029</v>
      </c>
      <c r="H705" s="52">
        <v>40094</v>
      </c>
      <c r="I705" s="52"/>
      <c r="J705" s="63">
        <v>1000</v>
      </c>
      <c r="K705" s="60" t="s">
        <v>562</v>
      </c>
      <c r="L705" s="60"/>
      <c r="M705" s="60"/>
      <c r="N705" s="13" t="s">
        <v>600</v>
      </c>
      <c r="O705" s="60"/>
      <c r="P705" s="60" t="s">
        <v>2355</v>
      </c>
    </row>
    <row r="706" spans="1:16" ht="14" customHeight="1">
      <c r="A706" s="60">
        <v>2013</v>
      </c>
      <c r="B706" s="61">
        <v>2014</v>
      </c>
      <c r="C706" s="60" t="s">
        <v>104</v>
      </c>
      <c r="D706" s="60" t="str">
        <f>VLOOKUP(C706,agencies!$A$2:$E$375,3,FALSE)</f>
        <v>Champlin PD</v>
      </c>
      <c r="E706" s="60">
        <v>24003</v>
      </c>
      <c r="F706" s="50" t="s">
        <v>374</v>
      </c>
      <c r="G706" s="52">
        <v>41269</v>
      </c>
      <c r="H706" s="52">
        <v>41527</v>
      </c>
      <c r="I706" s="52"/>
      <c r="J706" s="63">
        <v>1000</v>
      </c>
      <c r="K706" s="60" t="s">
        <v>562</v>
      </c>
      <c r="L706" s="60"/>
      <c r="M706" s="60"/>
      <c r="N706" s="13" t="s">
        <v>600</v>
      </c>
      <c r="O706" s="60"/>
      <c r="P706" s="60" t="s">
        <v>2355</v>
      </c>
    </row>
    <row r="707" spans="1:16" ht="14" customHeight="1">
      <c r="A707" s="60"/>
      <c r="B707" s="61">
        <v>2015</v>
      </c>
      <c r="C707" s="60" t="s">
        <v>1109</v>
      </c>
      <c r="D707" s="60" t="str">
        <f>VLOOKUP(C707,agencies!$A$2:$E$375,3,FALSE)</f>
        <v>McLeod SO</v>
      </c>
      <c r="E707" s="60">
        <v>10868</v>
      </c>
      <c r="F707" s="50" t="s">
        <v>1121</v>
      </c>
      <c r="G707" s="52">
        <v>41621</v>
      </c>
      <c r="H707" s="60"/>
      <c r="I707" s="60"/>
      <c r="J707" s="63">
        <v>1000</v>
      </c>
      <c r="K707" s="60" t="s">
        <v>1139</v>
      </c>
      <c r="L707" s="60" t="s">
        <v>1122</v>
      </c>
      <c r="M707" s="60"/>
      <c r="N707" s="13" t="s">
        <v>600</v>
      </c>
      <c r="O707" s="70"/>
      <c r="P707" s="60" t="s">
        <v>2355</v>
      </c>
    </row>
    <row r="708" spans="1:16" ht="14" customHeight="1">
      <c r="A708" s="60">
        <v>2014</v>
      </c>
      <c r="B708" s="61">
        <v>2014</v>
      </c>
      <c r="C708" s="60" t="s">
        <v>46</v>
      </c>
      <c r="D708" s="60" t="str">
        <f>VLOOKUP(C708,agencies!$A$2:$E$375,3,FALSE)</f>
        <v>Owatonna PD</v>
      </c>
      <c r="E708" s="60">
        <v>25643</v>
      </c>
      <c r="F708" s="50" t="s">
        <v>440</v>
      </c>
      <c r="G708" s="52">
        <v>41848</v>
      </c>
      <c r="H708" s="52">
        <v>41873</v>
      </c>
      <c r="I708" s="52"/>
      <c r="J708" s="63">
        <v>1000</v>
      </c>
      <c r="K708" s="60" t="s">
        <v>562</v>
      </c>
      <c r="L708" s="60"/>
      <c r="M708" s="60"/>
      <c r="N708" s="13" t="s">
        <v>600</v>
      </c>
      <c r="O708" s="60"/>
      <c r="P708" s="60" t="s">
        <v>2355</v>
      </c>
    </row>
    <row r="709" spans="1:16" ht="14" customHeight="1">
      <c r="A709" s="60">
        <v>2015</v>
      </c>
      <c r="B709" s="61">
        <v>2015</v>
      </c>
      <c r="C709" s="60" t="s">
        <v>21</v>
      </c>
      <c r="D709" s="60" t="str">
        <f>VLOOKUP(C709,agencies!$A$2:$E$375,3,FALSE)</f>
        <v>Rochester PD</v>
      </c>
      <c r="E709" s="60">
        <v>112542</v>
      </c>
      <c r="F709" s="50" t="s">
        <v>487</v>
      </c>
      <c r="G709" s="52">
        <v>42007</v>
      </c>
      <c r="H709" s="52">
        <v>42081</v>
      </c>
      <c r="I709" s="52"/>
      <c r="J709" s="63">
        <v>1000</v>
      </c>
      <c r="K709" s="60" t="s">
        <v>562</v>
      </c>
      <c r="L709" s="60"/>
      <c r="M709" s="60"/>
      <c r="N709" s="13" t="s">
        <v>600</v>
      </c>
      <c r="O709" s="60"/>
      <c r="P709" s="60" t="s">
        <v>2355</v>
      </c>
    </row>
    <row r="710" spans="1:16" ht="14" customHeight="1">
      <c r="A710" s="60"/>
      <c r="B710" s="61">
        <v>2016</v>
      </c>
      <c r="C710" s="60" t="s">
        <v>1036</v>
      </c>
      <c r="D710" s="60" t="str">
        <f>VLOOKUP(C710,agencies!$A$2:$E$375,3,FALSE)</f>
        <v>Marshall SO</v>
      </c>
      <c r="E710" s="60">
        <v>9405</v>
      </c>
      <c r="F710" s="50" t="s">
        <v>1133</v>
      </c>
      <c r="G710" s="52">
        <v>42154</v>
      </c>
      <c r="H710" s="60"/>
      <c r="I710" s="60"/>
      <c r="J710" s="63">
        <v>1000</v>
      </c>
      <c r="K710" s="60" t="s">
        <v>1139</v>
      </c>
      <c r="L710" s="60" t="s">
        <v>1134</v>
      </c>
      <c r="M710" s="60"/>
      <c r="N710" s="13" t="s">
        <v>600</v>
      </c>
      <c r="O710" s="70"/>
      <c r="P710" s="60" t="s">
        <v>2355</v>
      </c>
    </row>
    <row r="711" spans="1:16" ht="14" customHeight="1">
      <c r="A711" s="60"/>
      <c r="B711" s="64">
        <v>2010</v>
      </c>
      <c r="C711" s="60" t="s">
        <v>1020</v>
      </c>
      <c r="D711" s="60" t="str">
        <f>VLOOKUP(C711,agencies!$A$2:$E$375,3,FALSE)</f>
        <v>Ramsey SO</v>
      </c>
      <c r="E711" s="60">
        <v>76656</v>
      </c>
      <c r="F711" s="81" t="s">
        <v>984</v>
      </c>
      <c r="G711" s="60"/>
      <c r="H711" s="60"/>
      <c r="I711" s="82">
        <v>40197</v>
      </c>
      <c r="J711" s="83">
        <v>1000</v>
      </c>
      <c r="K711" s="60" t="s">
        <v>1020</v>
      </c>
      <c r="L711" s="84" t="s">
        <v>972</v>
      </c>
      <c r="M711" s="81" t="s">
        <v>985</v>
      </c>
      <c r="N711" s="13" t="s">
        <v>600</v>
      </c>
      <c r="O711" s="81" t="s">
        <v>978</v>
      </c>
      <c r="P711" s="60" t="s">
        <v>2355</v>
      </c>
    </row>
    <row r="712" spans="1:16" ht="14" customHeight="1">
      <c r="A712" s="62">
        <v>2009</v>
      </c>
      <c r="B712" s="64">
        <v>2011</v>
      </c>
      <c r="C712" s="60" t="s">
        <v>1286</v>
      </c>
      <c r="D712" s="60" t="str">
        <f>VLOOKUP(C712,agencies!$A$2:$E$375,3,FALSE)</f>
        <v>St Paul PD</v>
      </c>
      <c r="E712" s="60">
        <v>300721</v>
      </c>
      <c r="F712" s="59" t="s">
        <v>1262</v>
      </c>
      <c r="G712" s="60"/>
      <c r="H712" s="60"/>
      <c r="I712" s="60"/>
      <c r="J712" s="68">
        <v>1000</v>
      </c>
      <c r="K712" s="13" t="s">
        <v>1286</v>
      </c>
      <c r="L712" s="90" t="s">
        <v>2230</v>
      </c>
      <c r="M712" s="69" t="s">
        <v>1241</v>
      </c>
      <c r="N712" s="13" t="s">
        <v>600</v>
      </c>
      <c r="O712" s="62" t="s">
        <v>1242</v>
      </c>
      <c r="P712" s="60" t="s">
        <v>2355</v>
      </c>
    </row>
    <row r="713" spans="1:16" ht="14" customHeight="1">
      <c r="A713" s="60"/>
      <c r="B713" s="61">
        <v>2009</v>
      </c>
      <c r="C713" s="60" t="s">
        <v>969</v>
      </c>
      <c r="D713" s="60" t="str">
        <f>VLOOKUP(C713,agencies!$A$2:$E$375,3,FALSE)</f>
        <v>Minneapolis PD</v>
      </c>
      <c r="E713" s="60">
        <v>413479</v>
      </c>
      <c r="F713" s="50" t="s">
        <v>823</v>
      </c>
      <c r="G713" s="52">
        <v>39300</v>
      </c>
      <c r="H713" s="60"/>
      <c r="I713" s="62"/>
      <c r="J713" s="63">
        <v>999.99</v>
      </c>
      <c r="K713" s="60" t="s">
        <v>969</v>
      </c>
      <c r="L713" s="60" t="s">
        <v>917</v>
      </c>
      <c r="M713" s="60"/>
      <c r="N713" s="13" t="s">
        <v>600</v>
      </c>
      <c r="O713" s="60"/>
      <c r="P713" s="60" t="s">
        <v>969</v>
      </c>
    </row>
    <row r="714" spans="1:16" ht="14" customHeight="1">
      <c r="A714" s="60"/>
      <c r="B714" s="61">
        <v>2009</v>
      </c>
      <c r="C714" s="60" t="s">
        <v>969</v>
      </c>
      <c r="D714" s="60" t="str">
        <f>VLOOKUP(C714,agencies!$A$2:$E$375,3,FALSE)</f>
        <v>Minneapolis PD</v>
      </c>
      <c r="E714" s="60">
        <v>413479</v>
      </c>
      <c r="F714" s="50" t="s">
        <v>831</v>
      </c>
      <c r="G714" s="52">
        <v>39891</v>
      </c>
      <c r="H714" s="60"/>
      <c r="I714" s="62"/>
      <c r="J714" s="63">
        <v>999.99</v>
      </c>
      <c r="K714" s="60" t="s">
        <v>969</v>
      </c>
      <c r="L714" s="60"/>
      <c r="M714" s="60"/>
      <c r="N714" s="13" t="s">
        <v>600</v>
      </c>
      <c r="O714" s="60"/>
      <c r="P714" s="60" t="s">
        <v>969</v>
      </c>
    </row>
    <row r="715" spans="1:16" ht="14" customHeight="1">
      <c r="A715" s="60"/>
      <c r="B715" s="64">
        <v>2013</v>
      </c>
      <c r="C715" s="60" t="s">
        <v>969</v>
      </c>
      <c r="D715" s="60" t="str">
        <f>VLOOKUP(C715,agencies!$A$2:$E$375,3,FALSE)</f>
        <v>Minneapolis PD</v>
      </c>
      <c r="E715" s="60">
        <v>413479</v>
      </c>
      <c r="F715" s="59" t="s">
        <v>650</v>
      </c>
      <c r="G715" s="65">
        <v>40703</v>
      </c>
      <c r="H715" s="60"/>
      <c r="I715" s="60"/>
      <c r="J715" s="20">
        <v>999.99</v>
      </c>
      <c r="K715" s="60" t="s">
        <v>969</v>
      </c>
      <c r="L715" s="59" t="s">
        <v>1322</v>
      </c>
      <c r="M715" s="60"/>
      <c r="N715" s="13" t="s">
        <v>600</v>
      </c>
      <c r="O715" s="60"/>
      <c r="P715" s="60" t="s">
        <v>969</v>
      </c>
    </row>
    <row r="716" spans="1:16" ht="14" customHeight="1">
      <c r="A716" s="60"/>
      <c r="B716" s="61">
        <v>2008</v>
      </c>
      <c r="C716" s="60" t="s">
        <v>969</v>
      </c>
      <c r="D716" s="60" t="str">
        <f>VLOOKUP(C716,agencies!$A$2:$E$375,3,FALSE)</f>
        <v>Minneapolis PD</v>
      </c>
      <c r="E716" s="60">
        <v>413479</v>
      </c>
      <c r="F716" s="50" t="s">
        <v>809</v>
      </c>
      <c r="G716" s="52">
        <v>37481</v>
      </c>
      <c r="H716" s="60"/>
      <c r="I716" s="62"/>
      <c r="J716" s="63">
        <v>999</v>
      </c>
      <c r="K716" s="60" t="s">
        <v>969</v>
      </c>
      <c r="L716" s="60" t="s">
        <v>904</v>
      </c>
      <c r="M716" s="60"/>
      <c r="N716" s="13" t="s">
        <v>600</v>
      </c>
      <c r="O716" s="60"/>
      <c r="P716" s="60" t="s">
        <v>969</v>
      </c>
    </row>
    <row r="717" spans="1:16" ht="14" customHeight="1">
      <c r="A717" s="60"/>
      <c r="B717" s="64">
        <v>2015</v>
      </c>
      <c r="C717" s="60" t="s">
        <v>969</v>
      </c>
      <c r="D717" s="60" t="str">
        <f>VLOOKUP(C717,agencies!$A$2:$E$375,3,FALSE)</f>
        <v>Minneapolis PD</v>
      </c>
      <c r="E717" s="60">
        <v>413479</v>
      </c>
      <c r="F717" s="59" t="s">
        <v>698</v>
      </c>
      <c r="G717" s="88">
        <v>40362</v>
      </c>
      <c r="H717" s="60"/>
      <c r="I717" s="60"/>
      <c r="J717" s="20">
        <v>999</v>
      </c>
      <c r="K717" s="60" t="s">
        <v>969</v>
      </c>
      <c r="L717" s="59" t="s">
        <v>699</v>
      </c>
      <c r="M717" s="60"/>
      <c r="N717" s="13" t="s">
        <v>600</v>
      </c>
      <c r="O717" s="60"/>
      <c r="P717" s="60" t="s">
        <v>969</v>
      </c>
    </row>
    <row r="718" spans="1:16" ht="14" customHeight="1">
      <c r="A718" s="60">
        <v>2012</v>
      </c>
      <c r="B718" s="61">
        <v>2012</v>
      </c>
      <c r="C718" s="60" t="s">
        <v>306</v>
      </c>
      <c r="D718" s="60" t="str">
        <f>PROPER(C718)</f>
        <v>The Lake Superior Drug Task Force</v>
      </c>
      <c r="E718" s="60" t="e">
        <v>#N/A</v>
      </c>
      <c r="F718" s="50" t="s">
        <v>307</v>
      </c>
      <c r="G718" s="52">
        <v>40926</v>
      </c>
      <c r="H718" s="52">
        <v>41061</v>
      </c>
      <c r="I718" s="52"/>
      <c r="J718" s="63">
        <v>992</v>
      </c>
      <c r="K718" s="60" t="s">
        <v>562</v>
      </c>
      <c r="L718" s="60"/>
      <c r="M718" s="60"/>
      <c r="N718" s="13" t="s">
        <v>600</v>
      </c>
      <c r="O718" s="60"/>
      <c r="P718" s="60" t="s">
        <v>2355</v>
      </c>
    </row>
    <row r="719" spans="1:16" ht="14" customHeight="1">
      <c r="A719" s="60">
        <v>2013</v>
      </c>
      <c r="B719" s="61">
        <v>2013</v>
      </c>
      <c r="C719" s="60" t="s">
        <v>316</v>
      </c>
      <c r="D719" s="60" t="str">
        <f>VLOOKUP(C719,agencies!$A$2:$E$375,3,FALSE)</f>
        <v>Anoka PD</v>
      </c>
      <c r="E719" s="60">
        <v>17306</v>
      </c>
      <c r="F719" s="50" t="s">
        <v>359</v>
      </c>
      <c r="G719" s="52">
        <v>41417</v>
      </c>
      <c r="H719" s="52">
        <v>41418</v>
      </c>
      <c r="I719" s="52"/>
      <c r="J719" s="63">
        <v>976.75</v>
      </c>
      <c r="K719" s="60" t="s">
        <v>562</v>
      </c>
      <c r="L719" s="60"/>
      <c r="M719" s="60"/>
      <c r="N719" s="13" t="s">
        <v>600</v>
      </c>
      <c r="O719" s="60"/>
      <c r="P719" s="60" t="s">
        <v>2355</v>
      </c>
    </row>
    <row r="720" spans="1:16" ht="14" customHeight="1">
      <c r="A720" s="60">
        <v>2009</v>
      </c>
      <c r="B720" s="61">
        <v>2009</v>
      </c>
      <c r="C720" s="60" t="s">
        <v>124</v>
      </c>
      <c r="D720" s="60" t="str">
        <f>VLOOKUP(C720,agencies!$A$2:$E$375,3,FALSE)</f>
        <v>Grand Rapids PD</v>
      </c>
      <c r="E720" s="60">
        <v>11155</v>
      </c>
      <c r="F720" s="50" t="s">
        <v>125</v>
      </c>
      <c r="G720" s="52">
        <v>39791</v>
      </c>
      <c r="H720" s="52">
        <v>39833</v>
      </c>
      <c r="I720" s="52"/>
      <c r="J720" s="63">
        <v>963.55</v>
      </c>
      <c r="K720" s="60" t="s">
        <v>562</v>
      </c>
      <c r="L720" s="60"/>
      <c r="M720" s="60"/>
      <c r="N720" s="13" t="s">
        <v>600</v>
      </c>
      <c r="O720" s="60"/>
      <c r="P720" s="60" t="s">
        <v>2355</v>
      </c>
    </row>
    <row r="721" spans="1:16" ht="14" customHeight="1">
      <c r="A721" s="60">
        <v>2016</v>
      </c>
      <c r="B721" s="61">
        <v>2016</v>
      </c>
      <c r="C721" s="60" t="s">
        <v>405</v>
      </c>
      <c r="D721" s="60" t="str">
        <f>VLOOKUP(C721,agencies!$A$2:$E$375,3,FALSE)</f>
        <v>Marshall PD</v>
      </c>
      <c r="E721" s="60">
        <v>13630</v>
      </c>
      <c r="F721" s="50" t="s">
        <v>546</v>
      </c>
      <c r="G721" s="52">
        <v>42610</v>
      </c>
      <c r="H721" s="52">
        <v>42611</v>
      </c>
      <c r="I721" s="52"/>
      <c r="J721" s="63">
        <v>950.6</v>
      </c>
      <c r="K721" s="60" t="s">
        <v>562</v>
      </c>
      <c r="L721" s="60"/>
      <c r="M721" s="60"/>
      <c r="N721" s="13" t="s">
        <v>600</v>
      </c>
      <c r="O721" s="60"/>
      <c r="P721" s="60" t="s">
        <v>2355</v>
      </c>
    </row>
    <row r="722" spans="1:16" ht="14" customHeight="1">
      <c r="A722" s="60">
        <v>2014</v>
      </c>
      <c r="B722" s="61">
        <v>2014</v>
      </c>
      <c r="C722" s="60" t="s">
        <v>110</v>
      </c>
      <c r="D722" s="60" t="str">
        <f>VLOOKUP(C722,agencies!$A$2:$E$375,3,FALSE)</f>
        <v>Maplewood PD</v>
      </c>
      <c r="E722" s="60">
        <v>40742</v>
      </c>
      <c r="F722" s="50" t="s">
        <v>433</v>
      </c>
      <c r="G722" s="52">
        <v>41746</v>
      </c>
      <c r="H722" s="52">
        <v>41813</v>
      </c>
      <c r="I722" s="52"/>
      <c r="J722" s="63">
        <v>925</v>
      </c>
      <c r="K722" s="60" t="s">
        <v>562</v>
      </c>
      <c r="L722" s="60"/>
      <c r="M722" s="60"/>
      <c r="N722" s="13" t="s">
        <v>600</v>
      </c>
      <c r="O722" s="60"/>
      <c r="P722" s="60" t="s">
        <v>2355</v>
      </c>
    </row>
    <row r="723" spans="1:16" ht="14" customHeight="1">
      <c r="A723" s="60">
        <v>2010</v>
      </c>
      <c r="B723" s="61">
        <v>2010</v>
      </c>
      <c r="C723" s="60" t="s">
        <v>5</v>
      </c>
      <c r="D723" s="60" t="str">
        <f>VLOOKUP(C723,agencies!$A$2:$E$375,3,FALSE)</f>
        <v>Bloomington PD</v>
      </c>
      <c r="E723" s="60">
        <v>87158</v>
      </c>
      <c r="F723" s="50" t="s">
        <v>221</v>
      </c>
      <c r="G723" s="52">
        <v>40375</v>
      </c>
      <c r="H723" s="52">
        <v>40387</v>
      </c>
      <c r="I723" s="52"/>
      <c r="J723" s="63">
        <v>910</v>
      </c>
      <c r="K723" s="60" t="s">
        <v>562</v>
      </c>
      <c r="L723" s="60"/>
      <c r="M723" s="60"/>
      <c r="N723" s="13" t="s">
        <v>600</v>
      </c>
      <c r="O723" s="60"/>
      <c r="P723" s="60" t="s">
        <v>2355</v>
      </c>
    </row>
    <row r="724" spans="1:16" ht="14" customHeight="1">
      <c r="A724" s="60">
        <v>2011</v>
      </c>
      <c r="B724" s="61">
        <v>2011</v>
      </c>
      <c r="C724" s="60" t="s">
        <v>126</v>
      </c>
      <c r="D724" s="60" t="str">
        <f>VLOOKUP(C724,agencies!$A$2:$E$375,3,FALSE)</f>
        <v>West St Paul PD</v>
      </c>
      <c r="E724" s="60">
        <v>19871</v>
      </c>
      <c r="F724" s="50" t="s">
        <v>262</v>
      </c>
      <c r="G724" s="52">
        <v>40733</v>
      </c>
      <c r="H724" s="52">
        <v>40766</v>
      </c>
      <c r="I724" s="52"/>
      <c r="J724" s="63">
        <v>901</v>
      </c>
      <c r="K724" s="60" t="s">
        <v>562</v>
      </c>
      <c r="L724" s="60"/>
      <c r="M724" s="60"/>
      <c r="N724" s="13" t="s">
        <v>600</v>
      </c>
      <c r="O724" s="60"/>
      <c r="P724" s="60" t="s">
        <v>2355</v>
      </c>
    </row>
    <row r="725" spans="1:16" ht="14" customHeight="1">
      <c r="A725" s="60">
        <v>2008</v>
      </c>
      <c r="B725" s="61">
        <v>2008</v>
      </c>
      <c r="C725" s="60" t="s">
        <v>87</v>
      </c>
      <c r="D725" s="60" t="s">
        <v>2316</v>
      </c>
      <c r="E725" s="60" t="e">
        <v>#N/A</v>
      </c>
      <c r="F725" s="50" t="s">
        <v>88</v>
      </c>
      <c r="G725" s="52">
        <v>39593</v>
      </c>
      <c r="H725" s="52">
        <v>39637</v>
      </c>
      <c r="I725" s="52"/>
      <c r="J725" s="63">
        <v>900</v>
      </c>
      <c r="K725" s="60" t="s">
        <v>562</v>
      </c>
      <c r="L725" s="60"/>
      <c r="M725" s="60"/>
      <c r="N725" s="13" t="s">
        <v>600</v>
      </c>
      <c r="O725" s="60"/>
      <c r="P725" s="60" t="s">
        <v>2356</v>
      </c>
    </row>
    <row r="726" spans="1:16" ht="14" customHeight="1">
      <c r="A726" s="60">
        <v>2015</v>
      </c>
      <c r="B726" s="61">
        <v>2015</v>
      </c>
      <c r="C726" s="60" t="s">
        <v>64</v>
      </c>
      <c r="D726" s="60" t="str">
        <f>VLOOKUP(C726,agencies!$A$2:$E$375,3,FALSE)</f>
        <v>Lakeville PD</v>
      </c>
      <c r="E726" s="60">
        <v>60846</v>
      </c>
      <c r="F726" s="50" t="s">
        <v>485</v>
      </c>
      <c r="G726" s="52">
        <v>41701</v>
      </c>
      <c r="H726" s="52">
        <v>42053</v>
      </c>
      <c r="I726" s="52"/>
      <c r="J726" s="63">
        <v>890.75</v>
      </c>
      <c r="K726" s="60" t="s">
        <v>562</v>
      </c>
      <c r="L726" s="60"/>
      <c r="M726" s="60"/>
      <c r="N726" s="13" t="s">
        <v>600</v>
      </c>
      <c r="O726" s="60"/>
      <c r="P726" s="60" t="s">
        <v>2355</v>
      </c>
    </row>
    <row r="727" spans="1:16" ht="14" customHeight="1">
      <c r="A727" s="60">
        <v>2010</v>
      </c>
      <c r="B727" s="61">
        <v>2010</v>
      </c>
      <c r="C727" s="60" t="s">
        <v>13</v>
      </c>
      <c r="D727" s="60" t="str">
        <f>VLOOKUP(C727,agencies!$A$2:$E$375,3,FALSE)</f>
        <v>Woodbury PD</v>
      </c>
      <c r="E727" s="60">
        <v>68001</v>
      </c>
      <c r="F727" s="50" t="s">
        <v>210</v>
      </c>
      <c r="G727" s="52">
        <v>40283</v>
      </c>
      <c r="H727" s="52">
        <v>40283</v>
      </c>
      <c r="I727" s="52"/>
      <c r="J727" s="63">
        <v>886.29</v>
      </c>
      <c r="K727" s="60" t="s">
        <v>562</v>
      </c>
      <c r="L727" s="60"/>
      <c r="M727" s="60"/>
      <c r="N727" s="13" t="s">
        <v>600</v>
      </c>
      <c r="O727" s="60"/>
      <c r="P727" s="60" t="s">
        <v>2355</v>
      </c>
    </row>
    <row r="728" spans="1:16" ht="14" customHeight="1">
      <c r="A728" s="60">
        <v>2016</v>
      </c>
      <c r="B728" s="61">
        <v>2016</v>
      </c>
      <c r="C728" s="60" t="s">
        <v>522</v>
      </c>
      <c r="D728" s="60" t="str">
        <f>PROPER(C728)</f>
        <v>Cee-Vi Drug Task Force</v>
      </c>
      <c r="E728" s="60" t="e">
        <v>#N/A</v>
      </c>
      <c r="F728" s="50" t="s">
        <v>523</v>
      </c>
      <c r="G728" s="52">
        <v>42359</v>
      </c>
      <c r="H728" s="52">
        <v>42431</v>
      </c>
      <c r="I728" s="52"/>
      <c r="J728" s="63">
        <v>879.46</v>
      </c>
      <c r="K728" s="60" t="s">
        <v>562</v>
      </c>
      <c r="L728" s="60"/>
      <c r="M728" s="60"/>
      <c r="N728" s="13" t="s">
        <v>600</v>
      </c>
      <c r="O728" s="60"/>
      <c r="P728" s="60" t="s">
        <v>2355</v>
      </c>
    </row>
    <row r="729" spans="1:16" ht="14" customHeight="1">
      <c r="A729" s="60">
        <v>2012</v>
      </c>
      <c r="B729" s="61">
        <v>2012</v>
      </c>
      <c r="C729" s="60" t="s">
        <v>21</v>
      </c>
      <c r="D729" s="60" t="str">
        <f>VLOOKUP(C729,agencies!$A$2:$E$375,3,FALSE)</f>
        <v>Rochester PD</v>
      </c>
      <c r="E729" s="60">
        <v>112542</v>
      </c>
      <c r="F729" s="50" t="s">
        <v>330</v>
      </c>
      <c r="G729" s="52">
        <v>41230</v>
      </c>
      <c r="H729" s="52">
        <v>41254</v>
      </c>
      <c r="I729" s="52"/>
      <c r="J729" s="63">
        <v>863</v>
      </c>
      <c r="K729" s="60" t="s">
        <v>562</v>
      </c>
      <c r="L729" s="60"/>
      <c r="M729" s="60"/>
      <c r="N729" s="13" t="s">
        <v>600</v>
      </c>
      <c r="O729" s="60"/>
      <c r="P729" s="60" t="s">
        <v>2355</v>
      </c>
    </row>
    <row r="730" spans="1:16" ht="14" customHeight="1">
      <c r="A730" s="70">
        <v>2017</v>
      </c>
      <c r="B730" s="112">
        <v>2017</v>
      </c>
      <c r="C730" s="70" t="s">
        <v>2296</v>
      </c>
      <c r="D730" s="13" t="s">
        <v>1359</v>
      </c>
      <c r="E730" s="60"/>
      <c r="F730" s="107" t="s">
        <v>2305</v>
      </c>
      <c r="G730" s="108">
        <v>42949</v>
      </c>
      <c r="H730" s="108">
        <v>42964</v>
      </c>
      <c r="I730" s="60"/>
      <c r="J730" s="109">
        <v>861.99</v>
      </c>
      <c r="K730" s="13" t="s">
        <v>562</v>
      </c>
      <c r="L730" s="13" t="s">
        <v>585</v>
      </c>
      <c r="M730" s="60"/>
      <c r="N730" s="13" t="s">
        <v>600</v>
      </c>
      <c r="O730" s="60"/>
      <c r="P730" s="60" t="s">
        <v>2355</v>
      </c>
    </row>
    <row r="731" spans="1:16" ht="14" customHeight="1">
      <c r="A731" s="60">
        <v>2011</v>
      </c>
      <c r="B731" s="61">
        <v>2012</v>
      </c>
      <c r="C731" s="60" t="s">
        <v>17</v>
      </c>
      <c r="D731" s="60" t="str">
        <f>VLOOKUP(C731,agencies!$A$2:$E$375,3,FALSE)</f>
        <v>Winona PD</v>
      </c>
      <c r="E731" s="60">
        <v>27343</v>
      </c>
      <c r="F731" s="50" t="s">
        <v>273</v>
      </c>
      <c r="G731" s="52">
        <v>40698</v>
      </c>
      <c r="H731" s="52">
        <v>40899</v>
      </c>
      <c r="I731" s="52"/>
      <c r="J731" s="63">
        <v>859</v>
      </c>
      <c r="K731" s="60" t="s">
        <v>562</v>
      </c>
      <c r="L731" s="60"/>
      <c r="M731" s="60"/>
      <c r="N731" s="13" t="s">
        <v>600</v>
      </c>
      <c r="O731" s="60"/>
      <c r="P731" s="60" t="s">
        <v>2355</v>
      </c>
    </row>
    <row r="732" spans="1:16" ht="14" customHeight="1">
      <c r="A732" s="60">
        <v>2012</v>
      </c>
      <c r="B732" s="61">
        <v>2012</v>
      </c>
      <c r="C732" s="60" t="s">
        <v>320</v>
      </c>
      <c r="D732" s="60" t="str">
        <f>VLOOKUP(C732,agencies!$A$2:$E$375,3,FALSE)</f>
        <v>Osseo PD</v>
      </c>
      <c r="E732" s="60">
        <v>2660</v>
      </c>
      <c r="F732" s="50" t="s">
        <v>321</v>
      </c>
      <c r="G732" s="52">
        <v>41159</v>
      </c>
      <c r="H732" s="52">
        <v>41162</v>
      </c>
      <c r="I732" s="52"/>
      <c r="J732" s="63">
        <v>855.68</v>
      </c>
      <c r="K732" s="60" t="s">
        <v>562</v>
      </c>
      <c r="L732" s="60"/>
      <c r="M732" s="60"/>
      <c r="N732" s="13" t="s">
        <v>600</v>
      </c>
      <c r="O732" s="60"/>
      <c r="P732" s="60" t="s">
        <v>2355</v>
      </c>
    </row>
    <row r="733" spans="1:16" ht="14" customHeight="1">
      <c r="A733" s="60"/>
      <c r="B733" s="61">
        <v>2011</v>
      </c>
      <c r="C733" s="60" t="s">
        <v>969</v>
      </c>
      <c r="D733" s="60" t="str">
        <f>VLOOKUP(C733,agencies!$A$2:$E$375,3,FALSE)</f>
        <v>Minneapolis PD</v>
      </c>
      <c r="E733" s="60">
        <v>413479</v>
      </c>
      <c r="F733" s="50" t="s">
        <v>845</v>
      </c>
      <c r="G733" s="52">
        <v>37733</v>
      </c>
      <c r="H733" s="60"/>
      <c r="I733" s="62"/>
      <c r="J733" s="63">
        <v>835</v>
      </c>
      <c r="K733" s="60" t="s">
        <v>969</v>
      </c>
      <c r="L733" s="60"/>
      <c r="M733" s="60"/>
      <c r="N733" s="13" t="s">
        <v>600</v>
      </c>
      <c r="O733" s="60"/>
      <c r="P733" s="60" t="s">
        <v>969</v>
      </c>
    </row>
    <row r="734" spans="1:16" ht="14" customHeight="1">
      <c r="A734" s="60">
        <v>2015</v>
      </c>
      <c r="B734" s="61">
        <v>2015</v>
      </c>
      <c r="C734" s="60" t="s">
        <v>55</v>
      </c>
      <c r="D734" s="60" t="str">
        <f>VLOOKUP(C734,agencies!$A$2:$E$375,3,FALSE)</f>
        <v>Eagan PD</v>
      </c>
      <c r="E734" s="60">
        <v>66549</v>
      </c>
      <c r="F734" s="50" t="s">
        <v>486</v>
      </c>
      <c r="G734" s="52">
        <v>42068</v>
      </c>
      <c r="H734" s="52">
        <v>42074</v>
      </c>
      <c r="I734" s="52"/>
      <c r="J734" s="63">
        <v>826.03</v>
      </c>
      <c r="K734" s="60" t="s">
        <v>562</v>
      </c>
      <c r="L734" s="60"/>
      <c r="M734" s="60"/>
      <c r="N734" s="13" t="s">
        <v>600</v>
      </c>
      <c r="O734" s="60"/>
      <c r="P734" s="60" t="s">
        <v>2355</v>
      </c>
    </row>
    <row r="735" spans="1:16" ht="14" customHeight="1">
      <c r="A735" s="60">
        <v>2011</v>
      </c>
      <c r="B735" s="61">
        <v>2011</v>
      </c>
      <c r="C735" s="60" t="s">
        <v>13</v>
      </c>
      <c r="D735" s="60" t="str">
        <f>VLOOKUP(C735,agencies!$A$2:$E$375,3,FALSE)</f>
        <v>Woodbury PD</v>
      </c>
      <c r="E735" s="60">
        <v>68001</v>
      </c>
      <c r="F735" s="50" t="s">
        <v>258</v>
      </c>
      <c r="G735" s="52">
        <v>40657</v>
      </c>
      <c r="H735" s="52">
        <v>40680</v>
      </c>
      <c r="I735" s="52"/>
      <c r="J735" s="63">
        <v>814.5</v>
      </c>
      <c r="K735" s="60" t="s">
        <v>562</v>
      </c>
      <c r="L735" s="60"/>
      <c r="M735" s="60"/>
      <c r="N735" s="13" t="s">
        <v>600</v>
      </c>
      <c r="O735" s="60"/>
      <c r="P735" s="60" t="s">
        <v>2355</v>
      </c>
    </row>
    <row r="736" spans="1:16" ht="14" customHeight="1">
      <c r="A736" s="60">
        <v>2008</v>
      </c>
      <c r="B736" s="61">
        <v>2008</v>
      </c>
      <c r="C736" s="60" t="s">
        <v>21</v>
      </c>
      <c r="D736" s="60" t="str">
        <f>VLOOKUP(C736,agencies!$A$2:$E$375,3,FALSE)</f>
        <v>Rochester PD</v>
      </c>
      <c r="E736" s="60">
        <v>112542</v>
      </c>
      <c r="F736" s="50" t="s">
        <v>91</v>
      </c>
      <c r="G736" s="52">
        <v>39639</v>
      </c>
      <c r="H736" s="52">
        <v>39644</v>
      </c>
      <c r="I736" s="52"/>
      <c r="J736" s="63">
        <v>800.95</v>
      </c>
      <c r="K736" s="60" t="s">
        <v>562</v>
      </c>
      <c r="L736" s="60"/>
      <c r="M736" s="60"/>
      <c r="N736" s="13" t="s">
        <v>600</v>
      </c>
      <c r="O736" s="60"/>
      <c r="P736" s="60" t="s">
        <v>2355</v>
      </c>
    </row>
    <row r="737" spans="1:16" ht="14" customHeight="1">
      <c r="A737" s="60">
        <v>2013</v>
      </c>
      <c r="B737" s="61">
        <v>2013</v>
      </c>
      <c r="C737" s="60" t="s">
        <v>354</v>
      </c>
      <c r="D737" s="60" t="str">
        <f>PROPER(C737)</f>
        <v>Hennepin County See (Me091)</v>
      </c>
      <c r="E737" s="60" t="e">
        <v>#N/A</v>
      </c>
      <c r="F737" s="50" t="s">
        <v>355</v>
      </c>
      <c r="G737" s="52">
        <v>41263</v>
      </c>
      <c r="H737" s="52">
        <v>41327</v>
      </c>
      <c r="I737" s="52"/>
      <c r="J737" s="63">
        <v>793</v>
      </c>
      <c r="K737" s="60" t="s">
        <v>562</v>
      </c>
      <c r="L737" s="60"/>
      <c r="M737" s="60"/>
      <c r="N737" s="13" t="s">
        <v>600</v>
      </c>
      <c r="O737" s="60"/>
      <c r="P737" s="60" t="s">
        <v>2355</v>
      </c>
    </row>
    <row r="738" spans="1:16" ht="14" customHeight="1">
      <c r="A738" s="60">
        <v>2012</v>
      </c>
      <c r="B738" s="61">
        <v>2012</v>
      </c>
      <c r="C738" s="60" t="s">
        <v>290</v>
      </c>
      <c r="D738" s="60" t="str">
        <f>VLOOKUP(C738,agencies!$A$2:$E$375,3,FALSE)</f>
        <v>Lino Lakes PD</v>
      </c>
      <c r="E738" s="60">
        <v>21125</v>
      </c>
      <c r="F738" s="50" t="s">
        <v>292</v>
      </c>
      <c r="G738" s="52">
        <v>40943</v>
      </c>
      <c r="H738" s="52">
        <v>40943</v>
      </c>
      <c r="I738" s="52"/>
      <c r="J738" s="63">
        <v>781.44</v>
      </c>
      <c r="K738" s="60" t="s">
        <v>562</v>
      </c>
      <c r="L738" s="60"/>
      <c r="M738" s="60"/>
      <c r="N738" s="13" t="s">
        <v>600</v>
      </c>
      <c r="O738" s="60"/>
      <c r="P738" s="60" t="s">
        <v>2355</v>
      </c>
    </row>
    <row r="739" spans="1:16" ht="14" customHeight="1">
      <c r="A739" s="60">
        <v>2009</v>
      </c>
      <c r="B739" s="61">
        <v>2009</v>
      </c>
      <c r="C739" s="60" t="s">
        <v>158</v>
      </c>
      <c r="D739" s="60" t="str">
        <f>VLOOKUP(C739,agencies!$A$2:$E$375,3,FALSE)</f>
        <v>St Louis Park PD</v>
      </c>
      <c r="E739" s="60">
        <v>48074</v>
      </c>
      <c r="F739" s="50" t="s">
        <v>159</v>
      </c>
      <c r="G739" s="52">
        <v>40071</v>
      </c>
      <c r="H739" s="52">
        <v>40071</v>
      </c>
      <c r="I739" s="52"/>
      <c r="J739" s="63">
        <v>770.73</v>
      </c>
      <c r="K739" s="60" t="s">
        <v>562</v>
      </c>
      <c r="L739" s="60"/>
      <c r="M739" s="60"/>
      <c r="N739" s="13" t="s">
        <v>600</v>
      </c>
      <c r="O739" s="60"/>
      <c r="P739" s="60" t="s">
        <v>2355</v>
      </c>
    </row>
    <row r="740" spans="1:16" ht="14" customHeight="1">
      <c r="A740" s="60">
        <v>2008</v>
      </c>
      <c r="B740" s="61">
        <v>2009</v>
      </c>
      <c r="C740" s="60" t="s">
        <v>13</v>
      </c>
      <c r="D740" s="60" t="str">
        <f>VLOOKUP(C740,agencies!$A$2:$E$375,3,FALSE)</f>
        <v>Woodbury PD</v>
      </c>
      <c r="E740" s="60">
        <v>68001</v>
      </c>
      <c r="F740" s="50" t="s">
        <v>113</v>
      </c>
      <c r="G740" s="52">
        <v>39794</v>
      </c>
      <c r="H740" s="52">
        <v>39799</v>
      </c>
      <c r="I740" s="52"/>
      <c r="J740" s="63">
        <v>770.71</v>
      </c>
      <c r="K740" s="60" t="s">
        <v>562</v>
      </c>
      <c r="L740" s="60"/>
      <c r="M740" s="60"/>
      <c r="N740" s="13" t="s">
        <v>600</v>
      </c>
      <c r="O740" s="60"/>
      <c r="P740" s="60" t="s">
        <v>2355</v>
      </c>
    </row>
    <row r="741" spans="1:16" ht="14" customHeight="1">
      <c r="A741" s="60">
        <v>2012</v>
      </c>
      <c r="B741" s="61">
        <v>2012</v>
      </c>
      <c r="C741" s="60" t="s">
        <v>74</v>
      </c>
      <c r="D741" s="60" t="str">
        <f>VLOOKUP(C741,agencies!$A$2:$E$375,3,FALSE)</f>
        <v>South St Paul PD</v>
      </c>
      <c r="E741" s="60">
        <v>20567</v>
      </c>
      <c r="F741" s="50" t="s">
        <v>305</v>
      </c>
      <c r="G741" s="52">
        <v>41007</v>
      </c>
      <c r="H741" s="52">
        <v>41050</v>
      </c>
      <c r="I741" s="52"/>
      <c r="J741" s="63">
        <v>765</v>
      </c>
      <c r="K741" s="60" t="s">
        <v>562</v>
      </c>
      <c r="L741" s="60"/>
      <c r="M741" s="60"/>
      <c r="N741" s="13" t="s">
        <v>600</v>
      </c>
      <c r="O741" s="60"/>
      <c r="P741" s="60" t="s">
        <v>2355</v>
      </c>
    </row>
    <row r="742" spans="1:16" ht="14" customHeight="1">
      <c r="A742" s="60"/>
      <c r="B742" s="61">
        <v>2007</v>
      </c>
      <c r="C742" s="60" t="s">
        <v>969</v>
      </c>
      <c r="D742" s="60" t="str">
        <f>VLOOKUP(C742,agencies!$A$2:$E$375,3,FALSE)</f>
        <v>Minneapolis PD</v>
      </c>
      <c r="E742" s="60">
        <v>413479</v>
      </c>
      <c r="F742" s="50" t="s">
        <v>794</v>
      </c>
      <c r="G742" s="52">
        <v>37852</v>
      </c>
      <c r="H742" s="60"/>
      <c r="I742" s="62"/>
      <c r="J742" s="63">
        <v>750</v>
      </c>
      <c r="K742" s="60" t="s">
        <v>969</v>
      </c>
      <c r="L742" s="60" t="s">
        <v>891</v>
      </c>
      <c r="M742" s="60"/>
      <c r="N742" s="13" t="s">
        <v>600</v>
      </c>
      <c r="O742" s="60"/>
      <c r="P742" s="60" t="s">
        <v>969</v>
      </c>
    </row>
    <row r="743" spans="1:16" ht="14" customHeight="1">
      <c r="A743" s="60">
        <v>2010</v>
      </c>
      <c r="B743" s="61">
        <v>2010</v>
      </c>
      <c r="C743" s="60" t="s">
        <v>87</v>
      </c>
      <c r="D743" s="60" t="s">
        <v>2316</v>
      </c>
      <c r="E743" s="60" t="e">
        <v>#N/A</v>
      </c>
      <c r="F743" s="50" t="s">
        <v>225</v>
      </c>
      <c r="G743" s="52">
        <v>40430</v>
      </c>
      <c r="H743" s="52">
        <v>40430</v>
      </c>
      <c r="I743" s="52"/>
      <c r="J743" s="63">
        <v>750</v>
      </c>
      <c r="K743" s="60" t="s">
        <v>562</v>
      </c>
      <c r="L743" s="60"/>
      <c r="M743" s="60"/>
      <c r="N743" s="13" t="s">
        <v>600</v>
      </c>
      <c r="O743" s="60"/>
      <c r="P743" s="60" t="s">
        <v>2356</v>
      </c>
    </row>
    <row r="744" spans="1:16" ht="14" customHeight="1">
      <c r="A744" s="60">
        <v>2014</v>
      </c>
      <c r="B744" s="61">
        <v>2015</v>
      </c>
      <c r="C744" s="60" t="s">
        <v>89</v>
      </c>
      <c r="D744" s="60" t="str">
        <f>VLOOKUP(C744,agencies!$A$2:$E$375,3,FALSE)</f>
        <v>Plymouth PD</v>
      </c>
      <c r="E744" s="60">
        <v>76192</v>
      </c>
      <c r="F744" s="50" t="s">
        <v>463</v>
      </c>
      <c r="G744" s="52">
        <v>41992</v>
      </c>
      <c r="H744" s="52">
        <v>41996</v>
      </c>
      <c r="I744" s="52"/>
      <c r="J744" s="63">
        <v>750</v>
      </c>
      <c r="K744" s="60" t="s">
        <v>562</v>
      </c>
      <c r="L744" s="60"/>
      <c r="M744" s="60"/>
      <c r="N744" s="13" t="s">
        <v>600</v>
      </c>
      <c r="O744" s="60"/>
      <c r="P744" s="60" t="s">
        <v>2355</v>
      </c>
    </row>
    <row r="745" spans="1:16" ht="14" customHeight="1">
      <c r="A745" s="60">
        <v>2016</v>
      </c>
      <c r="B745" s="61">
        <v>2016</v>
      </c>
      <c r="C745" s="60" t="s">
        <v>5</v>
      </c>
      <c r="D745" s="60" t="str">
        <f>VLOOKUP(C745,agencies!$A$2:$E$375,3,FALSE)</f>
        <v>Bloomington PD</v>
      </c>
      <c r="E745" s="60">
        <v>87158</v>
      </c>
      <c r="F745" s="50" t="s">
        <v>537</v>
      </c>
      <c r="G745" s="52">
        <v>42555</v>
      </c>
      <c r="H745" s="52">
        <v>42565</v>
      </c>
      <c r="I745" s="52"/>
      <c r="J745" s="63">
        <v>750</v>
      </c>
      <c r="K745" s="60" t="s">
        <v>562</v>
      </c>
      <c r="L745" s="60"/>
      <c r="M745" s="60"/>
      <c r="N745" s="13" t="s">
        <v>600</v>
      </c>
      <c r="O745" s="60"/>
      <c r="P745" s="60" t="s">
        <v>2355</v>
      </c>
    </row>
    <row r="746" spans="1:16" ht="14" customHeight="1">
      <c r="A746" s="62">
        <v>2008</v>
      </c>
      <c r="B746" s="64">
        <v>2009</v>
      </c>
      <c r="C746" s="60" t="s">
        <v>1286</v>
      </c>
      <c r="D746" s="60" t="str">
        <f>VLOOKUP(C746,agencies!$A$2:$E$375,3,FALSE)</f>
        <v>St Paul PD</v>
      </c>
      <c r="E746" s="60">
        <v>300721</v>
      </c>
      <c r="F746" s="67" t="s">
        <v>1257</v>
      </c>
      <c r="G746" s="60"/>
      <c r="H746" s="60"/>
      <c r="I746" s="60"/>
      <c r="J746" s="68">
        <v>750</v>
      </c>
      <c r="K746" s="13" t="s">
        <v>1286</v>
      </c>
      <c r="L746" s="71" t="s">
        <v>2225</v>
      </c>
      <c r="M746" s="69" t="s">
        <v>1225</v>
      </c>
      <c r="N746" s="13" t="s">
        <v>600</v>
      </c>
      <c r="O746" s="69" t="s">
        <v>1242</v>
      </c>
      <c r="P746" s="60" t="s">
        <v>2355</v>
      </c>
    </row>
    <row r="747" spans="1:16" ht="14" customHeight="1">
      <c r="A747" s="62">
        <v>2008</v>
      </c>
      <c r="B747" s="64">
        <v>2009</v>
      </c>
      <c r="C747" s="60" t="s">
        <v>1286</v>
      </c>
      <c r="D747" s="60" t="str">
        <f>VLOOKUP(C747,agencies!$A$2:$E$375,3,FALSE)</f>
        <v>St Paul PD</v>
      </c>
      <c r="E747" s="60">
        <v>300721</v>
      </c>
      <c r="F747" s="67" t="s">
        <v>1256</v>
      </c>
      <c r="G747" s="60"/>
      <c r="H747" s="60"/>
      <c r="I747" s="60"/>
      <c r="J747" s="68">
        <v>750</v>
      </c>
      <c r="K747" s="13" t="s">
        <v>1286</v>
      </c>
      <c r="L747" s="71" t="s">
        <v>2225</v>
      </c>
      <c r="M747" s="69" t="s">
        <v>1225</v>
      </c>
      <c r="N747" s="13" t="s">
        <v>600</v>
      </c>
      <c r="O747" s="69" t="s">
        <v>1242</v>
      </c>
      <c r="P747" s="60" t="s">
        <v>2355</v>
      </c>
    </row>
    <row r="748" spans="1:16" ht="14" customHeight="1">
      <c r="A748" s="60">
        <v>2017</v>
      </c>
      <c r="B748" s="61">
        <v>2017</v>
      </c>
      <c r="C748" s="60" t="s">
        <v>287</v>
      </c>
      <c r="D748" s="60" t="str">
        <f>VLOOKUP(C748,agencies!$A$2:$E$375,3,FALSE)</f>
        <v>Minnetonka PD</v>
      </c>
      <c r="E748" s="60">
        <v>51921</v>
      </c>
      <c r="F748" s="50" t="s">
        <v>1212</v>
      </c>
      <c r="G748" s="52">
        <v>42902</v>
      </c>
      <c r="H748" s="52">
        <v>42912</v>
      </c>
      <c r="I748" s="60"/>
      <c r="J748" s="63">
        <v>727.28</v>
      </c>
      <c r="K748" s="13" t="s">
        <v>562</v>
      </c>
      <c r="L748" s="60"/>
      <c r="M748" s="60"/>
      <c r="N748" s="13" t="s">
        <v>600</v>
      </c>
      <c r="O748" s="60"/>
      <c r="P748" s="60" t="s">
        <v>2355</v>
      </c>
    </row>
    <row r="749" spans="1:16" ht="14" customHeight="1">
      <c r="A749" s="60">
        <v>2013</v>
      </c>
      <c r="B749" s="61">
        <v>2013</v>
      </c>
      <c r="C749" s="60" t="s">
        <v>316</v>
      </c>
      <c r="D749" s="60" t="str">
        <f>VLOOKUP(C749,agencies!$A$2:$E$375,3,FALSE)</f>
        <v>Anoka PD</v>
      </c>
      <c r="E749" s="60">
        <v>17306</v>
      </c>
      <c r="F749" s="50" t="s">
        <v>360</v>
      </c>
      <c r="G749" s="52">
        <v>41417</v>
      </c>
      <c r="H749" s="52">
        <v>41418</v>
      </c>
      <c r="I749" s="52"/>
      <c r="J749" s="63">
        <v>724.36</v>
      </c>
      <c r="K749" s="60" t="s">
        <v>562</v>
      </c>
      <c r="L749" s="60"/>
      <c r="M749" s="60"/>
      <c r="N749" s="13" t="s">
        <v>600</v>
      </c>
      <c r="O749" s="60"/>
      <c r="P749" s="60" t="s">
        <v>2355</v>
      </c>
    </row>
    <row r="750" spans="1:16" ht="14" customHeight="1">
      <c r="A750" s="60">
        <v>2015</v>
      </c>
      <c r="B750" s="61">
        <v>2016</v>
      </c>
      <c r="C750" s="60" t="s">
        <v>42</v>
      </c>
      <c r="D750" s="60" t="str">
        <f>VLOOKUP(C750,agencies!$A$2:$E$375,3,FALSE)</f>
        <v>White Bear Lake PD</v>
      </c>
      <c r="E750" s="60">
        <v>25284</v>
      </c>
      <c r="F750" s="50" t="s">
        <v>513</v>
      </c>
      <c r="G750" s="52">
        <v>42289</v>
      </c>
      <c r="H750" s="52">
        <v>42305</v>
      </c>
      <c r="I750" s="52"/>
      <c r="J750" s="63">
        <v>713.4</v>
      </c>
      <c r="K750" s="60" t="s">
        <v>562</v>
      </c>
      <c r="L750" s="60"/>
      <c r="M750" s="60"/>
      <c r="N750" s="13" t="s">
        <v>600</v>
      </c>
      <c r="O750" s="60"/>
      <c r="P750" s="60" t="s">
        <v>2355</v>
      </c>
    </row>
    <row r="751" spans="1:16" ht="14" customHeight="1">
      <c r="A751" s="60">
        <v>2012</v>
      </c>
      <c r="B751" s="61">
        <v>2013</v>
      </c>
      <c r="C751" s="60" t="s">
        <v>80</v>
      </c>
      <c r="D751" s="60" t="str">
        <f>VLOOKUP(C751,agencies!$A$2:$E$375,3,FALSE)</f>
        <v>Blaine PD</v>
      </c>
      <c r="E751" s="60">
        <v>62177</v>
      </c>
      <c r="F751" s="50" t="s">
        <v>342</v>
      </c>
      <c r="G751" s="52">
        <v>41122</v>
      </c>
      <c r="H751" s="52">
        <v>41271</v>
      </c>
      <c r="I751" s="52"/>
      <c r="J751" s="63">
        <v>694.17</v>
      </c>
      <c r="K751" s="60" t="s">
        <v>562</v>
      </c>
      <c r="L751" s="60"/>
      <c r="M751" s="60"/>
      <c r="N751" s="13" t="s">
        <v>600</v>
      </c>
      <c r="O751" s="60"/>
      <c r="P751" s="60" t="s">
        <v>2355</v>
      </c>
    </row>
    <row r="752" spans="1:16" ht="14" customHeight="1">
      <c r="A752" s="60">
        <v>2010</v>
      </c>
      <c r="B752" s="61">
        <v>2010</v>
      </c>
      <c r="C752" s="60" t="s">
        <v>9</v>
      </c>
      <c r="D752" s="60" t="str">
        <f>VLOOKUP(C752,agencies!$A$2:$E$375,3,FALSE)</f>
        <v>Brooklyn Park PD</v>
      </c>
      <c r="E752" s="60">
        <v>79433</v>
      </c>
      <c r="F752" s="50" t="s">
        <v>229</v>
      </c>
      <c r="G752" s="52">
        <v>40458</v>
      </c>
      <c r="H752" s="52">
        <v>40477</v>
      </c>
      <c r="I752" s="52"/>
      <c r="J752" s="63">
        <v>683.27</v>
      </c>
      <c r="K752" s="60" t="s">
        <v>562</v>
      </c>
      <c r="L752" s="60"/>
      <c r="M752" s="60"/>
      <c r="N752" s="13" t="s">
        <v>600</v>
      </c>
      <c r="O752" s="60"/>
      <c r="P752" s="60" t="s">
        <v>2355</v>
      </c>
    </row>
    <row r="753" spans="1:16" ht="14" customHeight="1">
      <c r="A753" s="60">
        <v>2010</v>
      </c>
      <c r="B753" s="61">
        <v>2010</v>
      </c>
      <c r="C753" s="60" t="s">
        <v>21</v>
      </c>
      <c r="D753" s="60" t="str">
        <f>VLOOKUP(C753,agencies!$A$2:$E$375,3,FALSE)</f>
        <v>Rochester PD</v>
      </c>
      <c r="E753" s="60">
        <v>112542</v>
      </c>
      <c r="F753" s="50" t="s">
        <v>208</v>
      </c>
      <c r="G753" s="52">
        <v>40275</v>
      </c>
      <c r="H753" s="52">
        <v>40283</v>
      </c>
      <c r="I753" s="52"/>
      <c r="J753" s="63">
        <v>683.19</v>
      </c>
      <c r="K753" s="60" t="s">
        <v>562</v>
      </c>
      <c r="L753" s="60"/>
      <c r="M753" s="60"/>
      <c r="N753" s="13" t="s">
        <v>600</v>
      </c>
      <c r="O753" s="60"/>
      <c r="P753" s="60" t="s">
        <v>2355</v>
      </c>
    </row>
    <row r="754" spans="1:16" ht="14" customHeight="1">
      <c r="A754" s="60">
        <v>2016</v>
      </c>
      <c r="B754" s="61">
        <v>2016</v>
      </c>
      <c r="C754" s="60" t="s">
        <v>21</v>
      </c>
      <c r="D754" s="60" t="str">
        <f>VLOOKUP(C754,agencies!$A$2:$E$375,3,FALSE)</f>
        <v>Rochester PD</v>
      </c>
      <c r="E754" s="60">
        <v>112542</v>
      </c>
      <c r="F754" s="50" t="s">
        <v>549</v>
      </c>
      <c r="G754" s="52">
        <v>42516</v>
      </c>
      <c r="H754" s="52">
        <v>42633</v>
      </c>
      <c r="I754" s="52"/>
      <c r="J754" s="63">
        <v>676.84</v>
      </c>
      <c r="K754" s="60" t="s">
        <v>562</v>
      </c>
      <c r="L754" s="60"/>
      <c r="M754" s="60"/>
      <c r="N754" s="13" t="s">
        <v>600</v>
      </c>
      <c r="O754" s="60"/>
      <c r="P754" s="60" t="s">
        <v>2355</v>
      </c>
    </row>
    <row r="755" spans="1:16" ht="14" customHeight="1">
      <c r="A755" s="60">
        <v>2010</v>
      </c>
      <c r="B755" s="61">
        <v>2010</v>
      </c>
      <c r="C755" s="60" t="s">
        <v>21</v>
      </c>
      <c r="D755" s="60" t="str">
        <f>VLOOKUP(C755,agencies!$A$2:$E$375,3,FALSE)</f>
        <v>Rochester PD</v>
      </c>
      <c r="E755" s="60">
        <v>112542</v>
      </c>
      <c r="F755" s="50" t="s">
        <v>200</v>
      </c>
      <c r="G755" s="52">
        <v>40118</v>
      </c>
      <c r="H755" s="52">
        <v>40190</v>
      </c>
      <c r="I755" s="52"/>
      <c r="J755" s="63">
        <v>676.25</v>
      </c>
      <c r="K755" s="60" t="s">
        <v>562</v>
      </c>
      <c r="L755" s="60"/>
      <c r="M755" s="60"/>
      <c r="N755" s="13" t="s">
        <v>600</v>
      </c>
      <c r="O755" s="60"/>
      <c r="P755" s="60" t="s">
        <v>2355</v>
      </c>
    </row>
    <row r="756" spans="1:16" ht="14" customHeight="1">
      <c r="A756" s="60">
        <v>2010</v>
      </c>
      <c r="B756" s="61">
        <v>2010</v>
      </c>
      <c r="C756" s="60" t="s">
        <v>5</v>
      </c>
      <c r="D756" s="60" t="str">
        <f>VLOOKUP(C756,agencies!$A$2:$E$375,3,FALSE)</f>
        <v>Bloomington PD</v>
      </c>
      <c r="E756" s="60">
        <v>87158</v>
      </c>
      <c r="F756" s="50" t="s">
        <v>212</v>
      </c>
      <c r="G756" s="52">
        <v>40266</v>
      </c>
      <c r="H756" s="52">
        <v>40308</v>
      </c>
      <c r="I756" s="52"/>
      <c r="J756" s="63">
        <v>673.76</v>
      </c>
      <c r="K756" s="60" t="s">
        <v>562</v>
      </c>
      <c r="L756" s="60"/>
      <c r="M756" s="60"/>
      <c r="N756" s="13" t="s">
        <v>600</v>
      </c>
      <c r="O756" s="60"/>
      <c r="P756" s="60" t="s">
        <v>2355</v>
      </c>
    </row>
    <row r="757" spans="1:16" ht="14" customHeight="1">
      <c r="A757" s="60">
        <v>2017</v>
      </c>
      <c r="B757" s="61">
        <v>2017</v>
      </c>
      <c r="C757" s="60" t="s">
        <v>110</v>
      </c>
      <c r="D757" s="60" t="str">
        <f>VLOOKUP(C757,agencies!$A$2:$E$375,3,FALSE)</f>
        <v>Maplewood PD</v>
      </c>
      <c r="E757" s="60">
        <v>40742</v>
      </c>
      <c r="F757" s="50" t="s">
        <v>1198</v>
      </c>
      <c r="G757" s="52">
        <v>42687</v>
      </c>
      <c r="H757" s="52">
        <v>42753</v>
      </c>
      <c r="I757" s="60"/>
      <c r="J757" s="63">
        <v>663.18</v>
      </c>
      <c r="K757" s="13" t="s">
        <v>562</v>
      </c>
      <c r="L757" s="60"/>
      <c r="M757" s="60"/>
      <c r="N757" s="13" t="s">
        <v>600</v>
      </c>
      <c r="O757" s="60"/>
      <c r="P757" s="60" t="s">
        <v>2355</v>
      </c>
    </row>
    <row r="758" spans="1:16" ht="14" customHeight="1">
      <c r="A758" s="60">
        <v>2014</v>
      </c>
      <c r="B758" s="61">
        <v>2015</v>
      </c>
      <c r="C758" s="60" t="s">
        <v>5</v>
      </c>
      <c r="D758" s="60" t="str">
        <f>VLOOKUP(C758,agencies!$A$2:$E$375,3,FALSE)</f>
        <v>Bloomington PD</v>
      </c>
      <c r="E758" s="60">
        <v>87158</v>
      </c>
      <c r="F758" s="50" t="s">
        <v>459</v>
      </c>
      <c r="G758" s="52">
        <v>41927</v>
      </c>
      <c r="H758" s="52">
        <v>41940</v>
      </c>
      <c r="I758" s="52"/>
      <c r="J758" s="63">
        <v>660</v>
      </c>
      <c r="K758" s="60" t="s">
        <v>562</v>
      </c>
      <c r="L758" s="60"/>
      <c r="M758" s="60"/>
      <c r="N758" s="13" t="s">
        <v>600</v>
      </c>
      <c r="O758" s="60"/>
      <c r="P758" s="60" t="s">
        <v>2355</v>
      </c>
    </row>
    <row r="759" spans="1:16" ht="14" customHeight="1">
      <c r="A759" s="60">
        <v>2014</v>
      </c>
      <c r="B759" s="61">
        <v>2014</v>
      </c>
      <c r="C759" s="60" t="s">
        <v>42</v>
      </c>
      <c r="D759" s="60" t="str">
        <f>VLOOKUP(C759,agencies!$A$2:$E$375,3,FALSE)</f>
        <v>White Bear Lake PD</v>
      </c>
      <c r="E759" s="60">
        <v>25284</v>
      </c>
      <c r="F759" s="50" t="s">
        <v>443</v>
      </c>
      <c r="G759" s="52">
        <v>41904</v>
      </c>
      <c r="H759" s="52">
        <v>41905</v>
      </c>
      <c r="I759" s="52"/>
      <c r="J759" s="63">
        <v>659.56</v>
      </c>
      <c r="K759" s="60" t="s">
        <v>562</v>
      </c>
      <c r="L759" s="60"/>
      <c r="M759" s="60"/>
      <c r="N759" s="13" t="s">
        <v>600</v>
      </c>
      <c r="O759" s="60"/>
      <c r="P759" s="60" t="s">
        <v>2355</v>
      </c>
    </row>
    <row r="760" spans="1:16" ht="14" customHeight="1">
      <c r="A760" s="60">
        <v>2010</v>
      </c>
      <c r="B760" s="61">
        <v>2010</v>
      </c>
      <c r="C760" s="60" t="s">
        <v>13</v>
      </c>
      <c r="D760" s="60" t="str">
        <f>VLOOKUP(C760,agencies!$A$2:$E$375,3,FALSE)</f>
        <v>Woodbury PD</v>
      </c>
      <c r="E760" s="60">
        <v>68001</v>
      </c>
      <c r="F760" s="50" t="s">
        <v>223</v>
      </c>
      <c r="G760" s="52">
        <v>40366</v>
      </c>
      <c r="H760" s="52">
        <v>40417</v>
      </c>
      <c r="I760" s="52"/>
      <c r="J760" s="63">
        <v>652.55999999999995</v>
      </c>
      <c r="K760" s="60" t="s">
        <v>562</v>
      </c>
      <c r="L760" s="60"/>
      <c r="M760" s="60"/>
      <c r="N760" s="13" t="s">
        <v>600</v>
      </c>
      <c r="O760" s="60"/>
      <c r="P760" s="60" t="s">
        <v>2355</v>
      </c>
    </row>
    <row r="761" spans="1:16" ht="14" customHeight="1">
      <c r="A761" s="60"/>
      <c r="B761" s="64">
        <v>2013</v>
      </c>
      <c r="C761" s="60" t="s">
        <v>969</v>
      </c>
      <c r="D761" s="60" t="str">
        <f>VLOOKUP(C761,agencies!$A$2:$E$375,3,FALSE)</f>
        <v>Minneapolis PD</v>
      </c>
      <c r="E761" s="60">
        <v>413479</v>
      </c>
      <c r="F761" s="59" t="s">
        <v>656</v>
      </c>
      <c r="G761" s="65">
        <v>40920</v>
      </c>
      <c r="H761" s="60"/>
      <c r="I761" s="60"/>
      <c r="J761" s="20">
        <v>650</v>
      </c>
      <c r="K761" s="60" t="s">
        <v>969</v>
      </c>
      <c r="L761" s="59" t="s">
        <v>657</v>
      </c>
      <c r="M761" s="60"/>
      <c r="N761" s="13" t="s">
        <v>600</v>
      </c>
      <c r="O761" s="60"/>
      <c r="P761" s="60" t="s">
        <v>969</v>
      </c>
    </row>
    <row r="762" spans="1:16" ht="14" customHeight="1">
      <c r="A762" s="60">
        <v>2014</v>
      </c>
      <c r="B762" s="61">
        <v>2014</v>
      </c>
      <c r="C762" s="60" t="s">
        <v>21</v>
      </c>
      <c r="D762" s="60" t="str">
        <f>VLOOKUP(C762,agencies!$A$2:$E$375,3,FALSE)</f>
        <v>Rochester PD</v>
      </c>
      <c r="E762" s="60">
        <v>112542</v>
      </c>
      <c r="F762" s="50" t="s">
        <v>444</v>
      </c>
      <c r="G762" s="52">
        <v>41926</v>
      </c>
      <c r="H762" s="52">
        <v>41932</v>
      </c>
      <c r="I762" s="52"/>
      <c r="J762" s="63">
        <v>649.99</v>
      </c>
      <c r="K762" s="60" t="s">
        <v>562</v>
      </c>
      <c r="L762" s="60"/>
      <c r="M762" s="60"/>
      <c r="N762" s="13" t="s">
        <v>600</v>
      </c>
      <c r="O762" s="60"/>
      <c r="P762" s="60" t="s">
        <v>2355</v>
      </c>
    </row>
    <row r="763" spans="1:16" ht="14" customHeight="1">
      <c r="A763" s="60">
        <v>2007</v>
      </c>
      <c r="B763" s="61">
        <v>2007</v>
      </c>
      <c r="C763" s="60" t="s">
        <v>40</v>
      </c>
      <c r="D763" s="60" t="str">
        <f>PROPER(C763)</f>
        <v>Southeast Mn Violent Crime Enforcement Team</v>
      </c>
      <c r="E763" s="60" t="e">
        <v>#N/A</v>
      </c>
      <c r="F763" s="50" t="s">
        <v>41</v>
      </c>
      <c r="G763" s="52">
        <v>38828</v>
      </c>
      <c r="H763" s="52">
        <v>39125</v>
      </c>
      <c r="I763" s="52"/>
      <c r="J763" s="63">
        <v>630</v>
      </c>
      <c r="K763" s="60" t="s">
        <v>562</v>
      </c>
      <c r="L763" s="60"/>
      <c r="M763" s="60"/>
      <c r="N763" s="13" t="s">
        <v>600</v>
      </c>
      <c r="O763" s="60"/>
      <c r="P763" s="60" t="s">
        <v>2355</v>
      </c>
    </row>
    <row r="764" spans="1:16" ht="14" customHeight="1">
      <c r="A764" s="60">
        <v>2016</v>
      </c>
      <c r="B764" s="61">
        <v>2016</v>
      </c>
      <c r="C764" s="60" t="s">
        <v>13</v>
      </c>
      <c r="D764" s="60" t="str">
        <f>VLOOKUP(C764,agencies!$A$2:$E$375,3,FALSE)</f>
        <v>Woodbury PD</v>
      </c>
      <c r="E764" s="60">
        <v>68001</v>
      </c>
      <c r="F764" s="50" t="s">
        <v>533</v>
      </c>
      <c r="G764" s="52">
        <v>42542</v>
      </c>
      <c r="H764" s="52">
        <v>42548</v>
      </c>
      <c r="I764" s="52"/>
      <c r="J764" s="63">
        <v>620.92999999999995</v>
      </c>
      <c r="K764" s="60" t="s">
        <v>562</v>
      </c>
      <c r="L764" s="60"/>
      <c r="M764" s="60"/>
      <c r="N764" s="13" t="s">
        <v>600</v>
      </c>
      <c r="O764" s="60"/>
      <c r="P764" s="60" t="s">
        <v>2355</v>
      </c>
    </row>
    <row r="765" spans="1:16" ht="14" customHeight="1">
      <c r="A765" s="60">
        <v>2009</v>
      </c>
      <c r="B765" s="61">
        <v>2010</v>
      </c>
      <c r="C765" s="60" t="s">
        <v>87</v>
      </c>
      <c r="D765" s="60" t="s">
        <v>2316</v>
      </c>
      <c r="E765" s="60" t="e">
        <v>#N/A</v>
      </c>
      <c r="F765" s="50" t="s">
        <v>178</v>
      </c>
      <c r="G765" s="52">
        <v>38883</v>
      </c>
      <c r="H765" s="52">
        <v>40125</v>
      </c>
      <c r="I765" s="52"/>
      <c r="J765" s="63">
        <v>600</v>
      </c>
      <c r="K765" s="60" t="s">
        <v>562</v>
      </c>
      <c r="L765" s="60"/>
      <c r="M765" s="60"/>
      <c r="N765" s="13" t="s">
        <v>600</v>
      </c>
      <c r="O765" s="60"/>
      <c r="P765" s="60" t="s">
        <v>2356</v>
      </c>
    </row>
    <row r="766" spans="1:16" ht="14" customHeight="1">
      <c r="A766" s="60">
        <v>2011</v>
      </c>
      <c r="B766" s="61">
        <v>2011</v>
      </c>
      <c r="C766" s="60" t="s">
        <v>9</v>
      </c>
      <c r="D766" s="60" t="str">
        <f>VLOOKUP(C766,agencies!$A$2:$E$375,3,FALSE)</f>
        <v>Brooklyn Park PD</v>
      </c>
      <c r="E766" s="60">
        <v>79433</v>
      </c>
      <c r="F766" s="50" t="s">
        <v>256</v>
      </c>
      <c r="G766" s="52">
        <v>40566</v>
      </c>
      <c r="H766" s="52">
        <v>40655</v>
      </c>
      <c r="I766" s="52"/>
      <c r="J766" s="63">
        <v>600</v>
      </c>
      <c r="K766" s="60" t="s">
        <v>562</v>
      </c>
      <c r="L766" s="60"/>
      <c r="M766" s="60"/>
      <c r="N766" s="13" t="s">
        <v>600</v>
      </c>
      <c r="O766" s="60"/>
      <c r="P766" s="60" t="s">
        <v>2355</v>
      </c>
    </row>
    <row r="767" spans="1:16" ht="14" customHeight="1">
      <c r="A767" s="60">
        <v>2014</v>
      </c>
      <c r="B767" s="61">
        <v>2014</v>
      </c>
      <c r="C767" s="60" t="s">
        <v>137</v>
      </c>
      <c r="D767" s="60" t="str">
        <f>VLOOKUP(C767,agencies!$A$2:$E$375,3,FALSE)</f>
        <v>Fairmont PD</v>
      </c>
      <c r="E767" s="60">
        <v>10247</v>
      </c>
      <c r="F767" s="50" t="s">
        <v>430</v>
      </c>
      <c r="G767" s="52">
        <v>41712</v>
      </c>
      <c r="H767" s="52">
        <v>41780</v>
      </c>
      <c r="I767" s="52"/>
      <c r="J767" s="63">
        <v>596.70000000000005</v>
      </c>
      <c r="K767" s="60" t="s">
        <v>562</v>
      </c>
      <c r="L767" s="60"/>
      <c r="M767" s="60"/>
      <c r="N767" s="13" t="s">
        <v>600</v>
      </c>
      <c r="O767" s="60"/>
      <c r="P767" s="60" t="s">
        <v>2355</v>
      </c>
    </row>
    <row r="768" spans="1:16" ht="14" customHeight="1">
      <c r="A768" s="60">
        <v>2008</v>
      </c>
      <c r="B768" s="61">
        <v>2008</v>
      </c>
      <c r="C768" s="60" t="s">
        <v>89</v>
      </c>
      <c r="D768" s="60" t="str">
        <f>VLOOKUP(C768,agencies!$A$2:$E$375,3,FALSE)</f>
        <v>Plymouth PD</v>
      </c>
      <c r="E768" s="60">
        <v>76192</v>
      </c>
      <c r="F768" s="50" t="s">
        <v>98</v>
      </c>
      <c r="G768" s="52">
        <v>39728</v>
      </c>
      <c r="H768" s="52">
        <v>39777</v>
      </c>
      <c r="I768" s="52"/>
      <c r="J768" s="63">
        <v>594.16999999999996</v>
      </c>
      <c r="K768" s="60" t="s">
        <v>562</v>
      </c>
      <c r="L768" s="60"/>
      <c r="M768" s="60"/>
      <c r="N768" s="13" t="s">
        <v>600</v>
      </c>
      <c r="O768" s="60"/>
      <c r="P768" s="60" t="s">
        <v>2355</v>
      </c>
    </row>
    <row r="769" spans="1:16" ht="14" customHeight="1">
      <c r="A769" s="60">
        <v>2007</v>
      </c>
      <c r="B769" s="61">
        <v>2007</v>
      </c>
      <c r="C769" s="60" t="s">
        <v>9</v>
      </c>
      <c r="D769" s="60" t="str">
        <f>VLOOKUP(C769,agencies!$A$2:$E$375,3,FALSE)</f>
        <v>Brooklyn Park PD</v>
      </c>
      <c r="E769" s="60">
        <v>79433</v>
      </c>
      <c r="F769" s="50" t="s">
        <v>34</v>
      </c>
      <c r="G769" s="52">
        <v>38730</v>
      </c>
      <c r="H769" s="52">
        <v>39352</v>
      </c>
      <c r="I769" s="52"/>
      <c r="J769" s="63">
        <v>591.92999999999995</v>
      </c>
      <c r="K769" s="60" t="s">
        <v>562</v>
      </c>
      <c r="L769" s="60"/>
      <c r="M769" s="60"/>
      <c r="N769" s="13" t="s">
        <v>600</v>
      </c>
      <c r="O769" s="60"/>
      <c r="P769" s="60" t="s">
        <v>2355</v>
      </c>
    </row>
    <row r="770" spans="1:16" ht="14" customHeight="1">
      <c r="A770" s="60">
        <v>2012</v>
      </c>
      <c r="B770" s="61">
        <v>2012</v>
      </c>
      <c r="C770" s="60" t="s">
        <v>322</v>
      </c>
      <c r="D770" s="60" t="str">
        <f>VLOOKUP(C770,agencies!$A$2:$E$375,3,FALSE)</f>
        <v>Maple Grove PD</v>
      </c>
      <c r="E770" s="60">
        <v>68297</v>
      </c>
      <c r="F770" s="50" t="s">
        <v>323</v>
      </c>
      <c r="G770" s="52">
        <v>41144</v>
      </c>
      <c r="H770" s="52">
        <v>41173</v>
      </c>
      <c r="I770" s="52"/>
      <c r="J770" s="63">
        <v>563</v>
      </c>
      <c r="K770" s="60" t="s">
        <v>562</v>
      </c>
      <c r="L770" s="60"/>
      <c r="M770" s="60"/>
      <c r="N770" s="13" t="s">
        <v>600</v>
      </c>
      <c r="O770" s="60"/>
      <c r="P770" s="60" t="s">
        <v>2355</v>
      </c>
    </row>
    <row r="771" spans="1:16" ht="14" customHeight="1">
      <c r="A771" s="60">
        <v>2014</v>
      </c>
      <c r="B771" s="61">
        <v>2014</v>
      </c>
      <c r="C771" s="60" t="s">
        <v>395</v>
      </c>
      <c r="D771" s="60" t="str">
        <f>VLOOKUP(C771,agencies!$A$2:$E$375,3,FALSE)</f>
        <v>Mounds View PD</v>
      </c>
      <c r="E771" s="60">
        <v>12779</v>
      </c>
      <c r="F771" s="50" t="s">
        <v>427</v>
      </c>
      <c r="G771" s="52">
        <v>41740</v>
      </c>
      <c r="H771" s="52">
        <v>41751</v>
      </c>
      <c r="I771" s="52"/>
      <c r="J771" s="63">
        <v>561.77</v>
      </c>
      <c r="K771" s="60" t="s">
        <v>562</v>
      </c>
      <c r="L771" s="60"/>
      <c r="M771" s="60"/>
      <c r="N771" s="13" t="s">
        <v>600</v>
      </c>
      <c r="O771" s="60"/>
      <c r="P771" s="60" t="s">
        <v>2355</v>
      </c>
    </row>
    <row r="772" spans="1:16" ht="14" customHeight="1">
      <c r="A772" s="60">
        <v>2015</v>
      </c>
      <c r="B772" s="61">
        <v>2016</v>
      </c>
      <c r="C772" s="60" t="s">
        <v>198</v>
      </c>
      <c r="D772" s="60" t="str">
        <f>VLOOKUP(C772,agencies!$A$2:$E$375,3,FALSE)</f>
        <v>Willmar PD</v>
      </c>
      <c r="E772" s="60">
        <v>19558</v>
      </c>
      <c r="F772" s="50" t="s">
        <v>515</v>
      </c>
      <c r="G772" s="52">
        <v>42367</v>
      </c>
      <c r="H772" s="52">
        <v>42368</v>
      </c>
      <c r="I772" s="52"/>
      <c r="J772" s="63">
        <v>560.39</v>
      </c>
      <c r="K772" s="60" t="s">
        <v>562</v>
      </c>
      <c r="L772" s="60"/>
      <c r="M772" s="60"/>
      <c r="N772" s="13" t="s">
        <v>600</v>
      </c>
      <c r="O772" s="60"/>
      <c r="P772" s="60" t="s">
        <v>2355</v>
      </c>
    </row>
    <row r="773" spans="1:16" ht="14" customHeight="1">
      <c r="A773" s="60">
        <v>2010</v>
      </c>
      <c r="B773" s="61">
        <v>2010</v>
      </c>
      <c r="C773" s="60" t="s">
        <v>5</v>
      </c>
      <c r="D773" s="60" t="str">
        <f>VLOOKUP(C773,agencies!$A$2:$E$375,3,FALSE)</f>
        <v>Bloomington PD</v>
      </c>
      <c r="E773" s="60">
        <v>87158</v>
      </c>
      <c r="F773" s="50" t="s">
        <v>214</v>
      </c>
      <c r="G773" s="52">
        <v>40264</v>
      </c>
      <c r="H773" s="52">
        <v>40317</v>
      </c>
      <c r="I773" s="52"/>
      <c r="J773" s="63">
        <v>557.41</v>
      </c>
      <c r="K773" s="60" t="s">
        <v>562</v>
      </c>
      <c r="L773" s="60"/>
      <c r="M773" s="60"/>
      <c r="N773" s="13" t="s">
        <v>600</v>
      </c>
      <c r="O773" s="60"/>
      <c r="P773" s="60" t="s">
        <v>2355</v>
      </c>
    </row>
    <row r="774" spans="1:16" ht="14" customHeight="1">
      <c r="A774" s="60">
        <v>2011</v>
      </c>
      <c r="B774" s="61">
        <v>2011</v>
      </c>
      <c r="C774" s="60" t="s">
        <v>5</v>
      </c>
      <c r="D774" s="60" t="str">
        <f>VLOOKUP(C774,agencies!$A$2:$E$375,3,FALSE)</f>
        <v>Bloomington PD</v>
      </c>
      <c r="E774" s="60">
        <v>87158</v>
      </c>
      <c r="F774" s="50" t="s">
        <v>212</v>
      </c>
      <c r="G774" s="52">
        <v>40661</v>
      </c>
      <c r="H774" s="52">
        <v>40738</v>
      </c>
      <c r="I774" s="52"/>
      <c r="J774" s="63">
        <v>556.94000000000005</v>
      </c>
      <c r="K774" s="60" t="s">
        <v>562</v>
      </c>
      <c r="L774" s="60"/>
      <c r="M774" s="60"/>
      <c r="N774" s="13" t="s">
        <v>600</v>
      </c>
      <c r="O774" s="60"/>
      <c r="P774" s="60" t="s">
        <v>2355</v>
      </c>
    </row>
    <row r="775" spans="1:16" ht="14" customHeight="1">
      <c r="A775" s="60">
        <v>2011</v>
      </c>
      <c r="B775" s="61">
        <v>2011</v>
      </c>
      <c r="C775" s="60" t="s">
        <v>21</v>
      </c>
      <c r="D775" s="60" t="str">
        <f>VLOOKUP(C775,agencies!$A$2:$E$375,3,FALSE)</f>
        <v>Rochester PD</v>
      </c>
      <c r="E775" s="60">
        <v>112542</v>
      </c>
      <c r="F775" s="50" t="s">
        <v>267</v>
      </c>
      <c r="G775" s="52">
        <v>40831</v>
      </c>
      <c r="H775" s="52">
        <v>40861</v>
      </c>
      <c r="I775" s="52"/>
      <c r="J775" s="63">
        <v>553.5</v>
      </c>
      <c r="K775" s="60" t="s">
        <v>562</v>
      </c>
      <c r="L775" s="60"/>
      <c r="M775" s="60"/>
      <c r="N775" s="13" t="s">
        <v>600</v>
      </c>
      <c r="O775" s="60"/>
      <c r="P775" s="60" t="s">
        <v>2355</v>
      </c>
    </row>
    <row r="776" spans="1:16" ht="14" customHeight="1">
      <c r="A776" s="60">
        <v>2009</v>
      </c>
      <c r="B776" s="61">
        <v>2009</v>
      </c>
      <c r="C776" s="60" t="s">
        <v>134</v>
      </c>
      <c r="D776" s="60" t="str">
        <f>VLOOKUP(C776,agencies!$A$2:$E$375,3,FALSE)</f>
        <v>Albert Lea PD</v>
      </c>
      <c r="E776" s="60">
        <v>17763</v>
      </c>
      <c r="F776" s="50" t="s">
        <v>145</v>
      </c>
      <c r="G776" s="52">
        <v>39904</v>
      </c>
      <c r="H776" s="52">
        <v>39994</v>
      </c>
      <c r="I776" s="52"/>
      <c r="J776" s="63">
        <v>550</v>
      </c>
      <c r="K776" s="60" t="s">
        <v>562</v>
      </c>
      <c r="L776" s="60"/>
      <c r="M776" s="60"/>
      <c r="N776" s="13" t="s">
        <v>600</v>
      </c>
      <c r="O776" s="60"/>
      <c r="P776" s="60" t="s">
        <v>2355</v>
      </c>
    </row>
    <row r="777" spans="1:16" ht="14" customHeight="1">
      <c r="A777" s="60">
        <v>2015</v>
      </c>
      <c r="B777" s="61">
        <v>2015</v>
      </c>
      <c r="C777" s="60" t="s">
        <v>13</v>
      </c>
      <c r="D777" s="60" t="str">
        <f>VLOOKUP(C777,agencies!$A$2:$E$375,3,FALSE)</f>
        <v>Woodbury PD</v>
      </c>
      <c r="E777" s="60">
        <v>68001</v>
      </c>
      <c r="F777" s="50" t="s">
        <v>493</v>
      </c>
      <c r="G777" s="52">
        <v>41967</v>
      </c>
      <c r="H777" s="52">
        <v>42191</v>
      </c>
      <c r="I777" s="52"/>
      <c r="J777" s="63">
        <v>549.99</v>
      </c>
      <c r="K777" s="60" t="s">
        <v>562</v>
      </c>
      <c r="L777" s="60"/>
      <c r="M777" s="60"/>
      <c r="N777" s="13" t="s">
        <v>600</v>
      </c>
      <c r="O777" s="60"/>
      <c r="P777" s="60" t="s">
        <v>2355</v>
      </c>
    </row>
    <row r="778" spans="1:16" ht="14" customHeight="1">
      <c r="A778" s="60">
        <v>2007</v>
      </c>
      <c r="B778" s="61">
        <v>2008</v>
      </c>
      <c r="C778" s="60" t="s">
        <v>55</v>
      </c>
      <c r="D778" s="60" t="str">
        <f>VLOOKUP(C778,agencies!$A$2:$E$375,3,FALSE)</f>
        <v>Eagan PD</v>
      </c>
      <c r="E778" s="60">
        <v>66549</v>
      </c>
      <c r="F778" s="50" t="s">
        <v>56</v>
      </c>
      <c r="G778" s="52">
        <v>39417</v>
      </c>
      <c r="H778" s="52">
        <v>39419</v>
      </c>
      <c r="I778" s="52"/>
      <c r="J778" s="63">
        <v>542</v>
      </c>
      <c r="K778" s="60" t="s">
        <v>562</v>
      </c>
      <c r="L778" s="60"/>
      <c r="M778" s="60"/>
      <c r="N778" s="13" t="s">
        <v>600</v>
      </c>
      <c r="O778" s="60"/>
      <c r="P778" s="60" t="s">
        <v>2355</v>
      </c>
    </row>
    <row r="779" spans="1:16" ht="14" customHeight="1">
      <c r="A779" s="60">
        <v>2012</v>
      </c>
      <c r="B779" s="61">
        <v>2012</v>
      </c>
      <c r="C779" s="60" t="s">
        <v>9</v>
      </c>
      <c r="D779" s="60" t="str">
        <f>VLOOKUP(C779,agencies!$A$2:$E$375,3,FALSE)</f>
        <v>Brooklyn Park PD</v>
      </c>
      <c r="E779" s="60">
        <v>79433</v>
      </c>
      <c r="F779" s="50" t="s">
        <v>298</v>
      </c>
      <c r="G779" s="52">
        <v>40947</v>
      </c>
      <c r="H779" s="52">
        <v>40961</v>
      </c>
      <c r="I779" s="52"/>
      <c r="J779" s="63">
        <v>540.01</v>
      </c>
      <c r="K779" s="60" t="s">
        <v>562</v>
      </c>
      <c r="L779" s="60"/>
      <c r="M779" s="60"/>
      <c r="N779" s="13" t="s">
        <v>600</v>
      </c>
      <c r="O779" s="60"/>
      <c r="P779" s="60" t="s">
        <v>2355</v>
      </c>
    </row>
    <row r="780" spans="1:16" ht="14" customHeight="1">
      <c r="A780" s="60">
        <v>2017</v>
      </c>
      <c r="B780" s="61">
        <v>2017</v>
      </c>
      <c r="C780" s="60" t="s">
        <v>1203</v>
      </c>
      <c r="D780" s="60" t="str">
        <f>VLOOKUP(C780,agencies!$A$2:$E$375,3,FALSE)</f>
        <v>Winsted PD</v>
      </c>
      <c r="E780" s="60">
        <v>2285</v>
      </c>
      <c r="F780" s="50" t="s">
        <v>1204</v>
      </c>
      <c r="G780" s="52">
        <v>42774</v>
      </c>
      <c r="H780" s="52">
        <v>42776</v>
      </c>
      <c r="I780" s="60"/>
      <c r="J780" s="63">
        <v>539.77</v>
      </c>
      <c r="K780" s="13" t="s">
        <v>562</v>
      </c>
      <c r="L780" s="60"/>
      <c r="M780" s="60"/>
      <c r="N780" s="13" t="s">
        <v>600</v>
      </c>
      <c r="O780" s="60"/>
      <c r="P780" s="60" t="s">
        <v>2355</v>
      </c>
    </row>
    <row r="781" spans="1:16" ht="14" customHeight="1">
      <c r="A781" s="60">
        <v>2007</v>
      </c>
      <c r="B781" s="61">
        <v>2007</v>
      </c>
      <c r="C781" s="60" t="s">
        <v>35</v>
      </c>
      <c r="D781" s="60" t="str">
        <f>VLOOKUP(C781,agencies!$A$2:$E$375,3,FALSE)</f>
        <v>Apple Valley PD</v>
      </c>
      <c r="E781" s="60">
        <v>50832</v>
      </c>
      <c r="F781" s="50" t="s">
        <v>36</v>
      </c>
      <c r="G781" s="52">
        <v>39347</v>
      </c>
      <c r="H781" s="52">
        <v>39359</v>
      </c>
      <c r="I781" s="52"/>
      <c r="J781" s="63">
        <v>532.48</v>
      </c>
      <c r="K781" s="60" t="s">
        <v>562</v>
      </c>
      <c r="L781" s="60"/>
      <c r="M781" s="60"/>
      <c r="N781" s="13" t="s">
        <v>600</v>
      </c>
      <c r="O781" s="60"/>
      <c r="P781" s="60" t="s">
        <v>2355</v>
      </c>
    </row>
    <row r="782" spans="1:16" ht="14" customHeight="1">
      <c r="A782" s="60">
        <v>2008</v>
      </c>
      <c r="B782" s="61">
        <v>2008</v>
      </c>
      <c r="C782" s="60" t="s">
        <v>9</v>
      </c>
      <c r="D782" s="60" t="str">
        <f>VLOOKUP(C782,agencies!$A$2:$E$375,3,FALSE)</f>
        <v>Brooklyn Park PD</v>
      </c>
      <c r="E782" s="60">
        <v>79433</v>
      </c>
      <c r="F782" s="50" t="s">
        <v>97</v>
      </c>
      <c r="G782" s="52">
        <v>39714</v>
      </c>
      <c r="H782" s="52">
        <v>39714</v>
      </c>
      <c r="I782" s="52"/>
      <c r="J782" s="63">
        <v>528.80999999999995</v>
      </c>
      <c r="K782" s="60" t="s">
        <v>562</v>
      </c>
      <c r="L782" s="60"/>
      <c r="M782" s="60"/>
      <c r="N782" s="13" t="s">
        <v>600</v>
      </c>
      <c r="O782" s="60"/>
      <c r="P782" s="60" t="s">
        <v>2355</v>
      </c>
    </row>
    <row r="783" spans="1:16" ht="14" customHeight="1">
      <c r="A783" s="60">
        <v>2009</v>
      </c>
      <c r="B783" s="61">
        <v>2009</v>
      </c>
      <c r="C783" s="60" t="s">
        <v>5</v>
      </c>
      <c r="D783" s="60" t="str">
        <f>VLOOKUP(C783,agencies!$A$2:$E$375,3,FALSE)</f>
        <v>Bloomington PD</v>
      </c>
      <c r="E783" s="60">
        <v>87158</v>
      </c>
      <c r="F783" s="50" t="s">
        <v>140</v>
      </c>
      <c r="G783" s="52">
        <v>39920</v>
      </c>
      <c r="H783" s="52">
        <v>39931</v>
      </c>
      <c r="I783" s="52"/>
      <c r="J783" s="63">
        <v>507.59</v>
      </c>
      <c r="K783" s="60" t="s">
        <v>562</v>
      </c>
      <c r="L783" s="60"/>
      <c r="M783" s="60"/>
      <c r="N783" s="13" t="s">
        <v>600</v>
      </c>
      <c r="O783" s="60"/>
      <c r="P783" s="60" t="s">
        <v>2355</v>
      </c>
    </row>
    <row r="784" spans="1:16" ht="14" customHeight="1">
      <c r="A784" s="70">
        <v>2017</v>
      </c>
      <c r="B784" s="112">
        <v>2017</v>
      </c>
      <c r="C784" s="70" t="s">
        <v>154</v>
      </c>
      <c r="D784" s="13" t="s">
        <v>1400</v>
      </c>
      <c r="E784" s="60">
        <v>40669</v>
      </c>
      <c r="F784" s="107" t="s">
        <v>2303</v>
      </c>
      <c r="G784" s="108">
        <v>42908</v>
      </c>
      <c r="H784" s="108">
        <v>42923</v>
      </c>
      <c r="I784" s="60"/>
      <c r="J784" s="109">
        <v>500</v>
      </c>
      <c r="K784" s="13" t="s">
        <v>562</v>
      </c>
      <c r="L784" s="13" t="s">
        <v>585</v>
      </c>
      <c r="M784" s="60"/>
      <c r="N784" s="13" t="s">
        <v>600</v>
      </c>
      <c r="O784" s="60"/>
      <c r="P784" s="60" t="s">
        <v>2355</v>
      </c>
    </row>
    <row r="785" spans="1:16" ht="14" customHeight="1">
      <c r="A785" s="70">
        <v>2017</v>
      </c>
      <c r="B785" s="112">
        <v>2017</v>
      </c>
      <c r="C785" s="70" t="s">
        <v>2301</v>
      </c>
      <c r="D785" s="13" t="s">
        <v>1376</v>
      </c>
      <c r="E785" s="60"/>
      <c r="F785" s="107" t="s">
        <v>2311</v>
      </c>
      <c r="G785" s="108">
        <v>42983</v>
      </c>
      <c r="H785" s="108">
        <v>43040</v>
      </c>
      <c r="I785" s="60"/>
      <c r="J785" s="109">
        <v>500</v>
      </c>
      <c r="K785" s="13" t="s">
        <v>562</v>
      </c>
      <c r="L785" s="13" t="s">
        <v>585</v>
      </c>
      <c r="M785" s="60"/>
      <c r="N785" s="13" t="s">
        <v>600</v>
      </c>
      <c r="O785" s="60"/>
      <c r="P785" s="60" t="s">
        <v>2355</v>
      </c>
    </row>
    <row r="786" spans="1:16" ht="14" customHeight="1">
      <c r="A786" s="60"/>
      <c r="B786" s="61">
        <v>2009</v>
      </c>
      <c r="C786" s="60" t="s">
        <v>969</v>
      </c>
      <c r="D786" s="60" t="str">
        <f>VLOOKUP(C786,agencies!$A$2:$E$375,3,FALSE)</f>
        <v>Minneapolis PD</v>
      </c>
      <c r="E786" s="60">
        <v>413479</v>
      </c>
      <c r="F786" s="50" t="s">
        <v>828</v>
      </c>
      <c r="G786" s="52">
        <v>39765</v>
      </c>
      <c r="H786" s="60"/>
      <c r="I786" s="62"/>
      <c r="J786" s="63">
        <v>500</v>
      </c>
      <c r="K786" s="60" t="s">
        <v>969</v>
      </c>
      <c r="L786" s="60" t="s">
        <v>673</v>
      </c>
      <c r="M786" s="60"/>
      <c r="N786" s="13" t="s">
        <v>600</v>
      </c>
      <c r="O786" s="60"/>
      <c r="P786" s="60" t="s">
        <v>969</v>
      </c>
    </row>
    <row r="787" spans="1:16" ht="14" customHeight="1">
      <c r="A787" s="60">
        <v>2009</v>
      </c>
      <c r="B787" s="61">
        <v>2009</v>
      </c>
      <c r="C787" s="60" t="s">
        <v>87</v>
      </c>
      <c r="D787" s="60" t="s">
        <v>2316</v>
      </c>
      <c r="E787" s="60" t="e">
        <v>#N/A</v>
      </c>
      <c r="F787" s="50" t="s">
        <v>161</v>
      </c>
      <c r="G787" s="52">
        <v>40100</v>
      </c>
      <c r="H787" s="52">
        <v>40100</v>
      </c>
      <c r="I787" s="52"/>
      <c r="J787" s="63">
        <v>500</v>
      </c>
      <c r="K787" s="60" t="s">
        <v>562</v>
      </c>
      <c r="L787" s="60"/>
      <c r="M787" s="60"/>
      <c r="N787" s="13" t="s">
        <v>600</v>
      </c>
      <c r="O787" s="60"/>
      <c r="P787" s="60" t="s">
        <v>2356</v>
      </c>
    </row>
    <row r="788" spans="1:16" ht="14" customHeight="1">
      <c r="A788" s="60">
        <v>2009</v>
      </c>
      <c r="B788" s="61">
        <v>2009</v>
      </c>
      <c r="C788" s="60" t="s">
        <v>5</v>
      </c>
      <c r="D788" s="60" t="str">
        <f>VLOOKUP(C788,agencies!$A$2:$E$375,3,FALSE)</f>
        <v>Bloomington PD</v>
      </c>
      <c r="E788" s="60">
        <v>87158</v>
      </c>
      <c r="F788" s="50" t="s">
        <v>164</v>
      </c>
      <c r="G788" s="52">
        <v>40127</v>
      </c>
      <c r="H788" s="52">
        <v>40132</v>
      </c>
      <c r="I788" s="52"/>
      <c r="J788" s="63">
        <v>500</v>
      </c>
      <c r="K788" s="60" t="s">
        <v>562</v>
      </c>
      <c r="L788" s="60"/>
      <c r="M788" s="60"/>
      <c r="N788" s="13" t="s">
        <v>600</v>
      </c>
      <c r="O788" s="60"/>
      <c r="P788" s="60" t="s">
        <v>2355</v>
      </c>
    </row>
    <row r="789" spans="1:16" ht="14" customHeight="1">
      <c r="A789" s="60"/>
      <c r="B789" s="64">
        <v>2015</v>
      </c>
      <c r="C789" s="60" t="s">
        <v>969</v>
      </c>
      <c r="D789" s="60" t="str">
        <f>VLOOKUP(C789,agencies!$A$2:$E$375,3,FALSE)</f>
        <v>Minneapolis PD</v>
      </c>
      <c r="E789" s="60">
        <v>413479</v>
      </c>
      <c r="F789" s="59" t="s">
        <v>731</v>
      </c>
      <c r="G789" s="88">
        <v>41535</v>
      </c>
      <c r="H789" s="60"/>
      <c r="I789" s="60"/>
      <c r="J789" s="20">
        <v>500</v>
      </c>
      <c r="K789" s="60" t="s">
        <v>969</v>
      </c>
      <c r="L789" s="59" t="s">
        <v>732</v>
      </c>
      <c r="M789" s="60"/>
      <c r="N789" s="13" t="s">
        <v>600</v>
      </c>
      <c r="O789" s="60"/>
      <c r="P789" s="60" t="s">
        <v>969</v>
      </c>
    </row>
    <row r="790" spans="1:16" ht="14" customHeight="1">
      <c r="A790" s="60">
        <v>2016</v>
      </c>
      <c r="B790" s="61">
        <v>2016</v>
      </c>
      <c r="C790" s="60" t="s">
        <v>42</v>
      </c>
      <c r="D790" s="60" t="str">
        <f>VLOOKUP(C790,agencies!$A$2:$E$375,3,FALSE)</f>
        <v>White Bear Lake PD</v>
      </c>
      <c r="E790" s="60">
        <v>25284</v>
      </c>
      <c r="F790" s="50" t="s">
        <v>554</v>
      </c>
      <c r="G790" s="52">
        <v>42542</v>
      </c>
      <c r="H790" s="52">
        <v>42690</v>
      </c>
      <c r="I790" s="52"/>
      <c r="J790" s="63">
        <v>500</v>
      </c>
      <c r="K790" s="60" t="s">
        <v>562</v>
      </c>
      <c r="L790" s="60"/>
      <c r="M790" s="60"/>
      <c r="N790" s="13" t="s">
        <v>600</v>
      </c>
      <c r="O790" s="60"/>
      <c r="P790" s="60" t="s">
        <v>2355</v>
      </c>
    </row>
    <row r="791" spans="1:16" ht="14" customHeight="1">
      <c r="A791" s="62">
        <v>2010</v>
      </c>
      <c r="B791" s="64">
        <v>2010</v>
      </c>
      <c r="C791" s="60" t="s">
        <v>1286</v>
      </c>
      <c r="D791" s="60" t="str">
        <f>VLOOKUP(C791,agencies!$A$2:$E$375,3,FALSE)</f>
        <v>St Paul PD</v>
      </c>
      <c r="E791" s="60">
        <v>300721</v>
      </c>
      <c r="F791" s="59" t="s">
        <v>1263</v>
      </c>
      <c r="G791" s="60"/>
      <c r="H791" s="60"/>
      <c r="I791" s="60"/>
      <c r="J791" s="68">
        <v>500</v>
      </c>
      <c r="K791" s="13" t="s">
        <v>1286</v>
      </c>
      <c r="L791" s="60" t="s">
        <v>2225</v>
      </c>
      <c r="M791" s="69" t="s">
        <v>1241</v>
      </c>
      <c r="N791" s="13" t="s">
        <v>600</v>
      </c>
      <c r="O791" s="69" t="s">
        <v>1242</v>
      </c>
      <c r="P791" s="60" t="s">
        <v>2355</v>
      </c>
    </row>
    <row r="792" spans="1:16" ht="14" customHeight="1">
      <c r="A792" s="60">
        <v>2008</v>
      </c>
      <c r="B792" s="61">
        <v>2008</v>
      </c>
      <c r="C792" s="60" t="s">
        <v>55</v>
      </c>
      <c r="D792" s="60" t="str">
        <f>VLOOKUP(C792,agencies!$A$2:$E$375,3,FALSE)</f>
        <v>Eagan PD</v>
      </c>
      <c r="E792" s="60">
        <v>66549</v>
      </c>
      <c r="F792" s="50" t="s">
        <v>95</v>
      </c>
      <c r="G792" s="52">
        <v>39679</v>
      </c>
      <c r="H792" s="52">
        <v>39694</v>
      </c>
      <c r="I792" s="52"/>
      <c r="J792" s="63">
        <v>499.37</v>
      </c>
      <c r="K792" s="60" t="s">
        <v>562</v>
      </c>
      <c r="L792" s="60"/>
      <c r="M792" s="60"/>
      <c r="N792" s="13" t="s">
        <v>600</v>
      </c>
      <c r="O792" s="60"/>
      <c r="P792" s="60" t="s">
        <v>2355</v>
      </c>
    </row>
    <row r="793" spans="1:16" ht="14" customHeight="1">
      <c r="A793" s="60">
        <v>2007</v>
      </c>
      <c r="B793" s="61">
        <v>2008</v>
      </c>
      <c r="C793" s="60" t="s">
        <v>9</v>
      </c>
      <c r="D793" s="60" t="str">
        <f>VLOOKUP(C793,agencies!$A$2:$E$375,3,FALSE)</f>
        <v>Brooklyn Park PD</v>
      </c>
      <c r="E793" s="60">
        <v>79433</v>
      </c>
      <c r="F793" s="50" t="s">
        <v>57</v>
      </c>
      <c r="G793" s="52">
        <v>39410</v>
      </c>
      <c r="H793" s="52">
        <v>39410</v>
      </c>
      <c r="I793" s="52"/>
      <c r="J793" s="63">
        <v>487.17</v>
      </c>
      <c r="K793" s="60" t="s">
        <v>562</v>
      </c>
      <c r="L793" s="60"/>
      <c r="M793" s="60"/>
      <c r="N793" s="13" t="s">
        <v>600</v>
      </c>
      <c r="O793" s="60"/>
      <c r="P793" s="60" t="s">
        <v>2355</v>
      </c>
    </row>
    <row r="794" spans="1:16" ht="14" customHeight="1">
      <c r="A794" s="60">
        <v>2014</v>
      </c>
      <c r="B794" s="61">
        <v>2015</v>
      </c>
      <c r="C794" s="60" t="s">
        <v>82</v>
      </c>
      <c r="D794" s="60" t="str">
        <f>VLOOKUP(C794,agencies!$A$2:$E$375,3,FALSE)</f>
        <v>Moorhead PD</v>
      </c>
      <c r="E794" s="60">
        <v>40283</v>
      </c>
      <c r="F794" s="50" t="s">
        <v>464</v>
      </c>
      <c r="G794" s="52">
        <v>41994</v>
      </c>
      <c r="H794" s="52">
        <v>42004</v>
      </c>
      <c r="I794" s="52"/>
      <c r="J794" s="63">
        <v>484.83</v>
      </c>
      <c r="K794" s="60" t="s">
        <v>562</v>
      </c>
      <c r="L794" s="60"/>
      <c r="M794" s="60"/>
      <c r="N794" s="13" t="s">
        <v>600</v>
      </c>
      <c r="O794" s="60"/>
      <c r="P794" s="60" t="s">
        <v>2355</v>
      </c>
    </row>
    <row r="795" spans="1:16" ht="14" customHeight="1">
      <c r="A795" s="60">
        <v>2011</v>
      </c>
      <c r="B795" s="61">
        <v>2011</v>
      </c>
      <c r="C795" s="60" t="s">
        <v>13</v>
      </c>
      <c r="D795" s="60" t="str">
        <f>VLOOKUP(C795,agencies!$A$2:$E$375,3,FALSE)</f>
        <v>Woodbury PD</v>
      </c>
      <c r="E795" s="60">
        <v>68001</v>
      </c>
      <c r="F795" s="50" t="s">
        <v>255</v>
      </c>
      <c r="G795" s="52">
        <v>40549</v>
      </c>
      <c r="H795" s="52">
        <v>40585</v>
      </c>
      <c r="I795" s="52"/>
      <c r="J795" s="63">
        <v>482.05</v>
      </c>
      <c r="K795" s="60" t="s">
        <v>562</v>
      </c>
      <c r="L795" s="60"/>
      <c r="M795" s="60"/>
      <c r="N795" s="13" t="s">
        <v>600</v>
      </c>
      <c r="O795" s="60"/>
      <c r="P795" s="60" t="s">
        <v>2355</v>
      </c>
    </row>
    <row r="796" spans="1:16" ht="14" customHeight="1">
      <c r="A796" s="60">
        <v>2013</v>
      </c>
      <c r="B796" s="61">
        <v>2013</v>
      </c>
      <c r="C796" s="60" t="s">
        <v>316</v>
      </c>
      <c r="D796" s="60" t="str">
        <f>VLOOKUP(C796,agencies!$A$2:$E$375,3,FALSE)</f>
        <v>Anoka PD</v>
      </c>
      <c r="E796" s="60">
        <v>17306</v>
      </c>
      <c r="F796" s="50" t="s">
        <v>361</v>
      </c>
      <c r="G796" s="52">
        <v>41417</v>
      </c>
      <c r="H796" s="52">
        <v>41418</v>
      </c>
      <c r="I796" s="52"/>
      <c r="J796" s="63">
        <v>482.04</v>
      </c>
      <c r="K796" s="60" t="s">
        <v>562</v>
      </c>
      <c r="L796" s="60"/>
      <c r="M796" s="60"/>
      <c r="N796" s="13" t="s">
        <v>600</v>
      </c>
      <c r="O796" s="60"/>
      <c r="P796" s="60" t="s">
        <v>2355</v>
      </c>
    </row>
    <row r="797" spans="1:16" ht="14" customHeight="1">
      <c r="A797" s="60">
        <v>2008</v>
      </c>
      <c r="B797" s="61">
        <v>2008</v>
      </c>
      <c r="C797" s="60" t="s">
        <v>9</v>
      </c>
      <c r="D797" s="60" t="str">
        <f>VLOOKUP(C797,agencies!$A$2:$E$375,3,FALSE)</f>
        <v>Brooklyn Park PD</v>
      </c>
      <c r="E797" s="60">
        <v>79433</v>
      </c>
      <c r="F797" s="50" t="s">
        <v>86</v>
      </c>
      <c r="G797" s="52">
        <v>39620</v>
      </c>
      <c r="H797" s="52">
        <v>39629</v>
      </c>
      <c r="I797" s="52"/>
      <c r="J797" s="63">
        <v>475</v>
      </c>
      <c r="K797" s="60" t="s">
        <v>562</v>
      </c>
      <c r="L797" s="60"/>
      <c r="M797" s="60"/>
      <c r="N797" s="13" t="s">
        <v>600</v>
      </c>
      <c r="O797" s="60"/>
      <c r="P797" s="60" t="s">
        <v>2355</v>
      </c>
    </row>
    <row r="798" spans="1:16" ht="14" customHeight="1">
      <c r="A798" s="60">
        <v>2016</v>
      </c>
      <c r="B798" s="61">
        <v>2016</v>
      </c>
      <c r="C798" s="60" t="s">
        <v>106</v>
      </c>
      <c r="D798" s="60" t="str">
        <f>VLOOKUP(C798,agencies!$A$2:$E$375,3,FALSE)</f>
        <v>Detroit Lakes PD</v>
      </c>
      <c r="E798" s="60">
        <v>9042</v>
      </c>
      <c r="F798" s="50" t="s">
        <v>526</v>
      </c>
      <c r="G798" s="52">
        <v>42478</v>
      </c>
      <c r="H798" s="52">
        <v>42481</v>
      </c>
      <c r="I798" s="52"/>
      <c r="J798" s="63">
        <v>456.13</v>
      </c>
      <c r="K798" s="60" t="s">
        <v>562</v>
      </c>
      <c r="L798" s="60"/>
      <c r="M798" s="60"/>
      <c r="N798" s="13" t="s">
        <v>600</v>
      </c>
      <c r="O798" s="60"/>
      <c r="P798" s="60" t="s">
        <v>2355</v>
      </c>
    </row>
    <row r="799" spans="1:16" ht="14" customHeight="1">
      <c r="A799" s="60">
        <v>2007</v>
      </c>
      <c r="B799" s="61">
        <v>2007</v>
      </c>
      <c r="C799" s="60" t="s">
        <v>31</v>
      </c>
      <c r="D799" s="60" t="str">
        <f>VLOOKUP(C799,agencies!$A$2:$E$375,3,FALSE)</f>
        <v>Springfield PD</v>
      </c>
      <c r="E799" s="60">
        <v>2060</v>
      </c>
      <c r="F799" s="50" t="s">
        <v>32</v>
      </c>
      <c r="G799" s="52">
        <v>39307</v>
      </c>
      <c r="H799" s="52">
        <v>39309</v>
      </c>
      <c r="I799" s="52"/>
      <c r="J799" s="63">
        <v>455.68</v>
      </c>
      <c r="K799" s="60" t="s">
        <v>562</v>
      </c>
      <c r="L799" s="60"/>
      <c r="M799" s="60"/>
      <c r="N799" s="13" t="s">
        <v>600</v>
      </c>
      <c r="O799" s="60"/>
      <c r="P799" s="60" t="s">
        <v>2355</v>
      </c>
    </row>
    <row r="800" spans="1:16" ht="14" customHeight="1">
      <c r="A800" s="60">
        <v>2010</v>
      </c>
      <c r="B800" s="61">
        <v>2010</v>
      </c>
      <c r="C800" s="60" t="s">
        <v>89</v>
      </c>
      <c r="D800" s="60" t="str">
        <f>VLOOKUP(C800,agencies!$A$2:$E$375,3,FALSE)</f>
        <v>Plymouth PD</v>
      </c>
      <c r="E800" s="60">
        <v>76192</v>
      </c>
      <c r="F800" s="50" t="s">
        <v>211</v>
      </c>
      <c r="G800" s="52">
        <v>40281</v>
      </c>
      <c r="H800" s="52">
        <v>40294</v>
      </c>
      <c r="I800" s="52"/>
      <c r="J800" s="63">
        <v>454</v>
      </c>
      <c r="K800" s="60" t="s">
        <v>562</v>
      </c>
      <c r="L800" s="60"/>
      <c r="M800" s="60"/>
      <c r="N800" s="13" t="s">
        <v>600</v>
      </c>
      <c r="O800" s="60"/>
      <c r="P800" s="60" t="s">
        <v>2355</v>
      </c>
    </row>
    <row r="801" spans="1:19" ht="14" customHeight="1">
      <c r="A801" s="60">
        <v>2007</v>
      </c>
      <c r="B801" s="61">
        <v>2008</v>
      </c>
      <c r="C801" s="60" t="s">
        <v>55</v>
      </c>
      <c r="D801" s="60" t="str">
        <f>VLOOKUP(C801,agencies!$A$2:$E$375,3,FALSE)</f>
        <v>Eagan PD</v>
      </c>
      <c r="E801" s="60">
        <v>66549</v>
      </c>
      <c r="F801" s="50" t="s">
        <v>61</v>
      </c>
      <c r="G801" s="52">
        <v>39439</v>
      </c>
      <c r="H801" s="52">
        <v>39443</v>
      </c>
      <c r="I801" s="52"/>
      <c r="J801" s="63">
        <v>444.46</v>
      </c>
      <c r="K801" s="60" t="s">
        <v>562</v>
      </c>
      <c r="L801" s="60"/>
      <c r="M801" s="60"/>
      <c r="N801" s="13" t="s">
        <v>600</v>
      </c>
      <c r="O801" s="60"/>
      <c r="P801" s="60" t="s">
        <v>2355</v>
      </c>
    </row>
    <row r="802" spans="1:19" ht="14" customHeight="1">
      <c r="A802" s="60">
        <v>2016</v>
      </c>
      <c r="B802" s="61">
        <v>2016</v>
      </c>
      <c r="C802" s="60" t="s">
        <v>21</v>
      </c>
      <c r="D802" s="60" t="str">
        <f>VLOOKUP(C802,agencies!$A$2:$E$375,3,FALSE)</f>
        <v>Rochester PD</v>
      </c>
      <c r="E802" s="60">
        <v>112542</v>
      </c>
      <c r="F802" s="50" t="s">
        <v>532</v>
      </c>
      <c r="G802" s="52">
        <v>42431</v>
      </c>
      <c r="H802" s="52">
        <v>42537</v>
      </c>
      <c r="I802" s="52"/>
      <c r="J802" s="63">
        <v>433.55</v>
      </c>
      <c r="K802" s="60" t="s">
        <v>562</v>
      </c>
      <c r="L802" s="60"/>
      <c r="M802" s="60"/>
      <c r="N802" s="13" t="s">
        <v>600</v>
      </c>
      <c r="O802" s="60"/>
      <c r="P802" s="60" t="s">
        <v>2355</v>
      </c>
    </row>
    <row r="803" spans="1:19" ht="14" customHeight="1">
      <c r="A803" s="60">
        <v>2014</v>
      </c>
      <c r="B803" s="61">
        <v>2014</v>
      </c>
      <c r="C803" s="60" t="s">
        <v>17</v>
      </c>
      <c r="D803" s="60" t="str">
        <f>VLOOKUP(C803,agencies!$A$2:$E$375,3,FALSE)</f>
        <v>Winona PD</v>
      </c>
      <c r="E803" s="60">
        <v>27343</v>
      </c>
      <c r="F803" s="50" t="s">
        <v>423</v>
      </c>
      <c r="G803" s="52">
        <v>41647</v>
      </c>
      <c r="H803" s="52">
        <v>41675</v>
      </c>
      <c r="I803" s="52"/>
      <c r="J803" s="63">
        <v>426</v>
      </c>
      <c r="K803" s="60" t="s">
        <v>562</v>
      </c>
      <c r="L803" s="60"/>
      <c r="M803" s="60"/>
      <c r="N803" s="13" t="s">
        <v>600</v>
      </c>
      <c r="O803" s="60"/>
      <c r="P803" s="60" t="s">
        <v>2355</v>
      </c>
    </row>
    <row r="804" spans="1:19" ht="14" customHeight="1">
      <c r="A804" s="62">
        <v>2013</v>
      </c>
      <c r="B804" s="64">
        <v>2014</v>
      </c>
      <c r="C804" s="60" t="s">
        <v>1286</v>
      </c>
      <c r="D804" s="60" t="str">
        <f>VLOOKUP(C804,agencies!$A$2:$E$375,3,FALSE)</f>
        <v>St Paul PD</v>
      </c>
      <c r="E804" s="60">
        <v>300721</v>
      </c>
      <c r="F804" s="67" t="s">
        <v>1285</v>
      </c>
      <c r="G804" s="60"/>
      <c r="H804" s="60"/>
      <c r="I804" s="60"/>
      <c r="J804" s="68">
        <v>425</v>
      </c>
      <c r="K804" s="13" t="s">
        <v>1286</v>
      </c>
      <c r="L804" s="71" t="s">
        <v>2253</v>
      </c>
      <c r="M804" s="69" t="s">
        <v>1215</v>
      </c>
      <c r="N804" s="13" t="s">
        <v>600</v>
      </c>
      <c r="O804" s="69" t="s">
        <v>624</v>
      </c>
      <c r="P804" s="60" t="s">
        <v>2355</v>
      </c>
    </row>
    <row r="805" spans="1:19" ht="14" customHeight="1">
      <c r="A805" s="60">
        <v>2008</v>
      </c>
      <c r="B805" s="61">
        <v>2009</v>
      </c>
      <c r="C805" s="60" t="s">
        <v>100</v>
      </c>
      <c r="D805" s="60" t="str">
        <f>VLOOKUP(C805,agencies!$A$2:$E$375,3,FALSE)</f>
        <v>Brooklyn Center PD</v>
      </c>
      <c r="E805" s="60">
        <v>30873</v>
      </c>
      <c r="F805" s="50" t="s">
        <v>101</v>
      </c>
      <c r="G805" s="52">
        <v>39455</v>
      </c>
      <c r="H805" s="52">
        <v>39562</v>
      </c>
      <c r="I805" s="52"/>
      <c r="J805" s="63">
        <v>423.17</v>
      </c>
      <c r="K805" s="60" t="s">
        <v>562</v>
      </c>
      <c r="L805" s="60"/>
      <c r="M805" s="60"/>
      <c r="N805" s="13" t="s">
        <v>600</v>
      </c>
      <c r="O805" s="60"/>
      <c r="P805" s="60" t="s">
        <v>2355</v>
      </c>
    </row>
    <row r="806" spans="1:19" ht="14" customHeight="1">
      <c r="A806" s="60">
        <v>2015</v>
      </c>
      <c r="B806" s="61">
        <v>2015</v>
      </c>
      <c r="C806" s="60" t="s">
        <v>64</v>
      </c>
      <c r="D806" s="60" t="str">
        <f>VLOOKUP(C806,agencies!$A$2:$E$375,3,FALSE)</f>
        <v>Lakeville PD</v>
      </c>
      <c r="E806" s="60">
        <v>60846</v>
      </c>
      <c r="F806" s="50" t="s">
        <v>501</v>
      </c>
      <c r="G806" s="52">
        <v>42311</v>
      </c>
      <c r="H806" s="52">
        <v>42313</v>
      </c>
      <c r="I806" s="52"/>
      <c r="J806" s="63">
        <v>412</v>
      </c>
      <c r="K806" s="60" t="s">
        <v>562</v>
      </c>
      <c r="L806" s="60"/>
      <c r="M806" s="60"/>
      <c r="N806" s="13" t="s">
        <v>600</v>
      </c>
      <c r="O806" s="60"/>
      <c r="P806" s="60" t="s">
        <v>2355</v>
      </c>
      <c r="Q806" s="27"/>
      <c r="R806" s="27"/>
      <c r="S806" s="27"/>
    </row>
    <row r="807" spans="1:19" ht="14" customHeight="1">
      <c r="A807" s="60">
        <v>2009</v>
      </c>
      <c r="B807" s="61">
        <v>2009</v>
      </c>
      <c r="C807" s="60" t="s">
        <v>150</v>
      </c>
      <c r="D807" s="60" t="str">
        <f>VLOOKUP(C807,agencies!$A$2:$E$375,3,FALSE)</f>
        <v>Isanti PD</v>
      </c>
      <c r="E807" s="60">
        <v>5450</v>
      </c>
      <c r="F807" s="50" t="s">
        <v>151</v>
      </c>
      <c r="G807" s="52">
        <v>40004</v>
      </c>
      <c r="H807" s="52">
        <v>40004</v>
      </c>
      <c r="I807" s="52"/>
      <c r="J807" s="63">
        <v>408.6</v>
      </c>
      <c r="K807" s="60" t="s">
        <v>562</v>
      </c>
      <c r="L807" s="60"/>
      <c r="M807" s="60"/>
      <c r="N807" s="13" t="s">
        <v>600</v>
      </c>
      <c r="O807" s="60"/>
      <c r="P807" s="60" t="s">
        <v>2355</v>
      </c>
      <c r="Q807" s="28"/>
      <c r="R807" s="28"/>
      <c r="S807" s="28"/>
    </row>
    <row r="808" spans="1:19" ht="14" customHeight="1">
      <c r="A808" s="60">
        <v>2007</v>
      </c>
      <c r="B808" s="61">
        <v>2007</v>
      </c>
      <c r="C808" s="60" t="s">
        <v>37</v>
      </c>
      <c r="D808" s="60" t="str">
        <f>VLOOKUP(C808,agencies!$A$2:$E$375,3,FALSE)</f>
        <v>Gilbert PD</v>
      </c>
      <c r="E808" s="60">
        <v>1799</v>
      </c>
      <c r="F808" s="50" t="s">
        <v>38</v>
      </c>
      <c r="G808" s="52">
        <v>39356</v>
      </c>
      <c r="H808" s="52">
        <v>39381</v>
      </c>
      <c r="I808" s="52"/>
      <c r="J808" s="63">
        <v>405</v>
      </c>
      <c r="K808" s="60" t="s">
        <v>562</v>
      </c>
      <c r="L808" s="60"/>
      <c r="M808" s="60"/>
      <c r="N808" s="13" t="s">
        <v>600</v>
      </c>
      <c r="O808" s="60"/>
      <c r="P808" s="60" t="s">
        <v>2355</v>
      </c>
      <c r="Q808" s="28"/>
      <c r="R808" s="28"/>
      <c r="S808" s="28"/>
    </row>
    <row r="809" spans="1:19" ht="14" customHeight="1">
      <c r="A809" s="60">
        <v>2009</v>
      </c>
      <c r="B809" s="61">
        <v>2009</v>
      </c>
      <c r="C809" s="60" t="s">
        <v>21</v>
      </c>
      <c r="D809" s="60" t="str">
        <f>VLOOKUP(C809,agencies!$A$2:$E$375,3,FALSE)</f>
        <v>Rochester PD</v>
      </c>
      <c r="E809" s="60">
        <v>112542</v>
      </c>
      <c r="F809" s="50" t="s">
        <v>147</v>
      </c>
      <c r="G809" s="52">
        <v>39119</v>
      </c>
      <c r="H809" s="52">
        <v>40007</v>
      </c>
      <c r="I809" s="52"/>
      <c r="J809" s="63">
        <v>400</v>
      </c>
      <c r="K809" s="60" t="s">
        <v>562</v>
      </c>
      <c r="L809" s="60"/>
      <c r="M809" s="60"/>
      <c r="N809" s="13" t="s">
        <v>600</v>
      </c>
      <c r="O809" s="60"/>
      <c r="P809" s="60" t="s">
        <v>2355</v>
      </c>
      <c r="Q809" s="28"/>
      <c r="R809" s="28"/>
      <c r="S809" s="28"/>
    </row>
    <row r="810" spans="1:19" ht="14" customHeight="1">
      <c r="A810" s="60"/>
      <c r="B810" s="61">
        <v>2009</v>
      </c>
      <c r="C810" s="60" t="s">
        <v>969</v>
      </c>
      <c r="D810" s="60" t="str">
        <f>VLOOKUP(C810,agencies!$A$2:$E$375,3,FALSE)</f>
        <v>Minneapolis PD</v>
      </c>
      <c r="E810" s="60">
        <v>413479</v>
      </c>
      <c r="F810" s="50" t="s">
        <v>829</v>
      </c>
      <c r="G810" s="52">
        <v>39765</v>
      </c>
      <c r="H810" s="60"/>
      <c r="I810" s="62"/>
      <c r="J810" s="63">
        <v>400</v>
      </c>
      <c r="K810" s="60" t="s">
        <v>969</v>
      </c>
      <c r="L810" s="60" t="s">
        <v>673</v>
      </c>
      <c r="M810" s="60"/>
      <c r="N810" s="13" t="s">
        <v>600</v>
      </c>
      <c r="O810" s="60"/>
      <c r="P810" s="60" t="s">
        <v>969</v>
      </c>
      <c r="Q810" s="28"/>
      <c r="R810" s="28"/>
      <c r="S810" s="28"/>
    </row>
    <row r="811" spans="1:19" ht="14" customHeight="1">
      <c r="A811" s="60">
        <v>2010</v>
      </c>
      <c r="B811" s="61">
        <v>2010</v>
      </c>
      <c r="C811" s="60" t="s">
        <v>5</v>
      </c>
      <c r="D811" s="60" t="str">
        <f>VLOOKUP(C811,agencies!$A$2:$E$375,3,FALSE)</f>
        <v>Bloomington PD</v>
      </c>
      <c r="E811" s="60">
        <v>87158</v>
      </c>
      <c r="F811" s="50" t="s">
        <v>213</v>
      </c>
      <c r="G811" s="52">
        <v>40303</v>
      </c>
      <c r="H811" s="52">
        <v>40310</v>
      </c>
      <c r="I811" s="52"/>
      <c r="J811" s="63">
        <v>400</v>
      </c>
      <c r="K811" s="60" t="s">
        <v>562</v>
      </c>
      <c r="L811" s="60"/>
      <c r="M811" s="60"/>
      <c r="N811" s="13" t="s">
        <v>600</v>
      </c>
      <c r="O811" s="60"/>
      <c r="P811" s="60" t="s">
        <v>2355</v>
      </c>
      <c r="Q811"/>
      <c r="R811"/>
      <c r="S811"/>
    </row>
    <row r="812" spans="1:19" ht="14" customHeight="1">
      <c r="A812" s="60">
        <v>2014</v>
      </c>
      <c r="B812" s="61">
        <v>2014</v>
      </c>
      <c r="C812" s="60" t="s">
        <v>287</v>
      </c>
      <c r="D812" s="60" t="str">
        <f>VLOOKUP(C812,agencies!$A$2:$E$375,3,FALSE)</f>
        <v>Minnetonka PD</v>
      </c>
      <c r="E812" s="60">
        <v>51921</v>
      </c>
      <c r="F812" s="50" t="s">
        <v>445</v>
      </c>
      <c r="G812" s="52">
        <v>41931</v>
      </c>
      <c r="H812" s="52">
        <v>41931</v>
      </c>
      <c r="I812" s="52"/>
      <c r="J812" s="63">
        <v>400</v>
      </c>
      <c r="K812" s="60" t="s">
        <v>562</v>
      </c>
      <c r="L812" s="60"/>
      <c r="M812" s="60"/>
      <c r="N812" s="13" t="s">
        <v>600</v>
      </c>
      <c r="O812" s="60"/>
      <c r="P812" s="60" t="s">
        <v>2355</v>
      </c>
      <c r="Q812" s="28"/>
      <c r="R812" s="28"/>
      <c r="S812" s="28"/>
    </row>
    <row r="813" spans="1:19" ht="14" customHeight="1">
      <c r="A813" s="62">
        <v>2015</v>
      </c>
      <c r="B813" s="64">
        <v>2017</v>
      </c>
      <c r="C813" s="60" t="s">
        <v>1286</v>
      </c>
      <c r="D813" s="60" t="str">
        <f>VLOOKUP(C813,agencies!$A$2:$E$375,3,FALSE)</f>
        <v>St Paul PD</v>
      </c>
      <c r="E813" s="60">
        <v>300721</v>
      </c>
      <c r="F813" s="67" t="s">
        <v>1234</v>
      </c>
      <c r="G813" s="60"/>
      <c r="H813" s="60"/>
      <c r="I813" s="60"/>
      <c r="J813" s="68">
        <v>400</v>
      </c>
      <c r="K813" s="13" t="s">
        <v>1286</v>
      </c>
      <c r="L813" s="71" t="s">
        <v>2263</v>
      </c>
      <c r="M813" s="69" t="s">
        <v>1220</v>
      </c>
      <c r="N813" s="13" t="s">
        <v>600</v>
      </c>
      <c r="O813" s="69" t="s">
        <v>624</v>
      </c>
      <c r="P813" s="60" t="s">
        <v>2355</v>
      </c>
      <c r="Q813" s="28"/>
      <c r="R813" s="28"/>
      <c r="S813" s="28"/>
    </row>
    <row r="814" spans="1:19" ht="14" customHeight="1">
      <c r="A814" s="60">
        <v>2012</v>
      </c>
      <c r="B814" s="61">
        <v>2012</v>
      </c>
      <c r="C814" s="60" t="s">
        <v>19</v>
      </c>
      <c r="D814" s="60" t="str">
        <f>VLOOKUP(C814,agencies!$A$2:$E$375,3,FALSE)</f>
        <v>New Brighton PD</v>
      </c>
      <c r="E814" s="60">
        <v>22463</v>
      </c>
      <c r="F814" s="50" t="s">
        <v>297</v>
      </c>
      <c r="G814" s="52">
        <v>40959</v>
      </c>
      <c r="H814" s="52">
        <v>40962</v>
      </c>
      <c r="I814" s="52"/>
      <c r="J814" s="63">
        <v>397.99</v>
      </c>
      <c r="K814" s="60" t="s">
        <v>562</v>
      </c>
      <c r="L814" s="60"/>
      <c r="M814" s="60"/>
      <c r="N814" s="13" t="s">
        <v>600</v>
      </c>
      <c r="O814" s="60"/>
      <c r="P814" s="60" t="s">
        <v>2355</v>
      </c>
    </row>
    <row r="815" spans="1:19" ht="14" customHeight="1">
      <c r="A815" s="60">
        <v>2015</v>
      </c>
      <c r="B815" s="61">
        <v>2015</v>
      </c>
      <c r="C815" s="60" t="s">
        <v>82</v>
      </c>
      <c r="D815" s="60" t="str">
        <f>VLOOKUP(C815,agencies!$A$2:$E$375,3,FALSE)</f>
        <v>Moorhead PD</v>
      </c>
      <c r="E815" s="60">
        <v>40283</v>
      </c>
      <c r="F815" s="50" t="s">
        <v>482</v>
      </c>
      <c r="G815" s="52">
        <v>42013</v>
      </c>
      <c r="H815" s="52">
        <v>42030</v>
      </c>
      <c r="I815" s="52"/>
      <c r="J815" s="63">
        <v>391.17</v>
      </c>
      <c r="K815" s="60" t="s">
        <v>562</v>
      </c>
      <c r="L815" s="60"/>
      <c r="M815" s="60"/>
      <c r="N815" s="13" t="s">
        <v>600</v>
      </c>
      <c r="O815" s="60"/>
      <c r="P815" s="60" t="s">
        <v>2355</v>
      </c>
    </row>
    <row r="816" spans="1:19" ht="14" customHeight="1">
      <c r="A816" s="60">
        <v>2012</v>
      </c>
      <c r="B816" s="61">
        <v>2012</v>
      </c>
      <c r="C816" s="60" t="s">
        <v>5</v>
      </c>
      <c r="D816" s="60" t="str">
        <f>VLOOKUP(C816,agencies!$A$2:$E$375,3,FALSE)</f>
        <v>Bloomington PD</v>
      </c>
      <c r="E816" s="60">
        <v>87158</v>
      </c>
      <c r="F816" s="50" t="s">
        <v>326</v>
      </c>
      <c r="G816" s="52">
        <v>41128</v>
      </c>
      <c r="H816" s="52">
        <v>41198</v>
      </c>
      <c r="I816" s="52"/>
      <c r="J816" s="63">
        <v>386.09</v>
      </c>
      <c r="K816" s="60" t="s">
        <v>562</v>
      </c>
      <c r="L816" s="60"/>
      <c r="M816" s="60"/>
      <c r="N816" s="13" t="s">
        <v>600</v>
      </c>
      <c r="O816" s="60"/>
      <c r="P816" s="60" t="s">
        <v>2355</v>
      </c>
    </row>
    <row r="817" spans="1:16" ht="14" customHeight="1">
      <c r="A817" s="60">
        <v>2017</v>
      </c>
      <c r="B817" s="61">
        <v>2017</v>
      </c>
      <c r="C817" s="60" t="s">
        <v>1207</v>
      </c>
      <c r="D817" s="60" t="str">
        <f>VLOOKUP(C817,agencies!$A$2:$E$375,3,FALSE)</f>
        <v>Gilbert PD</v>
      </c>
      <c r="E817" s="60">
        <v>1799</v>
      </c>
      <c r="F817" s="50" t="s">
        <v>1208</v>
      </c>
      <c r="G817" s="52">
        <v>42431</v>
      </c>
      <c r="H817" s="52">
        <v>42808</v>
      </c>
      <c r="I817" s="60"/>
      <c r="J817" s="63">
        <v>385</v>
      </c>
      <c r="K817" s="13" t="s">
        <v>562</v>
      </c>
      <c r="L817" s="60"/>
      <c r="M817" s="60"/>
      <c r="N817" s="13" t="s">
        <v>600</v>
      </c>
      <c r="O817" s="60"/>
      <c r="P817" s="60" t="s">
        <v>2355</v>
      </c>
    </row>
    <row r="818" spans="1:16" ht="14" customHeight="1">
      <c r="A818" s="60">
        <v>2009</v>
      </c>
      <c r="B818" s="61">
        <v>2009</v>
      </c>
      <c r="C818" s="60" t="s">
        <v>129</v>
      </c>
      <c r="D818" s="60" t="str">
        <f>VLOOKUP(C818,agencies!$A$2:$E$375,3,FALSE)</f>
        <v>Austin PD</v>
      </c>
      <c r="E818" s="60">
        <v>24708</v>
      </c>
      <c r="F818" s="50" t="s">
        <v>130</v>
      </c>
      <c r="G818" s="52">
        <v>39676</v>
      </c>
      <c r="H818" s="52">
        <v>39895</v>
      </c>
      <c r="I818" s="52"/>
      <c r="J818" s="63">
        <v>384.7</v>
      </c>
      <c r="K818" s="60" t="s">
        <v>562</v>
      </c>
      <c r="L818" s="60"/>
      <c r="M818" s="60"/>
      <c r="N818" s="13" t="s">
        <v>600</v>
      </c>
      <c r="O818" s="60"/>
      <c r="P818" s="60" t="s">
        <v>2355</v>
      </c>
    </row>
    <row r="819" spans="1:16" ht="14" customHeight="1">
      <c r="A819" s="60">
        <v>2009</v>
      </c>
      <c r="B819" s="61">
        <v>2009</v>
      </c>
      <c r="C819" s="60" t="s">
        <v>132</v>
      </c>
      <c r="D819" s="60" t="str">
        <f>VLOOKUP(C819,agencies!$A$2:$E$375,3,FALSE)</f>
        <v>Cottage Grove</v>
      </c>
      <c r="E819" s="60">
        <v>35868</v>
      </c>
      <c r="F819" s="50" t="s">
        <v>133</v>
      </c>
      <c r="G819" s="52">
        <v>39937</v>
      </c>
      <c r="H819" s="52">
        <v>39937</v>
      </c>
      <c r="I819" s="52"/>
      <c r="J819" s="63">
        <v>384.3</v>
      </c>
      <c r="K819" s="60" t="s">
        <v>562</v>
      </c>
      <c r="L819" s="60"/>
      <c r="M819" s="60"/>
      <c r="N819" s="13" t="s">
        <v>600</v>
      </c>
      <c r="O819" s="60"/>
      <c r="P819" s="60" t="s">
        <v>2355</v>
      </c>
    </row>
    <row r="820" spans="1:16" ht="14" customHeight="1">
      <c r="A820" s="60">
        <v>2007</v>
      </c>
      <c r="B820" s="61">
        <v>2008</v>
      </c>
      <c r="C820" s="60" t="s">
        <v>59</v>
      </c>
      <c r="D820" s="60" t="str">
        <f>VLOOKUP(C820,agencies!$A$2:$E$375,3,FALSE)</f>
        <v>Rogers PD</v>
      </c>
      <c r="E820" s="60">
        <v>12702</v>
      </c>
      <c r="F820" s="50" t="s">
        <v>60</v>
      </c>
      <c r="G820" s="52">
        <v>39429</v>
      </c>
      <c r="H820" s="52">
        <v>39430</v>
      </c>
      <c r="I820" s="52"/>
      <c r="J820" s="63">
        <v>384</v>
      </c>
      <c r="K820" s="60" t="s">
        <v>562</v>
      </c>
      <c r="L820" s="60"/>
      <c r="M820" s="60"/>
      <c r="N820" s="13" t="s">
        <v>600</v>
      </c>
      <c r="O820" s="60"/>
      <c r="P820" s="60" t="s">
        <v>2355</v>
      </c>
    </row>
    <row r="821" spans="1:16" ht="14" customHeight="1">
      <c r="A821" s="60">
        <v>2009</v>
      </c>
      <c r="B821" s="61">
        <v>2009</v>
      </c>
      <c r="C821" s="60" t="s">
        <v>134</v>
      </c>
      <c r="D821" s="60" t="str">
        <f>VLOOKUP(C821,agencies!$A$2:$E$375,3,FALSE)</f>
        <v>Albert Lea PD</v>
      </c>
      <c r="E821" s="60">
        <v>17763</v>
      </c>
      <c r="F821" s="50" t="s">
        <v>135</v>
      </c>
      <c r="G821" s="52">
        <v>39931</v>
      </c>
      <c r="H821" s="52">
        <v>39943</v>
      </c>
      <c r="I821" s="52"/>
      <c r="J821" s="63">
        <v>376.92</v>
      </c>
      <c r="K821" s="60" t="s">
        <v>562</v>
      </c>
      <c r="L821" s="60"/>
      <c r="M821" s="60"/>
      <c r="N821" s="13" t="s">
        <v>600</v>
      </c>
      <c r="O821" s="60"/>
      <c r="P821" s="60" t="s">
        <v>2355</v>
      </c>
    </row>
    <row r="822" spans="1:16" ht="14" customHeight="1">
      <c r="A822" s="60">
        <v>2009</v>
      </c>
      <c r="B822" s="61">
        <v>2009</v>
      </c>
      <c r="C822" s="60" t="s">
        <v>137</v>
      </c>
      <c r="D822" s="60" t="str">
        <f>VLOOKUP(C822,agencies!$A$2:$E$375,3,FALSE)</f>
        <v>Fairmont PD</v>
      </c>
      <c r="E822" s="60">
        <v>10247</v>
      </c>
      <c r="F822" s="50" t="s">
        <v>138</v>
      </c>
      <c r="G822" s="52">
        <v>39805</v>
      </c>
      <c r="H822" s="52">
        <v>39945</v>
      </c>
      <c r="I822" s="52"/>
      <c r="J822" s="63">
        <v>368.86</v>
      </c>
      <c r="K822" s="60" t="s">
        <v>562</v>
      </c>
      <c r="L822" s="60"/>
      <c r="M822" s="60"/>
      <c r="N822" s="13" t="s">
        <v>600</v>
      </c>
      <c r="O822" s="60"/>
      <c r="P822" s="60" t="s">
        <v>2355</v>
      </c>
    </row>
    <row r="823" spans="1:16" ht="14" customHeight="1">
      <c r="A823" s="60">
        <v>2013</v>
      </c>
      <c r="B823" s="61">
        <v>2013</v>
      </c>
      <c r="C823" s="60" t="s">
        <v>21</v>
      </c>
      <c r="D823" s="60" t="str">
        <f>VLOOKUP(C823,agencies!$A$2:$E$375,3,FALSE)</f>
        <v>Rochester PD</v>
      </c>
      <c r="E823" s="60">
        <v>112542</v>
      </c>
      <c r="F823" s="50" t="s">
        <v>371</v>
      </c>
      <c r="G823" s="52">
        <v>41578</v>
      </c>
      <c r="H823" s="52">
        <v>41593</v>
      </c>
      <c r="I823" s="52"/>
      <c r="J823" s="63">
        <v>351.01</v>
      </c>
      <c r="K823" s="60" t="s">
        <v>562</v>
      </c>
      <c r="L823" s="60"/>
      <c r="M823" s="60"/>
      <c r="N823" s="13" t="s">
        <v>600</v>
      </c>
      <c r="O823" s="60"/>
      <c r="P823" s="60" t="s">
        <v>2355</v>
      </c>
    </row>
    <row r="824" spans="1:16" ht="14" customHeight="1">
      <c r="A824" s="60">
        <v>2010</v>
      </c>
      <c r="B824" s="61">
        <v>2010</v>
      </c>
      <c r="C824" s="60" t="s">
        <v>87</v>
      </c>
      <c r="D824" s="60" t="s">
        <v>2316</v>
      </c>
      <c r="E824" s="60" t="e">
        <v>#N/A</v>
      </c>
      <c r="F824" s="50" t="s">
        <v>209</v>
      </c>
      <c r="G824" s="52">
        <v>40287</v>
      </c>
      <c r="H824" s="52">
        <v>40287</v>
      </c>
      <c r="I824" s="52"/>
      <c r="J824" s="63">
        <v>350</v>
      </c>
      <c r="K824" s="60" t="s">
        <v>562</v>
      </c>
      <c r="L824" s="60"/>
      <c r="M824" s="60"/>
      <c r="N824" s="13" t="s">
        <v>600</v>
      </c>
      <c r="O824" s="60"/>
      <c r="P824" s="60" t="s">
        <v>2356</v>
      </c>
    </row>
    <row r="825" spans="1:16" ht="14" customHeight="1">
      <c r="A825" s="60">
        <v>2016</v>
      </c>
      <c r="B825" s="61">
        <v>2016</v>
      </c>
      <c r="C825" s="60" t="s">
        <v>55</v>
      </c>
      <c r="D825" s="60" t="str">
        <f>VLOOKUP(C825,agencies!$A$2:$E$375,3,FALSE)</f>
        <v>Eagan PD</v>
      </c>
      <c r="E825" s="60">
        <v>66549</v>
      </c>
      <c r="F825" s="50" t="s">
        <v>542</v>
      </c>
      <c r="G825" s="52">
        <v>42556</v>
      </c>
      <c r="H825" s="52">
        <v>42579</v>
      </c>
      <c r="I825" s="52"/>
      <c r="J825" s="63">
        <v>350</v>
      </c>
      <c r="K825" s="60" t="s">
        <v>562</v>
      </c>
      <c r="L825" s="60"/>
      <c r="M825" s="60"/>
      <c r="N825" s="13" t="s">
        <v>600</v>
      </c>
      <c r="O825" s="60"/>
      <c r="P825" s="60" t="s">
        <v>2355</v>
      </c>
    </row>
    <row r="826" spans="1:16" ht="14" customHeight="1">
      <c r="A826" s="60">
        <v>2016</v>
      </c>
      <c r="B826" s="61">
        <v>2016</v>
      </c>
      <c r="C826" s="60" t="s">
        <v>13</v>
      </c>
      <c r="D826" s="60" t="str">
        <f>VLOOKUP(C826,agencies!$A$2:$E$375,3,FALSE)</f>
        <v>Woodbury PD</v>
      </c>
      <c r="E826" s="60">
        <v>68001</v>
      </c>
      <c r="F826" s="50" t="s">
        <v>534</v>
      </c>
      <c r="G826" s="52">
        <v>42542</v>
      </c>
      <c r="H826" s="52">
        <v>42548</v>
      </c>
      <c r="I826" s="52"/>
      <c r="J826" s="63">
        <v>348.04</v>
      </c>
      <c r="K826" s="60" t="s">
        <v>562</v>
      </c>
      <c r="L826" s="60"/>
      <c r="M826" s="60"/>
      <c r="N826" s="13" t="s">
        <v>600</v>
      </c>
      <c r="O826" s="60"/>
      <c r="P826" s="60" t="s">
        <v>2355</v>
      </c>
    </row>
    <row r="827" spans="1:16" ht="14" customHeight="1">
      <c r="A827" s="60">
        <v>2008</v>
      </c>
      <c r="B827" s="61">
        <v>2008</v>
      </c>
      <c r="C827" s="60" t="s">
        <v>82</v>
      </c>
      <c r="D827" s="60" t="str">
        <f>VLOOKUP(C827,agencies!$A$2:$E$375,3,FALSE)</f>
        <v>Moorhead PD</v>
      </c>
      <c r="E827" s="60">
        <v>40283</v>
      </c>
      <c r="F827" s="50" t="s">
        <v>83</v>
      </c>
      <c r="G827" s="52">
        <v>39541</v>
      </c>
      <c r="H827" s="52">
        <v>39626</v>
      </c>
      <c r="I827" s="52"/>
      <c r="J827" s="63">
        <v>345.35</v>
      </c>
      <c r="K827" s="60" t="s">
        <v>562</v>
      </c>
      <c r="L827" s="60"/>
      <c r="M827" s="60"/>
      <c r="N827" s="13" t="s">
        <v>600</v>
      </c>
      <c r="O827" s="60"/>
      <c r="P827" s="60" t="s">
        <v>2355</v>
      </c>
    </row>
    <row r="828" spans="1:16" ht="14" customHeight="1">
      <c r="A828" s="60">
        <v>2016</v>
      </c>
      <c r="B828" s="61">
        <v>2016</v>
      </c>
      <c r="C828" s="60" t="s">
        <v>5</v>
      </c>
      <c r="D828" s="60" t="str">
        <f>VLOOKUP(C828,agencies!$A$2:$E$375,3,FALSE)</f>
        <v>Bloomington PD</v>
      </c>
      <c r="E828" s="60">
        <v>87158</v>
      </c>
      <c r="F828" s="50" t="s">
        <v>529</v>
      </c>
      <c r="G828" s="52">
        <v>42475</v>
      </c>
      <c r="H828" s="52">
        <v>42510</v>
      </c>
      <c r="I828" s="52"/>
      <c r="J828" s="63">
        <v>344</v>
      </c>
      <c r="K828" s="60" t="s">
        <v>562</v>
      </c>
      <c r="L828" s="60"/>
      <c r="M828" s="60"/>
      <c r="N828" s="13" t="s">
        <v>600</v>
      </c>
      <c r="O828" s="60"/>
      <c r="P828" s="60" t="s">
        <v>2355</v>
      </c>
    </row>
    <row r="829" spans="1:16" ht="14" customHeight="1">
      <c r="A829" s="60">
        <v>2010</v>
      </c>
      <c r="B829" s="61">
        <v>2010</v>
      </c>
      <c r="C829" s="60" t="s">
        <v>154</v>
      </c>
      <c r="D829" s="60" t="str">
        <f>VLOOKUP(C829,agencies!$A$2:$E$375,3,FALSE)</f>
        <v>Mankato PD</v>
      </c>
      <c r="E829" s="60">
        <v>40669</v>
      </c>
      <c r="F829" s="50" t="s">
        <v>220</v>
      </c>
      <c r="G829" s="52">
        <v>40365</v>
      </c>
      <c r="H829" s="52">
        <v>40380</v>
      </c>
      <c r="I829" s="52"/>
      <c r="J829" s="63">
        <v>338.82</v>
      </c>
      <c r="K829" s="60" t="s">
        <v>562</v>
      </c>
      <c r="L829" s="60"/>
      <c r="M829" s="60"/>
      <c r="N829" s="13" t="s">
        <v>600</v>
      </c>
      <c r="O829" s="60"/>
      <c r="P829" s="60" t="s">
        <v>2355</v>
      </c>
    </row>
    <row r="830" spans="1:16" ht="14" customHeight="1">
      <c r="A830" s="60">
        <v>2008</v>
      </c>
      <c r="B830" s="61">
        <v>2008</v>
      </c>
      <c r="C830" s="60" t="s">
        <v>21</v>
      </c>
      <c r="D830" s="60" t="str">
        <f>VLOOKUP(C830,agencies!$A$2:$E$375,3,FALSE)</f>
        <v>Rochester PD</v>
      </c>
      <c r="E830" s="60">
        <v>112542</v>
      </c>
      <c r="F830" s="50" t="s">
        <v>94</v>
      </c>
      <c r="G830" s="52">
        <v>39681</v>
      </c>
      <c r="H830" s="52">
        <v>39688</v>
      </c>
      <c r="I830" s="52"/>
      <c r="J830" s="63">
        <v>330</v>
      </c>
      <c r="K830" s="60" t="s">
        <v>562</v>
      </c>
      <c r="L830" s="60"/>
      <c r="M830" s="60"/>
      <c r="N830" s="13" t="s">
        <v>600</v>
      </c>
      <c r="O830" s="60"/>
      <c r="P830" s="60" t="s">
        <v>2355</v>
      </c>
    </row>
    <row r="831" spans="1:16" ht="14" customHeight="1">
      <c r="A831" s="60">
        <v>2011</v>
      </c>
      <c r="B831" s="61">
        <v>2011</v>
      </c>
      <c r="C831" s="60" t="s">
        <v>21</v>
      </c>
      <c r="D831" s="60" t="str">
        <f>VLOOKUP(C831,agencies!$A$2:$E$375,3,FALSE)</f>
        <v>Rochester PD</v>
      </c>
      <c r="E831" s="60">
        <v>112542</v>
      </c>
      <c r="F831" s="50" t="s">
        <v>263</v>
      </c>
      <c r="G831" s="52">
        <v>40817</v>
      </c>
      <c r="H831" s="52">
        <v>40819</v>
      </c>
      <c r="I831" s="52"/>
      <c r="J831" s="63">
        <v>326.25</v>
      </c>
      <c r="K831" s="60" t="s">
        <v>562</v>
      </c>
      <c r="L831" s="60"/>
      <c r="M831" s="60"/>
      <c r="N831" s="13" t="s">
        <v>600</v>
      </c>
      <c r="O831" s="60"/>
      <c r="P831" s="60" t="s">
        <v>2355</v>
      </c>
    </row>
    <row r="832" spans="1:16" ht="14" customHeight="1">
      <c r="A832" s="60">
        <v>2009</v>
      </c>
      <c r="B832" s="61">
        <v>2009</v>
      </c>
      <c r="C832" s="60" t="s">
        <v>5</v>
      </c>
      <c r="D832" s="60" t="str">
        <f>VLOOKUP(C832,agencies!$A$2:$E$375,3,FALSE)</f>
        <v>Bloomington PD</v>
      </c>
      <c r="E832" s="60">
        <v>87158</v>
      </c>
      <c r="F832" s="50" t="s">
        <v>143</v>
      </c>
      <c r="G832" s="52">
        <v>39904</v>
      </c>
      <c r="H832" s="52">
        <v>39962</v>
      </c>
      <c r="I832" s="52"/>
      <c r="J832" s="63">
        <v>325</v>
      </c>
      <c r="K832" s="60" t="s">
        <v>562</v>
      </c>
      <c r="L832" s="60"/>
      <c r="M832" s="60"/>
      <c r="N832" s="13" t="s">
        <v>600</v>
      </c>
      <c r="O832" s="60"/>
      <c r="P832" s="60" t="s">
        <v>2355</v>
      </c>
    </row>
    <row r="833" spans="1:16" ht="14" customHeight="1">
      <c r="A833" s="60">
        <v>2012</v>
      </c>
      <c r="B833" s="61">
        <v>2012</v>
      </c>
      <c r="C833" s="60" t="s">
        <v>21</v>
      </c>
      <c r="D833" s="60" t="str">
        <f>VLOOKUP(C833,agencies!$A$2:$E$375,3,FALSE)</f>
        <v>Rochester PD</v>
      </c>
      <c r="E833" s="60">
        <v>112542</v>
      </c>
      <c r="F833" s="50" t="s">
        <v>301</v>
      </c>
      <c r="G833" s="52">
        <v>40979</v>
      </c>
      <c r="H833" s="52">
        <v>40991</v>
      </c>
      <c r="I833" s="52"/>
      <c r="J833" s="63">
        <v>316.92</v>
      </c>
      <c r="K833" s="60" t="s">
        <v>562</v>
      </c>
      <c r="L833" s="60"/>
      <c r="M833" s="60"/>
      <c r="N833" s="13" t="s">
        <v>600</v>
      </c>
      <c r="O833" s="60"/>
      <c r="P833" s="60" t="s">
        <v>2355</v>
      </c>
    </row>
    <row r="834" spans="1:16" ht="14" customHeight="1">
      <c r="A834" s="60">
        <v>2011</v>
      </c>
      <c r="B834" s="61">
        <v>2011</v>
      </c>
      <c r="C834" s="60" t="s">
        <v>259</v>
      </c>
      <c r="D834" s="60" t="str">
        <f>VLOOKUP(C834,agencies!$A$2:$E$375,3,FALSE)</f>
        <v>Little Falls PD</v>
      </c>
      <c r="E834" s="60">
        <v>8159</v>
      </c>
      <c r="F834" s="50" t="s">
        <v>260</v>
      </c>
      <c r="G834" s="52">
        <v>40542</v>
      </c>
      <c r="H834" s="52">
        <v>40745</v>
      </c>
      <c r="I834" s="52"/>
      <c r="J834" s="63">
        <v>305</v>
      </c>
      <c r="K834" s="60" t="s">
        <v>562</v>
      </c>
      <c r="L834" s="60"/>
      <c r="M834" s="60"/>
      <c r="N834" s="13" t="s">
        <v>600</v>
      </c>
      <c r="O834" s="60"/>
      <c r="P834" s="60" t="s">
        <v>2355</v>
      </c>
    </row>
    <row r="835" spans="1:16" ht="14" customHeight="1">
      <c r="A835" s="60">
        <v>2009</v>
      </c>
      <c r="B835" s="61">
        <v>2009</v>
      </c>
      <c r="C835" s="60" t="s">
        <v>21</v>
      </c>
      <c r="D835" s="60" t="str">
        <f>VLOOKUP(C835,agencies!$A$2:$E$375,3,FALSE)</f>
        <v>Rochester PD</v>
      </c>
      <c r="E835" s="60">
        <v>112542</v>
      </c>
      <c r="F835" s="50" t="s">
        <v>157</v>
      </c>
      <c r="G835" s="52">
        <v>40019</v>
      </c>
      <c r="H835" s="52">
        <v>40050</v>
      </c>
      <c r="I835" s="52"/>
      <c r="J835" s="63">
        <v>304.02999999999997</v>
      </c>
      <c r="K835" s="60" t="s">
        <v>562</v>
      </c>
      <c r="L835" s="60"/>
      <c r="M835" s="60"/>
      <c r="N835" s="13" t="s">
        <v>600</v>
      </c>
      <c r="O835" s="60"/>
      <c r="P835" s="60" t="s">
        <v>2355</v>
      </c>
    </row>
    <row r="836" spans="1:16" ht="14" customHeight="1">
      <c r="A836" s="60">
        <v>2013</v>
      </c>
      <c r="B836" s="61">
        <v>2014</v>
      </c>
      <c r="C836" s="60" t="s">
        <v>35</v>
      </c>
      <c r="D836" s="60" t="str">
        <f>VLOOKUP(C836,agencies!$A$2:$E$375,3,FALSE)</f>
        <v>Apple Valley PD</v>
      </c>
      <c r="E836" s="60">
        <v>50832</v>
      </c>
      <c r="F836" s="50" t="s">
        <v>380</v>
      </c>
      <c r="G836" s="52">
        <v>41585</v>
      </c>
      <c r="H836" s="52">
        <v>41585</v>
      </c>
      <c r="I836" s="52"/>
      <c r="J836" s="63">
        <v>302.11</v>
      </c>
      <c r="K836" s="60" t="s">
        <v>562</v>
      </c>
      <c r="L836" s="60"/>
      <c r="M836" s="60"/>
      <c r="N836" s="13" t="s">
        <v>600</v>
      </c>
      <c r="O836" s="60"/>
      <c r="P836" s="60" t="s">
        <v>2355</v>
      </c>
    </row>
    <row r="837" spans="1:16" ht="14" customHeight="1">
      <c r="A837" s="60">
        <v>2010</v>
      </c>
      <c r="B837" s="61">
        <v>2010</v>
      </c>
      <c r="C837" s="60" t="s">
        <v>115</v>
      </c>
      <c r="D837" s="60" t="str">
        <f>VLOOKUP(C837,agencies!$A$2:$E$375,3,FALSE)</f>
        <v>Coon Rapids PD</v>
      </c>
      <c r="E837" s="60">
        <v>62256</v>
      </c>
      <c r="F837" s="50" t="s">
        <v>231</v>
      </c>
      <c r="G837" s="52">
        <v>40473</v>
      </c>
      <c r="H837" s="52">
        <v>40484</v>
      </c>
      <c r="I837" s="52"/>
      <c r="J837" s="63">
        <v>301.74</v>
      </c>
      <c r="K837" s="60" t="s">
        <v>562</v>
      </c>
      <c r="L837" s="60"/>
      <c r="M837" s="60"/>
      <c r="N837" s="13" t="s">
        <v>600</v>
      </c>
      <c r="O837" s="60"/>
      <c r="P837" s="60" t="s">
        <v>2355</v>
      </c>
    </row>
    <row r="838" spans="1:16" ht="14" customHeight="1">
      <c r="A838" s="60"/>
      <c r="B838" s="92">
        <v>2017</v>
      </c>
      <c r="C838" s="13" t="s">
        <v>969</v>
      </c>
      <c r="D838" s="60" t="s">
        <v>1328</v>
      </c>
      <c r="E838" s="60">
        <v>413479</v>
      </c>
      <c r="F838" s="93" t="s">
        <v>2290</v>
      </c>
      <c r="G838" s="94">
        <v>42745</v>
      </c>
      <c r="H838" s="60"/>
      <c r="I838" s="60"/>
      <c r="J838" s="95">
        <v>300</v>
      </c>
      <c r="K838" s="13" t="s">
        <v>969</v>
      </c>
      <c r="L838" s="13" t="s">
        <v>585</v>
      </c>
      <c r="M838" s="60"/>
      <c r="N838" s="13" t="s">
        <v>600</v>
      </c>
      <c r="O838" s="60"/>
      <c r="P838" s="60" t="s">
        <v>969</v>
      </c>
    </row>
    <row r="839" spans="1:16" ht="14" customHeight="1">
      <c r="A839" s="60">
        <v>2008</v>
      </c>
      <c r="B839" s="61">
        <v>2008</v>
      </c>
      <c r="C839" s="60" t="s">
        <v>89</v>
      </c>
      <c r="D839" s="60" t="str">
        <f>VLOOKUP(C839,agencies!$A$2:$E$375,3,FALSE)</f>
        <v>Plymouth PD</v>
      </c>
      <c r="E839" s="60">
        <v>76192</v>
      </c>
      <c r="F839" s="50" t="s">
        <v>90</v>
      </c>
      <c r="G839" s="52">
        <v>39625</v>
      </c>
      <c r="H839" s="52">
        <v>39638</v>
      </c>
      <c r="I839" s="52"/>
      <c r="J839" s="63">
        <v>300</v>
      </c>
      <c r="K839" s="60" t="s">
        <v>562</v>
      </c>
      <c r="L839" s="60"/>
      <c r="M839" s="60"/>
      <c r="N839" s="13" t="s">
        <v>600</v>
      </c>
      <c r="O839" s="60"/>
      <c r="P839" s="60" t="s">
        <v>2355</v>
      </c>
    </row>
    <row r="840" spans="1:16" ht="14" customHeight="1">
      <c r="A840" s="60">
        <v>2013</v>
      </c>
      <c r="B840" s="61">
        <v>2013</v>
      </c>
      <c r="C840" s="60" t="s">
        <v>21</v>
      </c>
      <c r="D840" s="60" t="str">
        <f>VLOOKUP(C840,agencies!$A$2:$E$375,3,FALSE)</f>
        <v>Rochester PD</v>
      </c>
      <c r="E840" s="60">
        <v>112542</v>
      </c>
      <c r="F840" s="50" t="s">
        <v>365</v>
      </c>
      <c r="G840" s="52">
        <v>41475</v>
      </c>
      <c r="H840" s="52">
        <v>41491</v>
      </c>
      <c r="I840" s="52"/>
      <c r="J840" s="63">
        <v>300</v>
      </c>
      <c r="K840" s="60" t="s">
        <v>562</v>
      </c>
      <c r="L840" s="60"/>
      <c r="M840" s="60"/>
      <c r="N840" s="13" t="s">
        <v>600</v>
      </c>
      <c r="O840" s="60"/>
      <c r="P840" s="60" t="s">
        <v>2355</v>
      </c>
    </row>
    <row r="841" spans="1:16" ht="14" customHeight="1">
      <c r="A841" s="60">
        <v>2014</v>
      </c>
      <c r="B841" s="61">
        <v>2014</v>
      </c>
      <c r="C841" s="60" t="s">
        <v>21</v>
      </c>
      <c r="D841" s="60" t="str">
        <f>VLOOKUP(C841,agencies!$A$2:$E$375,3,FALSE)</f>
        <v>Rochester PD</v>
      </c>
      <c r="E841" s="60">
        <v>112542</v>
      </c>
      <c r="F841" s="50" t="s">
        <v>424</v>
      </c>
      <c r="G841" s="52">
        <v>41620</v>
      </c>
      <c r="H841" s="52">
        <v>41674</v>
      </c>
      <c r="I841" s="52"/>
      <c r="J841" s="63">
        <v>300</v>
      </c>
      <c r="K841" s="60" t="s">
        <v>562</v>
      </c>
      <c r="L841" s="60"/>
      <c r="M841" s="60"/>
      <c r="N841" s="13" t="s">
        <v>600</v>
      </c>
      <c r="O841" s="60"/>
      <c r="P841" s="60" t="s">
        <v>2355</v>
      </c>
    </row>
    <row r="842" spans="1:16" ht="14" customHeight="1">
      <c r="A842" s="60">
        <v>2017</v>
      </c>
      <c r="B842" s="61">
        <v>2017</v>
      </c>
      <c r="C842" s="60" t="s">
        <v>102</v>
      </c>
      <c r="D842" s="60" t="str">
        <f>VLOOKUP(C842,agencies!$A$2:$E$375,3,FALSE)</f>
        <v>St Cloud PD</v>
      </c>
      <c r="E842" s="60">
        <v>66498</v>
      </c>
      <c r="F842" s="50" t="s">
        <v>1201</v>
      </c>
      <c r="G842" s="52">
        <v>42308</v>
      </c>
      <c r="H842" s="52">
        <v>42774</v>
      </c>
      <c r="I842" s="60"/>
      <c r="J842" s="63">
        <v>300</v>
      </c>
      <c r="K842" s="13" t="s">
        <v>562</v>
      </c>
      <c r="L842" s="60"/>
      <c r="M842" s="60"/>
      <c r="N842" s="13" t="s">
        <v>600</v>
      </c>
      <c r="O842" s="60"/>
      <c r="P842" s="60" t="s">
        <v>2355</v>
      </c>
    </row>
    <row r="843" spans="1:16" ht="14" customHeight="1">
      <c r="A843" s="60">
        <v>2017</v>
      </c>
      <c r="B843" s="61">
        <v>2017</v>
      </c>
      <c r="C843" s="60" t="s">
        <v>21</v>
      </c>
      <c r="D843" s="60" t="str">
        <f>VLOOKUP(C843,agencies!$A$2:$E$375,3,FALSE)</f>
        <v>Rochester PD</v>
      </c>
      <c r="E843" s="60">
        <v>112542</v>
      </c>
      <c r="F843" s="50" t="s">
        <v>1202</v>
      </c>
      <c r="G843" s="52">
        <v>42774</v>
      </c>
      <c r="H843" s="52">
        <v>42775</v>
      </c>
      <c r="I843" s="60"/>
      <c r="J843" s="63">
        <v>300</v>
      </c>
      <c r="K843" s="13" t="s">
        <v>562</v>
      </c>
      <c r="L843" s="60"/>
      <c r="M843" s="60"/>
      <c r="N843" s="13" t="s">
        <v>600</v>
      </c>
      <c r="O843" s="60"/>
      <c r="P843" s="60" t="s">
        <v>2355</v>
      </c>
    </row>
    <row r="844" spans="1:16" ht="14" customHeight="1">
      <c r="A844" s="60">
        <v>2016</v>
      </c>
      <c r="B844" s="61">
        <v>2016</v>
      </c>
      <c r="C844" s="60" t="s">
        <v>55</v>
      </c>
      <c r="D844" s="60" t="str">
        <f>VLOOKUP(C844,agencies!$A$2:$E$375,3,FALSE)</f>
        <v>Eagan PD</v>
      </c>
      <c r="E844" s="60">
        <v>66549</v>
      </c>
      <c r="F844" s="50" t="s">
        <v>520</v>
      </c>
      <c r="G844" s="52">
        <v>42384</v>
      </c>
      <c r="H844" s="52">
        <v>42388</v>
      </c>
      <c r="I844" s="52"/>
      <c r="J844" s="63">
        <v>298.87</v>
      </c>
      <c r="K844" s="60" t="s">
        <v>562</v>
      </c>
      <c r="L844" s="60"/>
      <c r="M844" s="60"/>
      <c r="N844" s="13" t="s">
        <v>600</v>
      </c>
      <c r="O844" s="60"/>
      <c r="P844" s="60" t="s">
        <v>2355</v>
      </c>
    </row>
    <row r="845" spans="1:16" ht="14" customHeight="1">
      <c r="A845" s="60">
        <v>2016</v>
      </c>
      <c r="B845" s="61">
        <v>2017</v>
      </c>
      <c r="C845" s="60" t="s">
        <v>169</v>
      </c>
      <c r="D845" s="60" t="str">
        <f>VLOOKUP(C845,agencies!$A$2:$E$375,3,FALSE)</f>
        <v>Virginia PD</v>
      </c>
      <c r="E845" s="60">
        <v>8635</v>
      </c>
      <c r="F845" s="50" t="s">
        <v>560</v>
      </c>
      <c r="G845" s="52">
        <v>42719</v>
      </c>
      <c r="H845" s="52">
        <v>42726</v>
      </c>
      <c r="I845" s="52"/>
      <c r="J845" s="63">
        <v>283.52</v>
      </c>
      <c r="K845" s="60" t="s">
        <v>562</v>
      </c>
      <c r="L845" s="60"/>
      <c r="M845" s="60"/>
      <c r="N845" s="13" t="s">
        <v>600</v>
      </c>
      <c r="O845" s="60"/>
      <c r="P845" s="60" t="s">
        <v>2355</v>
      </c>
    </row>
    <row r="846" spans="1:16" ht="14" customHeight="1">
      <c r="A846" s="60">
        <v>2007</v>
      </c>
      <c r="B846" s="61">
        <v>2007</v>
      </c>
      <c r="C846" s="60" t="s">
        <v>9</v>
      </c>
      <c r="D846" s="60" t="str">
        <f>VLOOKUP(C846,agencies!$A$2:$E$375,3,FALSE)</f>
        <v>Brooklyn Park PD</v>
      </c>
      <c r="E846" s="60">
        <v>79433</v>
      </c>
      <c r="F846" s="50" t="s">
        <v>39</v>
      </c>
      <c r="G846" s="52">
        <v>39368</v>
      </c>
      <c r="H846" s="52">
        <v>39427</v>
      </c>
      <c r="I846" s="52"/>
      <c r="J846" s="63">
        <v>280</v>
      </c>
      <c r="K846" s="60" t="s">
        <v>562</v>
      </c>
      <c r="L846" s="60"/>
      <c r="M846" s="60"/>
      <c r="N846" s="13" t="s">
        <v>600</v>
      </c>
      <c r="O846" s="60"/>
      <c r="P846" s="60" t="s">
        <v>2355</v>
      </c>
    </row>
    <row r="847" spans="1:16" ht="14" customHeight="1">
      <c r="A847" s="60">
        <v>2010</v>
      </c>
      <c r="B847" s="61">
        <v>2010</v>
      </c>
      <c r="C847" s="60" t="s">
        <v>55</v>
      </c>
      <c r="D847" s="60" t="str">
        <f>VLOOKUP(C847,agencies!$A$2:$E$375,3,FALSE)</f>
        <v>Eagan PD</v>
      </c>
      <c r="E847" s="60">
        <v>66549</v>
      </c>
      <c r="F847" s="50" t="s">
        <v>207</v>
      </c>
      <c r="G847" s="52">
        <v>40215</v>
      </c>
      <c r="H847" s="52">
        <v>40246</v>
      </c>
      <c r="I847" s="52"/>
      <c r="J847" s="63">
        <v>270.26</v>
      </c>
      <c r="K847" s="60" t="s">
        <v>562</v>
      </c>
      <c r="L847" s="60"/>
      <c r="M847" s="60"/>
      <c r="N847" s="13" t="s">
        <v>600</v>
      </c>
      <c r="O847" s="60"/>
      <c r="P847" s="60" t="s">
        <v>2355</v>
      </c>
    </row>
    <row r="848" spans="1:16" ht="14" customHeight="1">
      <c r="A848" s="60">
        <v>2010</v>
      </c>
      <c r="B848" s="61">
        <v>2010</v>
      </c>
      <c r="C848" s="60" t="s">
        <v>19</v>
      </c>
      <c r="D848" s="60" t="str">
        <f>VLOOKUP(C848,agencies!$A$2:$E$375,3,FALSE)</f>
        <v>New Brighton PD</v>
      </c>
      <c r="E848" s="60">
        <v>22463</v>
      </c>
      <c r="F848" s="50" t="s">
        <v>203</v>
      </c>
      <c r="G848" s="52">
        <v>40224</v>
      </c>
      <c r="H848" s="52">
        <v>40227</v>
      </c>
      <c r="I848" s="52"/>
      <c r="J848" s="63">
        <v>269.42</v>
      </c>
      <c r="K848" s="60" t="s">
        <v>562</v>
      </c>
      <c r="L848" s="60"/>
      <c r="M848" s="60"/>
      <c r="N848" s="13" t="s">
        <v>600</v>
      </c>
      <c r="O848" s="60"/>
      <c r="P848" s="60" t="s">
        <v>2355</v>
      </c>
    </row>
    <row r="849" spans="1:16" ht="14" customHeight="1">
      <c r="A849" s="60">
        <v>2017</v>
      </c>
      <c r="B849" s="61">
        <v>2017</v>
      </c>
      <c r="C849" s="60" t="s">
        <v>169</v>
      </c>
      <c r="D849" s="60" t="str">
        <f>VLOOKUP(C849,agencies!$A$2:$E$375,3,FALSE)</f>
        <v>Virginia PD</v>
      </c>
      <c r="E849" s="60">
        <v>8635</v>
      </c>
      <c r="F849" s="50" t="s">
        <v>1213</v>
      </c>
      <c r="G849" s="52">
        <v>42907</v>
      </c>
      <c r="H849" s="52">
        <v>42915</v>
      </c>
      <c r="I849" s="60"/>
      <c r="J849" s="63">
        <v>268.33999999999997</v>
      </c>
      <c r="K849" s="13" t="s">
        <v>562</v>
      </c>
      <c r="L849" s="60"/>
      <c r="M849" s="60"/>
      <c r="N849" s="13" t="s">
        <v>600</v>
      </c>
      <c r="O849" s="60"/>
      <c r="P849" s="60" t="s">
        <v>2355</v>
      </c>
    </row>
    <row r="850" spans="1:16" ht="14" customHeight="1">
      <c r="A850" s="60">
        <v>2008</v>
      </c>
      <c r="B850" s="61">
        <v>2008</v>
      </c>
      <c r="C850" s="60" t="s">
        <v>5</v>
      </c>
      <c r="D850" s="60" t="str">
        <f>VLOOKUP(C850,agencies!$A$2:$E$375,3,FALSE)</f>
        <v>Bloomington PD</v>
      </c>
      <c r="E850" s="60">
        <v>87158</v>
      </c>
      <c r="F850" s="50" t="s">
        <v>96</v>
      </c>
      <c r="G850" s="52">
        <v>39598</v>
      </c>
      <c r="H850" s="52">
        <v>39713</v>
      </c>
      <c r="I850" s="52"/>
      <c r="J850" s="63">
        <v>268</v>
      </c>
      <c r="K850" s="60" t="s">
        <v>562</v>
      </c>
      <c r="L850" s="60"/>
      <c r="M850" s="60"/>
      <c r="N850" s="13" t="s">
        <v>600</v>
      </c>
      <c r="O850" s="60"/>
      <c r="P850" s="60" t="s">
        <v>2355</v>
      </c>
    </row>
    <row r="851" spans="1:16" ht="14" customHeight="1">
      <c r="A851" s="60">
        <v>2010</v>
      </c>
      <c r="B851" s="61">
        <v>2010</v>
      </c>
      <c r="C851" s="60" t="s">
        <v>21</v>
      </c>
      <c r="D851" s="60" t="str">
        <f>VLOOKUP(C851,agencies!$A$2:$E$375,3,FALSE)</f>
        <v>Rochester PD</v>
      </c>
      <c r="E851" s="60">
        <v>112542</v>
      </c>
      <c r="F851" s="50" t="s">
        <v>227</v>
      </c>
      <c r="G851" s="52">
        <v>40451</v>
      </c>
      <c r="H851" s="52">
        <v>40466</v>
      </c>
      <c r="I851" s="52"/>
      <c r="J851" s="63">
        <v>267.94</v>
      </c>
      <c r="K851" s="60" t="s">
        <v>562</v>
      </c>
      <c r="L851" s="60"/>
      <c r="M851" s="60"/>
      <c r="N851" s="13" t="s">
        <v>600</v>
      </c>
      <c r="O851" s="60"/>
      <c r="P851" s="60" t="s">
        <v>2355</v>
      </c>
    </row>
    <row r="852" spans="1:16" ht="14" customHeight="1">
      <c r="A852" s="60">
        <v>2016</v>
      </c>
      <c r="B852" s="61">
        <v>2016</v>
      </c>
      <c r="C852" s="60" t="s">
        <v>527</v>
      </c>
      <c r="D852" s="60" t="str">
        <f>PROPER(C852)</f>
        <v>Hennepin County Violent Offender Task Force</v>
      </c>
      <c r="E852" s="60" t="e">
        <v>#N/A</v>
      </c>
      <c r="F852" s="50" t="s">
        <v>528</v>
      </c>
      <c r="G852" s="52">
        <v>42342</v>
      </c>
      <c r="H852" s="52">
        <v>42482</v>
      </c>
      <c r="I852" s="52"/>
      <c r="J852" s="63">
        <v>265.22000000000003</v>
      </c>
      <c r="K852" s="60" t="s">
        <v>562</v>
      </c>
      <c r="L852" s="60"/>
      <c r="M852" s="60"/>
      <c r="N852" s="13" t="s">
        <v>600</v>
      </c>
      <c r="O852" s="60"/>
      <c r="P852" s="60" t="s">
        <v>2355</v>
      </c>
    </row>
    <row r="853" spans="1:16" ht="14" customHeight="1">
      <c r="A853" s="60">
        <v>2012</v>
      </c>
      <c r="B853" s="61">
        <v>2012</v>
      </c>
      <c r="C853" s="60" t="s">
        <v>89</v>
      </c>
      <c r="D853" s="60" t="str">
        <f>VLOOKUP(C853,agencies!$A$2:$E$375,3,FALSE)</f>
        <v>Plymouth PD</v>
      </c>
      <c r="E853" s="60">
        <v>76192</v>
      </c>
      <c r="F853" s="50" t="s">
        <v>329</v>
      </c>
      <c r="G853" s="52">
        <v>41240</v>
      </c>
      <c r="H853" s="52">
        <v>41249</v>
      </c>
      <c r="I853" s="52"/>
      <c r="J853" s="63">
        <v>265.20999999999998</v>
      </c>
      <c r="K853" s="60" t="s">
        <v>562</v>
      </c>
      <c r="L853" s="60"/>
      <c r="M853" s="60"/>
      <c r="N853" s="13" t="s">
        <v>600</v>
      </c>
      <c r="O853" s="60"/>
      <c r="P853" s="60" t="s">
        <v>2355</v>
      </c>
    </row>
    <row r="854" spans="1:16" ht="14" customHeight="1">
      <c r="A854" s="70">
        <v>2017</v>
      </c>
      <c r="B854" s="112">
        <v>2017</v>
      </c>
      <c r="C854" s="70" t="s">
        <v>2299</v>
      </c>
      <c r="D854" s="13" t="s">
        <v>1362</v>
      </c>
      <c r="E854" s="60">
        <v>66549</v>
      </c>
      <c r="F854" s="107" t="s">
        <v>2312</v>
      </c>
      <c r="G854" s="108">
        <v>43048</v>
      </c>
      <c r="H854" s="108">
        <v>43053</v>
      </c>
      <c r="I854" s="60"/>
      <c r="J854" s="109">
        <v>260.47000000000003</v>
      </c>
      <c r="K854" s="13" t="s">
        <v>562</v>
      </c>
      <c r="L854" s="13" t="s">
        <v>585</v>
      </c>
      <c r="M854" s="60"/>
      <c r="N854" s="13" t="s">
        <v>600</v>
      </c>
      <c r="O854" s="60"/>
      <c r="P854" s="60" t="s">
        <v>2355</v>
      </c>
    </row>
    <row r="855" spans="1:16" ht="14" customHeight="1">
      <c r="A855" s="60">
        <v>2008</v>
      </c>
      <c r="B855" s="61">
        <v>2008</v>
      </c>
      <c r="C855" s="60" t="s">
        <v>9</v>
      </c>
      <c r="D855" s="60" t="str">
        <f>VLOOKUP(C855,agencies!$A$2:$E$375,3,FALSE)</f>
        <v>Brooklyn Park PD</v>
      </c>
      <c r="E855" s="60">
        <v>79433</v>
      </c>
      <c r="F855" s="50" t="s">
        <v>93</v>
      </c>
      <c r="G855" s="52">
        <v>39670</v>
      </c>
      <c r="H855" s="52">
        <v>39679</v>
      </c>
      <c r="I855" s="52"/>
      <c r="J855" s="63">
        <v>260.02</v>
      </c>
      <c r="K855" s="60" t="s">
        <v>562</v>
      </c>
      <c r="L855" s="60"/>
      <c r="M855" s="60"/>
      <c r="N855" s="13" t="s">
        <v>600</v>
      </c>
      <c r="O855" s="60"/>
      <c r="P855" s="60" t="s">
        <v>2355</v>
      </c>
    </row>
    <row r="856" spans="1:16" ht="14" customHeight="1">
      <c r="A856" s="60">
        <v>2007</v>
      </c>
      <c r="B856" s="61">
        <v>2007</v>
      </c>
      <c r="C856" s="60" t="s">
        <v>17</v>
      </c>
      <c r="D856" s="60" t="str">
        <f>VLOOKUP(C856,agencies!$A$2:$E$375,3,FALSE)</f>
        <v>Winona PD</v>
      </c>
      <c r="E856" s="60">
        <v>27343</v>
      </c>
      <c r="F856" s="50" t="s">
        <v>18</v>
      </c>
      <c r="G856" s="52">
        <v>39162</v>
      </c>
      <c r="H856" s="52">
        <v>39162</v>
      </c>
      <c r="I856" s="52"/>
      <c r="J856" s="63">
        <v>259.2</v>
      </c>
      <c r="K856" s="60" t="s">
        <v>562</v>
      </c>
      <c r="L856" s="60"/>
      <c r="M856" s="60"/>
      <c r="N856" s="13" t="s">
        <v>600</v>
      </c>
      <c r="O856" s="60"/>
      <c r="P856" s="60" t="s">
        <v>2355</v>
      </c>
    </row>
    <row r="857" spans="1:16" ht="14" customHeight="1">
      <c r="A857" s="60">
        <v>2013</v>
      </c>
      <c r="B857" s="61">
        <v>2013</v>
      </c>
      <c r="C857" s="60" t="s">
        <v>21</v>
      </c>
      <c r="D857" s="60" t="str">
        <f>VLOOKUP(C857,agencies!$A$2:$E$375,3,FALSE)</f>
        <v>Rochester PD</v>
      </c>
      <c r="E857" s="60">
        <v>112542</v>
      </c>
      <c r="F857" s="50" t="s">
        <v>352</v>
      </c>
      <c r="G857" s="52">
        <v>41304</v>
      </c>
      <c r="H857" s="52">
        <v>41319</v>
      </c>
      <c r="I857" s="52"/>
      <c r="J857" s="63">
        <v>256.56</v>
      </c>
      <c r="K857" s="60" t="s">
        <v>562</v>
      </c>
      <c r="L857" s="60"/>
      <c r="M857" s="60"/>
      <c r="N857" s="13" t="s">
        <v>600</v>
      </c>
      <c r="O857" s="60"/>
      <c r="P857" s="60" t="s">
        <v>2355</v>
      </c>
    </row>
    <row r="858" spans="1:16" ht="14" customHeight="1">
      <c r="A858" s="60">
        <v>2014</v>
      </c>
      <c r="B858" s="61">
        <v>2014</v>
      </c>
      <c r="C858" s="60" t="s">
        <v>5</v>
      </c>
      <c r="D858" s="60" t="str">
        <f>VLOOKUP(C858,agencies!$A$2:$E$375,3,FALSE)</f>
        <v>Bloomington PD</v>
      </c>
      <c r="E858" s="60">
        <v>87158</v>
      </c>
      <c r="F858" s="50" t="s">
        <v>441</v>
      </c>
      <c r="G858" s="52">
        <v>41834</v>
      </c>
      <c r="H858" s="52">
        <v>41884</v>
      </c>
      <c r="I858" s="52"/>
      <c r="J858" s="63">
        <v>252.5</v>
      </c>
      <c r="K858" s="60" t="s">
        <v>562</v>
      </c>
      <c r="L858" s="60"/>
      <c r="M858" s="60"/>
      <c r="N858" s="13" t="s">
        <v>600</v>
      </c>
      <c r="O858" s="60"/>
      <c r="P858" s="60" t="s">
        <v>2355</v>
      </c>
    </row>
    <row r="859" spans="1:16" ht="14" customHeight="1">
      <c r="A859" s="60">
        <v>2007</v>
      </c>
      <c r="B859" s="61">
        <v>2007</v>
      </c>
      <c r="C859" s="60" t="s">
        <v>9</v>
      </c>
      <c r="D859" s="60" t="str">
        <f>VLOOKUP(C859,agencies!$A$2:$E$375,3,FALSE)</f>
        <v>Brooklyn Park PD</v>
      </c>
      <c r="E859" s="60">
        <v>79433</v>
      </c>
      <c r="F859" s="50" t="s">
        <v>29</v>
      </c>
      <c r="G859" s="52">
        <v>39178</v>
      </c>
      <c r="H859" s="52">
        <v>39260</v>
      </c>
      <c r="I859" s="52"/>
      <c r="J859" s="63">
        <v>250</v>
      </c>
      <c r="K859" s="60" t="s">
        <v>562</v>
      </c>
      <c r="L859" s="60"/>
      <c r="M859" s="60"/>
      <c r="N859" s="13" t="s">
        <v>600</v>
      </c>
      <c r="O859" s="60"/>
      <c r="P859" s="60" t="s">
        <v>2355</v>
      </c>
    </row>
    <row r="860" spans="1:16" ht="14" customHeight="1">
      <c r="A860" s="60">
        <v>2010</v>
      </c>
      <c r="B860" s="61">
        <v>2010</v>
      </c>
      <c r="C860" s="60" t="s">
        <v>9</v>
      </c>
      <c r="D860" s="60" t="str">
        <f>VLOOKUP(C860,agencies!$A$2:$E$375,3,FALSE)</f>
        <v>Brooklyn Park PD</v>
      </c>
      <c r="E860" s="60">
        <v>79433</v>
      </c>
      <c r="F860" s="50" t="s">
        <v>224</v>
      </c>
      <c r="G860" s="52">
        <v>40412</v>
      </c>
      <c r="H860" s="52">
        <v>40417</v>
      </c>
      <c r="I860" s="52"/>
      <c r="J860" s="63">
        <v>250</v>
      </c>
      <c r="K860" s="60" t="s">
        <v>562</v>
      </c>
      <c r="L860" s="60"/>
      <c r="M860" s="60"/>
      <c r="N860" s="13" t="s">
        <v>600</v>
      </c>
      <c r="O860" s="60"/>
      <c r="P860" s="60" t="s">
        <v>2355</v>
      </c>
    </row>
    <row r="861" spans="1:16" ht="14" customHeight="1">
      <c r="A861" s="60">
        <v>2011</v>
      </c>
      <c r="B861" s="61">
        <v>2011</v>
      </c>
      <c r="C861" s="60" t="s">
        <v>132</v>
      </c>
      <c r="D861" s="60" t="str">
        <f>VLOOKUP(C861,agencies!$A$2:$E$375,3,FALSE)</f>
        <v>Cottage Grove</v>
      </c>
      <c r="E861" s="60">
        <v>35868</v>
      </c>
      <c r="F861" s="50" t="s">
        <v>265</v>
      </c>
      <c r="G861" s="52">
        <v>40768</v>
      </c>
      <c r="H861" s="52">
        <v>40828</v>
      </c>
      <c r="I861" s="52"/>
      <c r="J861" s="63">
        <v>250</v>
      </c>
      <c r="K861" s="60" t="s">
        <v>562</v>
      </c>
      <c r="L861" s="60"/>
      <c r="M861" s="60"/>
      <c r="N861" s="13" t="s">
        <v>600</v>
      </c>
      <c r="O861" s="60"/>
      <c r="P861" s="60" t="s">
        <v>2355</v>
      </c>
    </row>
    <row r="862" spans="1:16" ht="14" customHeight="1">
      <c r="A862" s="60">
        <v>2012</v>
      </c>
      <c r="B862" s="61">
        <v>2012</v>
      </c>
      <c r="C862" s="60" t="s">
        <v>115</v>
      </c>
      <c r="D862" s="60" t="str">
        <f>VLOOKUP(C862,agencies!$A$2:$E$375,3,FALSE)</f>
        <v>Coon Rapids PD</v>
      </c>
      <c r="E862" s="60">
        <v>62256</v>
      </c>
      <c r="F862" s="50" t="s">
        <v>308</v>
      </c>
      <c r="G862" s="52">
        <v>41064</v>
      </c>
      <c r="H862" s="52">
        <v>41066</v>
      </c>
      <c r="I862" s="52"/>
      <c r="J862" s="63">
        <v>250</v>
      </c>
      <c r="K862" s="60" t="s">
        <v>562</v>
      </c>
      <c r="L862" s="60"/>
      <c r="M862" s="60"/>
      <c r="N862" s="13" t="s">
        <v>600</v>
      </c>
      <c r="O862" s="60"/>
      <c r="P862" s="60" t="s">
        <v>2355</v>
      </c>
    </row>
    <row r="863" spans="1:16" ht="14" customHeight="1">
      <c r="A863" s="62">
        <v>2007</v>
      </c>
      <c r="B863" s="64">
        <v>2008</v>
      </c>
      <c r="C863" s="60" t="s">
        <v>1286</v>
      </c>
      <c r="D863" s="60" t="str">
        <f>VLOOKUP(C863,agencies!$A$2:$E$375,3,FALSE)</f>
        <v>St Paul PD</v>
      </c>
      <c r="E863" s="60">
        <v>300721</v>
      </c>
      <c r="F863" s="67" t="s">
        <v>1247</v>
      </c>
      <c r="G863" s="60"/>
      <c r="H863" s="60"/>
      <c r="I863" s="60"/>
      <c r="J863" s="68">
        <v>250</v>
      </c>
      <c r="K863" s="13" t="s">
        <v>1286</v>
      </c>
      <c r="L863" s="71" t="s">
        <v>2220</v>
      </c>
      <c r="M863" s="69" t="s">
        <v>1241</v>
      </c>
      <c r="N863" s="13" t="s">
        <v>600</v>
      </c>
      <c r="O863" s="69" t="s">
        <v>1242</v>
      </c>
      <c r="P863" s="60" t="s">
        <v>2355</v>
      </c>
    </row>
    <row r="864" spans="1:16" ht="14" customHeight="1">
      <c r="A864" s="60">
        <v>2008</v>
      </c>
      <c r="B864" s="61">
        <v>2009</v>
      </c>
      <c r="C864" s="60" t="s">
        <v>21</v>
      </c>
      <c r="D864" s="60" t="str">
        <f>VLOOKUP(C864,agencies!$A$2:$E$375,3,FALSE)</f>
        <v>Rochester PD</v>
      </c>
      <c r="E864" s="60">
        <v>112542</v>
      </c>
      <c r="F864" s="50" t="s">
        <v>112</v>
      </c>
      <c r="G864" s="52">
        <v>39706</v>
      </c>
      <c r="H864" s="52">
        <v>39798</v>
      </c>
      <c r="I864" s="52"/>
      <c r="J864" s="63">
        <v>240</v>
      </c>
      <c r="K864" s="60" t="s">
        <v>562</v>
      </c>
      <c r="L864" s="60"/>
      <c r="M864" s="60"/>
      <c r="N864" s="13" t="s">
        <v>600</v>
      </c>
      <c r="O864" s="60"/>
      <c r="P864" s="60" t="s">
        <v>2355</v>
      </c>
    </row>
    <row r="865" spans="1:16" ht="14" customHeight="1">
      <c r="A865" s="60">
        <v>2008</v>
      </c>
      <c r="B865" s="61">
        <v>2008</v>
      </c>
      <c r="C865" s="60" t="s">
        <v>9</v>
      </c>
      <c r="D865" s="60" t="str">
        <f>VLOOKUP(C865,agencies!$A$2:$E$375,3,FALSE)</f>
        <v>Brooklyn Park PD</v>
      </c>
      <c r="E865" s="60">
        <v>79433</v>
      </c>
      <c r="F865" s="50" t="s">
        <v>73</v>
      </c>
      <c r="G865" s="52">
        <v>39385</v>
      </c>
      <c r="H865" s="52">
        <v>39486</v>
      </c>
      <c r="I865" s="52"/>
      <c r="J865" s="63">
        <v>236.64</v>
      </c>
      <c r="K865" s="60" t="s">
        <v>562</v>
      </c>
      <c r="L865" s="60"/>
      <c r="M865" s="60"/>
      <c r="N865" s="13" t="s">
        <v>600</v>
      </c>
      <c r="O865" s="60"/>
      <c r="P865" s="60" t="s">
        <v>2355</v>
      </c>
    </row>
    <row r="866" spans="1:16" ht="14" customHeight="1">
      <c r="A866" s="60">
        <v>2008</v>
      </c>
      <c r="B866" s="61">
        <v>2009</v>
      </c>
      <c r="C866" s="60" t="s">
        <v>55</v>
      </c>
      <c r="D866" s="60" t="str">
        <f>VLOOKUP(C866,agencies!$A$2:$E$375,3,FALSE)</f>
        <v>Eagan PD</v>
      </c>
      <c r="E866" s="60">
        <v>66549</v>
      </c>
      <c r="F866" s="50" t="s">
        <v>114</v>
      </c>
      <c r="G866" s="52">
        <v>39781</v>
      </c>
      <c r="H866" s="52">
        <v>39799</v>
      </c>
      <c r="I866" s="52"/>
      <c r="J866" s="63">
        <v>232.99</v>
      </c>
      <c r="K866" s="60" t="s">
        <v>562</v>
      </c>
      <c r="L866" s="60"/>
      <c r="M866" s="60"/>
      <c r="N866" s="13" t="s">
        <v>600</v>
      </c>
      <c r="O866" s="60"/>
      <c r="P866" s="60" t="s">
        <v>2355</v>
      </c>
    </row>
    <row r="867" spans="1:16" ht="14" customHeight="1">
      <c r="A867" s="60">
        <v>2008</v>
      </c>
      <c r="B867" s="61">
        <v>2008</v>
      </c>
      <c r="C867" s="60" t="s">
        <v>21</v>
      </c>
      <c r="D867" s="60" t="str">
        <f>VLOOKUP(C867,agencies!$A$2:$E$375,3,FALSE)</f>
        <v>Rochester PD</v>
      </c>
      <c r="E867" s="60">
        <v>112542</v>
      </c>
      <c r="F867" s="50" t="s">
        <v>79</v>
      </c>
      <c r="G867" s="52">
        <v>39573</v>
      </c>
      <c r="H867" s="52">
        <v>39598</v>
      </c>
      <c r="I867" s="52"/>
      <c r="J867" s="63">
        <v>222.43</v>
      </c>
      <c r="K867" s="60" t="s">
        <v>562</v>
      </c>
      <c r="L867" s="60"/>
      <c r="M867" s="60"/>
      <c r="N867" s="13" t="s">
        <v>600</v>
      </c>
      <c r="O867" s="60"/>
      <c r="P867" s="60" t="s">
        <v>2355</v>
      </c>
    </row>
    <row r="868" spans="1:16" ht="14" customHeight="1">
      <c r="A868" s="60">
        <v>2008</v>
      </c>
      <c r="B868" s="61">
        <v>2009</v>
      </c>
      <c r="C868" s="60" t="s">
        <v>115</v>
      </c>
      <c r="D868" s="60" t="str">
        <f>VLOOKUP(C868,agencies!$A$2:$E$375,3,FALSE)</f>
        <v>Coon Rapids PD</v>
      </c>
      <c r="E868" s="60">
        <v>62256</v>
      </c>
      <c r="F868" s="50" t="s">
        <v>116</v>
      </c>
      <c r="G868" s="52">
        <v>39788</v>
      </c>
      <c r="H868" s="52">
        <v>39788</v>
      </c>
      <c r="I868" s="52"/>
      <c r="J868" s="63">
        <v>221.35</v>
      </c>
      <c r="K868" s="60" t="s">
        <v>562</v>
      </c>
      <c r="L868" s="60"/>
      <c r="M868" s="60"/>
      <c r="N868" s="13" t="s">
        <v>600</v>
      </c>
      <c r="O868" s="60"/>
      <c r="P868" s="60" t="s">
        <v>2355</v>
      </c>
    </row>
    <row r="869" spans="1:16" ht="14" customHeight="1">
      <c r="A869" s="60">
        <v>2016</v>
      </c>
      <c r="B869" s="61">
        <v>2016</v>
      </c>
      <c r="C869" s="60" t="s">
        <v>82</v>
      </c>
      <c r="D869" s="60" t="str">
        <f>VLOOKUP(C869,agencies!$A$2:$E$375,3,FALSE)</f>
        <v>Moorhead PD</v>
      </c>
      <c r="E869" s="60">
        <v>40283</v>
      </c>
      <c r="F869" s="50" t="s">
        <v>552</v>
      </c>
      <c r="G869" s="52">
        <v>42635</v>
      </c>
      <c r="H869" s="52">
        <v>42649</v>
      </c>
      <c r="I869" s="52"/>
      <c r="J869" s="63">
        <v>218.38</v>
      </c>
      <c r="K869" s="60" t="s">
        <v>562</v>
      </c>
      <c r="L869" s="60"/>
      <c r="M869" s="60"/>
      <c r="N869" s="13" t="s">
        <v>600</v>
      </c>
      <c r="O869" s="60"/>
      <c r="P869" s="60" t="s">
        <v>2355</v>
      </c>
    </row>
    <row r="870" spans="1:16" ht="14" customHeight="1">
      <c r="A870" s="60">
        <v>2008</v>
      </c>
      <c r="B870" s="61">
        <v>2008</v>
      </c>
      <c r="C870" s="60" t="s">
        <v>80</v>
      </c>
      <c r="D870" s="60" t="str">
        <f>VLOOKUP(C870,agencies!$A$2:$E$375,3,FALSE)</f>
        <v>Blaine PD</v>
      </c>
      <c r="E870" s="60">
        <v>62177</v>
      </c>
      <c r="F870" s="50" t="s">
        <v>81</v>
      </c>
      <c r="G870" s="52">
        <v>39602</v>
      </c>
      <c r="H870" s="52">
        <v>39616</v>
      </c>
      <c r="I870" s="52"/>
      <c r="J870" s="63">
        <v>213</v>
      </c>
      <c r="K870" s="60" t="s">
        <v>562</v>
      </c>
      <c r="L870" s="60"/>
      <c r="M870" s="60"/>
      <c r="N870" s="13" t="s">
        <v>600</v>
      </c>
      <c r="O870" s="60"/>
      <c r="P870" s="60" t="s">
        <v>2355</v>
      </c>
    </row>
    <row r="871" spans="1:16" ht="14" customHeight="1">
      <c r="A871" s="60">
        <v>2016</v>
      </c>
      <c r="B871" s="61">
        <v>2016</v>
      </c>
      <c r="C871" s="60" t="s">
        <v>42</v>
      </c>
      <c r="D871" s="60" t="str">
        <f>VLOOKUP(C871,agencies!$A$2:$E$375,3,FALSE)</f>
        <v>White Bear Lake PD</v>
      </c>
      <c r="E871" s="60">
        <v>25284</v>
      </c>
      <c r="F871" s="50" t="s">
        <v>519</v>
      </c>
      <c r="G871" s="52">
        <v>42379</v>
      </c>
      <c r="H871" s="52">
        <v>42380</v>
      </c>
      <c r="I871" s="52"/>
      <c r="J871" s="63">
        <v>211.23</v>
      </c>
      <c r="K871" s="60" t="s">
        <v>562</v>
      </c>
      <c r="L871" s="60"/>
      <c r="M871" s="60"/>
      <c r="N871" s="13" t="s">
        <v>600</v>
      </c>
      <c r="O871" s="60"/>
      <c r="P871" s="60" t="s">
        <v>2355</v>
      </c>
    </row>
    <row r="872" spans="1:16" ht="14" customHeight="1">
      <c r="A872" s="70">
        <v>2017</v>
      </c>
      <c r="B872" s="112">
        <v>2017</v>
      </c>
      <c r="C872" s="70" t="s">
        <v>2297</v>
      </c>
      <c r="D872" s="13" t="s">
        <v>1340</v>
      </c>
      <c r="E872" s="60">
        <v>87158</v>
      </c>
      <c r="F872" s="107" t="s">
        <v>2309</v>
      </c>
      <c r="G872" s="108">
        <v>42885</v>
      </c>
      <c r="H872" s="108">
        <v>43004</v>
      </c>
      <c r="I872" s="60"/>
      <c r="J872" s="109">
        <v>210.17</v>
      </c>
      <c r="K872" s="13" t="s">
        <v>562</v>
      </c>
      <c r="L872" s="13" t="s">
        <v>585</v>
      </c>
      <c r="M872" s="60"/>
      <c r="N872" s="13" t="s">
        <v>600</v>
      </c>
      <c r="O872" s="60"/>
      <c r="P872" s="60" t="s">
        <v>2355</v>
      </c>
    </row>
    <row r="873" spans="1:16" ht="14" customHeight="1">
      <c r="A873" s="60">
        <v>2015</v>
      </c>
      <c r="B873" s="61">
        <v>2015</v>
      </c>
      <c r="C873" s="60" t="s">
        <v>82</v>
      </c>
      <c r="D873" s="60" t="str">
        <f>VLOOKUP(C873,agencies!$A$2:$E$375,3,FALSE)</f>
        <v>Moorhead PD</v>
      </c>
      <c r="E873" s="60">
        <v>40283</v>
      </c>
      <c r="F873" s="50" t="s">
        <v>489</v>
      </c>
      <c r="G873" s="52">
        <v>41760</v>
      </c>
      <c r="H873" s="52">
        <v>42109</v>
      </c>
      <c r="I873" s="52"/>
      <c r="J873" s="63">
        <v>202.54</v>
      </c>
      <c r="K873" s="60" t="s">
        <v>562</v>
      </c>
      <c r="L873" s="60"/>
      <c r="M873" s="60"/>
      <c r="N873" s="13" t="s">
        <v>600</v>
      </c>
      <c r="O873" s="60"/>
      <c r="P873" s="60" t="s">
        <v>2355</v>
      </c>
    </row>
    <row r="874" spans="1:16" ht="14" customHeight="1">
      <c r="A874" s="60"/>
      <c r="B874" s="61">
        <v>2009</v>
      </c>
      <c r="C874" s="60" t="s">
        <v>969</v>
      </c>
      <c r="D874" s="60" t="str">
        <f>VLOOKUP(C874,agencies!$A$2:$E$375,3,FALSE)</f>
        <v>Minneapolis PD</v>
      </c>
      <c r="E874" s="60">
        <v>413479</v>
      </c>
      <c r="F874" s="50" t="s">
        <v>825</v>
      </c>
      <c r="G874" s="52">
        <v>39400</v>
      </c>
      <c r="H874" s="60"/>
      <c r="I874" s="62"/>
      <c r="J874" s="63">
        <v>201</v>
      </c>
      <c r="K874" s="60" t="s">
        <v>969</v>
      </c>
      <c r="L874" s="60" t="s">
        <v>673</v>
      </c>
      <c r="M874" s="60"/>
      <c r="N874" s="13" t="s">
        <v>600</v>
      </c>
      <c r="O874" s="60"/>
      <c r="P874" s="60" t="s">
        <v>969</v>
      </c>
    </row>
    <row r="875" spans="1:16" ht="14" customHeight="1">
      <c r="A875" s="70">
        <v>2017</v>
      </c>
      <c r="B875" s="112">
        <v>2017</v>
      </c>
      <c r="C875" s="70" t="s">
        <v>2299</v>
      </c>
      <c r="D875" s="13" t="s">
        <v>1362</v>
      </c>
      <c r="E875" s="60">
        <v>66549</v>
      </c>
      <c r="F875" s="107" t="s">
        <v>2308</v>
      </c>
      <c r="G875" s="108">
        <v>42980</v>
      </c>
      <c r="H875" s="108">
        <v>42991</v>
      </c>
      <c r="I875" s="60"/>
      <c r="J875" s="109">
        <v>200</v>
      </c>
      <c r="K875" s="13" t="s">
        <v>562</v>
      </c>
      <c r="L875" s="13" t="s">
        <v>585</v>
      </c>
      <c r="M875" s="60"/>
      <c r="N875" s="13" t="s">
        <v>600</v>
      </c>
      <c r="O875" s="60"/>
      <c r="P875" s="60" t="s">
        <v>2355</v>
      </c>
    </row>
    <row r="876" spans="1:16" ht="14" customHeight="1">
      <c r="A876" s="60">
        <v>2007</v>
      </c>
      <c r="B876" s="61">
        <v>2007</v>
      </c>
      <c r="C876" s="60" t="s">
        <v>19</v>
      </c>
      <c r="D876" s="60" t="str">
        <f>VLOOKUP(C876,agencies!$A$2:$E$375,3,FALSE)</f>
        <v>New Brighton PD</v>
      </c>
      <c r="E876" s="60">
        <v>22463</v>
      </c>
      <c r="F876" s="50" t="s">
        <v>20</v>
      </c>
      <c r="G876" s="52">
        <v>39194</v>
      </c>
      <c r="H876" s="52">
        <v>39202</v>
      </c>
      <c r="I876" s="52"/>
      <c r="J876" s="63">
        <v>200</v>
      </c>
      <c r="K876" s="60" t="s">
        <v>562</v>
      </c>
      <c r="L876" s="60"/>
      <c r="M876" s="60"/>
      <c r="N876" s="13" t="s">
        <v>600</v>
      </c>
      <c r="O876" s="60"/>
      <c r="P876" s="60" t="s">
        <v>2355</v>
      </c>
    </row>
    <row r="877" spans="1:16" ht="14" customHeight="1">
      <c r="A877" s="60">
        <v>2007</v>
      </c>
      <c r="B877" s="61">
        <v>2007</v>
      </c>
      <c r="C877" s="60" t="s">
        <v>9</v>
      </c>
      <c r="D877" s="60" t="str">
        <f>VLOOKUP(C877,agencies!$A$2:$E$375,3,FALSE)</f>
        <v>Brooklyn Park PD</v>
      </c>
      <c r="E877" s="60">
        <v>79433</v>
      </c>
      <c r="F877" s="50" t="s">
        <v>30</v>
      </c>
      <c r="G877" s="52">
        <v>39278</v>
      </c>
      <c r="H877" s="52">
        <v>39295</v>
      </c>
      <c r="I877" s="52"/>
      <c r="J877" s="63">
        <v>200</v>
      </c>
      <c r="K877" s="60" t="s">
        <v>562</v>
      </c>
      <c r="L877" s="60"/>
      <c r="M877" s="60"/>
      <c r="N877" s="13" t="s">
        <v>600</v>
      </c>
      <c r="O877" s="60"/>
      <c r="P877" s="60" t="s">
        <v>2355</v>
      </c>
    </row>
    <row r="878" spans="1:16" ht="14" customHeight="1">
      <c r="A878" s="60"/>
      <c r="B878" s="61">
        <v>2010</v>
      </c>
      <c r="C878" s="60" t="s">
        <v>969</v>
      </c>
      <c r="D878" s="60" t="str">
        <f>VLOOKUP(C878,agencies!$A$2:$E$375,3,FALSE)</f>
        <v>Minneapolis PD</v>
      </c>
      <c r="E878" s="60">
        <v>413479</v>
      </c>
      <c r="F878" s="50" t="s">
        <v>841</v>
      </c>
      <c r="G878" s="52">
        <v>39738</v>
      </c>
      <c r="H878" s="60"/>
      <c r="I878" s="62"/>
      <c r="J878" s="63">
        <v>200</v>
      </c>
      <c r="K878" s="60" t="s">
        <v>969</v>
      </c>
      <c r="L878" s="60" t="s">
        <v>931</v>
      </c>
      <c r="M878" s="60"/>
      <c r="N878" s="13" t="s">
        <v>600</v>
      </c>
      <c r="O878" s="60"/>
      <c r="P878" s="60" t="s">
        <v>969</v>
      </c>
    </row>
    <row r="879" spans="1:16" ht="14" customHeight="1">
      <c r="A879" s="60">
        <v>2009</v>
      </c>
      <c r="B879" s="61">
        <v>2010</v>
      </c>
      <c r="C879" s="60" t="s">
        <v>87</v>
      </c>
      <c r="D879" s="60" t="s">
        <v>2316</v>
      </c>
      <c r="E879" s="60" t="e">
        <v>#N/A</v>
      </c>
      <c r="F879" s="50" t="s">
        <v>179</v>
      </c>
      <c r="G879" s="52">
        <v>40133</v>
      </c>
      <c r="H879" s="52">
        <v>40133</v>
      </c>
      <c r="I879" s="52"/>
      <c r="J879" s="63">
        <v>200</v>
      </c>
      <c r="K879" s="60" t="s">
        <v>562</v>
      </c>
      <c r="L879" s="60"/>
      <c r="M879" s="60"/>
      <c r="N879" s="13" t="s">
        <v>600</v>
      </c>
      <c r="O879" s="60"/>
      <c r="P879" s="60" t="s">
        <v>2356</v>
      </c>
    </row>
    <row r="880" spans="1:16" ht="14" customHeight="1">
      <c r="A880" s="60">
        <v>2015</v>
      </c>
      <c r="B880" s="61">
        <v>2015</v>
      </c>
      <c r="C880" s="60" t="s">
        <v>55</v>
      </c>
      <c r="D880" s="60" t="str">
        <f>VLOOKUP(C880,agencies!$A$2:$E$375,3,FALSE)</f>
        <v>Eagan PD</v>
      </c>
      <c r="E880" s="60">
        <v>66549</v>
      </c>
      <c r="F880" s="50" t="s">
        <v>484</v>
      </c>
      <c r="G880" s="52">
        <v>42046</v>
      </c>
      <c r="H880" s="52">
        <v>42048</v>
      </c>
      <c r="I880" s="52"/>
      <c r="J880" s="63">
        <v>200</v>
      </c>
      <c r="K880" s="60" t="s">
        <v>562</v>
      </c>
      <c r="L880" s="60"/>
      <c r="M880" s="60"/>
      <c r="N880" s="13" t="s">
        <v>600</v>
      </c>
      <c r="O880" s="60"/>
      <c r="P880" s="60" t="s">
        <v>2355</v>
      </c>
    </row>
    <row r="881" spans="1:16" ht="14" customHeight="1">
      <c r="A881" s="60">
        <v>2015</v>
      </c>
      <c r="B881" s="61">
        <v>2015</v>
      </c>
      <c r="C881" s="60" t="s">
        <v>115</v>
      </c>
      <c r="D881" s="60" t="str">
        <f>VLOOKUP(C881,agencies!$A$2:$E$375,3,FALSE)</f>
        <v>Coon Rapids PD</v>
      </c>
      <c r="E881" s="60">
        <v>62256</v>
      </c>
      <c r="F881" s="50" t="s">
        <v>499</v>
      </c>
      <c r="G881" s="52">
        <v>42261</v>
      </c>
      <c r="H881" s="52">
        <v>42277</v>
      </c>
      <c r="I881" s="52"/>
      <c r="J881" s="63">
        <v>200</v>
      </c>
      <c r="K881" s="60" t="s">
        <v>562</v>
      </c>
      <c r="L881" s="60"/>
      <c r="M881" s="60"/>
      <c r="N881" s="13" t="s">
        <v>600</v>
      </c>
      <c r="O881" s="60"/>
      <c r="P881" s="60" t="s">
        <v>2355</v>
      </c>
    </row>
    <row r="882" spans="1:16" ht="14" customHeight="1">
      <c r="A882" s="60">
        <v>2007</v>
      </c>
      <c r="B882" s="61">
        <v>2007</v>
      </c>
      <c r="C882" s="60" t="s">
        <v>13</v>
      </c>
      <c r="D882" s="60" t="str">
        <f>VLOOKUP(C882,agencies!$A$2:$E$375,3,FALSE)</f>
        <v>Woodbury PD</v>
      </c>
      <c r="E882" s="60">
        <v>68001</v>
      </c>
      <c r="F882" s="50" t="s">
        <v>33</v>
      </c>
      <c r="G882" s="52">
        <v>39303</v>
      </c>
      <c r="H882" s="52">
        <v>39303</v>
      </c>
      <c r="I882" s="52"/>
      <c r="J882" s="63">
        <v>199</v>
      </c>
      <c r="K882" s="60" t="s">
        <v>562</v>
      </c>
      <c r="L882" s="60"/>
      <c r="M882" s="60"/>
      <c r="N882" s="13" t="s">
        <v>600</v>
      </c>
      <c r="O882" s="60"/>
      <c r="P882" s="60" t="s">
        <v>2355</v>
      </c>
    </row>
    <row r="883" spans="1:16" ht="14" customHeight="1">
      <c r="A883" s="60">
        <v>2016</v>
      </c>
      <c r="B883" s="61">
        <v>2016</v>
      </c>
      <c r="C883" s="60" t="s">
        <v>55</v>
      </c>
      <c r="D883" s="60" t="str">
        <f>VLOOKUP(C883,agencies!$A$2:$E$375,3,FALSE)</f>
        <v>Eagan PD</v>
      </c>
      <c r="E883" s="60">
        <v>66549</v>
      </c>
      <c r="F883" s="50" t="s">
        <v>548</v>
      </c>
      <c r="G883" s="52">
        <v>42607</v>
      </c>
      <c r="H883" s="52">
        <v>42629</v>
      </c>
      <c r="I883" s="52"/>
      <c r="J883" s="63">
        <v>198.32</v>
      </c>
      <c r="K883" s="60" t="s">
        <v>562</v>
      </c>
      <c r="L883" s="60"/>
      <c r="M883" s="60"/>
      <c r="N883" s="13" t="s">
        <v>600</v>
      </c>
      <c r="O883" s="60"/>
      <c r="P883" s="60" t="s">
        <v>2355</v>
      </c>
    </row>
    <row r="884" spans="1:16" ht="14" customHeight="1">
      <c r="A884" s="60">
        <v>2010</v>
      </c>
      <c r="B884" s="61">
        <v>2010</v>
      </c>
      <c r="C884" s="60" t="s">
        <v>21</v>
      </c>
      <c r="D884" s="60" t="str">
        <f>VLOOKUP(C884,agencies!$A$2:$E$375,3,FALSE)</f>
        <v>Rochester PD</v>
      </c>
      <c r="E884" s="60">
        <v>112542</v>
      </c>
      <c r="F884" s="50" t="s">
        <v>226</v>
      </c>
      <c r="G884" s="52">
        <v>40438</v>
      </c>
      <c r="H884" s="52">
        <v>40438</v>
      </c>
      <c r="I884" s="52"/>
      <c r="J884" s="63">
        <v>193.26</v>
      </c>
      <c r="K884" s="60" t="s">
        <v>562</v>
      </c>
      <c r="L884" s="60"/>
      <c r="M884" s="60"/>
      <c r="N884" s="13" t="s">
        <v>600</v>
      </c>
      <c r="O884" s="60"/>
      <c r="P884" s="60" t="s">
        <v>2355</v>
      </c>
    </row>
    <row r="885" spans="1:16" ht="14" customHeight="1">
      <c r="A885" s="60">
        <v>2016</v>
      </c>
      <c r="B885" s="61">
        <v>2016</v>
      </c>
      <c r="C885" s="60" t="s">
        <v>13</v>
      </c>
      <c r="D885" s="60" t="str">
        <f>VLOOKUP(C885,agencies!$A$2:$E$375,3,FALSE)</f>
        <v>Woodbury PD</v>
      </c>
      <c r="E885" s="60">
        <v>68001</v>
      </c>
      <c r="F885" s="50" t="s">
        <v>553</v>
      </c>
      <c r="G885" s="52">
        <v>42653</v>
      </c>
      <c r="H885" s="52">
        <v>42656</v>
      </c>
      <c r="I885" s="52"/>
      <c r="J885" s="63">
        <v>192.32</v>
      </c>
      <c r="K885" s="60" t="s">
        <v>562</v>
      </c>
      <c r="L885" s="60"/>
      <c r="M885" s="60"/>
      <c r="N885" s="13" t="s">
        <v>600</v>
      </c>
      <c r="O885" s="60"/>
      <c r="P885" s="60" t="s">
        <v>2355</v>
      </c>
    </row>
    <row r="886" spans="1:16" ht="14" customHeight="1">
      <c r="A886" s="60">
        <v>2009</v>
      </c>
      <c r="B886" s="61">
        <v>2009</v>
      </c>
      <c r="C886" s="60" t="s">
        <v>21</v>
      </c>
      <c r="D886" s="60" t="str">
        <f>VLOOKUP(C886,agencies!$A$2:$E$375,3,FALSE)</f>
        <v>Rochester PD</v>
      </c>
      <c r="E886" s="60">
        <v>112542</v>
      </c>
      <c r="F886" s="50" t="s">
        <v>163</v>
      </c>
      <c r="G886" s="52">
        <v>40118</v>
      </c>
      <c r="H886" s="52">
        <v>40118</v>
      </c>
      <c r="I886" s="52"/>
      <c r="J886" s="63">
        <v>190.23</v>
      </c>
      <c r="K886" s="60" t="s">
        <v>562</v>
      </c>
      <c r="L886" s="60"/>
      <c r="M886" s="60"/>
      <c r="N886" s="13" t="s">
        <v>600</v>
      </c>
      <c r="O886" s="60"/>
      <c r="P886" s="60" t="s">
        <v>2355</v>
      </c>
    </row>
    <row r="887" spans="1:16" ht="14" customHeight="1">
      <c r="A887" s="60">
        <v>2015</v>
      </c>
      <c r="B887" s="61">
        <v>2015</v>
      </c>
      <c r="C887" s="60" t="s">
        <v>19</v>
      </c>
      <c r="D887" s="60" t="str">
        <f>VLOOKUP(C887,agencies!$A$2:$E$375,3,FALSE)</f>
        <v>New Brighton PD</v>
      </c>
      <c r="E887" s="60">
        <v>22463</v>
      </c>
      <c r="F887" s="50" t="s">
        <v>488</v>
      </c>
      <c r="G887" s="52">
        <v>42084</v>
      </c>
      <c r="H887" s="52">
        <v>42088</v>
      </c>
      <c r="I887" s="52"/>
      <c r="J887" s="63">
        <v>188.6</v>
      </c>
      <c r="K887" s="60" t="s">
        <v>562</v>
      </c>
      <c r="L887" s="60"/>
      <c r="M887" s="60"/>
      <c r="N887" s="13" t="s">
        <v>600</v>
      </c>
      <c r="O887" s="60"/>
      <c r="P887" s="60" t="s">
        <v>2355</v>
      </c>
    </row>
    <row r="888" spans="1:16" ht="14" customHeight="1">
      <c r="A888" s="60">
        <v>2009</v>
      </c>
      <c r="B888" s="61">
        <v>2009</v>
      </c>
      <c r="C888" s="60" t="s">
        <v>5</v>
      </c>
      <c r="D888" s="60" t="str">
        <f>VLOOKUP(C888,agencies!$A$2:$E$375,3,FALSE)</f>
        <v>Bloomington PD</v>
      </c>
      <c r="E888" s="60">
        <v>87158</v>
      </c>
      <c r="F888" s="50" t="s">
        <v>165</v>
      </c>
      <c r="G888" s="52">
        <v>40136</v>
      </c>
      <c r="H888" s="52">
        <v>40150</v>
      </c>
      <c r="I888" s="52"/>
      <c r="J888" s="63">
        <v>183.8</v>
      </c>
      <c r="K888" s="60" t="s">
        <v>562</v>
      </c>
      <c r="L888" s="60"/>
      <c r="M888" s="60"/>
      <c r="N888" s="13" t="s">
        <v>600</v>
      </c>
      <c r="O888" s="60"/>
      <c r="P888" s="60" t="s">
        <v>2355</v>
      </c>
    </row>
    <row r="889" spans="1:16" ht="14" customHeight="1">
      <c r="A889" s="60">
        <v>2007</v>
      </c>
      <c r="B889" s="61">
        <v>2007</v>
      </c>
      <c r="C889" s="60" t="s">
        <v>11</v>
      </c>
      <c r="D889" s="60" t="str">
        <f>VLOOKUP(C889,agencies!$A$2:$E$375,3,FALSE)</f>
        <v>West Concord PD</v>
      </c>
      <c r="E889" s="60">
        <v>778</v>
      </c>
      <c r="F889" s="50" t="s">
        <v>12</v>
      </c>
      <c r="G889" s="52">
        <v>39068</v>
      </c>
      <c r="H889" s="52">
        <v>39127</v>
      </c>
      <c r="I889" s="52"/>
      <c r="J889" s="63">
        <v>182</v>
      </c>
      <c r="K889" s="60" t="s">
        <v>562</v>
      </c>
      <c r="L889" s="60"/>
      <c r="M889" s="60"/>
      <c r="N889" s="13" t="s">
        <v>600</v>
      </c>
      <c r="O889" s="60"/>
      <c r="P889" s="60" t="s">
        <v>2355</v>
      </c>
    </row>
    <row r="890" spans="1:16" ht="14" customHeight="1">
      <c r="A890" s="60">
        <v>2014</v>
      </c>
      <c r="B890" s="61">
        <v>2014</v>
      </c>
      <c r="C890" s="60" t="s">
        <v>21</v>
      </c>
      <c r="D890" s="60" t="str">
        <f>VLOOKUP(C890,agencies!$A$2:$E$375,3,FALSE)</f>
        <v>Rochester PD</v>
      </c>
      <c r="E890" s="60">
        <v>112542</v>
      </c>
      <c r="F890" s="50" t="s">
        <v>436</v>
      </c>
      <c r="G890" s="52">
        <v>41765</v>
      </c>
      <c r="H890" s="52">
        <v>41837</v>
      </c>
      <c r="I890" s="52"/>
      <c r="J890" s="63">
        <v>180.53</v>
      </c>
      <c r="K890" s="60" t="s">
        <v>562</v>
      </c>
      <c r="L890" s="60"/>
      <c r="M890" s="60"/>
      <c r="N890" s="13" t="s">
        <v>600</v>
      </c>
      <c r="O890" s="60"/>
      <c r="P890" s="60" t="s">
        <v>2355</v>
      </c>
    </row>
    <row r="891" spans="1:16" ht="14" customHeight="1">
      <c r="A891" s="60">
        <v>2016</v>
      </c>
      <c r="B891" s="61">
        <v>2016</v>
      </c>
      <c r="C891" s="60" t="s">
        <v>5</v>
      </c>
      <c r="D891" s="60" t="str">
        <f>VLOOKUP(C891,agencies!$A$2:$E$375,3,FALSE)</f>
        <v>Bloomington PD</v>
      </c>
      <c r="E891" s="60">
        <v>87158</v>
      </c>
      <c r="F891" s="50" t="s">
        <v>550</v>
      </c>
      <c r="G891" s="52">
        <v>42616</v>
      </c>
      <c r="H891" s="52">
        <v>42633</v>
      </c>
      <c r="I891" s="52"/>
      <c r="J891" s="63">
        <v>175</v>
      </c>
      <c r="K891" s="60" t="s">
        <v>562</v>
      </c>
      <c r="L891" s="60"/>
      <c r="M891" s="60"/>
      <c r="N891" s="13" t="s">
        <v>600</v>
      </c>
      <c r="O891" s="60"/>
      <c r="P891" s="60" t="s">
        <v>2355</v>
      </c>
    </row>
    <row r="892" spans="1:16" ht="14" customHeight="1">
      <c r="A892" s="60">
        <v>2010</v>
      </c>
      <c r="B892" s="61">
        <v>2010</v>
      </c>
      <c r="C892" s="60" t="s">
        <v>9</v>
      </c>
      <c r="D892" s="60" t="str">
        <f>VLOOKUP(C892,agencies!$A$2:$E$375,3,FALSE)</f>
        <v>Brooklyn Park PD</v>
      </c>
      <c r="E892" s="60">
        <v>79433</v>
      </c>
      <c r="F892" s="50" t="s">
        <v>230</v>
      </c>
      <c r="G892" s="52">
        <v>40432</v>
      </c>
      <c r="H892" s="52">
        <v>40477</v>
      </c>
      <c r="I892" s="52"/>
      <c r="J892" s="63">
        <v>173.37</v>
      </c>
      <c r="K892" s="60" t="s">
        <v>562</v>
      </c>
      <c r="L892" s="60"/>
      <c r="M892" s="60"/>
      <c r="N892" s="13" t="s">
        <v>600</v>
      </c>
      <c r="O892" s="60"/>
      <c r="P892" s="60" t="s">
        <v>2355</v>
      </c>
    </row>
    <row r="893" spans="1:16" ht="14" customHeight="1">
      <c r="A893" s="60">
        <v>2012</v>
      </c>
      <c r="B893" s="61">
        <v>2012</v>
      </c>
      <c r="C893" s="60" t="s">
        <v>290</v>
      </c>
      <c r="D893" s="60" t="str">
        <f>VLOOKUP(C893,agencies!$A$2:$E$375,3,FALSE)</f>
        <v>Lino Lakes PD</v>
      </c>
      <c r="E893" s="60">
        <v>21125</v>
      </c>
      <c r="F893" s="50" t="s">
        <v>295</v>
      </c>
      <c r="G893" s="52">
        <v>40943</v>
      </c>
      <c r="H893" s="52">
        <v>40943</v>
      </c>
      <c r="I893" s="52"/>
      <c r="J893" s="63">
        <v>173</v>
      </c>
      <c r="K893" s="60" t="s">
        <v>562</v>
      </c>
      <c r="L893" s="60"/>
      <c r="M893" s="60"/>
      <c r="N893" s="13" t="s">
        <v>600</v>
      </c>
      <c r="O893" s="60"/>
      <c r="P893" s="60" t="s">
        <v>2355</v>
      </c>
    </row>
    <row r="894" spans="1:16" ht="14" customHeight="1">
      <c r="A894" s="60">
        <v>2014</v>
      </c>
      <c r="B894" s="61">
        <v>2014</v>
      </c>
      <c r="C894" s="60" t="s">
        <v>5</v>
      </c>
      <c r="D894" s="60" t="str">
        <f>VLOOKUP(C894,agencies!$A$2:$E$375,3,FALSE)</f>
        <v>Bloomington PD</v>
      </c>
      <c r="E894" s="60">
        <v>87158</v>
      </c>
      <c r="F894" s="50" t="s">
        <v>426</v>
      </c>
      <c r="G894" s="52">
        <v>41639</v>
      </c>
      <c r="H894" s="52">
        <v>41703</v>
      </c>
      <c r="I894" s="52"/>
      <c r="J894" s="63">
        <v>170.66</v>
      </c>
      <c r="K894" s="60" t="s">
        <v>562</v>
      </c>
      <c r="L894" s="60"/>
      <c r="M894" s="60"/>
      <c r="N894" s="13" t="s">
        <v>600</v>
      </c>
      <c r="O894" s="60"/>
      <c r="P894" s="60" t="s">
        <v>2355</v>
      </c>
    </row>
    <row r="895" spans="1:16" ht="14" customHeight="1">
      <c r="A895" s="60">
        <v>2012</v>
      </c>
      <c r="B895" s="61">
        <v>2012</v>
      </c>
      <c r="C895" s="60" t="s">
        <v>290</v>
      </c>
      <c r="D895" s="60" t="str">
        <f>VLOOKUP(C895,agencies!$A$2:$E$375,3,FALSE)</f>
        <v>Lino Lakes PD</v>
      </c>
      <c r="E895" s="60">
        <v>21125</v>
      </c>
      <c r="F895" s="50" t="s">
        <v>291</v>
      </c>
      <c r="G895" s="52">
        <v>40943</v>
      </c>
      <c r="H895" s="52">
        <v>40943</v>
      </c>
      <c r="I895" s="52"/>
      <c r="J895" s="63">
        <v>163.9</v>
      </c>
      <c r="K895" s="60" t="s">
        <v>562</v>
      </c>
      <c r="L895" s="60"/>
      <c r="M895" s="60"/>
      <c r="N895" s="13" t="s">
        <v>600</v>
      </c>
      <c r="O895" s="60"/>
      <c r="P895" s="60" t="s">
        <v>2355</v>
      </c>
    </row>
    <row r="896" spans="1:16" ht="14" customHeight="1">
      <c r="A896" s="60">
        <v>2014</v>
      </c>
      <c r="B896" s="61">
        <v>2014</v>
      </c>
      <c r="C896" s="60" t="s">
        <v>55</v>
      </c>
      <c r="D896" s="60" t="str">
        <f>VLOOKUP(C896,agencies!$A$2:$E$375,3,FALSE)</f>
        <v>Eagan PD</v>
      </c>
      <c r="E896" s="60">
        <v>66549</v>
      </c>
      <c r="F896" s="50" t="s">
        <v>425</v>
      </c>
      <c r="G896" s="52">
        <v>41688</v>
      </c>
      <c r="H896" s="52">
        <v>41688</v>
      </c>
      <c r="I896" s="52"/>
      <c r="J896" s="63">
        <v>160</v>
      </c>
      <c r="K896" s="60" t="s">
        <v>562</v>
      </c>
      <c r="L896" s="60"/>
      <c r="M896" s="60"/>
      <c r="N896" s="13" t="s">
        <v>600</v>
      </c>
      <c r="O896" s="60"/>
      <c r="P896" s="60" t="s">
        <v>2355</v>
      </c>
    </row>
    <row r="897" spans="1:16" ht="14" customHeight="1">
      <c r="A897" s="60">
        <v>2010</v>
      </c>
      <c r="B897" s="61">
        <v>2010</v>
      </c>
      <c r="C897" s="60" t="s">
        <v>115</v>
      </c>
      <c r="D897" s="60" t="str">
        <f>VLOOKUP(C897,agencies!$A$2:$E$375,3,FALSE)</f>
        <v>Coon Rapids PD</v>
      </c>
      <c r="E897" s="60">
        <v>62256</v>
      </c>
      <c r="F897" s="50" t="s">
        <v>202</v>
      </c>
      <c r="G897" s="52">
        <v>40197</v>
      </c>
      <c r="H897" s="52">
        <v>40197</v>
      </c>
      <c r="I897" s="52"/>
      <c r="J897" s="63">
        <v>153.57</v>
      </c>
      <c r="K897" s="60" t="s">
        <v>562</v>
      </c>
      <c r="L897" s="60"/>
      <c r="M897" s="60"/>
      <c r="N897" s="13" t="s">
        <v>600</v>
      </c>
      <c r="O897" s="60"/>
      <c r="P897" s="60" t="s">
        <v>2355</v>
      </c>
    </row>
    <row r="898" spans="1:16" ht="14" customHeight="1">
      <c r="A898" s="60">
        <v>2012</v>
      </c>
      <c r="B898" s="61">
        <v>2012</v>
      </c>
      <c r="C898" s="60" t="s">
        <v>5</v>
      </c>
      <c r="D898" s="60" t="str">
        <f>VLOOKUP(C898,agencies!$A$2:$E$375,3,FALSE)</f>
        <v>Bloomington PD</v>
      </c>
      <c r="E898" s="60">
        <v>87158</v>
      </c>
      <c r="F898" s="50" t="s">
        <v>285</v>
      </c>
      <c r="G898" s="52">
        <v>40885</v>
      </c>
      <c r="H898" s="52">
        <v>40913</v>
      </c>
      <c r="I898" s="52"/>
      <c r="J898" s="63">
        <v>152.44</v>
      </c>
      <c r="K898" s="60" t="s">
        <v>562</v>
      </c>
      <c r="L898" s="60"/>
      <c r="M898" s="60"/>
      <c r="N898" s="13" t="s">
        <v>600</v>
      </c>
      <c r="O898" s="60"/>
      <c r="P898" s="60" t="s">
        <v>2355</v>
      </c>
    </row>
    <row r="899" spans="1:16" ht="14" customHeight="1">
      <c r="A899" s="60">
        <v>2013</v>
      </c>
      <c r="B899" s="61">
        <v>2013</v>
      </c>
      <c r="C899" s="60" t="s">
        <v>35</v>
      </c>
      <c r="D899" s="60" t="str">
        <f>VLOOKUP(C899,agencies!$A$2:$E$375,3,FALSE)</f>
        <v>Apple Valley PD</v>
      </c>
      <c r="E899" s="60">
        <v>50832</v>
      </c>
      <c r="F899" s="50" t="s">
        <v>364</v>
      </c>
      <c r="G899" s="52">
        <v>41482</v>
      </c>
      <c r="H899" s="52">
        <v>41485</v>
      </c>
      <c r="I899" s="52"/>
      <c r="J899" s="63">
        <v>151.5</v>
      </c>
      <c r="K899" s="60" t="s">
        <v>562</v>
      </c>
      <c r="L899" s="60"/>
      <c r="M899" s="60"/>
      <c r="N899" s="13" t="s">
        <v>600</v>
      </c>
      <c r="O899" s="60"/>
      <c r="P899" s="60" t="s">
        <v>2355</v>
      </c>
    </row>
    <row r="900" spans="1:16" ht="14" customHeight="1">
      <c r="A900" s="60"/>
      <c r="B900" s="61">
        <v>2010</v>
      </c>
      <c r="C900" s="60" t="s">
        <v>969</v>
      </c>
      <c r="D900" s="60" t="str">
        <f>VLOOKUP(C900,agencies!$A$2:$E$375,3,FALSE)</f>
        <v>Minneapolis PD</v>
      </c>
      <c r="E900" s="60">
        <v>413479</v>
      </c>
      <c r="F900" s="50" t="s">
        <v>838</v>
      </c>
      <c r="G900" s="52">
        <v>38925</v>
      </c>
      <c r="H900" s="60"/>
      <c r="I900" s="62"/>
      <c r="J900" s="63">
        <v>150</v>
      </c>
      <c r="K900" s="60" t="s">
        <v>969</v>
      </c>
      <c r="L900" s="60" t="s">
        <v>928</v>
      </c>
      <c r="M900" s="60"/>
      <c r="N900" s="13" t="s">
        <v>600</v>
      </c>
      <c r="O900" s="60"/>
      <c r="P900" s="60" t="s">
        <v>969</v>
      </c>
    </row>
    <row r="901" spans="1:16" ht="14" customHeight="1">
      <c r="A901" s="60">
        <v>2012</v>
      </c>
      <c r="B901" s="61">
        <v>2012</v>
      </c>
      <c r="C901" s="60" t="s">
        <v>21</v>
      </c>
      <c r="D901" s="60" t="str">
        <f>VLOOKUP(C901,agencies!$A$2:$E$375,3,FALSE)</f>
        <v>Rochester PD</v>
      </c>
      <c r="E901" s="60">
        <v>112542</v>
      </c>
      <c r="F901" s="50" t="s">
        <v>303</v>
      </c>
      <c r="G901" s="52">
        <v>40787</v>
      </c>
      <c r="H901" s="52">
        <v>41018</v>
      </c>
      <c r="I901" s="52"/>
      <c r="J901" s="63">
        <v>150</v>
      </c>
      <c r="K901" s="60" t="s">
        <v>562</v>
      </c>
      <c r="L901" s="60"/>
      <c r="M901" s="60"/>
      <c r="N901" s="13" t="s">
        <v>600</v>
      </c>
      <c r="O901" s="60"/>
      <c r="P901" s="60" t="s">
        <v>2355</v>
      </c>
    </row>
    <row r="902" spans="1:16" ht="14" customHeight="1">
      <c r="A902" s="60">
        <v>2008</v>
      </c>
      <c r="B902" s="61">
        <v>2008</v>
      </c>
      <c r="C902" s="60" t="s">
        <v>19</v>
      </c>
      <c r="D902" s="60" t="str">
        <f>VLOOKUP(C902,agencies!$A$2:$E$375,3,FALSE)</f>
        <v>New Brighton PD</v>
      </c>
      <c r="E902" s="60">
        <v>22463</v>
      </c>
      <c r="F902" s="50" t="s">
        <v>92</v>
      </c>
      <c r="G902" s="52">
        <v>39666</v>
      </c>
      <c r="H902" s="52">
        <v>39673</v>
      </c>
      <c r="I902" s="52"/>
      <c r="J902" s="63">
        <v>140</v>
      </c>
      <c r="K902" s="60" t="s">
        <v>562</v>
      </c>
      <c r="L902" s="60"/>
      <c r="M902" s="60"/>
      <c r="N902" s="13" t="s">
        <v>600</v>
      </c>
      <c r="O902" s="60"/>
      <c r="P902" s="60" t="s">
        <v>2355</v>
      </c>
    </row>
    <row r="903" spans="1:16" ht="14" customHeight="1">
      <c r="A903" s="60">
        <v>2016</v>
      </c>
      <c r="B903" s="61">
        <v>2016</v>
      </c>
      <c r="C903" s="60" t="s">
        <v>64</v>
      </c>
      <c r="D903" s="60" t="str">
        <f>VLOOKUP(C903,agencies!$A$2:$E$375,3,FALSE)</f>
        <v>Lakeville PD</v>
      </c>
      <c r="E903" s="60">
        <v>60846</v>
      </c>
      <c r="F903" s="50" t="s">
        <v>541</v>
      </c>
      <c r="G903" s="52">
        <v>42557</v>
      </c>
      <c r="H903" s="52">
        <v>42576</v>
      </c>
      <c r="I903" s="52"/>
      <c r="J903" s="63">
        <v>130</v>
      </c>
      <c r="K903" s="60" t="s">
        <v>562</v>
      </c>
      <c r="L903" s="60"/>
      <c r="M903" s="60"/>
      <c r="N903" s="13" t="s">
        <v>600</v>
      </c>
      <c r="O903" s="60"/>
      <c r="P903" s="60" t="s">
        <v>2355</v>
      </c>
    </row>
    <row r="904" spans="1:16" ht="14" customHeight="1">
      <c r="A904" s="60">
        <v>2007</v>
      </c>
      <c r="B904" s="61">
        <v>2007</v>
      </c>
      <c r="C904" s="60" t="s">
        <v>5</v>
      </c>
      <c r="D904" s="60" t="str">
        <f>VLOOKUP(C904,agencies!$A$2:$E$375,3,FALSE)</f>
        <v>Bloomington PD</v>
      </c>
      <c r="E904" s="60">
        <v>87158</v>
      </c>
      <c r="F904" s="50" t="s">
        <v>6</v>
      </c>
      <c r="G904" s="52">
        <v>39078</v>
      </c>
      <c r="H904" s="52">
        <v>39085</v>
      </c>
      <c r="I904" s="52"/>
      <c r="J904" s="63">
        <v>125</v>
      </c>
      <c r="K904" s="60" t="s">
        <v>562</v>
      </c>
      <c r="L904" s="60"/>
      <c r="M904" s="60"/>
      <c r="N904" s="13" t="s">
        <v>600</v>
      </c>
      <c r="O904" s="60"/>
      <c r="P904" s="60" t="s">
        <v>2355</v>
      </c>
    </row>
    <row r="905" spans="1:16" ht="14" customHeight="1">
      <c r="A905" s="60">
        <v>2012</v>
      </c>
      <c r="B905" s="61">
        <v>2012</v>
      </c>
      <c r="C905" s="60" t="s">
        <v>290</v>
      </c>
      <c r="D905" s="60" t="str">
        <f>VLOOKUP(C905,agencies!$A$2:$E$375,3,FALSE)</f>
        <v>Lino Lakes PD</v>
      </c>
      <c r="E905" s="60">
        <v>21125</v>
      </c>
      <c r="F905" s="50" t="s">
        <v>293</v>
      </c>
      <c r="G905" s="52">
        <v>40943</v>
      </c>
      <c r="H905" s="52">
        <v>40943</v>
      </c>
      <c r="I905" s="52"/>
      <c r="J905" s="63">
        <v>122.17</v>
      </c>
      <c r="K905" s="60" t="s">
        <v>562</v>
      </c>
      <c r="L905" s="60"/>
      <c r="M905" s="60"/>
      <c r="N905" s="13" t="s">
        <v>600</v>
      </c>
      <c r="O905" s="60"/>
      <c r="P905" s="60" t="s">
        <v>2355</v>
      </c>
    </row>
    <row r="906" spans="1:16" ht="14" customHeight="1">
      <c r="A906" s="60">
        <v>2007</v>
      </c>
      <c r="B906" s="61">
        <v>2007</v>
      </c>
      <c r="C906" s="60" t="s">
        <v>21</v>
      </c>
      <c r="D906" s="60" t="str">
        <f>VLOOKUP(C906,agencies!$A$2:$E$375,3,FALSE)</f>
        <v>Rochester PD</v>
      </c>
      <c r="E906" s="60">
        <v>112542</v>
      </c>
      <c r="F906" s="50" t="s">
        <v>23</v>
      </c>
      <c r="G906" s="52">
        <v>39201</v>
      </c>
      <c r="H906" s="52">
        <v>39202</v>
      </c>
      <c r="I906" s="52"/>
      <c r="J906" s="63">
        <v>115</v>
      </c>
      <c r="K906" s="60" t="s">
        <v>562</v>
      </c>
      <c r="L906" s="60"/>
      <c r="M906" s="60"/>
      <c r="N906" s="13" t="s">
        <v>600</v>
      </c>
      <c r="O906" s="60"/>
      <c r="P906" s="60" t="s">
        <v>2355</v>
      </c>
    </row>
    <row r="907" spans="1:16" ht="14" customHeight="1">
      <c r="A907" s="60">
        <v>2012</v>
      </c>
      <c r="B907" s="61">
        <v>2012</v>
      </c>
      <c r="C907" s="60" t="s">
        <v>290</v>
      </c>
      <c r="D907" s="60" t="str">
        <f>VLOOKUP(C907,agencies!$A$2:$E$375,3,FALSE)</f>
        <v>Lino Lakes PD</v>
      </c>
      <c r="E907" s="60">
        <v>21125</v>
      </c>
      <c r="F907" s="50" t="s">
        <v>294</v>
      </c>
      <c r="G907" s="52">
        <v>40943</v>
      </c>
      <c r="H907" s="52">
        <v>40943</v>
      </c>
      <c r="I907" s="52"/>
      <c r="J907" s="63">
        <v>110.98</v>
      </c>
      <c r="K907" s="60" t="s">
        <v>562</v>
      </c>
      <c r="L907" s="60"/>
      <c r="M907" s="60"/>
      <c r="N907" s="13" t="s">
        <v>600</v>
      </c>
      <c r="O907" s="60"/>
      <c r="P907" s="60" t="s">
        <v>2355</v>
      </c>
    </row>
    <row r="908" spans="1:16" ht="14" customHeight="1">
      <c r="A908" s="60">
        <v>2010</v>
      </c>
      <c r="B908" s="61">
        <v>2010</v>
      </c>
      <c r="C908" s="60" t="s">
        <v>21</v>
      </c>
      <c r="D908" s="60" t="str">
        <f>VLOOKUP(C908,agencies!$A$2:$E$375,3,FALSE)</f>
        <v>Rochester PD</v>
      </c>
      <c r="E908" s="60">
        <v>112542</v>
      </c>
      <c r="F908" s="50" t="s">
        <v>205</v>
      </c>
      <c r="G908" s="52">
        <v>40205</v>
      </c>
      <c r="H908" s="52">
        <v>40232</v>
      </c>
      <c r="I908" s="52"/>
      <c r="J908" s="63">
        <v>108</v>
      </c>
      <c r="K908" s="60" t="s">
        <v>562</v>
      </c>
      <c r="L908" s="60"/>
      <c r="M908" s="60"/>
      <c r="N908" s="13" t="s">
        <v>600</v>
      </c>
      <c r="O908" s="60"/>
      <c r="P908" s="60" t="s">
        <v>2355</v>
      </c>
    </row>
    <row r="909" spans="1:16" ht="14" customHeight="1">
      <c r="A909" s="60">
        <v>2012</v>
      </c>
      <c r="B909" s="61">
        <v>2012</v>
      </c>
      <c r="C909" s="60" t="s">
        <v>5</v>
      </c>
      <c r="D909" s="60" t="str">
        <f>VLOOKUP(C909,agencies!$A$2:$E$375,3,FALSE)</f>
        <v>Bloomington PD</v>
      </c>
      <c r="E909" s="60">
        <v>87158</v>
      </c>
      <c r="F909" s="50" t="s">
        <v>324</v>
      </c>
      <c r="G909" s="52">
        <v>41156</v>
      </c>
      <c r="H909" s="52">
        <v>41176</v>
      </c>
      <c r="I909" s="52"/>
      <c r="J909" s="63">
        <v>106.54</v>
      </c>
      <c r="K909" s="60" t="s">
        <v>562</v>
      </c>
      <c r="L909" s="60"/>
      <c r="M909" s="60"/>
      <c r="N909" s="13" t="s">
        <v>600</v>
      </c>
      <c r="O909" s="60"/>
      <c r="P909" s="60" t="s">
        <v>2355</v>
      </c>
    </row>
    <row r="910" spans="1:16" ht="14" customHeight="1">
      <c r="A910" s="60">
        <v>2015</v>
      </c>
      <c r="B910" s="61">
        <v>2015</v>
      </c>
      <c r="C910" s="60" t="s">
        <v>494</v>
      </c>
      <c r="D910" s="60" t="str">
        <f>VLOOKUP(C910,agencies!$A$2:$E$375,3,FALSE)</f>
        <v>New Ulm PD</v>
      </c>
      <c r="E910" s="60">
        <v>13195</v>
      </c>
      <c r="F910" s="50" t="s">
        <v>495</v>
      </c>
      <c r="G910" s="52">
        <v>42151</v>
      </c>
      <c r="H910" s="52">
        <v>42201</v>
      </c>
      <c r="I910" s="52"/>
      <c r="J910" s="63">
        <v>105.6</v>
      </c>
      <c r="K910" s="60" t="s">
        <v>562</v>
      </c>
      <c r="L910" s="60"/>
      <c r="M910" s="60"/>
      <c r="N910" s="13" t="s">
        <v>600</v>
      </c>
      <c r="O910" s="60"/>
      <c r="P910" s="60" t="s">
        <v>2355</v>
      </c>
    </row>
    <row r="911" spans="1:16" ht="14" customHeight="1">
      <c r="A911" s="60">
        <v>2009</v>
      </c>
      <c r="B911" s="61">
        <v>2009</v>
      </c>
      <c r="C911" s="60" t="s">
        <v>9</v>
      </c>
      <c r="D911" s="60" t="str">
        <f>VLOOKUP(C911,agencies!$A$2:$E$375,3,FALSE)</f>
        <v>Brooklyn Park PD</v>
      </c>
      <c r="E911" s="60">
        <v>79433</v>
      </c>
      <c r="F911" s="50" t="s">
        <v>152</v>
      </c>
      <c r="G911" s="52">
        <v>40005</v>
      </c>
      <c r="H911" s="52">
        <v>40005</v>
      </c>
      <c r="I911" s="52"/>
      <c r="J911" s="63">
        <v>103.49</v>
      </c>
      <c r="K911" s="60" t="s">
        <v>562</v>
      </c>
      <c r="L911" s="60"/>
      <c r="M911" s="60"/>
      <c r="N911" s="13" t="s">
        <v>600</v>
      </c>
      <c r="O911" s="60"/>
      <c r="P911" s="60" t="s">
        <v>2355</v>
      </c>
    </row>
    <row r="912" spans="1:16" ht="14" customHeight="1">
      <c r="A912" s="60">
        <v>2007</v>
      </c>
      <c r="B912" s="61">
        <v>2007</v>
      </c>
      <c r="C912" s="60" t="s">
        <v>9</v>
      </c>
      <c r="D912" s="60" t="str">
        <f>VLOOKUP(C912,agencies!$A$2:$E$375,3,FALSE)</f>
        <v>Brooklyn Park PD</v>
      </c>
      <c r="E912" s="60">
        <v>79433</v>
      </c>
      <c r="F912" s="50" t="s">
        <v>10</v>
      </c>
      <c r="G912" s="52">
        <v>39063</v>
      </c>
      <c r="H912" s="52">
        <v>39098</v>
      </c>
      <c r="I912" s="52"/>
      <c r="J912" s="63">
        <v>100</v>
      </c>
      <c r="K912" s="60" t="s">
        <v>562</v>
      </c>
      <c r="L912" s="60"/>
      <c r="M912" s="60"/>
      <c r="N912" s="13" t="s">
        <v>600</v>
      </c>
      <c r="O912" s="60"/>
      <c r="P912" s="60" t="s">
        <v>2355</v>
      </c>
    </row>
    <row r="913" spans="1:16" ht="14" customHeight="1">
      <c r="A913" s="60">
        <v>2012</v>
      </c>
      <c r="B913" s="61">
        <v>2013</v>
      </c>
      <c r="C913" s="60" t="s">
        <v>100</v>
      </c>
      <c r="D913" s="60" t="str">
        <f>VLOOKUP(C913,agencies!$A$2:$E$375,3,FALSE)</f>
        <v>Brooklyn Center PD</v>
      </c>
      <c r="E913" s="60">
        <v>30873</v>
      </c>
      <c r="F913" s="50" t="s">
        <v>337</v>
      </c>
      <c r="G913" s="52">
        <v>41093</v>
      </c>
      <c r="H913" s="52">
        <v>41137</v>
      </c>
      <c r="I913" s="52"/>
      <c r="J913" s="63">
        <v>100</v>
      </c>
      <c r="K913" s="60" t="s">
        <v>562</v>
      </c>
      <c r="L913" s="60"/>
      <c r="M913" s="60"/>
      <c r="N913" s="13" t="s">
        <v>600</v>
      </c>
      <c r="O913" s="60"/>
      <c r="P913" s="60" t="s">
        <v>2355</v>
      </c>
    </row>
    <row r="914" spans="1:16" ht="14" customHeight="1">
      <c r="A914" s="60">
        <v>2017</v>
      </c>
      <c r="B914" s="61">
        <v>2017</v>
      </c>
      <c r="C914" s="60" t="s">
        <v>1210</v>
      </c>
      <c r="D914" s="60" t="str">
        <f>VLOOKUP(C914,agencies!$A$2:$E$375,3,FALSE)</f>
        <v>Moorhead PD</v>
      </c>
      <c r="E914" s="60">
        <v>40283</v>
      </c>
      <c r="F914" s="50" t="s">
        <v>1211</v>
      </c>
      <c r="G914" s="52">
        <v>42868</v>
      </c>
      <c r="H914" s="52">
        <v>42912</v>
      </c>
      <c r="I914" s="60"/>
      <c r="J914" s="63">
        <v>100</v>
      </c>
      <c r="K914" s="13" t="s">
        <v>562</v>
      </c>
      <c r="L914" s="60"/>
      <c r="M914" s="60"/>
      <c r="N914" s="13" t="s">
        <v>600</v>
      </c>
      <c r="O914" s="60"/>
      <c r="P914" s="60" t="s">
        <v>2355</v>
      </c>
    </row>
    <row r="915" spans="1:16" ht="14" customHeight="1">
      <c r="A915" s="60">
        <v>2016</v>
      </c>
      <c r="B915" s="61">
        <v>2016</v>
      </c>
      <c r="C915" s="60" t="s">
        <v>158</v>
      </c>
      <c r="D915" s="60" t="str">
        <f>VLOOKUP(C915,agencies!$A$2:$E$375,3,FALSE)</f>
        <v>St Louis Park PD</v>
      </c>
      <c r="E915" s="60">
        <v>48074</v>
      </c>
      <c r="F915" s="50" t="s">
        <v>538</v>
      </c>
      <c r="G915" s="52">
        <v>42554</v>
      </c>
      <c r="H915" s="52">
        <v>42569</v>
      </c>
      <c r="I915" s="52"/>
      <c r="J915" s="63">
        <v>86</v>
      </c>
      <c r="K915" s="60" t="s">
        <v>562</v>
      </c>
      <c r="L915" s="60"/>
      <c r="M915" s="60"/>
      <c r="N915" s="13" t="s">
        <v>600</v>
      </c>
      <c r="O915" s="60"/>
      <c r="P915" s="60" t="s">
        <v>2355</v>
      </c>
    </row>
    <row r="916" spans="1:16" ht="14" customHeight="1">
      <c r="A916" s="60">
        <v>2016</v>
      </c>
      <c r="B916" s="61">
        <v>2016</v>
      </c>
      <c r="C916" s="60" t="s">
        <v>290</v>
      </c>
      <c r="D916" s="60" t="str">
        <f>VLOOKUP(C916,agencies!$A$2:$E$375,3,FALSE)</f>
        <v>Lino Lakes PD</v>
      </c>
      <c r="E916" s="60">
        <v>21125</v>
      </c>
      <c r="F916" s="50" t="s">
        <v>551</v>
      </c>
      <c r="G916" s="52">
        <v>42586</v>
      </c>
      <c r="H916" s="52">
        <v>42636</v>
      </c>
      <c r="I916" s="52"/>
      <c r="J916" s="63">
        <v>85.65</v>
      </c>
      <c r="K916" s="60" t="s">
        <v>562</v>
      </c>
      <c r="L916" s="60"/>
      <c r="M916" s="60"/>
      <c r="N916" s="13" t="s">
        <v>600</v>
      </c>
      <c r="O916" s="60"/>
      <c r="P916" s="60" t="s">
        <v>2355</v>
      </c>
    </row>
    <row r="917" spans="1:16" ht="14" customHeight="1">
      <c r="A917" s="60">
        <v>2013</v>
      </c>
      <c r="B917" s="61">
        <v>2013</v>
      </c>
      <c r="C917" s="60" t="s">
        <v>369</v>
      </c>
      <c r="D917" s="60" t="str">
        <f>VLOOKUP(C917,agencies!$A$2:$E$375,3,FALSE)</f>
        <v>Internatl Falls PD</v>
      </c>
      <c r="E917" s="60">
        <v>6111</v>
      </c>
      <c r="F917" s="50" t="s">
        <v>370</v>
      </c>
      <c r="G917" s="52">
        <v>41581</v>
      </c>
      <c r="H917" s="52">
        <v>41583</v>
      </c>
      <c r="I917" s="52"/>
      <c r="J917" s="63">
        <v>85</v>
      </c>
      <c r="K917" s="60" t="s">
        <v>562</v>
      </c>
      <c r="L917" s="60"/>
      <c r="M917" s="60"/>
      <c r="N917" s="13" t="s">
        <v>600</v>
      </c>
      <c r="O917" s="60"/>
      <c r="P917" s="60" t="s">
        <v>2355</v>
      </c>
    </row>
    <row r="918" spans="1:16" ht="14" customHeight="1">
      <c r="A918" s="60">
        <v>2009</v>
      </c>
      <c r="B918" s="61">
        <v>2009</v>
      </c>
      <c r="C918" s="60" t="s">
        <v>21</v>
      </c>
      <c r="D918" s="60" t="str">
        <f>VLOOKUP(C918,agencies!$A$2:$E$375,3,FALSE)</f>
        <v>Rochester PD</v>
      </c>
      <c r="E918" s="60">
        <v>112542</v>
      </c>
      <c r="F918" s="50" t="s">
        <v>131</v>
      </c>
      <c r="G918" s="52">
        <v>39930</v>
      </c>
      <c r="H918" s="52">
        <v>39931</v>
      </c>
      <c r="I918" s="52"/>
      <c r="J918" s="63">
        <v>84</v>
      </c>
      <c r="K918" s="60" t="s">
        <v>562</v>
      </c>
      <c r="L918" s="60"/>
      <c r="M918" s="60"/>
      <c r="N918" s="13" t="s">
        <v>600</v>
      </c>
      <c r="O918" s="60"/>
      <c r="P918" s="60" t="s">
        <v>2355</v>
      </c>
    </row>
    <row r="919" spans="1:16" ht="14" customHeight="1">
      <c r="A919" s="60">
        <v>2007</v>
      </c>
      <c r="B919" s="61">
        <v>2007</v>
      </c>
      <c r="C919" s="60" t="s">
        <v>13</v>
      </c>
      <c r="D919" s="60" t="str">
        <f>VLOOKUP(C919,agencies!$A$2:$E$375,3,FALSE)</f>
        <v>Woodbury PD</v>
      </c>
      <c r="E919" s="60">
        <v>68001</v>
      </c>
      <c r="F919" s="50" t="s">
        <v>14</v>
      </c>
      <c r="G919" s="52">
        <v>39134</v>
      </c>
      <c r="H919" s="52">
        <v>39134</v>
      </c>
      <c r="I919" s="52"/>
      <c r="J919" s="63">
        <v>83.3</v>
      </c>
      <c r="K919" s="60" t="s">
        <v>562</v>
      </c>
      <c r="L919" s="60"/>
      <c r="M919" s="60"/>
      <c r="N919" s="13" t="s">
        <v>600</v>
      </c>
      <c r="O919" s="60"/>
      <c r="P919" s="60" t="s">
        <v>2355</v>
      </c>
    </row>
    <row r="920" spans="1:16" ht="14" customHeight="1">
      <c r="A920" s="60">
        <v>2009</v>
      </c>
      <c r="B920" s="61">
        <v>2009</v>
      </c>
      <c r="C920" s="60" t="s">
        <v>35</v>
      </c>
      <c r="D920" s="60" t="str">
        <f>VLOOKUP(C920,agencies!$A$2:$E$375,3,FALSE)</f>
        <v>Apple Valley PD</v>
      </c>
      <c r="E920" s="60">
        <v>50832</v>
      </c>
      <c r="F920" s="50" t="s">
        <v>139</v>
      </c>
      <c r="G920" s="52">
        <v>39953</v>
      </c>
      <c r="H920" s="52">
        <v>39955</v>
      </c>
      <c r="I920" s="52"/>
      <c r="J920" s="63">
        <v>82.03</v>
      </c>
      <c r="K920" s="60" t="s">
        <v>562</v>
      </c>
      <c r="L920" s="60"/>
      <c r="M920" s="60"/>
      <c r="N920" s="13" t="s">
        <v>600</v>
      </c>
      <c r="O920" s="60"/>
      <c r="P920" s="60" t="s">
        <v>2355</v>
      </c>
    </row>
    <row r="921" spans="1:16" ht="14" customHeight="1">
      <c r="A921" s="60">
        <v>2013</v>
      </c>
      <c r="B921" s="61">
        <v>2013</v>
      </c>
      <c r="C921" s="60" t="s">
        <v>367</v>
      </c>
      <c r="D921" s="60" t="str">
        <f>VLOOKUP(C921,agencies!$A$2:$E$375,3,FALSE)</f>
        <v>Canby PD</v>
      </c>
      <c r="E921" s="60">
        <v>1729</v>
      </c>
      <c r="F921" s="50" t="s">
        <v>368</v>
      </c>
      <c r="G921" s="52">
        <v>41545</v>
      </c>
      <c r="H921" s="52">
        <v>41548</v>
      </c>
      <c r="I921" s="52"/>
      <c r="J921" s="63">
        <v>80</v>
      </c>
      <c r="K921" s="60" t="s">
        <v>562</v>
      </c>
      <c r="L921" s="60"/>
      <c r="M921" s="60"/>
      <c r="N921" s="13" t="s">
        <v>600</v>
      </c>
      <c r="O921" s="60"/>
      <c r="P921" s="60" t="s">
        <v>2355</v>
      </c>
    </row>
    <row r="922" spans="1:16" ht="14" customHeight="1">
      <c r="A922" s="60">
        <v>2008</v>
      </c>
      <c r="B922" s="61">
        <v>2009</v>
      </c>
      <c r="C922" s="60" t="s">
        <v>9</v>
      </c>
      <c r="D922" s="60" t="str">
        <f>VLOOKUP(C922,agencies!$A$2:$E$375,3,FALSE)</f>
        <v>Brooklyn Park PD</v>
      </c>
      <c r="E922" s="60">
        <v>79433</v>
      </c>
      <c r="F922" s="50" t="s">
        <v>109</v>
      </c>
      <c r="G922" s="52">
        <v>39782</v>
      </c>
      <c r="H922" s="52">
        <v>39790</v>
      </c>
      <c r="I922" s="52"/>
      <c r="J922" s="63">
        <v>77.819999999999993</v>
      </c>
      <c r="K922" s="60" t="s">
        <v>562</v>
      </c>
      <c r="L922" s="60"/>
      <c r="M922" s="60"/>
      <c r="N922" s="13" t="s">
        <v>600</v>
      </c>
      <c r="O922" s="60"/>
      <c r="P922" s="60" t="s">
        <v>2355</v>
      </c>
    </row>
    <row r="923" spans="1:16" s="45" customFormat="1" ht="14" customHeight="1">
      <c r="A923" s="60">
        <v>2009</v>
      </c>
      <c r="B923" s="61">
        <v>2009</v>
      </c>
      <c r="C923" s="60" t="s">
        <v>21</v>
      </c>
      <c r="D923" s="60" t="str">
        <f>VLOOKUP(C923,agencies!$A$2:$E$375,3,FALSE)</f>
        <v>Rochester PD</v>
      </c>
      <c r="E923" s="60">
        <v>112542</v>
      </c>
      <c r="F923" s="50" t="s">
        <v>136</v>
      </c>
      <c r="G923" s="52">
        <v>39940</v>
      </c>
      <c r="H923" s="52">
        <v>39945</v>
      </c>
      <c r="I923" s="52"/>
      <c r="J923" s="63">
        <v>76</v>
      </c>
      <c r="K923" s="60" t="s">
        <v>562</v>
      </c>
      <c r="L923" s="60"/>
      <c r="M923" s="60"/>
      <c r="N923" s="13" t="s">
        <v>600</v>
      </c>
      <c r="O923" s="60"/>
      <c r="P923" s="60" t="s">
        <v>2355</v>
      </c>
    </row>
    <row r="924" spans="1:16" s="45" customFormat="1" ht="14" customHeight="1">
      <c r="A924" s="60">
        <v>2009</v>
      </c>
      <c r="B924" s="61">
        <v>2009</v>
      </c>
      <c r="C924" s="60" t="s">
        <v>35</v>
      </c>
      <c r="D924" s="60" t="str">
        <f>VLOOKUP(C924,agencies!$A$2:$E$375,3,FALSE)</f>
        <v>Apple Valley PD</v>
      </c>
      <c r="E924" s="60">
        <v>50832</v>
      </c>
      <c r="F924" s="50" t="s">
        <v>162</v>
      </c>
      <c r="G924" s="52">
        <v>40059</v>
      </c>
      <c r="H924" s="52">
        <v>40105</v>
      </c>
      <c r="I924" s="52"/>
      <c r="J924" s="63">
        <v>75</v>
      </c>
      <c r="K924" s="60" t="s">
        <v>562</v>
      </c>
      <c r="L924" s="60"/>
      <c r="M924" s="60"/>
      <c r="N924" s="13" t="s">
        <v>600</v>
      </c>
      <c r="O924" s="60"/>
      <c r="P924" s="60" t="s">
        <v>2355</v>
      </c>
    </row>
    <row r="925" spans="1:16" s="45" customFormat="1" ht="14" customHeight="1">
      <c r="A925" s="60">
        <v>2008</v>
      </c>
      <c r="B925" s="61">
        <v>2009</v>
      </c>
      <c r="C925" s="60" t="s">
        <v>9</v>
      </c>
      <c r="D925" s="60" t="str">
        <f>VLOOKUP(C925,agencies!$A$2:$E$375,3,FALSE)</f>
        <v>Brooklyn Park PD</v>
      </c>
      <c r="E925" s="60">
        <v>79433</v>
      </c>
      <c r="F925" s="50" t="s">
        <v>108</v>
      </c>
      <c r="G925" s="52">
        <v>39778</v>
      </c>
      <c r="H925" s="52">
        <v>39790</v>
      </c>
      <c r="I925" s="52"/>
      <c r="J925" s="63">
        <v>74.319999999999993</v>
      </c>
      <c r="K925" s="60" t="s">
        <v>562</v>
      </c>
      <c r="L925" s="60"/>
      <c r="M925" s="60"/>
      <c r="N925" s="13" t="s">
        <v>600</v>
      </c>
      <c r="O925" s="60"/>
      <c r="P925" s="60" t="s">
        <v>2355</v>
      </c>
    </row>
    <row r="926" spans="1:16" s="45" customFormat="1" ht="14" customHeight="1">
      <c r="A926" s="60">
        <v>2011</v>
      </c>
      <c r="B926" s="61">
        <v>2011</v>
      </c>
      <c r="C926" s="60" t="s">
        <v>134</v>
      </c>
      <c r="D926" s="60" t="str">
        <f>VLOOKUP(C926,agencies!$A$2:$E$375,3,FALSE)</f>
        <v>Albert Lea PD</v>
      </c>
      <c r="E926" s="60">
        <v>17763</v>
      </c>
      <c r="F926" s="50" t="s">
        <v>266</v>
      </c>
      <c r="G926" s="52">
        <v>40837</v>
      </c>
      <c r="H926" s="52">
        <v>40841</v>
      </c>
      <c r="I926" s="52"/>
      <c r="J926" s="63">
        <v>73.56</v>
      </c>
      <c r="K926" s="60" t="s">
        <v>562</v>
      </c>
      <c r="L926" s="60"/>
      <c r="M926" s="60"/>
      <c r="N926" s="13" t="s">
        <v>600</v>
      </c>
      <c r="O926" s="60"/>
      <c r="P926" s="60" t="s">
        <v>2355</v>
      </c>
    </row>
    <row r="927" spans="1:16" s="45" customFormat="1" ht="14" customHeight="1">
      <c r="A927" s="60">
        <v>2007</v>
      </c>
      <c r="B927" s="61">
        <v>2007</v>
      </c>
      <c r="C927" s="60" t="s">
        <v>9</v>
      </c>
      <c r="D927" s="60" t="str">
        <f>VLOOKUP(C927,agencies!$A$2:$E$375,3,FALSE)</f>
        <v>Brooklyn Park PD</v>
      </c>
      <c r="E927" s="60">
        <v>79433</v>
      </c>
      <c r="F927" s="50" t="s">
        <v>28</v>
      </c>
      <c r="G927" s="52">
        <v>38718</v>
      </c>
      <c r="H927" s="52">
        <v>39254</v>
      </c>
      <c r="I927" s="52"/>
      <c r="J927" s="63">
        <v>70</v>
      </c>
      <c r="K927" s="60" t="s">
        <v>562</v>
      </c>
      <c r="L927" s="60"/>
      <c r="M927" s="60"/>
      <c r="N927" s="13" t="s">
        <v>600</v>
      </c>
      <c r="O927" s="60"/>
      <c r="P927" s="60" t="s">
        <v>2355</v>
      </c>
    </row>
    <row r="928" spans="1:16" s="45" customFormat="1" ht="14" customHeight="1">
      <c r="A928" s="60">
        <v>2014</v>
      </c>
      <c r="B928" s="61">
        <v>2015</v>
      </c>
      <c r="C928" s="60" t="s">
        <v>154</v>
      </c>
      <c r="D928" s="60" t="str">
        <f>VLOOKUP(C928,agencies!$A$2:$E$375,3,FALSE)</f>
        <v>Mankato PD</v>
      </c>
      <c r="E928" s="60">
        <v>40669</v>
      </c>
      <c r="F928" s="50" t="s">
        <v>455</v>
      </c>
      <c r="G928" s="52">
        <v>41822</v>
      </c>
      <c r="H928" s="52">
        <v>41932</v>
      </c>
      <c r="I928" s="52"/>
      <c r="J928" s="63">
        <v>64.430000000000007</v>
      </c>
      <c r="K928" s="60" t="s">
        <v>562</v>
      </c>
      <c r="L928" s="60"/>
      <c r="M928" s="60"/>
      <c r="N928" s="13" t="s">
        <v>600</v>
      </c>
      <c r="O928" s="60"/>
      <c r="P928" s="60" t="s">
        <v>2355</v>
      </c>
    </row>
    <row r="929" spans="1:16" s="45" customFormat="1" ht="14" customHeight="1">
      <c r="A929" s="60">
        <v>2013</v>
      </c>
      <c r="B929" s="61">
        <v>2013</v>
      </c>
      <c r="C929" s="60" t="s">
        <v>55</v>
      </c>
      <c r="D929" s="60" t="str">
        <f>VLOOKUP(C929,agencies!$A$2:$E$375,3,FALSE)</f>
        <v>Eagan PD</v>
      </c>
      <c r="E929" s="60">
        <v>66549</v>
      </c>
      <c r="F929" s="50" t="s">
        <v>357</v>
      </c>
      <c r="G929" s="52">
        <v>41354</v>
      </c>
      <c r="H929" s="52">
        <v>41362</v>
      </c>
      <c r="I929" s="52"/>
      <c r="J929" s="63">
        <v>55.96</v>
      </c>
      <c r="K929" s="60" t="s">
        <v>562</v>
      </c>
      <c r="L929" s="60"/>
      <c r="M929" s="60"/>
      <c r="N929" s="13" t="s">
        <v>600</v>
      </c>
      <c r="O929" s="60"/>
      <c r="P929" s="60" t="s">
        <v>2355</v>
      </c>
    </row>
    <row r="930" spans="1:16" s="45" customFormat="1" ht="14" customHeight="1">
      <c r="A930" s="60">
        <v>2007</v>
      </c>
      <c r="B930" s="61">
        <v>2007</v>
      </c>
      <c r="C930" s="60" t="s">
        <v>21</v>
      </c>
      <c r="D930" s="60" t="str">
        <f>VLOOKUP(C930,agencies!$A$2:$E$375,3,FALSE)</f>
        <v>Rochester PD</v>
      </c>
      <c r="E930" s="60">
        <v>112542</v>
      </c>
      <c r="F930" s="50" t="s">
        <v>22</v>
      </c>
      <c r="G930" s="52">
        <v>39200</v>
      </c>
      <c r="H930" s="52">
        <v>39202</v>
      </c>
      <c r="I930" s="52"/>
      <c r="J930" s="63">
        <v>55.75</v>
      </c>
      <c r="K930" s="60" t="s">
        <v>562</v>
      </c>
      <c r="L930" s="60"/>
      <c r="M930" s="60"/>
      <c r="N930" s="13" t="s">
        <v>600</v>
      </c>
      <c r="O930" s="60"/>
      <c r="P930" s="60" t="s">
        <v>2355</v>
      </c>
    </row>
    <row r="931" spans="1:16" s="45" customFormat="1" ht="14" customHeight="1">
      <c r="A931" s="60">
        <v>2009</v>
      </c>
      <c r="B931" s="61">
        <v>2009</v>
      </c>
      <c r="C931" s="60" t="s">
        <v>80</v>
      </c>
      <c r="D931" s="60" t="str">
        <f>VLOOKUP(C931,agencies!$A$2:$E$375,3,FALSE)</f>
        <v>Blaine PD</v>
      </c>
      <c r="E931" s="60">
        <v>62177</v>
      </c>
      <c r="F931" s="50" t="s">
        <v>160</v>
      </c>
      <c r="G931" s="52">
        <v>40091</v>
      </c>
      <c r="H931" s="52">
        <v>40093</v>
      </c>
      <c r="I931" s="52"/>
      <c r="J931" s="63">
        <v>50</v>
      </c>
      <c r="K931" s="60" t="s">
        <v>562</v>
      </c>
      <c r="L931" s="60"/>
      <c r="M931" s="60"/>
      <c r="N931" s="13" t="s">
        <v>600</v>
      </c>
      <c r="O931" s="60"/>
      <c r="P931" s="60" t="s">
        <v>2355</v>
      </c>
    </row>
    <row r="932" spans="1:16" s="45" customFormat="1" ht="14" customHeight="1">
      <c r="A932" s="60">
        <v>2009</v>
      </c>
      <c r="B932" s="61">
        <v>2010</v>
      </c>
      <c r="C932" s="60" t="s">
        <v>87</v>
      </c>
      <c r="D932" s="60" t="s">
        <v>2316</v>
      </c>
      <c r="E932" s="60" t="e">
        <v>#N/A</v>
      </c>
      <c r="F932" s="50" t="s">
        <v>172</v>
      </c>
      <c r="G932" s="52">
        <v>40094</v>
      </c>
      <c r="H932" s="52">
        <v>40094</v>
      </c>
      <c r="I932" s="52"/>
      <c r="J932" s="63">
        <v>40</v>
      </c>
      <c r="K932" s="60" t="s">
        <v>562</v>
      </c>
      <c r="L932" s="60"/>
      <c r="M932" s="60"/>
      <c r="N932" s="13" t="s">
        <v>600</v>
      </c>
      <c r="O932" s="60"/>
      <c r="P932" s="60" t="s">
        <v>2356</v>
      </c>
    </row>
    <row r="933" spans="1:16" s="45" customFormat="1" ht="14" customHeight="1">
      <c r="A933" s="60">
        <v>2010</v>
      </c>
      <c r="B933" s="61">
        <v>2010</v>
      </c>
      <c r="C933" s="60" t="s">
        <v>21</v>
      </c>
      <c r="D933" s="60" t="str">
        <f>VLOOKUP(C933,agencies!$A$2:$E$375,3,FALSE)</f>
        <v>Rochester PD</v>
      </c>
      <c r="E933" s="60">
        <v>112542</v>
      </c>
      <c r="F933" s="50" t="s">
        <v>204</v>
      </c>
      <c r="G933" s="52">
        <v>40205</v>
      </c>
      <c r="H933" s="52">
        <v>40232</v>
      </c>
      <c r="I933" s="52"/>
      <c r="J933" s="63">
        <v>40</v>
      </c>
      <c r="K933" s="60" t="s">
        <v>562</v>
      </c>
      <c r="L933" s="60"/>
      <c r="M933" s="60"/>
      <c r="N933" s="13" t="s">
        <v>600</v>
      </c>
      <c r="O933" s="60"/>
      <c r="P933" s="60" t="s">
        <v>2355</v>
      </c>
    </row>
    <row r="934" spans="1:16" s="45" customFormat="1" ht="14" customHeight="1">
      <c r="A934" s="60">
        <v>2009</v>
      </c>
      <c r="B934" s="61">
        <v>2009</v>
      </c>
      <c r="C934" s="60" t="s">
        <v>55</v>
      </c>
      <c r="D934" s="60" t="str">
        <f>VLOOKUP(C934,agencies!$A$2:$E$375,3,FALSE)</f>
        <v>Eagan PD</v>
      </c>
      <c r="E934" s="60">
        <v>66549</v>
      </c>
      <c r="F934" s="50" t="s">
        <v>146</v>
      </c>
      <c r="G934" s="52">
        <v>39999</v>
      </c>
      <c r="H934" s="52">
        <v>40003</v>
      </c>
      <c r="I934" s="52"/>
      <c r="J934" s="63">
        <v>21.41</v>
      </c>
      <c r="K934" s="60" t="s">
        <v>562</v>
      </c>
      <c r="L934" s="60"/>
      <c r="M934" s="60"/>
      <c r="N934" s="13" t="s">
        <v>600</v>
      </c>
      <c r="O934" s="60"/>
      <c r="P934" s="60" t="s">
        <v>2355</v>
      </c>
    </row>
  </sheetData>
  <sortState ref="A7:P939">
    <sortCondition descending="1" ref="J7:J939"/>
  </sortState>
  <pageMargins left="0.7" right="0.7" top="0.75" bottom="0.75" header="0.3" footer="0.3"/>
  <pageSetup orientation="portrait" horizontalDpi="1200" verticalDpi="120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abSelected="1" workbookViewId="0">
      <selection activeCell="L2" sqref="B2:L2"/>
    </sheetView>
  </sheetViews>
  <sheetFormatPr baseColWidth="10" defaultRowHeight="14" x14ac:dyDescent="0"/>
  <cols>
    <col min="1" max="1" width="45.33203125" bestFit="1" customWidth="1"/>
  </cols>
  <sheetData>
    <row r="1" spans="1:13">
      <c r="A1" t="s">
        <v>2378</v>
      </c>
      <c r="B1" t="s">
        <v>2449</v>
      </c>
      <c r="C1" t="s">
        <v>2450</v>
      </c>
      <c r="D1" t="s">
        <v>2451</v>
      </c>
      <c r="E1" t="s">
        <v>2452</v>
      </c>
      <c r="F1" t="s">
        <v>2453</v>
      </c>
      <c r="G1" t="s">
        <v>2454</v>
      </c>
      <c r="H1" t="s">
        <v>2456</v>
      </c>
      <c r="I1" t="s">
        <v>2455</v>
      </c>
      <c r="J1" t="s">
        <v>2457</v>
      </c>
      <c r="K1" t="s">
        <v>2458</v>
      </c>
      <c r="L1" t="s">
        <v>2459</v>
      </c>
      <c r="M1" t="s">
        <v>2461</v>
      </c>
    </row>
    <row r="2" spans="1:13">
      <c r="A2" s="116" t="s">
        <v>2460</v>
      </c>
      <c r="B2" s="117">
        <v>48</v>
      </c>
      <c r="C2" s="117">
        <v>59</v>
      </c>
      <c r="D2" s="117">
        <v>84</v>
      </c>
      <c r="E2" s="117">
        <v>81</v>
      </c>
      <c r="F2" s="117">
        <v>74</v>
      </c>
      <c r="G2" s="117">
        <v>110</v>
      </c>
      <c r="H2" s="117">
        <v>81</v>
      </c>
      <c r="I2" s="117">
        <v>76</v>
      </c>
      <c r="J2" s="117">
        <v>112</v>
      </c>
      <c r="K2" s="117">
        <v>99</v>
      </c>
      <c r="L2" s="117">
        <v>109</v>
      </c>
      <c r="M2" s="117">
        <v>933</v>
      </c>
    </row>
    <row r="3" spans="1:13">
      <c r="A3" t="s">
        <v>2318</v>
      </c>
      <c r="D3">
        <v>1</v>
      </c>
      <c r="M3">
        <v>1</v>
      </c>
    </row>
    <row r="4" spans="1:13">
      <c r="A4" t="s">
        <v>1528</v>
      </c>
      <c r="D4">
        <v>2</v>
      </c>
      <c r="E4">
        <v>1</v>
      </c>
      <c r="F4">
        <v>1</v>
      </c>
      <c r="J4">
        <v>1</v>
      </c>
      <c r="M4">
        <v>5</v>
      </c>
    </row>
    <row r="5" spans="1:13">
      <c r="A5" t="s">
        <v>1536</v>
      </c>
      <c r="G5">
        <v>1</v>
      </c>
      <c r="H5">
        <v>3</v>
      </c>
      <c r="K5">
        <v>1</v>
      </c>
      <c r="L5">
        <v>1</v>
      </c>
      <c r="M5">
        <v>6</v>
      </c>
    </row>
    <row r="6" spans="1:13">
      <c r="A6" t="s">
        <v>1345</v>
      </c>
      <c r="F6">
        <v>1</v>
      </c>
      <c r="G6">
        <v>1</v>
      </c>
      <c r="I6">
        <v>1</v>
      </c>
      <c r="M6">
        <v>3</v>
      </c>
    </row>
    <row r="7" spans="1:13">
      <c r="A7" t="s">
        <v>2323</v>
      </c>
      <c r="D7">
        <v>3</v>
      </c>
      <c r="M7">
        <v>3</v>
      </c>
    </row>
    <row r="8" spans="1:13">
      <c r="A8" t="s">
        <v>1384</v>
      </c>
      <c r="B8">
        <v>1</v>
      </c>
      <c r="D8">
        <v>2</v>
      </c>
      <c r="F8">
        <v>1</v>
      </c>
      <c r="G8">
        <v>1</v>
      </c>
      <c r="H8">
        <v>1</v>
      </c>
      <c r="I8">
        <v>1</v>
      </c>
      <c r="J8">
        <v>2</v>
      </c>
      <c r="M8">
        <v>9</v>
      </c>
    </row>
    <row r="9" spans="1:13">
      <c r="A9" t="s">
        <v>1456</v>
      </c>
      <c r="D9">
        <v>1</v>
      </c>
      <c r="G9">
        <v>1</v>
      </c>
      <c r="M9">
        <v>2</v>
      </c>
    </row>
    <row r="10" spans="1:13">
      <c r="A10" t="s">
        <v>1706</v>
      </c>
      <c r="I10">
        <v>1</v>
      </c>
      <c r="M10">
        <v>1</v>
      </c>
    </row>
    <row r="11" spans="1:13">
      <c r="A11" t="s">
        <v>582</v>
      </c>
      <c r="I11">
        <v>1</v>
      </c>
      <c r="J11">
        <v>1</v>
      </c>
      <c r="M11">
        <v>2</v>
      </c>
    </row>
    <row r="12" spans="1:13">
      <c r="A12" t="s">
        <v>1820</v>
      </c>
      <c r="C12">
        <v>1</v>
      </c>
      <c r="E12">
        <v>2</v>
      </c>
      <c r="M12">
        <v>3</v>
      </c>
    </row>
    <row r="13" spans="1:13">
      <c r="A13" t="s">
        <v>1424</v>
      </c>
      <c r="D13">
        <v>1</v>
      </c>
      <c r="M13">
        <v>1</v>
      </c>
    </row>
    <row r="14" spans="1:13">
      <c r="A14" t="s">
        <v>1574</v>
      </c>
      <c r="H14">
        <v>1</v>
      </c>
      <c r="L14">
        <v>1</v>
      </c>
      <c r="M14">
        <v>2</v>
      </c>
    </row>
    <row r="15" spans="1:13">
      <c r="A15" t="s">
        <v>1639</v>
      </c>
      <c r="L15">
        <v>1</v>
      </c>
      <c r="M15">
        <v>1</v>
      </c>
    </row>
    <row r="16" spans="1:13">
      <c r="A16" t="s">
        <v>2319</v>
      </c>
      <c r="F16">
        <v>1</v>
      </c>
      <c r="M16">
        <v>1</v>
      </c>
    </row>
    <row r="17" spans="1:13">
      <c r="A17" t="s">
        <v>1374</v>
      </c>
      <c r="C17">
        <v>1</v>
      </c>
      <c r="D17">
        <v>1</v>
      </c>
      <c r="E17">
        <v>1</v>
      </c>
      <c r="G17">
        <v>2</v>
      </c>
      <c r="H17">
        <v>2</v>
      </c>
      <c r="J17">
        <v>1</v>
      </c>
      <c r="K17">
        <v>2</v>
      </c>
      <c r="L17">
        <v>1</v>
      </c>
      <c r="M17">
        <v>11</v>
      </c>
    </row>
    <row r="18" spans="1:13">
      <c r="A18" t="s">
        <v>1975</v>
      </c>
      <c r="J18">
        <v>1</v>
      </c>
      <c r="M18">
        <v>1</v>
      </c>
    </row>
    <row r="19" spans="1:13">
      <c r="A19" t="s">
        <v>1340</v>
      </c>
      <c r="B19">
        <v>1</v>
      </c>
      <c r="C19">
        <v>2</v>
      </c>
      <c r="D19">
        <v>5</v>
      </c>
      <c r="E19">
        <v>5</v>
      </c>
      <c r="F19">
        <v>2</v>
      </c>
      <c r="G19">
        <v>5</v>
      </c>
      <c r="H19">
        <v>2</v>
      </c>
      <c r="I19">
        <v>4</v>
      </c>
      <c r="J19">
        <v>3</v>
      </c>
      <c r="K19">
        <v>5</v>
      </c>
      <c r="L19">
        <v>4</v>
      </c>
      <c r="M19">
        <v>38</v>
      </c>
    </row>
    <row r="20" spans="1:13">
      <c r="A20" t="s">
        <v>1567</v>
      </c>
      <c r="F20">
        <v>1</v>
      </c>
      <c r="M20">
        <v>1</v>
      </c>
    </row>
    <row r="21" spans="1:13">
      <c r="A21" t="s">
        <v>2071</v>
      </c>
      <c r="F21">
        <v>1</v>
      </c>
      <c r="M21">
        <v>1</v>
      </c>
    </row>
    <row r="22" spans="1:13">
      <c r="A22" t="s">
        <v>1985</v>
      </c>
      <c r="J22">
        <v>1</v>
      </c>
      <c r="M22">
        <v>1</v>
      </c>
    </row>
    <row r="23" spans="1:13">
      <c r="A23" t="s">
        <v>1594</v>
      </c>
      <c r="E23">
        <v>1</v>
      </c>
      <c r="M23">
        <v>1</v>
      </c>
    </row>
    <row r="24" spans="1:13">
      <c r="A24" t="s">
        <v>1936</v>
      </c>
      <c r="E24">
        <v>1</v>
      </c>
      <c r="M24">
        <v>1</v>
      </c>
    </row>
    <row r="25" spans="1:13">
      <c r="A25" t="s">
        <v>1422</v>
      </c>
      <c r="D25">
        <v>2</v>
      </c>
      <c r="F25">
        <v>3</v>
      </c>
      <c r="H25">
        <v>1</v>
      </c>
      <c r="L25">
        <v>1</v>
      </c>
      <c r="M25">
        <v>7</v>
      </c>
    </row>
    <row r="26" spans="1:13">
      <c r="A26" t="s">
        <v>1348</v>
      </c>
      <c r="B26">
        <v>6</v>
      </c>
      <c r="C26">
        <v>5</v>
      </c>
      <c r="D26">
        <v>3</v>
      </c>
      <c r="E26">
        <v>3</v>
      </c>
      <c r="F26">
        <v>2</v>
      </c>
      <c r="G26">
        <v>3</v>
      </c>
      <c r="H26">
        <v>1</v>
      </c>
      <c r="I26">
        <v>2</v>
      </c>
      <c r="J26">
        <v>3</v>
      </c>
      <c r="K26">
        <v>4</v>
      </c>
      <c r="L26">
        <v>3</v>
      </c>
      <c r="M26">
        <v>35</v>
      </c>
    </row>
    <row r="27" spans="1:13">
      <c r="A27" t="s">
        <v>2324</v>
      </c>
      <c r="B27">
        <v>1</v>
      </c>
      <c r="M27">
        <v>1</v>
      </c>
    </row>
    <row r="28" spans="1:13">
      <c r="A28" t="s">
        <v>2089</v>
      </c>
      <c r="E28">
        <v>1</v>
      </c>
      <c r="M28">
        <v>1</v>
      </c>
    </row>
    <row r="29" spans="1:13">
      <c r="A29" t="s">
        <v>1376</v>
      </c>
      <c r="G29">
        <v>1</v>
      </c>
      <c r="H29">
        <v>1</v>
      </c>
      <c r="J29">
        <v>1</v>
      </c>
      <c r="K29">
        <v>1</v>
      </c>
      <c r="L29">
        <v>2</v>
      </c>
      <c r="M29">
        <v>6</v>
      </c>
    </row>
    <row r="30" spans="1:13">
      <c r="A30" t="s">
        <v>1989</v>
      </c>
      <c r="H30">
        <v>1</v>
      </c>
      <c r="M30">
        <v>1</v>
      </c>
    </row>
    <row r="31" spans="1:13">
      <c r="A31" t="s">
        <v>1354</v>
      </c>
      <c r="D31">
        <v>1</v>
      </c>
      <c r="M31">
        <v>1</v>
      </c>
    </row>
    <row r="32" spans="1:13">
      <c r="A32" t="s">
        <v>1477</v>
      </c>
      <c r="I32">
        <v>1</v>
      </c>
      <c r="M32">
        <v>1</v>
      </c>
    </row>
    <row r="33" spans="1:13">
      <c r="A33" t="s">
        <v>2325</v>
      </c>
      <c r="K33">
        <v>1</v>
      </c>
      <c r="M33">
        <v>1</v>
      </c>
    </row>
    <row r="34" spans="1:13">
      <c r="A34" t="s">
        <v>1635</v>
      </c>
      <c r="J34">
        <v>1</v>
      </c>
      <c r="M34">
        <v>1</v>
      </c>
    </row>
    <row r="35" spans="1:13">
      <c r="A35" t="s">
        <v>1465</v>
      </c>
      <c r="D35">
        <v>1</v>
      </c>
      <c r="I35">
        <v>2</v>
      </c>
      <c r="L35">
        <v>1</v>
      </c>
      <c r="M35">
        <v>4</v>
      </c>
    </row>
    <row r="36" spans="1:13">
      <c r="A36" t="s">
        <v>1454</v>
      </c>
      <c r="C36">
        <v>2</v>
      </c>
      <c r="L36">
        <v>1</v>
      </c>
      <c r="M36">
        <v>3</v>
      </c>
    </row>
    <row r="37" spans="1:13">
      <c r="A37" t="s">
        <v>1442</v>
      </c>
      <c r="K37">
        <v>1</v>
      </c>
      <c r="M37">
        <v>1</v>
      </c>
    </row>
    <row r="38" spans="1:13">
      <c r="A38" t="s">
        <v>1613</v>
      </c>
      <c r="C38">
        <v>1</v>
      </c>
      <c r="K38">
        <v>1</v>
      </c>
      <c r="M38">
        <v>2</v>
      </c>
    </row>
    <row r="39" spans="1:13">
      <c r="A39" t="s">
        <v>1071</v>
      </c>
      <c r="G39">
        <v>1</v>
      </c>
      <c r="M39">
        <v>1</v>
      </c>
    </row>
    <row r="40" spans="1:13">
      <c r="A40" t="s">
        <v>1513</v>
      </c>
      <c r="L40">
        <v>1</v>
      </c>
      <c r="M40">
        <v>1</v>
      </c>
    </row>
    <row r="41" spans="1:13">
      <c r="A41" t="s">
        <v>1372</v>
      </c>
      <c r="D41">
        <v>1</v>
      </c>
      <c r="E41">
        <v>2</v>
      </c>
      <c r="G41">
        <v>2</v>
      </c>
      <c r="H41">
        <v>1</v>
      </c>
      <c r="J41">
        <v>1</v>
      </c>
      <c r="K41">
        <v>1</v>
      </c>
      <c r="L41">
        <v>1</v>
      </c>
      <c r="M41">
        <v>9</v>
      </c>
    </row>
    <row r="42" spans="1:13">
      <c r="A42" t="s">
        <v>1413</v>
      </c>
      <c r="D42">
        <v>1</v>
      </c>
      <c r="F42">
        <v>1</v>
      </c>
      <c r="G42">
        <v>1</v>
      </c>
      <c r="M42">
        <v>3</v>
      </c>
    </row>
    <row r="43" spans="1:13">
      <c r="A43" t="s">
        <v>1811</v>
      </c>
      <c r="L43">
        <v>1</v>
      </c>
      <c r="M43">
        <v>1</v>
      </c>
    </row>
    <row r="44" spans="1:13">
      <c r="A44" t="s">
        <v>1419</v>
      </c>
      <c r="B44">
        <v>1</v>
      </c>
      <c r="C44">
        <v>1</v>
      </c>
      <c r="F44">
        <v>1</v>
      </c>
      <c r="M44">
        <v>3</v>
      </c>
    </row>
    <row r="45" spans="1:13">
      <c r="A45" t="s">
        <v>1487</v>
      </c>
      <c r="K45">
        <v>1</v>
      </c>
      <c r="L45">
        <v>1</v>
      </c>
      <c r="M45">
        <v>2</v>
      </c>
    </row>
    <row r="46" spans="1:13">
      <c r="A46" t="s">
        <v>2326</v>
      </c>
      <c r="L46">
        <v>1</v>
      </c>
      <c r="M46">
        <v>1</v>
      </c>
    </row>
    <row r="47" spans="1:13">
      <c r="A47" t="s">
        <v>2327</v>
      </c>
      <c r="D47">
        <v>1</v>
      </c>
      <c r="M47">
        <v>1</v>
      </c>
    </row>
    <row r="48" spans="1:13">
      <c r="A48" t="s">
        <v>2295</v>
      </c>
      <c r="L48">
        <v>1</v>
      </c>
      <c r="M48">
        <v>1</v>
      </c>
    </row>
    <row r="49" spans="1:13">
      <c r="A49" t="s">
        <v>1521</v>
      </c>
      <c r="F49">
        <v>1</v>
      </c>
      <c r="K49">
        <v>2</v>
      </c>
      <c r="M49">
        <v>3</v>
      </c>
    </row>
    <row r="50" spans="1:13">
      <c r="A50" t="s">
        <v>1798</v>
      </c>
      <c r="L50">
        <v>1</v>
      </c>
      <c r="M50">
        <v>1</v>
      </c>
    </row>
    <row r="51" spans="1:13">
      <c r="A51" t="s">
        <v>1674</v>
      </c>
      <c r="D51">
        <v>1</v>
      </c>
      <c r="K51">
        <v>1</v>
      </c>
      <c r="M51">
        <v>2</v>
      </c>
    </row>
    <row r="52" spans="1:13">
      <c r="A52" t="s">
        <v>1839</v>
      </c>
      <c r="D52">
        <v>1</v>
      </c>
      <c r="M52">
        <v>1</v>
      </c>
    </row>
    <row r="53" spans="1:13">
      <c r="A53" t="s">
        <v>1586</v>
      </c>
      <c r="E53">
        <v>1</v>
      </c>
      <c r="F53">
        <v>1</v>
      </c>
      <c r="G53">
        <v>1</v>
      </c>
      <c r="M53">
        <v>3</v>
      </c>
    </row>
    <row r="54" spans="1:13">
      <c r="A54" t="s">
        <v>1342</v>
      </c>
      <c r="E54">
        <v>1</v>
      </c>
      <c r="H54">
        <v>2</v>
      </c>
      <c r="M54">
        <v>3</v>
      </c>
    </row>
    <row r="55" spans="1:13">
      <c r="A55" t="s">
        <v>2320</v>
      </c>
      <c r="L55">
        <v>1</v>
      </c>
      <c r="M55">
        <v>1</v>
      </c>
    </row>
    <row r="56" spans="1:13">
      <c r="A56" t="s">
        <v>1362</v>
      </c>
      <c r="C56">
        <v>3</v>
      </c>
      <c r="D56">
        <v>3</v>
      </c>
      <c r="E56">
        <v>1</v>
      </c>
      <c r="G56">
        <v>1</v>
      </c>
      <c r="H56">
        <v>1</v>
      </c>
      <c r="I56">
        <v>2</v>
      </c>
      <c r="J56">
        <v>2</v>
      </c>
      <c r="K56">
        <v>4</v>
      </c>
      <c r="L56">
        <v>3</v>
      </c>
      <c r="M56">
        <v>20</v>
      </c>
    </row>
    <row r="57" spans="1:13">
      <c r="A57" t="s">
        <v>1684</v>
      </c>
      <c r="K57">
        <v>1</v>
      </c>
      <c r="M57">
        <v>1</v>
      </c>
    </row>
    <row r="58" spans="1:13">
      <c r="A58" t="s">
        <v>1368</v>
      </c>
      <c r="G58">
        <v>1</v>
      </c>
      <c r="H58">
        <v>1</v>
      </c>
      <c r="M58">
        <v>2</v>
      </c>
    </row>
    <row r="59" spans="1:13">
      <c r="A59" t="s">
        <v>1467</v>
      </c>
      <c r="L59">
        <v>1</v>
      </c>
      <c r="M59">
        <v>1</v>
      </c>
    </row>
    <row r="60" spans="1:13">
      <c r="A60" t="s">
        <v>1644</v>
      </c>
      <c r="D60">
        <v>1</v>
      </c>
      <c r="I60">
        <v>1</v>
      </c>
      <c r="M60">
        <v>2</v>
      </c>
    </row>
    <row r="61" spans="1:13">
      <c r="A61" t="s">
        <v>1471</v>
      </c>
      <c r="F61">
        <v>1</v>
      </c>
      <c r="I61">
        <v>1</v>
      </c>
      <c r="J61">
        <v>2</v>
      </c>
      <c r="L61">
        <v>1</v>
      </c>
      <c r="M61">
        <v>5</v>
      </c>
    </row>
    <row r="62" spans="1:13">
      <c r="A62" t="s">
        <v>1482</v>
      </c>
      <c r="H62">
        <v>1</v>
      </c>
      <c r="L62">
        <v>1</v>
      </c>
      <c r="M62">
        <v>2</v>
      </c>
    </row>
    <row r="63" spans="1:13">
      <c r="A63" t="s">
        <v>1607</v>
      </c>
      <c r="J63">
        <v>1</v>
      </c>
      <c r="L63">
        <v>1</v>
      </c>
      <c r="M63">
        <v>2</v>
      </c>
    </row>
    <row r="64" spans="1:13">
      <c r="A64" t="s">
        <v>1437</v>
      </c>
      <c r="B64">
        <v>1</v>
      </c>
      <c r="F64">
        <v>1</v>
      </c>
      <c r="G64">
        <v>2</v>
      </c>
      <c r="L64">
        <v>1</v>
      </c>
      <c r="M64">
        <v>5</v>
      </c>
    </row>
    <row r="65" spans="1:13">
      <c r="A65" t="s">
        <v>1950</v>
      </c>
      <c r="J65">
        <v>1</v>
      </c>
      <c r="L65">
        <v>1</v>
      </c>
      <c r="M65">
        <v>2</v>
      </c>
    </row>
    <row r="66" spans="1:13">
      <c r="A66" t="s">
        <v>1981</v>
      </c>
      <c r="B66">
        <v>1</v>
      </c>
      <c r="L66">
        <v>1</v>
      </c>
      <c r="M66">
        <v>2</v>
      </c>
    </row>
    <row r="67" spans="1:13">
      <c r="A67" t="s">
        <v>1770</v>
      </c>
      <c r="E67">
        <v>1</v>
      </c>
      <c r="M67">
        <v>1</v>
      </c>
    </row>
    <row r="68" spans="1:13">
      <c r="A68" t="s">
        <v>1503</v>
      </c>
      <c r="G68">
        <v>1</v>
      </c>
      <c r="M68">
        <v>1</v>
      </c>
    </row>
    <row r="69" spans="1:13">
      <c r="A69" t="s">
        <v>1493</v>
      </c>
      <c r="L69">
        <v>1</v>
      </c>
      <c r="M69">
        <v>1</v>
      </c>
    </row>
    <row r="70" spans="1:13">
      <c r="A70" t="s">
        <v>1633</v>
      </c>
      <c r="D70">
        <v>1</v>
      </c>
      <c r="M70">
        <v>1</v>
      </c>
    </row>
    <row r="71" spans="1:13">
      <c r="A71" t="s">
        <v>2085</v>
      </c>
      <c r="L71">
        <v>1</v>
      </c>
      <c r="M71">
        <v>1</v>
      </c>
    </row>
    <row r="72" spans="1:13">
      <c r="A72" t="s">
        <v>1489</v>
      </c>
      <c r="B72">
        <v>1</v>
      </c>
      <c r="M72">
        <v>1</v>
      </c>
    </row>
    <row r="73" spans="1:13">
      <c r="A73" t="s">
        <v>2328</v>
      </c>
      <c r="H73">
        <v>1</v>
      </c>
      <c r="M73">
        <v>1</v>
      </c>
    </row>
    <row r="74" spans="1:13">
      <c r="A74" t="s">
        <v>2329</v>
      </c>
      <c r="K74">
        <v>1</v>
      </c>
      <c r="M74">
        <v>1</v>
      </c>
    </row>
    <row r="75" spans="1:13">
      <c r="A75" t="s">
        <v>1832</v>
      </c>
      <c r="C75">
        <v>1</v>
      </c>
      <c r="D75">
        <v>1</v>
      </c>
      <c r="E75">
        <v>1</v>
      </c>
      <c r="G75">
        <v>2</v>
      </c>
      <c r="I75">
        <v>2</v>
      </c>
      <c r="L75">
        <v>1</v>
      </c>
      <c r="M75">
        <v>8</v>
      </c>
    </row>
    <row r="76" spans="1:13">
      <c r="A76" t="s">
        <v>1526</v>
      </c>
      <c r="G76">
        <v>2</v>
      </c>
      <c r="H76">
        <v>1</v>
      </c>
      <c r="J76">
        <v>1</v>
      </c>
      <c r="K76">
        <v>1</v>
      </c>
      <c r="M76">
        <v>5</v>
      </c>
    </row>
    <row r="77" spans="1:13">
      <c r="A77" t="s">
        <v>1968</v>
      </c>
      <c r="L77">
        <v>1</v>
      </c>
      <c r="M77">
        <v>1</v>
      </c>
    </row>
    <row r="78" spans="1:13">
      <c r="A78" t="s">
        <v>1544</v>
      </c>
      <c r="B78">
        <v>1</v>
      </c>
      <c r="C78">
        <v>1</v>
      </c>
      <c r="D78">
        <v>1</v>
      </c>
      <c r="M78">
        <v>3</v>
      </c>
    </row>
    <row r="79" spans="1:13">
      <c r="A79" t="s">
        <v>1580</v>
      </c>
      <c r="J79">
        <v>1</v>
      </c>
      <c r="K79">
        <v>1</v>
      </c>
      <c r="M79">
        <v>2</v>
      </c>
    </row>
    <row r="80" spans="1:13">
      <c r="A80" t="s">
        <v>1749</v>
      </c>
      <c r="H80">
        <v>1</v>
      </c>
      <c r="M80">
        <v>1</v>
      </c>
    </row>
    <row r="81" spans="1:13">
      <c r="A81" t="s">
        <v>1417</v>
      </c>
      <c r="G81">
        <v>1</v>
      </c>
      <c r="M81">
        <v>1</v>
      </c>
    </row>
    <row r="82" spans="1:13">
      <c r="A82" t="s">
        <v>1774</v>
      </c>
      <c r="D82">
        <v>1</v>
      </c>
      <c r="M82">
        <v>1</v>
      </c>
    </row>
    <row r="83" spans="1:13">
      <c r="A83" t="s">
        <v>1484</v>
      </c>
      <c r="D83">
        <v>1</v>
      </c>
      <c r="F83">
        <v>1</v>
      </c>
      <c r="K83">
        <v>1</v>
      </c>
      <c r="M83">
        <v>3</v>
      </c>
    </row>
    <row r="84" spans="1:13">
      <c r="A84" t="s">
        <v>1432</v>
      </c>
      <c r="F84">
        <v>1</v>
      </c>
      <c r="H84">
        <v>1</v>
      </c>
      <c r="K84">
        <v>1</v>
      </c>
      <c r="L84">
        <v>1</v>
      </c>
      <c r="M84">
        <v>4</v>
      </c>
    </row>
    <row r="85" spans="1:13">
      <c r="A85" t="s">
        <v>1691</v>
      </c>
      <c r="C85">
        <v>1</v>
      </c>
      <c r="M85">
        <v>1</v>
      </c>
    </row>
    <row r="86" spans="1:13">
      <c r="A86" t="s">
        <v>1558</v>
      </c>
      <c r="J86">
        <v>1</v>
      </c>
      <c r="M86">
        <v>1</v>
      </c>
    </row>
    <row r="87" spans="1:13">
      <c r="A87" t="s">
        <v>1751</v>
      </c>
      <c r="L87">
        <v>1</v>
      </c>
      <c r="M87">
        <v>1</v>
      </c>
    </row>
    <row r="88" spans="1:13">
      <c r="A88" t="s">
        <v>1731</v>
      </c>
      <c r="I88">
        <v>1</v>
      </c>
      <c r="J88">
        <v>1</v>
      </c>
      <c r="M88">
        <v>2</v>
      </c>
    </row>
    <row r="89" spans="1:13">
      <c r="A89" t="s">
        <v>1928</v>
      </c>
      <c r="K89">
        <v>1</v>
      </c>
      <c r="M89">
        <v>1</v>
      </c>
    </row>
    <row r="90" spans="1:13">
      <c r="A90" t="s">
        <v>1378</v>
      </c>
      <c r="D90">
        <v>1</v>
      </c>
      <c r="G90">
        <v>1</v>
      </c>
      <c r="H90">
        <v>1</v>
      </c>
      <c r="J90">
        <v>2</v>
      </c>
      <c r="K90">
        <v>2</v>
      </c>
      <c r="L90">
        <v>1</v>
      </c>
      <c r="M90">
        <v>8</v>
      </c>
    </row>
    <row r="91" spans="1:13">
      <c r="A91" t="s">
        <v>1531</v>
      </c>
      <c r="G91">
        <v>1</v>
      </c>
      <c r="M91">
        <v>1</v>
      </c>
    </row>
    <row r="92" spans="1:13">
      <c r="A92" t="s">
        <v>2003</v>
      </c>
      <c r="I92">
        <v>1</v>
      </c>
      <c r="M92">
        <v>1</v>
      </c>
    </row>
    <row r="93" spans="1:13">
      <c r="A93" t="s">
        <v>1501</v>
      </c>
      <c r="G93">
        <v>5</v>
      </c>
      <c r="K93">
        <v>1</v>
      </c>
      <c r="M93">
        <v>6</v>
      </c>
    </row>
    <row r="94" spans="1:13">
      <c r="A94" t="s">
        <v>1700</v>
      </c>
      <c r="F94">
        <v>1</v>
      </c>
      <c r="K94">
        <v>1</v>
      </c>
      <c r="M94">
        <v>2</v>
      </c>
    </row>
    <row r="95" spans="1:13">
      <c r="A95" t="s">
        <v>1856</v>
      </c>
      <c r="F95">
        <v>1</v>
      </c>
      <c r="L95">
        <v>1</v>
      </c>
      <c r="M95">
        <v>2</v>
      </c>
    </row>
    <row r="96" spans="1:13">
      <c r="A96" t="s">
        <v>1767</v>
      </c>
      <c r="G96">
        <v>1</v>
      </c>
      <c r="K96">
        <v>1</v>
      </c>
      <c r="M96">
        <v>2</v>
      </c>
    </row>
    <row r="97" spans="1:13">
      <c r="A97" t="s">
        <v>1400</v>
      </c>
      <c r="D97">
        <v>1</v>
      </c>
      <c r="E97">
        <v>1</v>
      </c>
      <c r="H97">
        <v>1</v>
      </c>
      <c r="J97">
        <v>2</v>
      </c>
      <c r="L97">
        <v>1</v>
      </c>
      <c r="M97">
        <v>6</v>
      </c>
    </row>
    <row r="98" spans="1:13">
      <c r="A98" t="s">
        <v>1357</v>
      </c>
      <c r="G98">
        <v>1</v>
      </c>
      <c r="K98">
        <v>1</v>
      </c>
      <c r="L98">
        <v>1</v>
      </c>
      <c r="M98">
        <v>3</v>
      </c>
    </row>
    <row r="99" spans="1:13">
      <c r="A99" t="s">
        <v>1398</v>
      </c>
      <c r="D99">
        <v>1</v>
      </c>
      <c r="G99">
        <v>1</v>
      </c>
      <c r="H99">
        <v>2</v>
      </c>
      <c r="I99">
        <v>2</v>
      </c>
      <c r="J99">
        <v>1</v>
      </c>
      <c r="K99">
        <v>1</v>
      </c>
      <c r="L99">
        <v>1</v>
      </c>
      <c r="M99">
        <v>9</v>
      </c>
    </row>
    <row r="100" spans="1:13">
      <c r="A100" t="s">
        <v>1583</v>
      </c>
      <c r="K100">
        <v>1</v>
      </c>
      <c r="L100">
        <v>1</v>
      </c>
      <c r="M100">
        <v>2</v>
      </c>
    </row>
    <row r="101" spans="1:13">
      <c r="A101" t="s">
        <v>1659</v>
      </c>
      <c r="D101">
        <v>2</v>
      </c>
      <c r="K101">
        <v>1</v>
      </c>
      <c r="M101">
        <v>3</v>
      </c>
    </row>
    <row r="102" spans="1:13">
      <c r="A102" t="s">
        <v>1637</v>
      </c>
      <c r="G102">
        <v>1</v>
      </c>
      <c r="H102">
        <v>1</v>
      </c>
      <c r="J102">
        <v>1</v>
      </c>
      <c r="M102">
        <v>3</v>
      </c>
    </row>
    <row r="103" spans="1:13">
      <c r="A103" t="s">
        <v>1561</v>
      </c>
      <c r="D103">
        <v>1</v>
      </c>
      <c r="M103">
        <v>1</v>
      </c>
    </row>
    <row r="104" spans="1:13">
      <c r="A104" t="s">
        <v>1628</v>
      </c>
      <c r="G104">
        <v>1</v>
      </c>
      <c r="M104">
        <v>1</v>
      </c>
    </row>
    <row r="105" spans="1:13">
      <c r="A105" t="s">
        <v>2316</v>
      </c>
      <c r="C105">
        <v>1</v>
      </c>
      <c r="D105">
        <v>1</v>
      </c>
      <c r="E105">
        <v>18</v>
      </c>
      <c r="F105">
        <v>1</v>
      </c>
      <c r="G105">
        <v>4</v>
      </c>
      <c r="J105">
        <v>3</v>
      </c>
      <c r="K105">
        <v>1</v>
      </c>
      <c r="M105">
        <v>29</v>
      </c>
    </row>
    <row r="106" spans="1:13">
      <c r="A106" t="s">
        <v>1549</v>
      </c>
      <c r="B106">
        <v>1</v>
      </c>
      <c r="D106">
        <v>1</v>
      </c>
      <c r="H106">
        <v>1</v>
      </c>
      <c r="J106">
        <v>6</v>
      </c>
      <c r="M106">
        <v>9</v>
      </c>
    </row>
    <row r="107" spans="1:13">
      <c r="A107" t="s">
        <v>1328</v>
      </c>
      <c r="B107">
        <v>20</v>
      </c>
      <c r="C107">
        <v>13</v>
      </c>
      <c r="D107">
        <v>12</v>
      </c>
      <c r="E107">
        <v>13</v>
      </c>
      <c r="F107">
        <v>24</v>
      </c>
      <c r="G107">
        <v>17</v>
      </c>
      <c r="H107">
        <v>23</v>
      </c>
      <c r="I107">
        <v>16</v>
      </c>
      <c r="J107">
        <v>30</v>
      </c>
      <c r="K107">
        <v>12</v>
      </c>
      <c r="L107">
        <v>15</v>
      </c>
      <c r="M107">
        <v>195</v>
      </c>
    </row>
    <row r="108" spans="1:13">
      <c r="A108" t="s">
        <v>1382</v>
      </c>
      <c r="G108">
        <v>1</v>
      </c>
      <c r="I108">
        <v>1</v>
      </c>
      <c r="L108">
        <v>2</v>
      </c>
      <c r="M108">
        <v>4</v>
      </c>
    </row>
    <row r="109" spans="1:13">
      <c r="A109" t="s">
        <v>1792</v>
      </c>
      <c r="K109">
        <v>1</v>
      </c>
      <c r="M109">
        <v>1</v>
      </c>
    </row>
    <row r="110" spans="1:13">
      <c r="A110" t="s">
        <v>1903</v>
      </c>
      <c r="I110">
        <v>1</v>
      </c>
      <c r="L110">
        <v>1</v>
      </c>
      <c r="M110">
        <v>2</v>
      </c>
    </row>
    <row r="111" spans="1:13">
      <c r="A111" t="s">
        <v>1403</v>
      </c>
      <c r="C111">
        <v>3</v>
      </c>
      <c r="I111">
        <v>1</v>
      </c>
      <c r="J111">
        <v>3</v>
      </c>
      <c r="K111">
        <v>2</v>
      </c>
      <c r="L111">
        <v>2</v>
      </c>
      <c r="M111">
        <v>11</v>
      </c>
    </row>
    <row r="112" spans="1:13">
      <c r="A112" t="s">
        <v>2321</v>
      </c>
      <c r="I112">
        <v>1</v>
      </c>
      <c r="M112">
        <v>1</v>
      </c>
    </row>
    <row r="113" spans="1:13">
      <c r="A113" t="s">
        <v>1459</v>
      </c>
      <c r="F113">
        <v>1</v>
      </c>
      <c r="J113">
        <v>1</v>
      </c>
      <c r="M113">
        <v>2</v>
      </c>
    </row>
    <row r="114" spans="1:13">
      <c r="A114" t="s">
        <v>1609</v>
      </c>
      <c r="I114">
        <v>1</v>
      </c>
      <c r="K114">
        <v>1</v>
      </c>
      <c r="L114">
        <v>1</v>
      </c>
      <c r="M114">
        <v>3</v>
      </c>
    </row>
    <row r="115" spans="1:13">
      <c r="A115" t="s">
        <v>1572</v>
      </c>
      <c r="H115">
        <v>1</v>
      </c>
      <c r="M115">
        <v>1</v>
      </c>
    </row>
    <row r="116" spans="1:13">
      <c r="A116" t="s">
        <v>1491</v>
      </c>
      <c r="B116">
        <v>1</v>
      </c>
      <c r="C116">
        <v>2</v>
      </c>
      <c r="E116">
        <v>3</v>
      </c>
      <c r="G116">
        <v>1</v>
      </c>
      <c r="H116">
        <v>1</v>
      </c>
      <c r="J116">
        <v>1</v>
      </c>
      <c r="M116">
        <v>9</v>
      </c>
    </row>
    <row r="117" spans="1:13">
      <c r="A117" t="s">
        <v>1505</v>
      </c>
      <c r="D117">
        <v>1</v>
      </c>
      <c r="F117">
        <v>1</v>
      </c>
      <c r="H117">
        <v>2</v>
      </c>
      <c r="I117">
        <v>2</v>
      </c>
      <c r="L117">
        <v>1</v>
      </c>
      <c r="M117">
        <v>7</v>
      </c>
    </row>
    <row r="118" spans="1:13">
      <c r="A118" t="s">
        <v>1598</v>
      </c>
      <c r="J118">
        <v>1</v>
      </c>
      <c r="M118">
        <v>1</v>
      </c>
    </row>
    <row r="119" spans="1:13">
      <c r="A119" t="s">
        <v>1872</v>
      </c>
      <c r="H119">
        <v>1</v>
      </c>
      <c r="M119">
        <v>1</v>
      </c>
    </row>
    <row r="120" spans="1:13">
      <c r="A120" t="s">
        <v>1702</v>
      </c>
      <c r="G120">
        <v>1</v>
      </c>
      <c r="M120">
        <v>1</v>
      </c>
    </row>
    <row r="121" spans="1:13">
      <c r="A121" t="s">
        <v>1686</v>
      </c>
      <c r="D121">
        <v>1</v>
      </c>
      <c r="L121">
        <v>1</v>
      </c>
      <c r="M121">
        <v>2</v>
      </c>
    </row>
    <row r="122" spans="1:13">
      <c r="A122" t="s">
        <v>1615</v>
      </c>
      <c r="H122">
        <v>2</v>
      </c>
      <c r="M122">
        <v>2</v>
      </c>
    </row>
    <row r="123" spans="1:13">
      <c r="A123" t="s">
        <v>1509</v>
      </c>
      <c r="L123">
        <v>1</v>
      </c>
      <c r="M123">
        <v>1</v>
      </c>
    </row>
    <row r="124" spans="1:13">
      <c r="A124" t="s">
        <v>2330</v>
      </c>
      <c r="J124">
        <v>1</v>
      </c>
      <c r="M124">
        <v>1</v>
      </c>
    </row>
    <row r="125" spans="1:13">
      <c r="A125" t="s">
        <v>1435</v>
      </c>
      <c r="L125">
        <v>1</v>
      </c>
      <c r="M125">
        <v>1</v>
      </c>
    </row>
    <row r="126" spans="1:13">
      <c r="A126" t="s">
        <v>1922</v>
      </c>
      <c r="G126">
        <v>1</v>
      </c>
      <c r="L126">
        <v>1</v>
      </c>
      <c r="M126">
        <v>2</v>
      </c>
    </row>
    <row r="127" spans="1:13">
      <c r="A127" t="s">
        <v>1447</v>
      </c>
      <c r="C127">
        <v>1</v>
      </c>
      <c r="I127">
        <v>1</v>
      </c>
      <c r="J127">
        <v>1</v>
      </c>
      <c r="K127">
        <v>1</v>
      </c>
      <c r="L127">
        <v>1</v>
      </c>
      <c r="M127">
        <v>5</v>
      </c>
    </row>
    <row r="128" spans="1:13">
      <c r="A128" t="s">
        <v>1852</v>
      </c>
      <c r="C128">
        <v>1</v>
      </c>
      <c r="M128">
        <v>1</v>
      </c>
    </row>
    <row r="129" spans="1:13">
      <c r="A129" t="s">
        <v>2322</v>
      </c>
      <c r="I129">
        <v>1</v>
      </c>
      <c r="M129">
        <v>1</v>
      </c>
    </row>
    <row r="130" spans="1:13">
      <c r="A130" t="s">
        <v>1776</v>
      </c>
      <c r="E130">
        <v>1</v>
      </c>
      <c r="M130">
        <v>1</v>
      </c>
    </row>
    <row r="131" spans="1:13">
      <c r="A131" t="s">
        <v>1944</v>
      </c>
      <c r="E131">
        <v>1</v>
      </c>
      <c r="F131">
        <v>1</v>
      </c>
      <c r="M131">
        <v>2</v>
      </c>
    </row>
    <row r="132" spans="1:13">
      <c r="A132" t="s">
        <v>2067</v>
      </c>
      <c r="G132">
        <v>1</v>
      </c>
      <c r="M132">
        <v>1</v>
      </c>
    </row>
    <row r="133" spans="1:13">
      <c r="A133" t="s">
        <v>1429</v>
      </c>
      <c r="D133">
        <v>1</v>
      </c>
      <c r="G133">
        <v>1</v>
      </c>
      <c r="H133">
        <v>1</v>
      </c>
      <c r="M133">
        <v>3</v>
      </c>
    </row>
    <row r="134" spans="1:13">
      <c r="A134" t="s">
        <v>1352</v>
      </c>
      <c r="C134">
        <v>2</v>
      </c>
      <c r="E134">
        <v>1</v>
      </c>
      <c r="G134">
        <v>2</v>
      </c>
      <c r="J134">
        <v>1</v>
      </c>
      <c r="M134">
        <v>6</v>
      </c>
    </row>
    <row r="135" spans="1:13">
      <c r="A135" t="s">
        <v>1824</v>
      </c>
      <c r="G135">
        <v>1</v>
      </c>
      <c r="M135">
        <v>1</v>
      </c>
    </row>
    <row r="136" spans="1:13">
      <c r="A136" t="s">
        <v>1450</v>
      </c>
      <c r="H136">
        <v>1</v>
      </c>
      <c r="M136">
        <v>1</v>
      </c>
    </row>
    <row r="137" spans="1:13">
      <c r="A137" t="s">
        <v>1445</v>
      </c>
      <c r="I137">
        <v>1</v>
      </c>
      <c r="M137">
        <v>1</v>
      </c>
    </row>
    <row r="138" spans="1:13">
      <c r="A138" t="s">
        <v>1350</v>
      </c>
      <c r="B138">
        <v>1</v>
      </c>
      <c r="C138">
        <v>1</v>
      </c>
      <c r="D138">
        <v>1</v>
      </c>
      <c r="E138">
        <v>3</v>
      </c>
      <c r="F138">
        <v>2</v>
      </c>
      <c r="G138">
        <v>4</v>
      </c>
      <c r="H138">
        <v>4</v>
      </c>
      <c r="I138">
        <v>3</v>
      </c>
      <c r="J138">
        <v>3</v>
      </c>
      <c r="K138">
        <v>1</v>
      </c>
      <c r="L138">
        <v>2</v>
      </c>
      <c r="M138">
        <v>25</v>
      </c>
    </row>
    <row r="139" spans="1:13">
      <c r="A139" t="s">
        <v>1552</v>
      </c>
      <c r="G139">
        <v>1</v>
      </c>
      <c r="M139">
        <v>1</v>
      </c>
    </row>
    <row r="140" spans="1:13">
      <c r="A140" t="s">
        <v>1653</v>
      </c>
      <c r="D140">
        <v>1</v>
      </c>
      <c r="M140">
        <v>1</v>
      </c>
    </row>
    <row r="141" spans="1:13">
      <c r="A141" t="s">
        <v>1086</v>
      </c>
      <c r="J141">
        <v>1</v>
      </c>
      <c r="M141">
        <v>1</v>
      </c>
    </row>
    <row r="142" spans="1:13">
      <c r="A142" t="s">
        <v>1534</v>
      </c>
      <c r="K142">
        <v>1</v>
      </c>
      <c r="M142">
        <v>1</v>
      </c>
    </row>
    <row r="143" spans="1:13">
      <c r="A143" t="s">
        <v>1411</v>
      </c>
      <c r="F143">
        <v>2</v>
      </c>
      <c r="G143">
        <v>1</v>
      </c>
      <c r="K143">
        <v>1</v>
      </c>
      <c r="L143">
        <v>1</v>
      </c>
      <c r="M143">
        <v>5</v>
      </c>
    </row>
    <row r="144" spans="1:13">
      <c r="A144" t="s">
        <v>1576</v>
      </c>
      <c r="C144">
        <v>1</v>
      </c>
      <c r="J144">
        <v>1</v>
      </c>
      <c r="K144">
        <v>1</v>
      </c>
      <c r="M144">
        <v>3</v>
      </c>
    </row>
    <row r="145" spans="1:13">
      <c r="A145" t="s">
        <v>1334</v>
      </c>
      <c r="B145">
        <v>2</v>
      </c>
      <c r="C145">
        <v>3</v>
      </c>
      <c r="D145">
        <v>6</v>
      </c>
      <c r="E145">
        <v>6</v>
      </c>
      <c r="F145">
        <v>2</v>
      </c>
      <c r="G145">
        <v>6</v>
      </c>
      <c r="H145">
        <v>3</v>
      </c>
      <c r="I145">
        <v>4</v>
      </c>
      <c r="J145">
        <v>2</v>
      </c>
      <c r="K145">
        <v>2</v>
      </c>
      <c r="L145">
        <v>1</v>
      </c>
      <c r="M145">
        <v>37</v>
      </c>
    </row>
    <row r="146" spans="1:13">
      <c r="A146" t="s">
        <v>1656</v>
      </c>
      <c r="E146">
        <v>1</v>
      </c>
      <c r="K146">
        <v>1</v>
      </c>
      <c r="M146">
        <v>2</v>
      </c>
    </row>
    <row r="147" spans="1:13">
      <c r="A147" t="s">
        <v>1611</v>
      </c>
      <c r="C147">
        <v>1</v>
      </c>
      <c r="F147">
        <v>1</v>
      </c>
      <c r="H147">
        <v>1</v>
      </c>
      <c r="J147">
        <v>1</v>
      </c>
      <c r="M147">
        <v>4</v>
      </c>
    </row>
    <row r="148" spans="1:13">
      <c r="A148" t="s">
        <v>1630</v>
      </c>
      <c r="F148">
        <v>1</v>
      </c>
      <c r="M148">
        <v>1</v>
      </c>
    </row>
    <row r="149" spans="1:13">
      <c r="A149" t="s">
        <v>1480</v>
      </c>
      <c r="G149">
        <v>1</v>
      </c>
      <c r="H149">
        <v>1</v>
      </c>
      <c r="M149">
        <v>2</v>
      </c>
    </row>
    <row r="150" spans="1:13">
      <c r="A150" t="s">
        <v>1415</v>
      </c>
      <c r="B150">
        <v>1</v>
      </c>
      <c r="J150">
        <v>1</v>
      </c>
      <c r="K150">
        <v>2</v>
      </c>
      <c r="L150">
        <v>3</v>
      </c>
      <c r="M150">
        <v>7</v>
      </c>
    </row>
    <row r="151" spans="1:13">
      <c r="A151" t="s">
        <v>1469</v>
      </c>
      <c r="K151">
        <v>2</v>
      </c>
      <c r="M151">
        <v>2</v>
      </c>
    </row>
    <row r="152" spans="1:13">
      <c r="A152" t="s">
        <v>1406</v>
      </c>
      <c r="L152">
        <v>3</v>
      </c>
      <c r="M152">
        <v>3</v>
      </c>
    </row>
    <row r="153" spans="1:13">
      <c r="A153" t="s">
        <v>1392</v>
      </c>
      <c r="F153">
        <v>1</v>
      </c>
      <c r="H153">
        <v>1</v>
      </c>
      <c r="I153">
        <v>1</v>
      </c>
      <c r="M153">
        <v>3</v>
      </c>
    </row>
    <row r="154" spans="1:13">
      <c r="A154" t="s">
        <v>1641</v>
      </c>
      <c r="I154">
        <v>1</v>
      </c>
      <c r="M154">
        <v>1</v>
      </c>
    </row>
    <row r="155" spans="1:13">
      <c r="A155" t="s">
        <v>1507</v>
      </c>
      <c r="C155">
        <v>1</v>
      </c>
      <c r="G155">
        <v>2</v>
      </c>
      <c r="K155">
        <v>1</v>
      </c>
      <c r="M155">
        <v>4</v>
      </c>
    </row>
    <row r="156" spans="1:13">
      <c r="A156" t="s">
        <v>2331</v>
      </c>
      <c r="B156">
        <v>1</v>
      </c>
      <c r="C156">
        <v>1</v>
      </c>
      <c r="E156">
        <v>1</v>
      </c>
      <c r="F156">
        <v>1</v>
      </c>
      <c r="G156">
        <v>1</v>
      </c>
      <c r="M156">
        <v>5</v>
      </c>
    </row>
    <row r="157" spans="1:13">
      <c r="A157" t="s">
        <v>1964</v>
      </c>
      <c r="B157">
        <v>1</v>
      </c>
      <c r="M157">
        <v>1</v>
      </c>
    </row>
    <row r="158" spans="1:13">
      <c r="A158" t="s">
        <v>1672</v>
      </c>
      <c r="L158">
        <v>2</v>
      </c>
      <c r="M158">
        <v>2</v>
      </c>
    </row>
    <row r="159" spans="1:13">
      <c r="A159" t="s">
        <v>1365</v>
      </c>
      <c r="D159">
        <v>1</v>
      </c>
      <c r="L159">
        <v>2</v>
      </c>
      <c r="M159">
        <v>3</v>
      </c>
    </row>
    <row r="160" spans="1:13">
      <c r="A160" t="s">
        <v>1717</v>
      </c>
      <c r="L160">
        <v>1</v>
      </c>
      <c r="M160">
        <v>1</v>
      </c>
    </row>
    <row r="161" spans="1:13">
      <c r="A161" t="s">
        <v>1727</v>
      </c>
      <c r="K161">
        <v>1</v>
      </c>
      <c r="M161">
        <v>1</v>
      </c>
    </row>
    <row r="162" spans="1:13">
      <c r="A162" t="s">
        <v>1390</v>
      </c>
      <c r="D162">
        <v>1</v>
      </c>
      <c r="G162">
        <v>2</v>
      </c>
      <c r="K162">
        <v>1</v>
      </c>
      <c r="M162">
        <v>4</v>
      </c>
    </row>
    <row r="163" spans="1:13">
      <c r="A163" t="s">
        <v>1380</v>
      </c>
      <c r="C163">
        <v>2</v>
      </c>
      <c r="D163">
        <v>2</v>
      </c>
      <c r="E163">
        <v>1</v>
      </c>
      <c r="F163">
        <v>1</v>
      </c>
      <c r="J163">
        <v>1</v>
      </c>
      <c r="K163">
        <v>1</v>
      </c>
      <c r="L163">
        <v>1</v>
      </c>
      <c r="M163">
        <v>9</v>
      </c>
    </row>
    <row r="164" spans="1:13">
      <c r="A164" t="s">
        <v>1331</v>
      </c>
      <c r="B164">
        <v>1</v>
      </c>
      <c r="C164">
        <v>3</v>
      </c>
      <c r="D164">
        <v>6</v>
      </c>
      <c r="E164">
        <v>3</v>
      </c>
      <c r="F164">
        <v>6</v>
      </c>
      <c r="G164">
        <v>9</v>
      </c>
      <c r="H164">
        <v>7</v>
      </c>
      <c r="I164">
        <v>13</v>
      </c>
      <c r="J164">
        <v>12</v>
      </c>
      <c r="K164">
        <v>3</v>
      </c>
      <c r="L164">
        <v>5</v>
      </c>
      <c r="M164">
        <v>68</v>
      </c>
    </row>
    <row r="165" spans="1:13">
      <c r="A165" t="s">
        <v>1623</v>
      </c>
      <c r="G165">
        <v>1</v>
      </c>
      <c r="M165">
        <v>1</v>
      </c>
    </row>
    <row r="166" spans="1:13">
      <c r="A166" t="s">
        <v>567</v>
      </c>
      <c r="F166">
        <v>2</v>
      </c>
      <c r="G166">
        <v>2</v>
      </c>
      <c r="H166">
        <v>1</v>
      </c>
      <c r="K166">
        <v>1</v>
      </c>
      <c r="L166">
        <v>1</v>
      </c>
      <c r="M166">
        <v>7</v>
      </c>
    </row>
    <row r="167" spans="1:13">
      <c r="A167" t="s">
        <v>1388</v>
      </c>
      <c r="G167">
        <v>2</v>
      </c>
      <c r="K167">
        <v>4</v>
      </c>
      <c r="M167">
        <v>6</v>
      </c>
    </row>
    <row r="168" spans="1:13">
      <c r="A168" t="s">
        <v>1676</v>
      </c>
      <c r="F168">
        <v>1</v>
      </c>
      <c r="J168">
        <v>1</v>
      </c>
      <c r="M168">
        <v>2</v>
      </c>
    </row>
    <row r="169" spans="1:13">
      <c r="A169" t="s">
        <v>1519</v>
      </c>
      <c r="G169">
        <v>1</v>
      </c>
      <c r="L169">
        <v>1</v>
      </c>
      <c r="M169">
        <v>2</v>
      </c>
    </row>
    <row r="170" spans="1:13">
      <c r="A170" t="s">
        <v>1205</v>
      </c>
      <c r="L170">
        <v>1</v>
      </c>
      <c r="M170">
        <v>1</v>
      </c>
    </row>
    <row r="171" spans="1:13">
      <c r="A171" t="s">
        <v>2298</v>
      </c>
      <c r="G171">
        <v>1</v>
      </c>
      <c r="L171">
        <v>1</v>
      </c>
      <c r="M171">
        <v>2</v>
      </c>
    </row>
    <row r="172" spans="1:13">
      <c r="A172" t="s">
        <v>1523</v>
      </c>
      <c r="D172">
        <v>1</v>
      </c>
      <c r="M172">
        <v>1</v>
      </c>
    </row>
    <row r="173" spans="1:13">
      <c r="A173" t="s">
        <v>2285</v>
      </c>
      <c r="L173">
        <v>1</v>
      </c>
      <c r="M173">
        <v>1</v>
      </c>
    </row>
    <row r="174" spans="1:13">
      <c r="A174" t="s">
        <v>1870</v>
      </c>
      <c r="L174">
        <v>1</v>
      </c>
      <c r="M174">
        <v>1</v>
      </c>
    </row>
    <row r="175" spans="1:13">
      <c r="A175" t="s">
        <v>1688</v>
      </c>
      <c r="E175">
        <v>1</v>
      </c>
      <c r="J175">
        <v>1</v>
      </c>
      <c r="L175">
        <v>2</v>
      </c>
      <c r="M175">
        <v>4</v>
      </c>
    </row>
    <row r="176" spans="1:13">
      <c r="A176" t="s">
        <v>1841</v>
      </c>
      <c r="K176">
        <v>1</v>
      </c>
      <c r="M176">
        <v>1</v>
      </c>
    </row>
    <row r="177" spans="1:13">
      <c r="A177" t="s">
        <v>1714</v>
      </c>
      <c r="J177">
        <v>1</v>
      </c>
      <c r="L177">
        <v>1</v>
      </c>
      <c r="M177">
        <v>2</v>
      </c>
    </row>
    <row r="178" spans="1:13">
      <c r="A178" t="s">
        <v>1712</v>
      </c>
      <c r="K178">
        <v>1</v>
      </c>
      <c r="L178">
        <v>1</v>
      </c>
      <c r="M178">
        <v>2</v>
      </c>
    </row>
    <row r="179" spans="1:13">
      <c r="A179" t="s">
        <v>1983</v>
      </c>
      <c r="C179">
        <v>2</v>
      </c>
      <c r="M179">
        <v>2</v>
      </c>
    </row>
    <row r="180" spans="1:13">
      <c r="A180" t="s">
        <v>2332</v>
      </c>
      <c r="J180">
        <v>2</v>
      </c>
      <c r="M180">
        <v>2</v>
      </c>
    </row>
    <row r="181" spans="1:13">
      <c r="A181" t="s">
        <v>2333</v>
      </c>
      <c r="I181">
        <v>1</v>
      </c>
      <c r="K181">
        <v>2</v>
      </c>
      <c r="M181">
        <v>3</v>
      </c>
    </row>
    <row r="182" spans="1:13">
      <c r="A182" t="s">
        <v>1370</v>
      </c>
      <c r="C182">
        <v>1</v>
      </c>
      <c r="D182">
        <v>1</v>
      </c>
      <c r="H182">
        <v>1</v>
      </c>
      <c r="J182">
        <v>2</v>
      </c>
      <c r="K182">
        <v>1</v>
      </c>
      <c r="M182">
        <v>6</v>
      </c>
    </row>
    <row r="183" spans="1:13">
      <c r="A183" t="s">
        <v>1737</v>
      </c>
      <c r="B183">
        <v>1</v>
      </c>
      <c r="M183">
        <v>1</v>
      </c>
    </row>
    <row r="184" spans="1:13">
      <c r="A184" t="s">
        <v>1826</v>
      </c>
      <c r="L184">
        <v>2</v>
      </c>
      <c r="M184">
        <v>2</v>
      </c>
    </row>
    <row r="185" spans="1:13">
      <c r="A185" t="s">
        <v>2081</v>
      </c>
      <c r="B185">
        <v>1</v>
      </c>
      <c r="M185">
        <v>1</v>
      </c>
    </row>
    <row r="186" spans="1:13">
      <c r="A186" t="s">
        <v>1511</v>
      </c>
      <c r="D186">
        <v>1</v>
      </c>
      <c r="F186">
        <v>1</v>
      </c>
      <c r="M186">
        <v>2</v>
      </c>
    </row>
    <row r="187" spans="1:13">
      <c r="A187" t="s">
        <v>1452</v>
      </c>
      <c r="C187">
        <v>1</v>
      </c>
      <c r="G187">
        <v>1</v>
      </c>
      <c r="I187">
        <v>1</v>
      </c>
      <c r="K187">
        <v>4</v>
      </c>
      <c r="M187">
        <v>7</v>
      </c>
    </row>
    <row r="188" spans="1:13">
      <c r="A188" t="s">
        <v>1517</v>
      </c>
      <c r="E188">
        <v>1</v>
      </c>
      <c r="J188">
        <v>1</v>
      </c>
      <c r="K188">
        <v>1</v>
      </c>
      <c r="M188">
        <v>3</v>
      </c>
    </row>
    <row r="189" spans="1:13">
      <c r="A189" t="s">
        <v>1439</v>
      </c>
      <c r="B189">
        <v>1</v>
      </c>
      <c r="G189">
        <v>1</v>
      </c>
      <c r="I189">
        <v>1</v>
      </c>
      <c r="K189">
        <v>1</v>
      </c>
      <c r="M189">
        <v>4</v>
      </c>
    </row>
    <row r="190" spans="1:13">
      <c r="A190" t="s">
        <v>1942</v>
      </c>
      <c r="L190">
        <v>1</v>
      </c>
      <c r="M190">
        <v>1</v>
      </c>
    </row>
    <row r="191" spans="1:13">
      <c r="A191" t="s">
        <v>1359</v>
      </c>
      <c r="B191">
        <v>2</v>
      </c>
      <c r="D191">
        <v>1</v>
      </c>
      <c r="E191">
        <v>2</v>
      </c>
      <c r="F191">
        <v>2</v>
      </c>
      <c r="G191">
        <v>2</v>
      </c>
      <c r="H191">
        <v>1</v>
      </c>
      <c r="I191">
        <v>2</v>
      </c>
      <c r="J191">
        <v>1</v>
      </c>
      <c r="K191">
        <v>6</v>
      </c>
      <c r="L191">
        <v>1</v>
      </c>
      <c r="M191">
        <v>20</v>
      </c>
    </row>
    <row r="192" spans="1:13">
      <c r="A192" t="s">
        <v>1604</v>
      </c>
      <c r="E192">
        <v>2</v>
      </c>
      <c r="M192">
        <v>2</v>
      </c>
    </row>
    <row r="193" spans="1:13">
      <c r="A193" t="s">
        <v>1337</v>
      </c>
      <c r="D193">
        <v>2</v>
      </c>
      <c r="J193">
        <v>1</v>
      </c>
      <c r="L193">
        <v>1</v>
      </c>
      <c r="M193">
        <v>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5"/>
  <sheetViews>
    <sheetView workbookViewId="0"/>
  </sheetViews>
  <sheetFormatPr baseColWidth="10" defaultColWidth="8.83203125" defaultRowHeight="14" x14ac:dyDescent="0"/>
  <cols>
    <col min="1" max="1" width="22.33203125" customWidth="1"/>
    <col min="2" max="2" width="12.33203125" bestFit="1" customWidth="1"/>
    <col min="3" max="3" width="25.1640625" bestFit="1" customWidth="1"/>
    <col min="4" max="4" width="11.83203125" bestFit="1" customWidth="1"/>
    <col min="5" max="5" width="17.5" bestFit="1" customWidth="1"/>
  </cols>
  <sheetData>
    <row r="1" spans="1:7">
      <c r="A1" t="s">
        <v>2167</v>
      </c>
      <c r="B1" t="s">
        <v>2163</v>
      </c>
      <c r="C1" t="s">
        <v>612</v>
      </c>
      <c r="D1" t="s">
        <v>2164</v>
      </c>
      <c r="E1" t="s">
        <v>2165</v>
      </c>
    </row>
    <row r="2" spans="1:7">
      <c r="A2" t="s">
        <v>2170</v>
      </c>
      <c r="B2" t="s">
        <v>1600</v>
      </c>
      <c r="C2" t="s">
        <v>1601</v>
      </c>
      <c r="D2">
        <v>12986</v>
      </c>
      <c r="E2" t="s">
        <v>1602</v>
      </c>
      <c r="G2" s="3" t="s">
        <v>141</v>
      </c>
    </row>
    <row r="3" spans="1:7">
      <c r="A3" s="3" t="s">
        <v>134</v>
      </c>
      <c r="B3" t="s">
        <v>1527</v>
      </c>
      <c r="C3" t="s">
        <v>1528</v>
      </c>
      <c r="D3">
        <v>17763</v>
      </c>
      <c r="E3" t="s">
        <v>1529</v>
      </c>
      <c r="G3" s="3" t="s">
        <v>491</v>
      </c>
    </row>
    <row r="4" spans="1:7">
      <c r="A4" s="3" t="s">
        <v>1295</v>
      </c>
      <c r="B4" t="s">
        <v>1344</v>
      </c>
      <c r="C4" t="s">
        <v>1345</v>
      </c>
      <c r="D4">
        <v>82411</v>
      </c>
      <c r="E4" t="s">
        <v>1346</v>
      </c>
      <c r="G4" s="3" t="s">
        <v>343</v>
      </c>
    </row>
    <row r="5" spans="1:7">
      <c r="A5" s="3" t="s">
        <v>316</v>
      </c>
      <c r="B5" t="s">
        <v>1535</v>
      </c>
      <c r="C5" t="s">
        <v>1536</v>
      </c>
      <c r="D5">
        <v>17306</v>
      </c>
      <c r="E5" t="s">
        <v>1346</v>
      </c>
      <c r="G5" s="3" t="s">
        <v>62</v>
      </c>
    </row>
    <row r="6" spans="1:7">
      <c r="A6" s="3" t="s">
        <v>35</v>
      </c>
      <c r="B6" t="s">
        <v>1383</v>
      </c>
      <c r="C6" t="s">
        <v>1384</v>
      </c>
      <c r="D6">
        <v>50832</v>
      </c>
      <c r="E6" t="s">
        <v>1363</v>
      </c>
      <c r="G6" s="3" t="s">
        <v>582</v>
      </c>
    </row>
    <row r="7" spans="1:7">
      <c r="A7" s="3" t="s">
        <v>129</v>
      </c>
      <c r="B7" t="s">
        <v>1455</v>
      </c>
      <c r="C7" t="s">
        <v>1456</v>
      </c>
      <c r="D7">
        <v>24708</v>
      </c>
      <c r="E7" t="s">
        <v>1457</v>
      </c>
      <c r="G7" s="3" t="s">
        <v>235</v>
      </c>
    </row>
    <row r="8" spans="1:7">
      <c r="A8" s="3" t="s">
        <v>419</v>
      </c>
      <c r="B8" t="s">
        <v>1705</v>
      </c>
      <c r="C8" t="s">
        <v>1706</v>
      </c>
      <c r="D8">
        <v>7872</v>
      </c>
      <c r="E8" t="s">
        <v>1420</v>
      </c>
      <c r="G8" s="3" t="s">
        <v>15</v>
      </c>
    </row>
    <row r="9" spans="1:7">
      <c r="A9" s="3" t="s">
        <v>1024</v>
      </c>
      <c r="B9" t="s">
        <v>1819</v>
      </c>
      <c r="C9" t="s">
        <v>1820</v>
      </c>
      <c r="D9">
        <v>4721</v>
      </c>
      <c r="E9" t="s">
        <v>1393</v>
      </c>
      <c r="G9" s="3" t="s">
        <v>522</v>
      </c>
    </row>
    <row r="10" spans="1:7">
      <c r="A10" t="s">
        <v>1024</v>
      </c>
      <c r="B10" t="s">
        <v>1461</v>
      </c>
      <c r="C10" t="s">
        <v>1462</v>
      </c>
      <c r="D10">
        <v>24368</v>
      </c>
      <c r="E10" t="s">
        <v>1463</v>
      </c>
      <c r="G10" s="3" t="s">
        <v>1071</v>
      </c>
    </row>
    <row r="11" spans="1:7">
      <c r="A11" s="3" t="s">
        <v>1038</v>
      </c>
      <c r="B11" t="s">
        <v>1423</v>
      </c>
      <c r="C11" t="s">
        <v>1424</v>
      </c>
      <c r="D11">
        <v>30568</v>
      </c>
      <c r="E11" t="s">
        <v>1425</v>
      </c>
      <c r="G11" s="3" t="s">
        <v>411</v>
      </c>
    </row>
    <row r="12" spans="1:7">
      <c r="A12" s="3" t="s">
        <v>277</v>
      </c>
      <c r="B12" t="s">
        <v>1573</v>
      </c>
      <c r="C12" t="s">
        <v>1574</v>
      </c>
      <c r="D12">
        <v>14536</v>
      </c>
      <c r="E12" t="s">
        <v>1425</v>
      </c>
      <c r="G12" s="3" t="s">
        <v>53</v>
      </c>
    </row>
    <row r="13" spans="1:7">
      <c r="A13" t="s">
        <v>2171</v>
      </c>
      <c r="B13" t="s">
        <v>1537</v>
      </c>
      <c r="C13" t="s">
        <v>1538</v>
      </c>
      <c r="D13">
        <v>17270</v>
      </c>
      <c r="E13" t="s">
        <v>1539</v>
      </c>
      <c r="G13" s="3" t="s">
        <v>117</v>
      </c>
    </row>
    <row r="14" spans="1:7">
      <c r="A14" s="3" t="s">
        <v>397</v>
      </c>
      <c r="B14" t="s">
        <v>1638</v>
      </c>
      <c r="C14" t="s">
        <v>1639</v>
      </c>
      <c r="D14">
        <v>10425</v>
      </c>
      <c r="E14" t="s">
        <v>1393</v>
      </c>
      <c r="G14" s="3" t="s">
        <v>415</v>
      </c>
    </row>
    <row r="15" spans="1:7">
      <c r="A15" t="s">
        <v>2172</v>
      </c>
      <c r="B15" t="s">
        <v>1889</v>
      </c>
      <c r="C15" t="s">
        <v>1890</v>
      </c>
      <c r="D15">
        <v>3257</v>
      </c>
      <c r="E15" t="s">
        <v>1891</v>
      </c>
      <c r="G15" s="3" t="s">
        <v>354</v>
      </c>
    </row>
    <row r="16" spans="1:7">
      <c r="A16" s="3" t="s">
        <v>80</v>
      </c>
      <c r="B16" t="s">
        <v>1373</v>
      </c>
      <c r="C16" t="s">
        <v>1374</v>
      </c>
      <c r="D16">
        <v>62177</v>
      </c>
      <c r="E16" t="s">
        <v>1346</v>
      </c>
      <c r="G16" s="3" t="s">
        <v>527</v>
      </c>
    </row>
    <row r="17" spans="1:7">
      <c r="A17" s="3" t="s">
        <v>384</v>
      </c>
      <c r="B17" t="s">
        <v>1974</v>
      </c>
      <c r="C17" t="s">
        <v>1975</v>
      </c>
      <c r="D17">
        <v>1972</v>
      </c>
      <c r="E17" t="s">
        <v>1448</v>
      </c>
      <c r="G17" s="3" t="s">
        <v>87</v>
      </c>
    </row>
    <row r="18" spans="1:7">
      <c r="A18" s="3" t="s">
        <v>5</v>
      </c>
      <c r="B18" t="s">
        <v>1339</v>
      </c>
      <c r="C18" t="s">
        <v>1340</v>
      </c>
      <c r="D18">
        <v>87158</v>
      </c>
      <c r="E18" t="s">
        <v>1329</v>
      </c>
      <c r="G18" s="3" t="s">
        <v>438</v>
      </c>
    </row>
    <row r="19" spans="1:7">
      <c r="A19" t="s">
        <v>1189</v>
      </c>
      <c r="B19" t="s">
        <v>1566</v>
      </c>
      <c r="C19" t="s">
        <v>1567</v>
      </c>
      <c r="D19">
        <v>15463</v>
      </c>
      <c r="E19" t="s">
        <v>1401</v>
      </c>
      <c r="G19" s="3" t="s">
        <v>479</v>
      </c>
    </row>
    <row r="20" spans="1:7">
      <c r="A20" s="3" t="s">
        <v>241</v>
      </c>
      <c r="B20" t="s">
        <v>2070</v>
      </c>
      <c r="C20" t="s">
        <v>2071</v>
      </c>
      <c r="D20">
        <v>821</v>
      </c>
      <c r="E20" t="s">
        <v>1433</v>
      </c>
      <c r="G20" s="3" t="s">
        <v>40</v>
      </c>
    </row>
    <row r="21" spans="1:7">
      <c r="A21" s="3" t="s">
        <v>382</v>
      </c>
      <c r="B21" t="s">
        <v>1984</v>
      </c>
      <c r="C21" t="s">
        <v>1985</v>
      </c>
      <c r="D21">
        <v>1789</v>
      </c>
      <c r="E21" t="s">
        <v>1485</v>
      </c>
      <c r="G21" s="3" t="s">
        <v>434</v>
      </c>
    </row>
    <row r="22" spans="1:7">
      <c r="A22" s="3" t="s">
        <v>70</v>
      </c>
      <c r="B22" t="s">
        <v>1593</v>
      </c>
      <c r="C22" t="s">
        <v>1594</v>
      </c>
      <c r="D22">
        <v>13384</v>
      </c>
      <c r="E22" t="s">
        <v>1420</v>
      </c>
      <c r="G22" s="3" t="s">
        <v>1086</v>
      </c>
    </row>
    <row r="23" spans="1:7">
      <c r="A23" s="3" t="s">
        <v>121</v>
      </c>
      <c r="B23" t="s">
        <v>1935</v>
      </c>
      <c r="C23" t="s">
        <v>1936</v>
      </c>
      <c r="D23">
        <v>2355</v>
      </c>
      <c r="E23" t="s">
        <v>1420</v>
      </c>
      <c r="G23" s="3" t="s">
        <v>567</v>
      </c>
    </row>
    <row r="24" spans="1:7">
      <c r="A24" s="3" t="s">
        <v>100</v>
      </c>
      <c r="B24" t="s">
        <v>1421</v>
      </c>
      <c r="C24" t="s">
        <v>1422</v>
      </c>
      <c r="D24">
        <v>30873</v>
      </c>
      <c r="E24" t="s">
        <v>1329</v>
      </c>
      <c r="G24" s="3" t="s">
        <v>1205</v>
      </c>
    </row>
    <row r="25" spans="1:7">
      <c r="A25" s="3" t="s">
        <v>9</v>
      </c>
      <c r="B25" t="s">
        <v>1347</v>
      </c>
      <c r="C25" t="s">
        <v>1348</v>
      </c>
      <c r="D25">
        <v>79433</v>
      </c>
      <c r="E25" t="s">
        <v>1329</v>
      </c>
      <c r="G25" s="3" t="s">
        <v>306</v>
      </c>
    </row>
    <row r="26" spans="1:7">
      <c r="A26" t="s">
        <v>2173</v>
      </c>
      <c r="B26" t="s">
        <v>1741</v>
      </c>
      <c r="C26" t="s">
        <v>1742</v>
      </c>
      <c r="D26">
        <v>6441</v>
      </c>
      <c r="E26" t="s">
        <v>1599</v>
      </c>
    </row>
    <row r="27" spans="1:7">
      <c r="A27" s="3" t="s">
        <v>217</v>
      </c>
      <c r="B27" t="s">
        <v>2088</v>
      </c>
      <c r="C27" t="s">
        <v>2089</v>
      </c>
      <c r="D27">
        <v>689</v>
      </c>
      <c r="E27" t="s">
        <v>1725</v>
      </c>
    </row>
    <row r="28" spans="1:7">
      <c r="A28" s="3" t="s">
        <v>289</v>
      </c>
      <c r="B28" t="s">
        <v>1375</v>
      </c>
      <c r="C28" t="s">
        <v>1376</v>
      </c>
      <c r="D28">
        <v>61939</v>
      </c>
      <c r="E28" t="s">
        <v>1363</v>
      </c>
    </row>
    <row r="29" spans="1:7">
      <c r="A29" s="3" t="s">
        <v>367</v>
      </c>
      <c r="B29" t="s">
        <v>1988</v>
      </c>
      <c r="C29" t="s">
        <v>1989</v>
      </c>
      <c r="D29">
        <v>1729</v>
      </c>
      <c r="E29" t="s">
        <v>1745</v>
      </c>
    </row>
    <row r="30" spans="1:7">
      <c r="A30" t="s">
        <v>2174</v>
      </c>
      <c r="B30" t="s">
        <v>1563</v>
      </c>
      <c r="C30" t="s">
        <v>1564</v>
      </c>
      <c r="D30">
        <v>15637</v>
      </c>
      <c r="E30" t="s">
        <v>1565</v>
      </c>
    </row>
    <row r="31" spans="1:7">
      <c r="A31" s="3" t="s">
        <v>1076</v>
      </c>
      <c r="B31" t="s">
        <v>1353</v>
      </c>
      <c r="C31" t="s">
        <v>1354</v>
      </c>
      <c r="D31">
        <v>73693</v>
      </c>
      <c r="E31" t="s">
        <v>1355</v>
      </c>
    </row>
    <row r="32" spans="1:7">
      <c r="A32" s="3" t="s">
        <v>1101</v>
      </c>
      <c r="B32" t="s">
        <v>1476</v>
      </c>
      <c r="C32" t="s">
        <v>1477</v>
      </c>
      <c r="D32">
        <v>23419</v>
      </c>
      <c r="E32" t="s">
        <v>1478</v>
      </c>
    </row>
    <row r="33" spans="1:5">
      <c r="A33" s="3" t="s">
        <v>461</v>
      </c>
      <c r="B33" t="s">
        <v>1634</v>
      </c>
      <c r="C33" t="s">
        <v>1635</v>
      </c>
      <c r="D33">
        <v>10903</v>
      </c>
      <c r="E33" t="s">
        <v>1346</v>
      </c>
    </row>
    <row r="34" spans="1:5">
      <c r="A34" s="3" t="s">
        <v>104</v>
      </c>
      <c r="B34" t="s">
        <v>1464</v>
      </c>
      <c r="C34" t="s">
        <v>1465</v>
      </c>
      <c r="D34">
        <v>24003</v>
      </c>
      <c r="E34" t="s">
        <v>1329</v>
      </c>
    </row>
    <row r="35" spans="1:5">
      <c r="A35" s="3" t="s">
        <v>50</v>
      </c>
      <c r="B35" t="s">
        <v>1453</v>
      </c>
      <c r="C35" t="s">
        <v>1454</v>
      </c>
      <c r="D35">
        <v>25099</v>
      </c>
      <c r="E35" t="s">
        <v>1355</v>
      </c>
    </row>
    <row r="36" spans="1:5">
      <c r="A36" t="s">
        <v>2175</v>
      </c>
      <c r="B36" t="s">
        <v>1821</v>
      </c>
      <c r="C36" t="s">
        <v>1822</v>
      </c>
      <c r="D36">
        <v>4706</v>
      </c>
      <c r="E36" t="s">
        <v>1793</v>
      </c>
    </row>
    <row r="37" spans="1:5">
      <c r="A37" s="3" t="s">
        <v>1128</v>
      </c>
      <c r="B37" t="s">
        <v>1441</v>
      </c>
      <c r="C37" t="s">
        <v>1442</v>
      </c>
      <c r="D37">
        <v>26712</v>
      </c>
      <c r="E37" t="s">
        <v>1443</v>
      </c>
    </row>
    <row r="38" spans="1:5">
      <c r="A38" s="3" t="s">
        <v>1184</v>
      </c>
      <c r="B38" t="s">
        <v>1612</v>
      </c>
      <c r="C38" t="s">
        <v>1613</v>
      </c>
      <c r="D38">
        <v>12583</v>
      </c>
      <c r="E38" t="s">
        <v>1404</v>
      </c>
    </row>
    <row r="39" spans="1:5">
      <c r="A39" t="s">
        <v>2176</v>
      </c>
      <c r="B39" t="s">
        <v>1677</v>
      </c>
      <c r="C39" t="s">
        <v>1678</v>
      </c>
      <c r="D39">
        <v>8803</v>
      </c>
      <c r="E39" t="s">
        <v>1679</v>
      </c>
    </row>
    <row r="40" spans="1:5">
      <c r="A40" s="3" t="s">
        <v>517</v>
      </c>
      <c r="B40" t="s">
        <v>1512</v>
      </c>
      <c r="C40" t="s">
        <v>1513</v>
      </c>
      <c r="D40">
        <v>19714</v>
      </c>
      <c r="E40" t="s">
        <v>1346</v>
      </c>
    </row>
    <row r="41" spans="1:5">
      <c r="A41" t="s">
        <v>2177</v>
      </c>
      <c r="B41" t="s">
        <v>1782</v>
      </c>
      <c r="C41" t="s">
        <v>1783</v>
      </c>
      <c r="D41">
        <v>5244</v>
      </c>
      <c r="E41" t="s">
        <v>1784</v>
      </c>
    </row>
    <row r="42" spans="1:5">
      <c r="A42" s="3" t="s">
        <v>115</v>
      </c>
      <c r="B42" t="s">
        <v>1371</v>
      </c>
      <c r="C42" t="s">
        <v>1372</v>
      </c>
      <c r="D42">
        <v>62256</v>
      </c>
      <c r="E42" t="s">
        <v>1346</v>
      </c>
    </row>
    <row r="43" spans="1:5">
      <c r="A43" s="3" t="s">
        <v>132</v>
      </c>
      <c r="B43" t="s">
        <v>1412</v>
      </c>
      <c r="C43" t="s">
        <v>1413</v>
      </c>
      <c r="D43">
        <v>35868</v>
      </c>
      <c r="E43" t="s">
        <v>1360</v>
      </c>
    </row>
    <row r="44" spans="1:5">
      <c r="A44" t="s">
        <v>2178</v>
      </c>
      <c r="B44" t="s">
        <v>1810</v>
      </c>
      <c r="C44" t="s">
        <v>1811</v>
      </c>
      <c r="D44">
        <v>4896</v>
      </c>
      <c r="E44" t="s">
        <v>1812</v>
      </c>
    </row>
    <row r="45" spans="1:5">
      <c r="A45" s="3" t="s">
        <v>1041</v>
      </c>
      <c r="B45" t="s">
        <v>1418</v>
      </c>
      <c r="C45" t="s">
        <v>1419</v>
      </c>
      <c r="D45">
        <v>32937</v>
      </c>
      <c r="E45" t="s">
        <v>1420</v>
      </c>
    </row>
    <row r="46" spans="1:5">
      <c r="A46" s="3" t="s">
        <v>508</v>
      </c>
      <c r="B46" t="s">
        <v>1486</v>
      </c>
      <c r="C46" t="s">
        <v>1487</v>
      </c>
      <c r="D46">
        <v>22716</v>
      </c>
      <c r="E46" t="s">
        <v>1329</v>
      </c>
    </row>
    <row r="47" spans="1:5">
      <c r="A47" s="3" t="s">
        <v>621</v>
      </c>
      <c r="B47" t="s">
        <v>1520</v>
      </c>
      <c r="C47" t="s">
        <v>1521</v>
      </c>
      <c r="D47">
        <v>18693</v>
      </c>
      <c r="E47" t="s">
        <v>1363</v>
      </c>
    </row>
    <row r="48" spans="1:5">
      <c r="A48" s="3" t="s">
        <v>477</v>
      </c>
      <c r="B48" t="s">
        <v>1797</v>
      </c>
      <c r="C48" t="s">
        <v>1798</v>
      </c>
      <c r="D48">
        <v>5055</v>
      </c>
      <c r="E48" t="s">
        <v>1329</v>
      </c>
    </row>
    <row r="49" spans="1:5">
      <c r="A49" s="3" t="s">
        <v>106</v>
      </c>
      <c r="B49" t="s">
        <v>1673</v>
      </c>
      <c r="C49" t="s">
        <v>1674</v>
      </c>
      <c r="D49">
        <v>9042</v>
      </c>
      <c r="E49" t="s">
        <v>1463</v>
      </c>
    </row>
    <row r="50" spans="1:5">
      <c r="A50" s="3" t="s">
        <v>148</v>
      </c>
      <c r="B50" t="s">
        <v>1838</v>
      </c>
      <c r="C50" t="s">
        <v>1839</v>
      </c>
      <c r="D50">
        <v>4228</v>
      </c>
      <c r="E50" t="s">
        <v>1404</v>
      </c>
    </row>
    <row r="51" spans="1:5">
      <c r="A51" s="3" t="s">
        <v>1068</v>
      </c>
      <c r="B51" t="s">
        <v>1585</v>
      </c>
      <c r="C51" t="s">
        <v>1586</v>
      </c>
      <c r="D51">
        <v>13503</v>
      </c>
      <c r="E51" t="s">
        <v>1587</v>
      </c>
    </row>
    <row r="52" spans="1:5">
      <c r="A52" t="s">
        <v>2179</v>
      </c>
      <c r="B52" t="s">
        <v>1473</v>
      </c>
      <c r="C52" t="s">
        <v>1474</v>
      </c>
      <c r="D52">
        <v>23544</v>
      </c>
      <c r="E52" t="s">
        <v>1475</v>
      </c>
    </row>
    <row r="53" spans="1:5">
      <c r="A53" s="3" t="s">
        <v>586</v>
      </c>
      <c r="B53" t="s">
        <v>1341</v>
      </c>
      <c r="C53" t="s">
        <v>1342</v>
      </c>
      <c r="D53">
        <v>86241</v>
      </c>
      <c r="E53" t="s">
        <v>1343</v>
      </c>
    </row>
    <row r="54" spans="1:5">
      <c r="A54" s="3" t="s">
        <v>55</v>
      </c>
      <c r="B54" t="s">
        <v>1361</v>
      </c>
      <c r="C54" t="s">
        <v>1362</v>
      </c>
      <c r="D54">
        <v>66549</v>
      </c>
      <c r="E54" t="s">
        <v>1363</v>
      </c>
    </row>
    <row r="55" spans="1:5">
      <c r="A55" s="3" t="s">
        <v>530</v>
      </c>
      <c r="B55" t="s">
        <v>1683</v>
      </c>
      <c r="C55" t="s">
        <v>1684</v>
      </c>
      <c r="D55">
        <v>8659</v>
      </c>
      <c r="E55" t="s">
        <v>1570</v>
      </c>
    </row>
    <row r="56" spans="1:5">
      <c r="A56" s="3" t="s">
        <v>288</v>
      </c>
      <c r="B56" t="s">
        <v>1367</v>
      </c>
      <c r="C56" t="s">
        <v>1368</v>
      </c>
      <c r="D56">
        <v>63835</v>
      </c>
      <c r="E56" t="s">
        <v>1329</v>
      </c>
    </row>
    <row r="57" spans="1:5">
      <c r="A57" s="3" t="s">
        <v>402</v>
      </c>
      <c r="B57" t="s">
        <v>1466</v>
      </c>
      <c r="C57" t="s">
        <v>1467</v>
      </c>
      <c r="D57">
        <v>23924</v>
      </c>
      <c r="E57" t="s">
        <v>1393</v>
      </c>
    </row>
    <row r="58" spans="1:5">
      <c r="A58" s="3" t="s">
        <v>137</v>
      </c>
      <c r="B58" t="s">
        <v>1643</v>
      </c>
      <c r="C58" t="s">
        <v>1644</v>
      </c>
      <c r="D58">
        <v>10247</v>
      </c>
      <c r="E58" t="s">
        <v>1645</v>
      </c>
    </row>
    <row r="59" spans="1:5">
      <c r="A59" t="s">
        <v>2180</v>
      </c>
      <c r="B59" t="s">
        <v>1754</v>
      </c>
      <c r="C59" t="s">
        <v>1755</v>
      </c>
      <c r="D59">
        <v>5909</v>
      </c>
      <c r="E59" t="s">
        <v>1756</v>
      </c>
    </row>
    <row r="60" spans="1:5">
      <c r="A60" s="3" t="s">
        <v>239</v>
      </c>
      <c r="B60" t="s">
        <v>1470</v>
      </c>
      <c r="C60" t="s">
        <v>1471</v>
      </c>
      <c r="D60">
        <v>23648</v>
      </c>
      <c r="E60" t="s">
        <v>1472</v>
      </c>
    </row>
    <row r="61" spans="1:5">
      <c r="A61" s="3" t="s">
        <v>280</v>
      </c>
      <c r="B61" t="s">
        <v>1481</v>
      </c>
      <c r="C61" t="s">
        <v>1482</v>
      </c>
      <c r="D61">
        <v>22940</v>
      </c>
      <c r="E61" t="s">
        <v>1363</v>
      </c>
    </row>
    <row r="62" spans="1:5">
      <c r="A62" t="s">
        <v>2181</v>
      </c>
      <c r="B62" t="s">
        <v>1540</v>
      </c>
      <c r="C62" t="s">
        <v>1541</v>
      </c>
      <c r="D62">
        <v>17082</v>
      </c>
      <c r="E62" t="s">
        <v>1542</v>
      </c>
    </row>
    <row r="63" spans="1:5">
      <c r="A63" t="s">
        <v>1194</v>
      </c>
      <c r="B63" t="s">
        <v>1606</v>
      </c>
      <c r="C63" t="s">
        <v>1607</v>
      </c>
      <c r="D63">
        <v>12955</v>
      </c>
      <c r="E63" t="s">
        <v>1529</v>
      </c>
    </row>
    <row r="64" spans="1:5">
      <c r="A64" s="3" t="s">
        <v>7</v>
      </c>
      <c r="B64" t="s">
        <v>1436</v>
      </c>
      <c r="C64" t="s">
        <v>1437</v>
      </c>
      <c r="D64">
        <v>27782</v>
      </c>
      <c r="E64" t="s">
        <v>1346</v>
      </c>
    </row>
    <row r="65" spans="1:5">
      <c r="A65" s="3" t="s">
        <v>347</v>
      </c>
      <c r="B65" t="s">
        <v>1949</v>
      </c>
      <c r="C65" t="s">
        <v>1950</v>
      </c>
      <c r="D65">
        <v>2240</v>
      </c>
      <c r="E65" t="s">
        <v>1642</v>
      </c>
    </row>
    <row r="66" spans="1:5">
      <c r="A66" s="3" t="s">
        <v>1207</v>
      </c>
      <c r="B66" t="s">
        <v>1980</v>
      </c>
      <c r="C66" t="s">
        <v>1981</v>
      </c>
      <c r="D66">
        <v>1799</v>
      </c>
      <c r="E66" t="s">
        <v>1343</v>
      </c>
    </row>
    <row r="67" spans="1:5">
      <c r="A67" s="3" t="s">
        <v>215</v>
      </c>
      <c r="B67" t="s">
        <v>1769</v>
      </c>
      <c r="C67" t="s">
        <v>1770</v>
      </c>
      <c r="D67">
        <v>5493</v>
      </c>
      <c r="E67" t="s">
        <v>1581</v>
      </c>
    </row>
    <row r="68" spans="1:5">
      <c r="A68" s="3" t="s">
        <v>310</v>
      </c>
      <c r="B68" t="s">
        <v>1502</v>
      </c>
      <c r="C68" t="s">
        <v>1503</v>
      </c>
      <c r="D68">
        <v>20991</v>
      </c>
      <c r="E68" t="s">
        <v>1329</v>
      </c>
    </row>
    <row r="69" spans="1:5">
      <c r="A69" t="s">
        <v>2182</v>
      </c>
      <c r="B69" t="s">
        <v>1492</v>
      </c>
      <c r="C69" t="s">
        <v>1493</v>
      </c>
      <c r="D69">
        <v>21782</v>
      </c>
      <c r="E69" t="s">
        <v>1494</v>
      </c>
    </row>
    <row r="70" spans="1:5">
      <c r="A70" s="3" t="s">
        <v>124</v>
      </c>
      <c r="B70" t="s">
        <v>1632</v>
      </c>
      <c r="C70" t="s">
        <v>1633</v>
      </c>
      <c r="D70">
        <v>11155</v>
      </c>
      <c r="E70" t="s">
        <v>1433</v>
      </c>
    </row>
    <row r="71" spans="1:5">
      <c r="A71" t="s">
        <v>2183</v>
      </c>
      <c r="B71" t="s">
        <v>1833</v>
      </c>
      <c r="C71" t="s">
        <v>1834</v>
      </c>
      <c r="D71">
        <v>4353</v>
      </c>
      <c r="E71" t="s">
        <v>1835</v>
      </c>
    </row>
    <row r="72" spans="1:5">
      <c r="A72" s="3" t="s">
        <v>410</v>
      </c>
      <c r="B72" t="s">
        <v>2084</v>
      </c>
      <c r="C72" t="s">
        <v>2085</v>
      </c>
      <c r="D72">
        <v>757</v>
      </c>
      <c r="E72" t="s">
        <v>1781</v>
      </c>
    </row>
    <row r="73" spans="1:5">
      <c r="A73" s="3" t="s">
        <v>24</v>
      </c>
      <c r="B73" t="s">
        <v>1488</v>
      </c>
      <c r="C73" t="s">
        <v>1489</v>
      </c>
      <c r="D73">
        <v>22661</v>
      </c>
      <c r="E73" t="s">
        <v>1363</v>
      </c>
    </row>
    <row r="74" spans="1:5">
      <c r="A74" s="7" t="s">
        <v>1307</v>
      </c>
      <c r="B74" t="s">
        <v>1831</v>
      </c>
      <c r="C74" t="s">
        <v>1832</v>
      </c>
      <c r="D74">
        <v>4414</v>
      </c>
      <c r="E74" t="s">
        <v>1329</v>
      </c>
    </row>
    <row r="75" spans="1:5">
      <c r="A75" s="3" t="s">
        <v>190</v>
      </c>
      <c r="B75" t="s">
        <v>1525</v>
      </c>
      <c r="C75" t="s">
        <v>1526</v>
      </c>
      <c r="D75">
        <v>18167</v>
      </c>
      <c r="E75" t="s">
        <v>1329</v>
      </c>
    </row>
    <row r="76" spans="1:5">
      <c r="A76" t="s">
        <v>2184</v>
      </c>
      <c r="B76" t="s">
        <v>1696</v>
      </c>
      <c r="C76" t="s">
        <v>1697</v>
      </c>
      <c r="D76">
        <v>8290</v>
      </c>
      <c r="E76" t="s">
        <v>1698</v>
      </c>
    </row>
    <row r="77" spans="1:5">
      <c r="A77" s="3" t="s">
        <v>418</v>
      </c>
      <c r="B77" t="s">
        <v>1967</v>
      </c>
      <c r="C77" t="s">
        <v>1968</v>
      </c>
      <c r="D77">
        <v>2058</v>
      </c>
      <c r="E77" t="s">
        <v>1338</v>
      </c>
    </row>
    <row r="78" spans="1:5">
      <c r="A78" s="3" t="s">
        <v>1021</v>
      </c>
      <c r="B78" t="s">
        <v>1543</v>
      </c>
      <c r="C78" t="s">
        <v>1544</v>
      </c>
      <c r="D78">
        <v>16651</v>
      </c>
      <c r="E78" t="s">
        <v>1545</v>
      </c>
    </row>
    <row r="79" spans="1:5">
      <c r="A79" s="3" t="s">
        <v>456</v>
      </c>
      <c r="B79" t="s">
        <v>1579</v>
      </c>
      <c r="C79" t="s">
        <v>1580</v>
      </c>
      <c r="D79">
        <v>13804</v>
      </c>
      <c r="E79" t="s">
        <v>1581</v>
      </c>
    </row>
    <row r="80" spans="1:5">
      <c r="A80" s="3" t="s">
        <v>369</v>
      </c>
      <c r="B80" t="s">
        <v>1748</v>
      </c>
      <c r="C80" t="s">
        <v>1749</v>
      </c>
      <c r="D80">
        <v>6111</v>
      </c>
      <c r="E80" t="s">
        <v>1732</v>
      </c>
    </row>
    <row r="81" spans="1:5">
      <c r="A81" s="3" t="s">
        <v>296</v>
      </c>
      <c r="B81" t="s">
        <v>1416</v>
      </c>
      <c r="C81" t="s">
        <v>1417</v>
      </c>
      <c r="D81">
        <v>34912</v>
      </c>
      <c r="E81" t="s">
        <v>1363</v>
      </c>
    </row>
    <row r="82" spans="1:5">
      <c r="A82" s="3" t="s">
        <v>1081</v>
      </c>
      <c r="B82" t="s">
        <v>1483</v>
      </c>
      <c r="C82" t="s">
        <v>1484</v>
      </c>
      <c r="D82">
        <v>22902</v>
      </c>
      <c r="E82" t="s">
        <v>1485</v>
      </c>
    </row>
    <row r="83" spans="1:5">
      <c r="A83" s="3" t="s">
        <v>150</v>
      </c>
      <c r="B83" t="s">
        <v>1773</v>
      </c>
      <c r="C83" t="s">
        <v>1774</v>
      </c>
      <c r="D83">
        <v>5450</v>
      </c>
      <c r="E83" t="s">
        <v>1485</v>
      </c>
    </row>
    <row r="84" spans="1:5">
      <c r="A84" s="3" t="s">
        <v>1058</v>
      </c>
      <c r="B84" t="s">
        <v>1431</v>
      </c>
      <c r="C84" t="s">
        <v>1432</v>
      </c>
      <c r="D84">
        <v>28721</v>
      </c>
      <c r="E84" t="s">
        <v>1433</v>
      </c>
    </row>
    <row r="85" spans="1:5">
      <c r="A85" t="s">
        <v>2185</v>
      </c>
      <c r="B85" t="s">
        <v>1689</v>
      </c>
      <c r="C85" t="s">
        <v>1690</v>
      </c>
      <c r="D85">
        <v>8570</v>
      </c>
      <c r="E85" t="s">
        <v>1691</v>
      </c>
    </row>
    <row r="86" spans="1:5">
      <c r="A86" s="3" t="s">
        <v>1125</v>
      </c>
      <c r="B86" t="s">
        <v>1557</v>
      </c>
      <c r="C86" t="s">
        <v>1558</v>
      </c>
      <c r="D86">
        <v>15839</v>
      </c>
      <c r="E86" t="s">
        <v>1559</v>
      </c>
    </row>
    <row r="87" spans="1:5">
      <c r="A87" t="s">
        <v>2186</v>
      </c>
      <c r="B87" t="s">
        <v>1495</v>
      </c>
      <c r="C87" t="s">
        <v>1496</v>
      </c>
      <c r="D87">
        <v>21575</v>
      </c>
      <c r="E87" t="s">
        <v>1497</v>
      </c>
    </row>
    <row r="88" spans="1:5">
      <c r="A88" s="3" t="s">
        <v>406</v>
      </c>
      <c r="B88" t="s">
        <v>1750</v>
      </c>
      <c r="C88" t="s">
        <v>1751</v>
      </c>
      <c r="D88">
        <v>6104</v>
      </c>
      <c r="E88" t="s">
        <v>1587</v>
      </c>
    </row>
    <row r="89" spans="1:5">
      <c r="A89" t="s">
        <v>2187</v>
      </c>
      <c r="B89" t="s">
        <v>1873</v>
      </c>
      <c r="C89" t="s">
        <v>1874</v>
      </c>
      <c r="D89">
        <v>3457</v>
      </c>
      <c r="E89" t="s">
        <v>1875</v>
      </c>
    </row>
    <row r="90" spans="1:5">
      <c r="A90" t="s">
        <v>1192</v>
      </c>
      <c r="B90" t="s">
        <v>1730</v>
      </c>
      <c r="C90" t="s">
        <v>1731</v>
      </c>
      <c r="D90">
        <v>6623</v>
      </c>
      <c r="E90" t="s">
        <v>1732</v>
      </c>
    </row>
    <row r="91" spans="1:5">
      <c r="A91" t="s">
        <v>2188</v>
      </c>
      <c r="B91" t="s">
        <v>1788</v>
      </c>
      <c r="C91" t="s">
        <v>1789</v>
      </c>
      <c r="D91">
        <v>5203</v>
      </c>
      <c r="E91" t="s">
        <v>1790</v>
      </c>
    </row>
    <row r="92" spans="1:5">
      <c r="A92" t="s">
        <v>2190</v>
      </c>
      <c r="B92" t="s">
        <v>1785</v>
      </c>
      <c r="C92" t="s">
        <v>1786</v>
      </c>
      <c r="D92">
        <v>5230</v>
      </c>
      <c r="E92" t="s">
        <v>1787</v>
      </c>
    </row>
    <row r="93" spans="1:5">
      <c r="A93" s="3" t="s">
        <v>391</v>
      </c>
      <c r="B93" t="s">
        <v>1927</v>
      </c>
      <c r="C93" t="s">
        <v>1928</v>
      </c>
      <c r="D93">
        <v>2523</v>
      </c>
      <c r="E93" t="s">
        <v>1401</v>
      </c>
    </row>
    <row r="94" spans="1:5">
      <c r="A94" t="s">
        <v>2189</v>
      </c>
      <c r="B94" t="s">
        <v>1908</v>
      </c>
      <c r="C94" t="s">
        <v>1909</v>
      </c>
      <c r="D94">
        <v>2836</v>
      </c>
      <c r="E94" t="s">
        <v>1910</v>
      </c>
    </row>
    <row r="95" spans="1:5">
      <c r="A95" s="3" t="s">
        <v>64</v>
      </c>
      <c r="B95" t="s">
        <v>1377</v>
      </c>
      <c r="C95" t="s">
        <v>1378</v>
      </c>
      <c r="D95">
        <v>60846</v>
      </c>
      <c r="E95" t="s">
        <v>1363</v>
      </c>
    </row>
    <row r="96" spans="1:5">
      <c r="A96" s="3" t="s">
        <v>1078</v>
      </c>
      <c r="B96" t="s">
        <v>1530</v>
      </c>
      <c r="C96" t="s">
        <v>1531</v>
      </c>
      <c r="D96">
        <v>17752</v>
      </c>
      <c r="E96" t="s">
        <v>1532</v>
      </c>
    </row>
    <row r="97" spans="1:5">
      <c r="A97" s="3" t="s">
        <v>431</v>
      </c>
      <c r="B97" t="s">
        <v>2002</v>
      </c>
      <c r="C97" t="s">
        <v>2003</v>
      </c>
      <c r="D97">
        <v>1572</v>
      </c>
      <c r="E97" t="s">
        <v>1440</v>
      </c>
    </row>
    <row r="98" spans="1:5">
      <c r="A98" t="s">
        <v>2191</v>
      </c>
      <c r="B98" t="s">
        <v>1759</v>
      </c>
      <c r="C98" t="s">
        <v>1760</v>
      </c>
      <c r="D98">
        <v>5760</v>
      </c>
      <c r="E98" t="s">
        <v>1761</v>
      </c>
    </row>
    <row r="99" spans="1:5">
      <c r="A99" s="3" t="s">
        <v>290</v>
      </c>
      <c r="B99" t="s">
        <v>1500</v>
      </c>
      <c r="C99" t="s">
        <v>1501</v>
      </c>
      <c r="D99">
        <v>21125</v>
      </c>
      <c r="E99" t="s">
        <v>1346</v>
      </c>
    </row>
    <row r="100" spans="1:5">
      <c r="A100" s="3" t="s">
        <v>259</v>
      </c>
      <c r="B100" t="s">
        <v>1699</v>
      </c>
      <c r="C100" t="s">
        <v>1700</v>
      </c>
      <c r="D100">
        <v>8159</v>
      </c>
      <c r="E100" t="s">
        <v>1460</v>
      </c>
    </row>
    <row r="101" spans="1:5">
      <c r="A101" s="3" t="s">
        <v>187</v>
      </c>
      <c r="B101" t="s">
        <v>1855</v>
      </c>
      <c r="C101" t="s">
        <v>1856</v>
      </c>
      <c r="D101">
        <v>3830</v>
      </c>
      <c r="E101" t="s">
        <v>1472</v>
      </c>
    </row>
    <row r="102" spans="1:5">
      <c r="A102" t="s">
        <v>2192</v>
      </c>
      <c r="B102" t="s">
        <v>1692</v>
      </c>
      <c r="C102" t="s">
        <v>1693</v>
      </c>
      <c r="D102">
        <v>8498</v>
      </c>
      <c r="E102" t="s">
        <v>1584</v>
      </c>
    </row>
    <row r="103" spans="1:5">
      <c r="A103" s="3" t="s">
        <v>1090</v>
      </c>
      <c r="B103" t="s">
        <v>1766</v>
      </c>
      <c r="C103" t="s">
        <v>1767</v>
      </c>
      <c r="D103">
        <v>5521</v>
      </c>
      <c r="E103" t="s">
        <v>1768</v>
      </c>
    </row>
    <row r="104" spans="1:5">
      <c r="A104" s="3" t="s">
        <v>154</v>
      </c>
      <c r="B104" t="s">
        <v>1399</v>
      </c>
      <c r="C104" t="s">
        <v>1400</v>
      </c>
      <c r="D104">
        <v>40669</v>
      </c>
      <c r="E104" t="s">
        <v>1401</v>
      </c>
    </row>
    <row r="105" spans="1:5">
      <c r="A105" s="3" t="s">
        <v>322</v>
      </c>
      <c r="B105" t="s">
        <v>1356</v>
      </c>
      <c r="C105" t="s">
        <v>1357</v>
      </c>
      <c r="D105">
        <v>68297</v>
      </c>
      <c r="E105" t="s">
        <v>1329</v>
      </c>
    </row>
    <row r="106" spans="1:5">
      <c r="A106" s="3" t="s">
        <v>110</v>
      </c>
      <c r="B106" t="s">
        <v>1397</v>
      </c>
      <c r="C106" t="s">
        <v>1398</v>
      </c>
      <c r="D106">
        <v>40742</v>
      </c>
      <c r="E106" t="s">
        <v>1332</v>
      </c>
    </row>
    <row r="107" spans="1:5">
      <c r="A107" s="3" t="s">
        <v>405</v>
      </c>
      <c r="B107" t="s">
        <v>1582</v>
      </c>
      <c r="C107" t="s">
        <v>1583</v>
      </c>
      <c r="D107">
        <v>13630</v>
      </c>
      <c r="E107" t="s">
        <v>1584</v>
      </c>
    </row>
    <row r="108" spans="1:5">
      <c r="A108" t="s">
        <v>1036</v>
      </c>
      <c r="B108" t="s">
        <v>1658</v>
      </c>
      <c r="C108" t="s">
        <v>1659</v>
      </c>
      <c r="D108">
        <v>9405</v>
      </c>
      <c r="E108" t="s">
        <v>1660</v>
      </c>
    </row>
    <row r="109" spans="1:5">
      <c r="A109" s="3" t="s">
        <v>1036</v>
      </c>
      <c r="B109" t="s">
        <v>1648</v>
      </c>
      <c r="C109" t="s">
        <v>1649</v>
      </c>
      <c r="D109">
        <v>9805</v>
      </c>
      <c r="E109" t="s">
        <v>1645</v>
      </c>
    </row>
    <row r="110" spans="1:5">
      <c r="A110" s="3" t="s">
        <v>1109</v>
      </c>
      <c r="B110" t="s">
        <v>1636</v>
      </c>
      <c r="C110" t="s">
        <v>1637</v>
      </c>
      <c r="D110">
        <v>10868</v>
      </c>
      <c r="E110" t="s">
        <v>1581</v>
      </c>
    </row>
    <row r="111" spans="1:5">
      <c r="A111" t="s">
        <v>1187</v>
      </c>
      <c r="B111" t="s">
        <v>1560</v>
      </c>
      <c r="C111" t="s">
        <v>1561</v>
      </c>
      <c r="D111">
        <v>15838</v>
      </c>
      <c r="E111" t="s">
        <v>1562</v>
      </c>
    </row>
    <row r="112" spans="1:5">
      <c r="A112" s="3" t="s">
        <v>312</v>
      </c>
      <c r="B112" t="s">
        <v>1627</v>
      </c>
      <c r="C112" t="s">
        <v>1628</v>
      </c>
      <c r="D112">
        <v>11258</v>
      </c>
      <c r="E112" t="s">
        <v>1363</v>
      </c>
    </row>
    <row r="113" spans="1:5">
      <c r="A113" s="3" t="s">
        <v>1031</v>
      </c>
      <c r="B113" t="s">
        <v>1548</v>
      </c>
      <c r="C113" t="s">
        <v>1549</v>
      </c>
      <c r="D113">
        <v>16631</v>
      </c>
      <c r="E113" t="s">
        <v>1550</v>
      </c>
    </row>
    <row r="114" spans="1:5">
      <c r="A114" s="3" t="s">
        <v>969</v>
      </c>
      <c r="B114" t="s">
        <v>1327</v>
      </c>
      <c r="C114" t="s">
        <v>1328</v>
      </c>
      <c r="D114">
        <v>413479</v>
      </c>
      <c r="E114" t="s">
        <v>1329</v>
      </c>
    </row>
    <row r="115" spans="1:5">
      <c r="A115" s="3" t="s">
        <v>287</v>
      </c>
      <c r="B115" t="s">
        <v>1381</v>
      </c>
      <c r="C115" t="s">
        <v>1382</v>
      </c>
      <c r="D115">
        <v>51921</v>
      </c>
      <c r="E115" t="s">
        <v>1329</v>
      </c>
    </row>
    <row r="116" spans="1:5">
      <c r="A116" s="3" t="s">
        <v>543</v>
      </c>
      <c r="B116" t="s">
        <v>1791</v>
      </c>
      <c r="C116" t="s">
        <v>1792</v>
      </c>
      <c r="D116">
        <v>5180</v>
      </c>
      <c r="E116" t="s">
        <v>1793</v>
      </c>
    </row>
    <row r="117" spans="1:5">
      <c r="A117" s="3" t="s">
        <v>375</v>
      </c>
      <c r="B117" t="s">
        <v>1902</v>
      </c>
      <c r="C117" t="s">
        <v>1903</v>
      </c>
      <c r="D117">
        <v>2930</v>
      </c>
      <c r="E117" t="s">
        <v>1532</v>
      </c>
    </row>
    <row r="118" spans="1:5">
      <c r="A118" s="3" t="s">
        <v>1210</v>
      </c>
      <c r="B118" t="s">
        <v>1402</v>
      </c>
      <c r="C118" t="s">
        <v>1403</v>
      </c>
      <c r="D118">
        <v>40283</v>
      </c>
      <c r="E118" t="s">
        <v>1404</v>
      </c>
    </row>
    <row r="119" spans="1:5">
      <c r="A119" s="3" t="s">
        <v>1051</v>
      </c>
      <c r="B119" t="s">
        <v>1458</v>
      </c>
      <c r="C119" t="s">
        <v>1459</v>
      </c>
      <c r="D119">
        <v>24515</v>
      </c>
      <c r="E119" t="s">
        <v>1460</v>
      </c>
    </row>
    <row r="120" spans="1:5">
      <c r="A120" s="3" t="s">
        <v>395</v>
      </c>
      <c r="B120" t="s">
        <v>1608</v>
      </c>
      <c r="C120" t="s">
        <v>1609</v>
      </c>
      <c r="D120">
        <v>12779</v>
      </c>
      <c r="E120" t="s">
        <v>1332</v>
      </c>
    </row>
    <row r="121" spans="1:5">
      <c r="A121" s="3" t="s">
        <v>1104</v>
      </c>
      <c r="B121" t="s">
        <v>1571</v>
      </c>
      <c r="C121" t="s">
        <v>1572</v>
      </c>
      <c r="D121">
        <v>14602</v>
      </c>
      <c r="E121" t="s">
        <v>1457</v>
      </c>
    </row>
    <row r="122" spans="1:5">
      <c r="A122" t="s">
        <v>2193</v>
      </c>
      <c r="B122" t="s">
        <v>1794</v>
      </c>
      <c r="C122" t="s">
        <v>1795</v>
      </c>
      <c r="D122">
        <v>5103</v>
      </c>
      <c r="E122" t="s">
        <v>1796</v>
      </c>
    </row>
    <row r="123" spans="1:5">
      <c r="A123" s="3" t="s">
        <v>19</v>
      </c>
      <c r="B123" t="s">
        <v>1490</v>
      </c>
      <c r="C123" t="s">
        <v>1491</v>
      </c>
      <c r="D123">
        <v>22463</v>
      </c>
      <c r="E123" t="s">
        <v>1332</v>
      </c>
    </row>
    <row r="124" spans="1:5">
      <c r="A124" s="3" t="s">
        <v>66</v>
      </c>
      <c r="B124" t="s">
        <v>1504</v>
      </c>
      <c r="C124" t="s">
        <v>1505</v>
      </c>
      <c r="D124">
        <v>20900</v>
      </c>
      <c r="E124" t="s">
        <v>1329</v>
      </c>
    </row>
    <row r="125" spans="1:5">
      <c r="A125" s="3" t="s">
        <v>494</v>
      </c>
      <c r="B125" t="s">
        <v>1597</v>
      </c>
      <c r="C125" t="s">
        <v>1598</v>
      </c>
      <c r="D125">
        <v>13195</v>
      </c>
      <c r="E125" t="s">
        <v>1599</v>
      </c>
    </row>
    <row r="126" spans="1:5">
      <c r="A126" s="3" t="s">
        <v>282</v>
      </c>
      <c r="B126" t="s">
        <v>1871</v>
      </c>
      <c r="C126" t="s">
        <v>1872</v>
      </c>
      <c r="D126">
        <v>3477</v>
      </c>
      <c r="E126" t="s">
        <v>1360</v>
      </c>
    </row>
    <row r="127" spans="1:5">
      <c r="A127" t="s">
        <v>1191</v>
      </c>
      <c r="B127" t="s">
        <v>1701</v>
      </c>
      <c r="C127" t="s">
        <v>1702</v>
      </c>
      <c r="D127">
        <v>8035</v>
      </c>
      <c r="E127" t="s">
        <v>1592</v>
      </c>
    </row>
    <row r="128" spans="1:5">
      <c r="A128" t="s">
        <v>1185</v>
      </c>
      <c r="B128" t="s">
        <v>1685</v>
      </c>
      <c r="C128" t="s">
        <v>1686</v>
      </c>
      <c r="D128">
        <v>8650</v>
      </c>
      <c r="E128" t="s">
        <v>1605</v>
      </c>
    </row>
    <row r="129" spans="1:5">
      <c r="A129" t="s">
        <v>2194</v>
      </c>
      <c r="B129" t="s">
        <v>1733</v>
      </c>
      <c r="C129" t="s">
        <v>1734</v>
      </c>
      <c r="D129">
        <v>6583</v>
      </c>
      <c r="E129" t="s">
        <v>1735</v>
      </c>
    </row>
    <row r="130" spans="1:5">
      <c r="A130" s="3" t="s">
        <v>274</v>
      </c>
      <c r="B130" t="s">
        <v>1614</v>
      </c>
      <c r="C130" t="s">
        <v>1615</v>
      </c>
      <c r="D130">
        <v>12417</v>
      </c>
      <c r="E130" t="s">
        <v>1332</v>
      </c>
    </row>
    <row r="131" spans="1:5">
      <c r="A131" s="3" t="s">
        <v>416</v>
      </c>
      <c r="B131" t="s">
        <v>1508</v>
      </c>
      <c r="C131" t="s">
        <v>1509</v>
      </c>
      <c r="D131">
        <v>20430</v>
      </c>
      <c r="E131" t="s">
        <v>1363</v>
      </c>
    </row>
    <row r="132" spans="1:5">
      <c r="A132" s="3" t="s">
        <v>403</v>
      </c>
      <c r="B132" t="s">
        <v>1434</v>
      </c>
      <c r="C132" t="s">
        <v>1435</v>
      </c>
      <c r="D132">
        <v>28188</v>
      </c>
      <c r="E132" t="s">
        <v>1360</v>
      </c>
    </row>
    <row r="133" spans="1:5">
      <c r="A133" t="s">
        <v>2195</v>
      </c>
      <c r="B133" t="s">
        <v>1408</v>
      </c>
      <c r="C133" t="s">
        <v>1409</v>
      </c>
      <c r="D133">
        <v>39079</v>
      </c>
      <c r="E133" t="s">
        <v>1335</v>
      </c>
    </row>
    <row r="134" spans="1:5">
      <c r="A134" s="3" t="s">
        <v>320</v>
      </c>
      <c r="B134" t="s">
        <v>1921</v>
      </c>
      <c r="C134" t="s">
        <v>1922</v>
      </c>
      <c r="D134">
        <v>2660</v>
      </c>
      <c r="E134" t="s">
        <v>1329</v>
      </c>
    </row>
    <row r="135" spans="1:5">
      <c r="A135" t="s">
        <v>2196</v>
      </c>
      <c r="B135" t="s">
        <v>1394</v>
      </c>
      <c r="C135" t="s">
        <v>1395</v>
      </c>
      <c r="D135">
        <v>44256</v>
      </c>
      <c r="E135" t="s">
        <v>1396</v>
      </c>
    </row>
    <row r="136" spans="1:5">
      <c r="A136" s="3" t="s">
        <v>46</v>
      </c>
      <c r="B136" t="s">
        <v>1446</v>
      </c>
      <c r="C136" t="s">
        <v>1447</v>
      </c>
      <c r="D136">
        <v>25643</v>
      </c>
      <c r="E136" t="s">
        <v>1448</v>
      </c>
    </row>
    <row r="137" spans="1:5">
      <c r="A137" s="3" t="s">
        <v>44</v>
      </c>
      <c r="B137" t="s">
        <v>1851</v>
      </c>
      <c r="C137" t="s">
        <v>1852</v>
      </c>
      <c r="D137">
        <v>3942</v>
      </c>
      <c r="E137" t="s">
        <v>1545</v>
      </c>
    </row>
    <row r="138" spans="1:5">
      <c r="A138" t="s">
        <v>1188</v>
      </c>
      <c r="B138" t="s">
        <v>1775</v>
      </c>
      <c r="C138" t="s">
        <v>1776</v>
      </c>
      <c r="D138">
        <v>5408</v>
      </c>
      <c r="E138" t="s">
        <v>1682</v>
      </c>
    </row>
    <row r="139" spans="1:5">
      <c r="A139" s="3" t="s">
        <v>166</v>
      </c>
      <c r="B139" t="s">
        <v>1943</v>
      </c>
      <c r="C139" t="s">
        <v>1944</v>
      </c>
      <c r="D139">
        <v>2260</v>
      </c>
      <c r="E139" t="s">
        <v>1420</v>
      </c>
    </row>
    <row r="140" spans="1:5">
      <c r="A140" s="3" t="s">
        <v>1084</v>
      </c>
      <c r="B140" t="s">
        <v>1428</v>
      </c>
      <c r="C140" t="s">
        <v>1429</v>
      </c>
      <c r="D140">
        <v>28914</v>
      </c>
      <c r="E140" t="s">
        <v>1430</v>
      </c>
    </row>
    <row r="141" spans="1:5">
      <c r="A141" s="3" t="s">
        <v>193</v>
      </c>
      <c r="B141" t="s">
        <v>2066</v>
      </c>
      <c r="C141" t="s">
        <v>2067</v>
      </c>
      <c r="D141">
        <v>922</v>
      </c>
      <c r="E141" t="s">
        <v>1478</v>
      </c>
    </row>
    <row r="142" spans="1:5">
      <c r="A142" t="s">
        <v>2197</v>
      </c>
      <c r="B142" t="s">
        <v>1668</v>
      </c>
      <c r="C142" t="s">
        <v>1669</v>
      </c>
      <c r="D142">
        <v>9199</v>
      </c>
      <c r="E142" t="s">
        <v>1670</v>
      </c>
    </row>
    <row r="143" spans="1:5">
      <c r="A143" s="3" t="s">
        <v>89</v>
      </c>
      <c r="B143" t="s">
        <v>1351</v>
      </c>
      <c r="C143" t="s">
        <v>1352</v>
      </c>
      <c r="D143">
        <v>76192</v>
      </c>
      <c r="E143" t="s">
        <v>1329</v>
      </c>
    </row>
    <row r="144" spans="1:5">
      <c r="A144" t="s">
        <v>2198</v>
      </c>
      <c r="B144" t="s">
        <v>1568</v>
      </c>
      <c r="C144" t="s">
        <v>1569</v>
      </c>
      <c r="D144">
        <v>15101</v>
      </c>
      <c r="E144" t="s">
        <v>1570</v>
      </c>
    </row>
    <row r="145" spans="1:5">
      <c r="A145" t="s">
        <v>2199</v>
      </c>
      <c r="B145" t="s">
        <v>1718</v>
      </c>
      <c r="C145" t="s">
        <v>1719</v>
      </c>
      <c r="D145">
        <v>7195</v>
      </c>
      <c r="E145" t="s">
        <v>1720</v>
      </c>
    </row>
    <row r="146" spans="1:5">
      <c r="A146" s="3" t="s">
        <v>311</v>
      </c>
      <c r="B146" t="s">
        <v>1823</v>
      </c>
      <c r="C146" t="s">
        <v>1824</v>
      </c>
      <c r="D146">
        <v>4685</v>
      </c>
      <c r="E146" t="s">
        <v>1550</v>
      </c>
    </row>
    <row r="147" spans="1:5">
      <c r="A147" s="3" t="s">
        <v>334</v>
      </c>
      <c r="B147" t="s">
        <v>1449</v>
      </c>
      <c r="C147" t="s">
        <v>1450</v>
      </c>
      <c r="D147">
        <v>25581</v>
      </c>
      <c r="E147" t="s">
        <v>1407</v>
      </c>
    </row>
    <row r="148" spans="1:5">
      <c r="A148" s="3" t="s">
        <v>1020</v>
      </c>
      <c r="B148" t="s">
        <v>1349</v>
      </c>
      <c r="C148" t="s">
        <v>1350</v>
      </c>
      <c r="D148">
        <v>76656</v>
      </c>
      <c r="E148" t="s">
        <v>1332</v>
      </c>
    </row>
    <row r="149" spans="1:5">
      <c r="A149" s="3" t="s">
        <v>372</v>
      </c>
      <c r="B149" t="s">
        <v>1444</v>
      </c>
      <c r="C149" t="s">
        <v>1445</v>
      </c>
      <c r="D149">
        <v>26092</v>
      </c>
      <c r="E149" t="s">
        <v>1346</v>
      </c>
    </row>
    <row r="150" spans="1:5">
      <c r="A150" t="s">
        <v>2200</v>
      </c>
      <c r="B150" t="s">
        <v>1844</v>
      </c>
      <c r="C150" t="s">
        <v>1845</v>
      </c>
      <c r="D150">
        <v>4031</v>
      </c>
      <c r="E150" t="s">
        <v>1846</v>
      </c>
    </row>
    <row r="151" spans="1:5">
      <c r="A151" s="3" t="s">
        <v>315</v>
      </c>
      <c r="B151" t="s">
        <v>1551</v>
      </c>
      <c r="C151" t="s">
        <v>1552</v>
      </c>
      <c r="D151">
        <v>16474</v>
      </c>
      <c r="E151" t="s">
        <v>1494</v>
      </c>
    </row>
    <row r="152" spans="1:5">
      <c r="A152" t="s">
        <v>1186</v>
      </c>
      <c r="B152" t="s">
        <v>1652</v>
      </c>
      <c r="C152" t="s">
        <v>1653</v>
      </c>
      <c r="D152">
        <v>9571</v>
      </c>
      <c r="E152" t="s">
        <v>1654</v>
      </c>
    </row>
    <row r="153" spans="1:5">
      <c r="A153" t="s">
        <v>2201</v>
      </c>
      <c r="B153" t="s">
        <v>1723</v>
      </c>
      <c r="C153" t="s">
        <v>1724</v>
      </c>
      <c r="D153">
        <v>6897</v>
      </c>
      <c r="E153" t="s">
        <v>1725</v>
      </c>
    </row>
    <row r="154" spans="1:5">
      <c r="A154" t="s">
        <v>2202</v>
      </c>
      <c r="B154" t="s">
        <v>1533</v>
      </c>
      <c r="C154" t="s">
        <v>1534</v>
      </c>
      <c r="D154">
        <v>17605</v>
      </c>
      <c r="E154" t="s">
        <v>1472</v>
      </c>
    </row>
    <row r="155" spans="1:5">
      <c r="A155" s="3" t="s">
        <v>251</v>
      </c>
      <c r="B155" t="s">
        <v>1410</v>
      </c>
      <c r="C155" t="s">
        <v>1411</v>
      </c>
      <c r="D155">
        <v>36413</v>
      </c>
      <c r="E155" t="s">
        <v>1329</v>
      </c>
    </row>
    <row r="156" spans="1:5">
      <c r="A156" s="3" t="s">
        <v>48</v>
      </c>
      <c r="B156" t="s">
        <v>1575</v>
      </c>
      <c r="C156" t="s">
        <v>1576</v>
      </c>
      <c r="D156">
        <v>14411</v>
      </c>
      <c r="E156" t="s">
        <v>1329</v>
      </c>
    </row>
    <row r="157" spans="1:5">
      <c r="A157" s="3" t="s">
        <v>21</v>
      </c>
      <c r="B157" t="s">
        <v>1333</v>
      </c>
      <c r="C157" t="s">
        <v>1334</v>
      </c>
      <c r="D157">
        <v>112542</v>
      </c>
      <c r="E157" t="s">
        <v>1335</v>
      </c>
    </row>
    <row r="158" spans="1:5">
      <c r="A158" s="3" t="s">
        <v>1046</v>
      </c>
      <c r="B158" t="s">
        <v>1655</v>
      </c>
      <c r="C158" t="s">
        <v>1656</v>
      </c>
      <c r="D158">
        <v>9518</v>
      </c>
      <c r="E158" t="s">
        <v>1657</v>
      </c>
    </row>
    <row r="159" spans="1:5">
      <c r="A159" s="3" t="s">
        <v>59</v>
      </c>
      <c r="B159" t="s">
        <v>1610</v>
      </c>
      <c r="C159" t="s">
        <v>1611</v>
      </c>
      <c r="D159">
        <v>12702</v>
      </c>
      <c r="E159" t="s">
        <v>1329</v>
      </c>
    </row>
    <row r="160" spans="1:5">
      <c r="A160" s="3" t="s">
        <v>1055</v>
      </c>
      <c r="B160" t="s">
        <v>1629</v>
      </c>
      <c r="C160" t="s">
        <v>1630</v>
      </c>
      <c r="D160">
        <v>11238</v>
      </c>
      <c r="E160" t="s">
        <v>1631</v>
      </c>
    </row>
    <row r="161" spans="1:5">
      <c r="A161" s="3" t="s">
        <v>309</v>
      </c>
      <c r="B161" t="s">
        <v>1479</v>
      </c>
      <c r="C161" t="s">
        <v>1480</v>
      </c>
      <c r="D161">
        <v>23269</v>
      </c>
      <c r="E161" t="s">
        <v>1363</v>
      </c>
    </row>
    <row r="162" spans="1:5">
      <c r="A162" s="3" t="s">
        <v>26</v>
      </c>
      <c r="B162" t="s">
        <v>1414</v>
      </c>
      <c r="C162" t="s">
        <v>1415</v>
      </c>
      <c r="D162">
        <v>35729</v>
      </c>
      <c r="E162" t="s">
        <v>1332</v>
      </c>
    </row>
    <row r="163" spans="1:5">
      <c r="A163" s="3" t="s">
        <v>1064</v>
      </c>
      <c r="B163" t="s">
        <v>1468</v>
      </c>
      <c r="C163" t="s">
        <v>1469</v>
      </c>
      <c r="D163">
        <v>23882</v>
      </c>
      <c r="E163" t="s">
        <v>1407</v>
      </c>
    </row>
    <row r="164" spans="1:5">
      <c r="A164" s="3" t="s">
        <v>407</v>
      </c>
      <c r="B164" t="s">
        <v>1405</v>
      </c>
      <c r="C164" t="s">
        <v>1406</v>
      </c>
      <c r="D164">
        <v>40279</v>
      </c>
      <c r="E164" t="s">
        <v>1407</v>
      </c>
    </row>
    <row r="165" spans="1:5">
      <c r="A165" t="s">
        <v>1190</v>
      </c>
      <c r="B165" t="s">
        <v>1391</v>
      </c>
      <c r="C165" t="s">
        <v>1392</v>
      </c>
      <c r="D165">
        <v>45517</v>
      </c>
      <c r="E165" t="s">
        <v>1393</v>
      </c>
    </row>
    <row r="166" spans="1:5">
      <c r="A166" s="3" t="s">
        <v>1106</v>
      </c>
      <c r="B166" t="s">
        <v>1640</v>
      </c>
      <c r="C166" t="s">
        <v>1641</v>
      </c>
      <c r="D166">
        <v>10420</v>
      </c>
      <c r="E166" t="s">
        <v>1642</v>
      </c>
    </row>
    <row r="167" spans="1:5">
      <c r="A167" s="3" t="s">
        <v>74</v>
      </c>
      <c r="B167" t="s">
        <v>1506</v>
      </c>
      <c r="C167" t="s">
        <v>1507</v>
      </c>
      <c r="D167">
        <v>20567</v>
      </c>
      <c r="E167" t="s">
        <v>1363</v>
      </c>
    </row>
    <row r="168" spans="1:5">
      <c r="A168" s="3" t="s">
        <v>31</v>
      </c>
      <c r="B168" t="s">
        <v>1963</v>
      </c>
      <c r="C168" t="s">
        <v>1964</v>
      </c>
      <c r="D168">
        <v>2060</v>
      </c>
      <c r="E168" t="s">
        <v>1599</v>
      </c>
    </row>
    <row r="169" spans="1:5">
      <c r="A169" s="3" t="s">
        <v>401</v>
      </c>
      <c r="B169" t="s">
        <v>1671</v>
      </c>
      <c r="C169" t="s">
        <v>1672</v>
      </c>
      <c r="D169">
        <v>9152</v>
      </c>
      <c r="E169" t="s">
        <v>1329</v>
      </c>
    </row>
    <row r="170" spans="1:5">
      <c r="A170" s="3" t="s">
        <v>102</v>
      </c>
      <c r="B170" t="s">
        <v>1364</v>
      </c>
      <c r="C170" t="s">
        <v>1365</v>
      </c>
      <c r="D170">
        <v>66498</v>
      </c>
      <c r="E170" t="s">
        <v>1366</v>
      </c>
    </row>
    <row r="171" spans="1:5">
      <c r="A171" s="3" t="s">
        <v>400</v>
      </c>
      <c r="B171" t="s">
        <v>1716</v>
      </c>
      <c r="C171" t="s">
        <v>1717</v>
      </c>
      <c r="D171">
        <v>7392</v>
      </c>
      <c r="E171" t="s">
        <v>1346</v>
      </c>
    </row>
    <row r="172" spans="1:5">
      <c r="A172" s="3" t="s">
        <v>468</v>
      </c>
      <c r="B172" t="s">
        <v>1726</v>
      </c>
      <c r="C172" t="s">
        <v>1727</v>
      </c>
      <c r="D172">
        <v>6883</v>
      </c>
      <c r="E172" t="s">
        <v>1366</v>
      </c>
    </row>
    <row r="173" spans="1:5">
      <c r="A173" s="3" t="s">
        <v>611</v>
      </c>
      <c r="B173" t="s">
        <v>1379</v>
      </c>
      <c r="C173" t="s">
        <v>1380</v>
      </c>
      <c r="D173">
        <v>56570</v>
      </c>
      <c r="E173" t="s">
        <v>1343</v>
      </c>
    </row>
    <row r="174" spans="1:5">
      <c r="A174" s="3" t="s">
        <v>158</v>
      </c>
      <c r="B174" t="s">
        <v>1389</v>
      </c>
      <c r="C174" t="s">
        <v>1390</v>
      </c>
      <c r="D174">
        <v>48074</v>
      </c>
      <c r="E174" t="s">
        <v>1329</v>
      </c>
    </row>
    <row r="175" spans="1:5">
      <c r="A175" s="3" t="s">
        <v>1286</v>
      </c>
      <c r="B175" t="s">
        <v>1330</v>
      </c>
      <c r="C175" t="s">
        <v>1331</v>
      </c>
      <c r="D175">
        <v>300721</v>
      </c>
      <c r="E175" t="s">
        <v>1332</v>
      </c>
    </row>
    <row r="176" spans="1:5">
      <c r="A176" s="3" t="s">
        <v>317</v>
      </c>
      <c r="B176" t="s">
        <v>1622</v>
      </c>
      <c r="C176" t="s">
        <v>1623</v>
      </c>
      <c r="D176">
        <v>11666</v>
      </c>
      <c r="E176" t="s">
        <v>1592</v>
      </c>
    </row>
    <row r="177" spans="1:5">
      <c r="A177" s="3" t="s">
        <v>1092</v>
      </c>
      <c r="B177" t="s">
        <v>1387</v>
      </c>
      <c r="C177" t="s">
        <v>1388</v>
      </c>
      <c r="D177">
        <v>49129</v>
      </c>
      <c r="E177" t="s">
        <v>1366</v>
      </c>
    </row>
    <row r="178" spans="1:5">
      <c r="A178" s="3" t="s">
        <v>1088</v>
      </c>
      <c r="B178" t="s">
        <v>1675</v>
      </c>
      <c r="C178" t="s">
        <v>1676</v>
      </c>
      <c r="D178">
        <v>8939</v>
      </c>
      <c r="E178" t="s">
        <v>1448</v>
      </c>
    </row>
    <row r="179" spans="1:5">
      <c r="A179" t="s">
        <v>2203</v>
      </c>
      <c r="B179" t="s">
        <v>1865</v>
      </c>
      <c r="C179" t="s">
        <v>1866</v>
      </c>
      <c r="D179">
        <v>3679</v>
      </c>
      <c r="E179" t="s">
        <v>1781</v>
      </c>
    </row>
    <row r="180" spans="1:5">
      <c r="A180" s="3" t="s">
        <v>268</v>
      </c>
      <c r="B180" t="s">
        <v>1518</v>
      </c>
      <c r="C180" t="s">
        <v>1519</v>
      </c>
      <c r="D180">
        <v>18929</v>
      </c>
      <c r="E180" t="s">
        <v>1360</v>
      </c>
    </row>
    <row r="181" spans="1:5">
      <c r="A181" t="s">
        <v>2204</v>
      </c>
      <c r="B181" t="s">
        <v>1807</v>
      </c>
      <c r="C181" t="s">
        <v>1808</v>
      </c>
      <c r="D181">
        <v>4929</v>
      </c>
      <c r="E181" t="s">
        <v>1809</v>
      </c>
    </row>
    <row r="182" spans="1:5">
      <c r="A182" s="3" t="s">
        <v>1033</v>
      </c>
      <c r="B182" t="s">
        <v>1522</v>
      </c>
      <c r="C182" t="s">
        <v>1523</v>
      </c>
      <c r="D182">
        <v>18597</v>
      </c>
      <c r="E182" t="s">
        <v>1524</v>
      </c>
    </row>
    <row r="183" spans="1:5">
      <c r="A183" t="s">
        <v>2205</v>
      </c>
      <c r="B183" t="s">
        <v>1971</v>
      </c>
      <c r="C183" t="s">
        <v>1972</v>
      </c>
      <c r="D183">
        <v>2007</v>
      </c>
      <c r="E183" t="s">
        <v>1973</v>
      </c>
    </row>
    <row r="184" spans="1:5">
      <c r="A184" s="3" t="s">
        <v>404</v>
      </c>
      <c r="B184" t="s">
        <v>1869</v>
      </c>
      <c r="C184" t="s">
        <v>1870</v>
      </c>
      <c r="D184">
        <v>3580</v>
      </c>
      <c r="E184" t="s">
        <v>1787</v>
      </c>
    </row>
    <row r="185" spans="1:5">
      <c r="A185" s="3" t="s">
        <v>169</v>
      </c>
      <c r="B185" t="s">
        <v>1687</v>
      </c>
      <c r="C185" t="s">
        <v>1688</v>
      </c>
      <c r="D185">
        <v>8635</v>
      </c>
      <c r="E185" t="s">
        <v>1343</v>
      </c>
    </row>
    <row r="186" spans="1:5">
      <c r="A186" t="s">
        <v>2206</v>
      </c>
      <c r="B186" t="s">
        <v>1624</v>
      </c>
      <c r="C186" t="s">
        <v>1625</v>
      </c>
      <c r="D186">
        <v>11357</v>
      </c>
      <c r="E186" t="s">
        <v>1626</v>
      </c>
    </row>
    <row r="187" spans="1:5">
      <c r="A187" t="s">
        <v>1193</v>
      </c>
      <c r="B187" t="s">
        <v>1713</v>
      </c>
      <c r="C187" t="s">
        <v>1714</v>
      </c>
      <c r="D187">
        <v>7484</v>
      </c>
      <c r="E187" t="s">
        <v>1715</v>
      </c>
    </row>
    <row r="188" spans="1:5">
      <c r="A188" s="3" t="s">
        <v>539</v>
      </c>
      <c r="B188" t="s">
        <v>1840</v>
      </c>
      <c r="C188" t="s">
        <v>1841</v>
      </c>
      <c r="D188">
        <v>4107</v>
      </c>
      <c r="E188" t="s">
        <v>1396</v>
      </c>
    </row>
    <row r="189" spans="1:5">
      <c r="A189" s="3" t="s">
        <v>389</v>
      </c>
      <c r="B189" t="s">
        <v>1711</v>
      </c>
      <c r="C189" t="s">
        <v>1712</v>
      </c>
      <c r="D189">
        <v>7499</v>
      </c>
      <c r="E189" t="s">
        <v>1366</v>
      </c>
    </row>
    <row r="190" spans="1:5">
      <c r="A190" s="3" t="s">
        <v>76</v>
      </c>
      <c r="B190" t="s">
        <v>1982</v>
      </c>
      <c r="C190" t="s">
        <v>1983</v>
      </c>
      <c r="D190">
        <v>1796</v>
      </c>
      <c r="E190" t="s">
        <v>1631</v>
      </c>
    </row>
    <row r="191" spans="1:5">
      <c r="A191" t="s">
        <v>2207</v>
      </c>
      <c r="B191" t="s">
        <v>1746</v>
      </c>
      <c r="C191" t="s">
        <v>1747</v>
      </c>
      <c r="D191">
        <v>6305</v>
      </c>
      <c r="E191" t="s">
        <v>1667</v>
      </c>
    </row>
    <row r="192" spans="1:5">
      <c r="A192" s="3" t="s">
        <v>1044</v>
      </c>
      <c r="B192" t="s">
        <v>1369</v>
      </c>
      <c r="C192" t="s">
        <v>1370</v>
      </c>
      <c r="D192">
        <v>63163</v>
      </c>
      <c r="E192" t="s">
        <v>1360</v>
      </c>
    </row>
    <row r="193" spans="1:12">
      <c r="A193" s="3" t="s">
        <v>1029</v>
      </c>
      <c r="B193" t="s">
        <v>1736</v>
      </c>
      <c r="C193" t="s">
        <v>1737</v>
      </c>
      <c r="D193">
        <v>6536</v>
      </c>
      <c r="E193" t="s">
        <v>1738</v>
      </c>
    </row>
    <row r="194" spans="1:12">
      <c r="A194" s="3" t="s">
        <v>399</v>
      </c>
      <c r="B194" t="s">
        <v>1825</v>
      </c>
      <c r="C194" t="s">
        <v>1826</v>
      </c>
      <c r="D194">
        <v>4661</v>
      </c>
      <c r="E194" t="s">
        <v>1329</v>
      </c>
    </row>
    <row r="195" spans="1:12">
      <c r="A195" s="3" t="s">
        <v>11</v>
      </c>
      <c r="B195" t="s">
        <v>2080</v>
      </c>
      <c r="C195" t="s">
        <v>2081</v>
      </c>
      <c r="D195">
        <v>778</v>
      </c>
      <c r="E195" t="s">
        <v>1587</v>
      </c>
    </row>
    <row r="196" spans="1:12">
      <c r="A196" s="3" t="s">
        <v>126</v>
      </c>
      <c r="B196" t="s">
        <v>1510</v>
      </c>
      <c r="C196" t="s">
        <v>1511</v>
      </c>
      <c r="D196">
        <v>19871</v>
      </c>
      <c r="E196" t="s">
        <v>1363</v>
      </c>
    </row>
    <row r="197" spans="1:12">
      <c r="A197" s="3" t="s">
        <v>42</v>
      </c>
      <c r="B197" t="s">
        <v>1451</v>
      </c>
      <c r="C197" t="s">
        <v>1452</v>
      </c>
      <c r="D197">
        <v>25284</v>
      </c>
      <c r="E197" t="s">
        <v>1332</v>
      </c>
    </row>
    <row r="198" spans="1:12">
      <c r="A198" t="s">
        <v>2208</v>
      </c>
      <c r="B198" t="s">
        <v>1896</v>
      </c>
      <c r="C198" t="s">
        <v>1897</v>
      </c>
      <c r="D198">
        <v>3142</v>
      </c>
      <c r="E198" t="s">
        <v>1886</v>
      </c>
    </row>
    <row r="199" spans="1:12">
      <c r="A199" s="3" t="s">
        <v>198</v>
      </c>
      <c r="B199" t="s">
        <v>1516</v>
      </c>
      <c r="C199" t="s">
        <v>1517</v>
      </c>
      <c r="D199">
        <v>19558</v>
      </c>
      <c r="E199" t="s">
        <v>1497</v>
      </c>
    </row>
    <row r="200" spans="1:12">
      <c r="A200" t="s">
        <v>1183</v>
      </c>
      <c r="B200" t="s">
        <v>1577</v>
      </c>
      <c r="C200" t="s">
        <v>1578</v>
      </c>
      <c r="D200">
        <v>14353</v>
      </c>
      <c r="E200" t="s">
        <v>1440</v>
      </c>
    </row>
    <row r="201" spans="1:12">
      <c r="A201" s="3" t="s">
        <v>17</v>
      </c>
      <c r="B201" t="s">
        <v>1438</v>
      </c>
      <c r="C201" t="s">
        <v>1439</v>
      </c>
      <c r="D201">
        <v>27343</v>
      </c>
      <c r="E201" t="s">
        <v>1440</v>
      </c>
    </row>
    <row r="202" spans="1:12">
      <c r="A202" s="3" t="s">
        <v>1203</v>
      </c>
      <c r="B202" t="s">
        <v>1941</v>
      </c>
      <c r="C202" t="s">
        <v>1942</v>
      </c>
      <c r="D202">
        <v>2285</v>
      </c>
      <c r="E202" t="s">
        <v>1581</v>
      </c>
    </row>
    <row r="203" spans="1:12">
      <c r="A203" s="3" t="s">
        <v>13</v>
      </c>
      <c r="B203" t="s">
        <v>1358</v>
      </c>
      <c r="C203" t="s">
        <v>1359</v>
      </c>
      <c r="D203">
        <v>68001</v>
      </c>
      <c r="E203" t="s">
        <v>1360</v>
      </c>
    </row>
    <row r="204" spans="1:12">
      <c r="A204" s="3" t="s">
        <v>68</v>
      </c>
      <c r="B204" t="s">
        <v>1603</v>
      </c>
      <c r="C204" t="s">
        <v>1604</v>
      </c>
      <c r="D204">
        <v>12969</v>
      </c>
      <c r="E204" t="s">
        <v>1605</v>
      </c>
    </row>
    <row r="205" spans="1:12">
      <c r="A205" s="3" t="s">
        <v>1049</v>
      </c>
      <c r="B205" t="s">
        <v>1336</v>
      </c>
      <c r="C205" t="s">
        <v>1337</v>
      </c>
      <c r="D205">
        <v>109581</v>
      </c>
      <c r="E205" t="s">
        <v>1338</v>
      </c>
    </row>
    <row r="206" spans="1:12">
      <c r="A206" t="s">
        <v>2209</v>
      </c>
      <c r="B206" t="s">
        <v>1743</v>
      </c>
      <c r="C206" t="s">
        <v>1744</v>
      </c>
      <c r="D206">
        <v>6336</v>
      </c>
      <c r="E206" t="s">
        <v>1745</v>
      </c>
      <c r="L206" t="s">
        <v>2166</v>
      </c>
    </row>
    <row r="207" spans="1:12">
      <c r="B207" t="s">
        <v>1965</v>
      </c>
      <c r="C207" t="s">
        <v>1966</v>
      </c>
      <c r="D207">
        <v>2058</v>
      </c>
      <c r="E207" t="s">
        <v>1602</v>
      </c>
    </row>
    <row r="208" spans="1:12">
      <c r="B208" t="s">
        <v>1923</v>
      </c>
      <c r="C208" t="s">
        <v>1924</v>
      </c>
      <c r="D208">
        <v>2629</v>
      </c>
      <c r="E208" t="s">
        <v>1366</v>
      </c>
    </row>
    <row r="209" spans="2:5">
      <c r="B209" t="s">
        <v>1620</v>
      </c>
      <c r="C209" t="s">
        <v>1621</v>
      </c>
      <c r="D209">
        <v>11839</v>
      </c>
      <c r="E209" t="s">
        <v>1475</v>
      </c>
    </row>
    <row r="210" spans="2:5">
      <c r="B210" t="s">
        <v>1887</v>
      </c>
      <c r="C210" t="s">
        <v>1888</v>
      </c>
      <c r="D210">
        <v>3309</v>
      </c>
      <c r="E210" t="s">
        <v>1338</v>
      </c>
    </row>
    <row r="211" spans="2:5">
      <c r="B211" t="s">
        <v>2016</v>
      </c>
      <c r="C211" t="s">
        <v>2017</v>
      </c>
      <c r="D211">
        <v>1344</v>
      </c>
      <c r="E211" t="s">
        <v>1809</v>
      </c>
    </row>
    <row r="212" spans="2:5">
      <c r="B212" t="s">
        <v>1953</v>
      </c>
      <c r="C212" t="s">
        <v>1954</v>
      </c>
      <c r="D212">
        <v>2166</v>
      </c>
      <c r="E212" t="s">
        <v>1642</v>
      </c>
    </row>
    <row r="213" spans="2:5">
      <c r="B213" t="s">
        <v>2110</v>
      </c>
      <c r="C213" t="s">
        <v>2111</v>
      </c>
      <c r="D213">
        <v>434</v>
      </c>
      <c r="E213" t="s">
        <v>1835</v>
      </c>
    </row>
    <row r="214" spans="2:5">
      <c r="B214" t="s">
        <v>2040</v>
      </c>
      <c r="C214" t="s">
        <v>2041</v>
      </c>
      <c r="D214">
        <v>1120</v>
      </c>
      <c r="E214" t="s">
        <v>1497</v>
      </c>
    </row>
    <row r="215" spans="2:5">
      <c r="B215" t="s">
        <v>2008</v>
      </c>
      <c r="C215" t="s">
        <v>2009</v>
      </c>
      <c r="D215">
        <v>1446</v>
      </c>
      <c r="E215" t="s">
        <v>1366</v>
      </c>
    </row>
    <row r="216" spans="2:5">
      <c r="B216" t="s">
        <v>2004</v>
      </c>
      <c r="C216" t="s">
        <v>2005</v>
      </c>
      <c r="D216">
        <v>1544</v>
      </c>
      <c r="E216" t="s">
        <v>1343</v>
      </c>
    </row>
    <row r="217" spans="2:5">
      <c r="B217" t="s">
        <v>1925</v>
      </c>
      <c r="C217" t="s">
        <v>1926</v>
      </c>
      <c r="D217">
        <v>2572</v>
      </c>
      <c r="E217" t="s">
        <v>1404</v>
      </c>
    </row>
    <row r="218" spans="2:5">
      <c r="B218" t="s">
        <v>2048</v>
      </c>
      <c r="C218" t="s">
        <v>2049</v>
      </c>
      <c r="D218">
        <v>1048</v>
      </c>
      <c r="E218" t="s">
        <v>1910</v>
      </c>
    </row>
    <row r="219" spans="2:5">
      <c r="B219" t="s">
        <v>1857</v>
      </c>
      <c r="C219" t="s">
        <v>1858</v>
      </c>
      <c r="D219">
        <v>3748</v>
      </c>
      <c r="E219" t="s">
        <v>1360</v>
      </c>
    </row>
    <row r="220" spans="2:5">
      <c r="B220" t="s">
        <v>2006</v>
      </c>
      <c r="C220" t="s">
        <v>2007</v>
      </c>
      <c r="D220">
        <v>1493</v>
      </c>
      <c r="E220" t="s">
        <v>1366</v>
      </c>
    </row>
    <row r="221" spans="2:5">
      <c r="B221" t="s">
        <v>1721</v>
      </c>
      <c r="C221" t="s">
        <v>1722</v>
      </c>
      <c r="D221">
        <v>6961</v>
      </c>
      <c r="E221" t="s">
        <v>1407</v>
      </c>
    </row>
    <row r="222" spans="2:5">
      <c r="B222" t="s">
        <v>1900</v>
      </c>
      <c r="C222" t="s">
        <v>1901</v>
      </c>
      <c r="D222">
        <v>3077</v>
      </c>
      <c r="E222" t="s">
        <v>1809</v>
      </c>
    </row>
    <row r="223" spans="2:5">
      <c r="B223" t="s">
        <v>2074</v>
      </c>
      <c r="C223" t="s">
        <v>2075</v>
      </c>
      <c r="D223">
        <v>789</v>
      </c>
      <c r="E223" t="s">
        <v>1425</v>
      </c>
    </row>
    <row r="224" spans="2:5">
      <c r="B224" t="s">
        <v>1894</v>
      </c>
      <c r="C224" t="s">
        <v>1895</v>
      </c>
      <c r="D224">
        <v>3251</v>
      </c>
      <c r="E224" t="s">
        <v>1756</v>
      </c>
    </row>
    <row r="225" spans="2:5">
      <c r="B225" t="s">
        <v>1884</v>
      </c>
      <c r="C225" t="s">
        <v>1885</v>
      </c>
      <c r="D225">
        <v>3328</v>
      </c>
      <c r="E225" t="s">
        <v>1886</v>
      </c>
    </row>
    <row r="226" spans="2:5">
      <c r="B226" t="s">
        <v>2094</v>
      </c>
      <c r="C226" t="s">
        <v>2095</v>
      </c>
      <c r="D226">
        <v>610</v>
      </c>
      <c r="E226" t="s">
        <v>1343</v>
      </c>
    </row>
    <row r="227" spans="2:5">
      <c r="B227" t="s">
        <v>2086</v>
      </c>
      <c r="C227" t="s">
        <v>2087</v>
      </c>
      <c r="D227">
        <v>734</v>
      </c>
      <c r="E227" t="s">
        <v>1581</v>
      </c>
    </row>
    <row r="228" spans="2:5">
      <c r="B228" t="s">
        <v>1555</v>
      </c>
      <c r="C228" t="s">
        <v>1556</v>
      </c>
      <c r="D228">
        <v>16019</v>
      </c>
      <c r="E228" t="s">
        <v>1338</v>
      </c>
    </row>
    <row r="229" spans="2:5">
      <c r="B229" t="s">
        <v>1913</v>
      </c>
      <c r="C229" t="s">
        <v>1914</v>
      </c>
      <c r="D229">
        <v>2776</v>
      </c>
      <c r="E229" t="s">
        <v>1698</v>
      </c>
    </row>
    <row r="230" spans="2:5">
      <c r="B230" t="s">
        <v>1694</v>
      </c>
      <c r="C230" t="s">
        <v>1695</v>
      </c>
      <c r="D230">
        <v>8370</v>
      </c>
      <c r="E230" t="s">
        <v>1485</v>
      </c>
    </row>
    <row r="231" spans="2:5">
      <c r="B231" t="s">
        <v>1842</v>
      </c>
      <c r="C231" t="s">
        <v>1843</v>
      </c>
      <c r="D231">
        <v>4064</v>
      </c>
      <c r="E231" t="s">
        <v>1494</v>
      </c>
    </row>
    <row r="232" spans="2:5">
      <c r="B232" t="s">
        <v>2161</v>
      </c>
      <c r="C232" t="s">
        <v>2162</v>
      </c>
      <c r="D232">
        <v>0</v>
      </c>
      <c r="E232" t="s">
        <v>1332</v>
      </c>
    </row>
    <row r="233" spans="2:5">
      <c r="B233" t="s">
        <v>1801</v>
      </c>
      <c r="C233" t="s">
        <v>1802</v>
      </c>
      <c r="D233">
        <v>5028</v>
      </c>
      <c r="E233" t="s">
        <v>1343</v>
      </c>
    </row>
    <row r="234" spans="2:5">
      <c r="B234" t="s">
        <v>2022</v>
      </c>
      <c r="C234" t="s">
        <v>2023</v>
      </c>
      <c r="D234">
        <v>1310</v>
      </c>
      <c r="E234" t="s">
        <v>1793</v>
      </c>
    </row>
    <row r="235" spans="2:5">
      <c r="B235" t="s">
        <v>1618</v>
      </c>
      <c r="C235" t="s">
        <v>1619</v>
      </c>
      <c r="D235">
        <v>12069</v>
      </c>
      <c r="E235" t="s">
        <v>1565</v>
      </c>
    </row>
    <row r="236" spans="2:5">
      <c r="B236" t="s">
        <v>1771</v>
      </c>
      <c r="C236" t="s">
        <v>1772</v>
      </c>
      <c r="D236">
        <v>5472</v>
      </c>
      <c r="E236" t="s">
        <v>1366</v>
      </c>
    </row>
    <row r="237" spans="2:5">
      <c r="B237" t="s">
        <v>1969</v>
      </c>
      <c r="C237" t="s">
        <v>1970</v>
      </c>
      <c r="D237">
        <v>2011</v>
      </c>
      <c r="E237" t="s">
        <v>1433</v>
      </c>
    </row>
    <row r="238" spans="2:5">
      <c r="B238" t="s">
        <v>1762</v>
      </c>
      <c r="C238" t="s">
        <v>1763</v>
      </c>
      <c r="D238">
        <v>5562</v>
      </c>
      <c r="E238" t="s">
        <v>1329</v>
      </c>
    </row>
    <row r="239" spans="2:5">
      <c r="B239" t="s">
        <v>1703</v>
      </c>
      <c r="C239" t="s">
        <v>1704</v>
      </c>
      <c r="D239">
        <v>7924</v>
      </c>
      <c r="E239" t="s">
        <v>1570</v>
      </c>
    </row>
    <row r="240" spans="2:5">
      <c r="B240" t="s">
        <v>1937</v>
      </c>
      <c r="C240" t="s">
        <v>1938</v>
      </c>
      <c r="D240">
        <v>2352</v>
      </c>
      <c r="E240" t="s">
        <v>1420</v>
      </c>
    </row>
    <row r="241" spans="2:5">
      <c r="B241" t="s">
        <v>1951</v>
      </c>
      <c r="C241" t="s">
        <v>1952</v>
      </c>
      <c r="D241">
        <v>2208</v>
      </c>
      <c r="E241" t="s">
        <v>1420</v>
      </c>
    </row>
    <row r="242" spans="2:5">
      <c r="B242" t="s">
        <v>2106</v>
      </c>
      <c r="C242" t="s">
        <v>2107</v>
      </c>
      <c r="D242">
        <v>469</v>
      </c>
      <c r="E242" t="s">
        <v>1725</v>
      </c>
    </row>
    <row r="243" spans="2:5">
      <c r="B243" t="s">
        <v>2000</v>
      </c>
      <c r="C243" t="s">
        <v>2001</v>
      </c>
      <c r="D243">
        <v>1598</v>
      </c>
      <c r="E243" t="s">
        <v>1790</v>
      </c>
    </row>
    <row r="244" spans="2:5">
      <c r="B244" t="s">
        <v>1853</v>
      </c>
      <c r="C244" t="s">
        <v>1854</v>
      </c>
      <c r="D244">
        <v>3844</v>
      </c>
      <c r="E244" t="s">
        <v>1329</v>
      </c>
    </row>
    <row r="245" spans="2:5">
      <c r="B245" t="s">
        <v>2062</v>
      </c>
      <c r="C245" t="s">
        <v>2063</v>
      </c>
      <c r="D245">
        <v>943</v>
      </c>
      <c r="E245" t="s">
        <v>1433</v>
      </c>
    </row>
    <row r="246" spans="2:5">
      <c r="B246" t="s">
        <v>1917</v>
      </c>
      <c r="C246" t="s">
        <v>1918</v>
      </c>
      <c r="D246">
        <v>2759</v>
      </c>
      <c r="E246" t="s">
        <v>1401</v>
      </c>
    </row>
    <row r="247" spans="2:5">
      <c r="B247" t="s">
        <v>1861</v>
      </c>
      <c r="C247" t="s">
        <v>1862</v>
      </c>
      <c r="D247">
        <v>3689</v>
      </c>
      <c r="E247" t="s">
        <v>1343</v>
      </c>
    </row>
    <row r="248" spans="2:5">
      <c r="B248" t="s">
        <v>2050</v>
      </c>
      <c r="C248" t="s">
        <v>2051</v>
      </c>
      <c r="D248">
        <v>1031</v>
      </c>
      <c r="E248" t="s">
        <v>1562</v>
      </c>
    </row>
    <row r="249" spans="2:5">
      <c r="B249" t="s">
        <v>1385</v>
      </c>
      <c r="C249" t="s">
        <v>1386</v>
      </c>
      <c r="D249">
        <v>50004</v>
      </c>
      <c r="E249" t="s">
        <v>1329</v>
      </c>
    </row>
    <row r="250" spans="2:5">
      <c r="B250" t="s">
        <v>2038</v>
      </c>
      <c r="C250" t="s">
        <v>2039</v>
      </c>
      <c r="D250">
        <v>1152</v>
      </c>
      <c r="E250" t="s">
        <v>1835</v>
      </c>
    </row>
    <row r="251" spans="2:5">
      <c r="B251" t="s">
        <v>1815</v>
      </c>
      <c r="C251" t="s">
        <v>1816</v>
      </c>
      <c r="D251">
        <v>4811</v>
      </c>
      <c r="E251" t="s">
        <v>1407</v>
      </c>
    </row>
    <row r="252" spans="2:5">
      <c r="B252" t="s">
        <v>2092</v>
      </c>
      <c r="C252" t="s">
        <v>2093</v>
      </c>
      <c r="D252">
        <v>640</v>
      </c>
      <c r="E252" t="s">
        <v>1756</v>
      </c>
    </row>
    <row r="253" spans="2:5">
      <c r="B253" t="s">
        <v>1876</v>
      </c>
      <c r="C253" t="s">
        <v>1877</v>
      </c>
      <c r="D253">
        <v>3454</v>
      </c>
      <c r="E253" t="s">
        <v>1343</v>
      </c>
    </row>
    <row r="254" spans="2:5">
      <c r="B254" t="s">
        <v>1859</v>
      </c>
      <c r="C254" t="s">
        <v>1860</v>
      </c>
      <c r="D254">
        <v>3694</v>
      </c>
      <c r="E254" t="s">
        <v>1343</v>
      </c>
    </row>
    <row r="255" spans="2:5">
      <c r="B255" t="s">
        <v>2036</v>
      </c>
      <c r="C255" t="s">
        <v>2037</v>
      </c>
      <c r="D255">
        <v>1171</v>
      </c>
      <c r="E255" t="s">
        <v>1725</v>
      </c>
    </row>
    <row r="256" spans="2:5">
      <c r="B256" t="s">
        <v>1595</v>
      </c>
      <c r="C256" t="s">
        <v>1596</v>
      </c>
      <c r="D256">
        <v>13350</v>
      </c>
      <c r="E256" t="s">
        <v>1396</v>
      </c>
    </row>
    <row r="257" spans="2:5">
      <c r="B257" t="s">
        <v>2100</v>
      </c>
      <c r="C257" t="s">
        <v>2101</v>
      </c>
      <c r="D257">
        <v>526</v>
      </c>
      <c r="E257" t="s">
        <v>1343</v>
      </c>
    </row>
    <row r="258" spans="2:5">
      <c r="B258" t="s">
        <v>2135</v>
      </c>
      <c r="C258" t="s">
        <v>2136</v>
      </c>
      <c r="D258">
        <v>0</v>
      </c>
      <c r="E258" t="s">
        <v>2130</v>
      </c>
    </row>
    <row r="259" spans="2:5">
      <c r="B259" t="s">
        <v>1514</v>
      </c>
      <c r="C259" t="s">
        <v>1515</v>
      </c>
      <c r="D259">
        <v>19654</v>
      </c>
      <c r="E259" t="s">
        <v>1360</v>
      </c>
    </row>
    <row r="260" spans="2:5">
      <c r="B260" t="s">
        <v>2112</v>
      </c>
      <c r="C260" t="s">
        <v>2113</v>
      </c>
      <c r="D260">
        <v>410</v>
      </c>
      <c r="E260" t="s">
        <v>1542</v>
      </c>
    </row>
    <row r="261" spans="2:5">
      <c r="B261" t="s">
        <v>2104</v>
      </c>
      <c r="C261" t="s">
        <v>2105</v>
      </c>
      <c r="D261">
        <v>477</v>
      </c>
      <c r="E261" t="s">
        <v>1725</v>
      </c>
    </row>
    <row r="262" spans="2:5">
      <c r="B262" t="s">
        <v>2030</v>
      </c>
      <c r="C262" t="s">
        <v>2031</v>
      </c>
      <c r="D262">
        <v>1244</v>
      </c>
      <c r="E262" t="s">
        <v>1796</v>
      </c>
    </row>
    <row r="263" spans="2:5">
      <c r="B263" t="s">
        <v>1929</v>
      </c>
      <c r="C263" t="s">
        <v>1930</v>
      </c>
      <c r="D263">
        <v>2521</v>
      </c>
      <c r="E263" t="s">
        <v>1720</v>
      </c>
    </row>
    <row r="264" spans="2:5">
      <c r="B264" t="s">
        <v>1847</v>
      </c>
      <c r="C264" t="s">
        <v>1848</v>
      </c>
      <c r="D264">
        <v>4018</v>
      </c>
      <c r="E264" t="s">
        <v>1440</v>
      </c>
    </row>
    <row r="265" spans="2:5">
      <c r="B265" t="s">
        <v>1915</v>
      </c>
      <c r="C265" t="s">
        <v>1916</v>
      </c>
      <c r="D265">
        <v>2772</v>
      </c>
      <c r="E265" t="s">
        <v>1793</v>
      </c>
    </row>
    <row r="266" spans="2:5">
      <c r="B266" t="s">
        <v>2060</v>
      </c>
      <c r="C266" t="s">
        <v>2061</v>
      </c>
      <c r="D266">
        <v>948</v>
      </c>
      <c r="E266" t="s">
        <v>1875</v>
      </c>
    </row>
    <row r="267" spans="2:5">
      <c r="B267" t="s">
        <v>1957</v>
      </c>
      <c r="C267" t="s">
        <v>1958</v>
      </c>
      <c r="D267">
        <v>2107</v>
      </c>
      <c r="E267" t="s">
        <v>1404</v>
      </c>
    </row>
    <row r="268" spans="2:5">
      <c r="B268" t="s">
        <v>2042</v>
      </c>
      <c r="C268" t="s">
        <v>2043</v>
      </c>
      <c r="D268">
        <v>1075</v>
      </c>
      <c r="E268" t="s">
        <v>1725</v>
      </c>
    </row>
    <row r="269" spans="2:5">
      <c r="B269" t="s">
        <v>1650</v>
      </c>
      <c r="C269" t="s">
        <v>1651</v>
      </c>
      <c r="D269">
        <v>9772</v>
      </c>
      <c r="E269" t="s">
        <v>1343</v>
      </c>
    </row>
    <row r="270" spans="2:5">
      <c r="B270" t="s">
        <v>1553</v>
      </c>
      <c r="C270" t="s">
        <v>1554</v>
      </c>
      <c r="D270">
        <v>16290</v>
      </c>
      <c r="E270" t="s">
        <v>1343</v>
      </c>
    </row>
    <row r="271" spans="2:5">
      <c r="B271" t="s">
        <v>2096</v>
      </c>
      <c r="C271" t="s">
        <v>2097</v>
      </c>
      <c r="D271">
        <v>602</v>
      </c>
      <c r="E271" t="s">
        <v>1602</v>
      </c>
    </row>
    <row r="272" spans="2:5">
      <c r="B272" t="s">
        <v>2098</v>
      </c>
      <c r="C272" t="s">
        <v>2099</v>
      </c>
      <c r="D272">
        <v>557</v>
      </c>
      <c r="E272" t="s">
        <v>1698</v>
      </c>
    </row>
    <row r="273" spans="2:5">
      <c r="B273" t="s">
        <v>2058</v>
      </c>
      <c r="C273" t="s">
        <v>2059</v>
      </c>
      <c r="D273">
        <v>967</v>
      </c>
      <c r="E273" t="s">
        <v>1698</v>
      </c>
    </row>
    <row r="274" spans="2:5">
      <c r="B274" t="s">
        <v>2076</v>
      </c>
      <c r="C274" t="s">
        <v>2077</v>
      </c>
      <c r="D274">
        <v>789</v>
      </c>
      <c r="E274" t="s">
        <v>1550</v>
      </c>
    </row>
    <row r="275" spans="2:5">
      <c r="B275" t="s">
        <v>1947</v>
      </c>
      <c r="C275" t="s">
        <v>1948</v>
      </c>
      <c r="D275">
        <v>2247</v>
      </c>
      <c r="E275" t="s">
        <v>1667</v>
      </c>
    </row>
    <row r="276" spans="2:5">
      <c r="B276" t="s">
        <v>1752</v>
      </c>
      <c r="C276" t="s">
        <v>1753</v>
      </c>
      <c r="D276">
        <v>6100</v>
      </c>
      <c r="E276" t="s">
        <v>1407</v>
      </c>
    </row>
    <row r="277" spans="2:5">
      <c r="B277" t="s">
        <v>2046</v>
      </c>
      <c r="C277" t="s">
        <v>2047</v>
      </c>
      <c r="D277">
        <v>1057</v>
      </c>
      <c r="E277" t="s">
        <v>1433</v>
      </c>
    </row>
    <row r="278" spans="2:5">
      <c r="B278" t="s">
        <v>2082</v>
      </c>
      <c r="C278" t="s">
        <v>2083</v>
      </c>
      <c r="D278">
        <v>765</v>
      </c>
      <c r="E278" t="s">
        <v>1366</v>
      </c>
    </row>
    <row r="279" spans="2:5">
      <c r="B279" t="s">
        <v>1817</v>
      </c>
      <c r="C279" t="s">
        <v>1818</v>
      </c>
      <c r="D279">
        <v>4778</v>
      </c>
      <c r="E279" t="s">
        <v>1698</v>
      </c>
    </row>
    <row r="280" spans="2:5">
      <c r="B280" t="s">
        <v>1805</v>
      </c>
      <c r="C280" t="s">
        <v>1806</v>
      </c>
      <c r="D280">
        <v>4932</v>
      </c>
      <c r="E280" t="s">
        <v>1494</v>
      </c>
    </row>
    <row r="281" spans="2:5">
      <c r="B281" t="s">
        <v>2052</v>
      </c>
      <c r="C281" t="s">
        <v>2053</v>
      </c>
      <c r="D281">
        <v>1018</v>
      </c>
      <c r="E281" t="s">
        <v>1478</v>
      </c>
    </row>
    <row r="282" spans="2:5">
      <c r="B282" t="s">
        <v>1994</v>
      </c>
      <c r="C282" t="s">
        <v>1995</v>
      </c>
      <c r="D282">
        <v>1689</v>
      </c>
      <c r="E282" t="s">
        <v>1691</v>
      </c>
    </row>
    <row r="283" spans="2:5">
      <c r="B283" t="s">
        <v>1663</v>
      </c>
      <c r="C283" t="s">
        <v>1664</v>
      </c>
      <c r="D283">
        <v>9339</v>
      </c>
      <c r="E283" t="s">
        <v>1443</v>
      </c>
    </row>
    <row r="284" spans="2:5">
      <c r="B284" t="s">
        <v>2078</v>
      </c>
      <c r="C284" t="s">
        <v>2079</v>
      </c>
      <c r="D284">
        <v>789</v>
      </c>
      <c r="E284" t="s">
        <v>1654</v>
      </c>
    </row>
    <row r="285" spans="2:5">
      <c r="B285" t="s">
        <v>1849</v>
      </c>
      <c r="C285" t="s">
        <v>1850</v>
      </c>
      <c r="D285">
        <v>4016</v>
      </c>
      <c r="E285" t="s">
        <v>1532</v>
      </c>
    </row>
    <row r="286" spans="2:5">
      <c r="B286" t="s">
        <v>1996</v>
      </c>
      <c r="C286" t="s">
        <v>1997</v>
      </c>
      <c r="D286">
        <v>1676</v>
      </c>
      <c r="E286" t="s">
        <v>1581</v>
      </c>
    </row>
    <row r="287" spans="2:5">
      <c r="B287" t="s">
        <v>1728</v>
      </c>
      <c r="C287" t="s">
        <v>1729</v>
      </c>
      <c r="D287">
        <v>6653</v>
      </c>
      <c r="E287" t="s">
        <v>1562</v>
      </c>
    </row>
    <row r="288" spans="2:5">
      <c r="B288" t="s">
        <v>1882</v>
      </c>
      <c r="C288" t="s">
        <v>1883</v>
      </c>
      <c r="D288">
        <v>3335</v>
      </c>
      <c r="E288" t="s">
        <v>1524</v>
      </c>
    </row>
    <row r="289" spans="2:5">
      <c r="B289" t="s">
        <v>2116</v>
      </c>
      <c r="C289" t="s">
        <v>2117</v>
      </c>
      <c r="D289">
        <v>156</v>
      </c>
      <c r="E289" t="s">
        <v>1478</v>
      </c>
    </row>
    <row r="290" spans="2:5">
      <c r="B290" t="s">
        <v>2044</v>
      </c>
      <c r="C290" t="s">
        <v>2045</v>
      </c>
      <c r="D290">
        <v>1074</v>
      </c>
      <c r="E290" t="s">
        <v>1401</v>
      </c>
    </row>
    <row r="291" spans="2:5">
      <c r="B291" t="s">
        <v>1986</v>
      </c>
      <c r="C291" t="s">
        <v>1987</v>
      </c>
      <c r="D291">
        <v>1738</v>
      </c>
      <c r="E291" t="s">
        <v>1401</v>
      </c>
    </row>
    <row r="292" spans="2:5">
      <c r="B292" t="s">
        <v>1757</v>
      </c>
      <c r="C292" t="s">
        <v>1758</v>
      </c>
      <c r="D292">
        <v>5880</v>
      </c>
      <c r="E292" t="s">
        <v>1329</v>
      </c>
    </row>
    <row r="293" spans="2:5">
      <c r="B293" t="s">
        <v>1867</v>
      </c>
      <c r="C293" t="s">
        <v>1868</v>
      </c>
      <c r="D293">
        <v>3593</v>
      </c>
      <c r="E293" t="s">
        <v>1366</v>
      </c>
    </row>
    <row r="294" spans="2:5">
      <c r="B294" t="s">
        <v>2018</v>
      </c>
      <c r="C294" t="s">
        <v>2019</v>
      </c>
      <c r="D294">
        <v>1343</v>
      </c>
      <c r="E294" t="s">
        <v>1715</v>
      </c>
    </row>
    <row r="295" spans="2:5">
      <c r="B295" t="s">
        <v>2120</v>
      </c>
      <c r="C295" t="s">
        <v>2121</v>
      </c>
      <c r="D295">
        <v>0</v>
      </c>
      <c r="E295" t="s">
        <v>1329</v>
      </c>
    </row>
    <row r="296" spans="2:5">
      <c r="B296" t="s">
        <v>1904</v>
      </c>
      <c r="C296" t="s">
        <v>1905</v>
      </c>
      <c r="D296">
        <v>2889</v>
      </c>
      <c r="E296" t="s">
        <v>1550</v>
      </c>
    </row>
    <row r="297" spans="2:5">
      <c r="B297" t="s">
        <v>2133</v>
      </c>
      <c r="C297" t="s">
        <v>2134</v>
      </c>
      <c r="D297">
        <v>0</v>
      </c>
      <c r="E297" t="s">
        <v>2130</v>
      </c>
    </row>
    <row r="298" spans="2:5">
      <c r="B298" t="s">
        <v>2014</v>
      </c>
      <c r="C298" t="s">
        <v>2015</v>
      </c>
      <c r="D298">
        <v>1358</v>
      </c>
      <c r="E298" t="s">
        <v>1584</v>
      </c>
    </row>
    <row r="299" spans="2:5">
      <c r="B299" t="s">
        <v>2090</v>
      </c>
      <c r="C299" t="s">
        <v>2091</v>
      </c>
      <c r="D299">
        <v>661</v>
      </c>
      <c r="E299" t="s">
        <v>1756</v>
      </c>
    </row>
    <row r="300" spans="2:5">
      <c r="B300" t="s">
        <v>1661</v>
      </c>
      <c r="C300" t="s">
        <v>1662</v>
      </c>
      <c r="D300">
        <v>9340</v>
      </c>
      <c r="E300" t="s">
        <v>1329</v>
      </c>
    </row>
    <row r="301" spans="2:5">
      <c r="B301" t="s">
        <v>2128</v>
      </c>
      <c r="C301" t="s">
        <v>2129</v>
      </c>
      <c r="D301">
        <v>0</v>
      </c>
      <c r="E301" t="s">
        <v>2130</v>
      </c>
    </row>
    <row r="302" spans="2:5">
      <c r="B302" t="s">
        <v>2137</v>
      </c>
      <c r="C302" t="s">
        <v>2138</v>
      </c>
      <c r="D302">
        <v>0</v>
      </c>
      <c r="E302" t="s">
        <v>2130</v>
      </c>
    </row>
    <row r="303" spans="2:5">
      <c r="B303" t="s">
        <v>1911</v>
      </c>
      <c r="C303" t="s">
        <v>1912</v>
      </c>
      <c r="D303">
        <v>2817</v>
      </c>
      <c r="E303" t="s">
        <v>1565</v>
      </c>
    </row>
    <row r="304" spans="2:5">
      <c r="B304" t="s">
        <v>1779</v>
      </c>
      <c r="C304" t="s">
        <v>1780</v>
      </c>
      <c r="D304">
        <v>5377</v>
      </c>
      <c r="E304" t="s">
        <v>1781</v>
      </c>
    </row>
    <row r="305" spans="2:5">
      <c r="B305" t="s">
        <v>2054</v>
      </c>
      <c r="C305" t="s">
        <v>2055</v>
      </c>
      <c r="D305">
        <v>990</v>
      </c>
      <c r="E305" t="s">
        <v>1472</v>
      </c>
    </row>
    <row r="306" spans="2:5">
      <c r="B306" t="s">
        <v>1955</v>
      </c>
      <c r="C306" t="s">
        <v>1956</v>
      </c>
      <c r="D306">
        <v>2141</v>
      </c>
      <c r="E306" t="s">
        <v>1812</v>
      </c>
    </row>
    <row r="307" spans="2:5">
      <c r="B307" t="s">
        <v>2149</v>
      </c>
      <c r="C307" t="s">
        <v>2150</v>
      </c>
      <c r="D307">
        <v>0</v>
      </c>
      <c r="E307" t="s">
        <v>1420</v>
      </c>
    </row>
    <row r="308" spans="2:5">
      <c r="B308" t="s">
        <v>2151</v>
      </c>
      <c r="C308" t="s">
        <v>2152</v>
      </c>
      <c r="D308">
        <v>0</v>
      </c>
      <c r="E308" t="s">
        <v>1463</v>
      </c>
    </row>
    <row r="309" spans="2:5">
      <c r="B309" t="s">
        <v>2157</v>
      </c>
      <c r="C309" t="s">
        <v>2158</v>
      </c>
      <c r="D309">
        <v>0</v>
      </c>
      <c r="E309" t="s">
        <v>1343</v>
      </c>
    </row>
    <row r="310" spans="2:5">
      <c r="B310" t="s">
        <v>2145</v>
      </c>
      <c r="C310" t="s">
        <v>2146</v>
      </c>
      <c r="D310">
        <v>0</v>
      </c>
      <c r="E310" t="s">
        <v>1329</v>
      </c>
    </row>
    <row r="311" spans="2:5">
      <c r="B311" t="s">
        <v>2159</v>
      </c>
      <c r="C311" t="s">
        <v>2160</v>
      </c>
      <c r="D311">
        <v>0</v>
      </c>
      <c r="E311" t="s">
        <v>1401</v>
      </c>
    </row>
    <row r="312" spans="2:5">
      <c r="B312" t="s">
        <v>2143</v>
      </c>
      <c r="C312" t="s">
        <v>2144</v>
      </c>
      <c r="D312">
        <v>0</v>
      </c>
      <c r="E312" t="s">
        <v>1584</v>
      </c>
    </row>
    <row r="313" spans="2:5">
      <c r="B313" t="s">
        <v>2139</v>
      </c>
      <c r="C313" t="s">
        <v>2140</v>
      </c>
      <c r="D313">
        <v>0</v>
      </c>
      <c r="E313" t="s">
        <v>1332</v>
      </c>
    </row>
    <row r="314" spans="2:5">
      <c r="B314" t="s">
        <v>2141</v>
      </c>
      <c r="C314" t="s">
        <v>2142</v>
      </c>
      <c r="D314">
        <v>0</v>
      </c>
      <c r="E314" t="s">
        <v>1335</v>
      </c>
    </row>
    <row r="315" spans="2:5">
      <c r="B315" t="s">
        <v>2147</v>
      </c>
      <c r="C315" t="s">
        <v>2148</v>
      </c>
      <c r="D315">
        <v>0</v>
      </c>
      <c r="E315" t="s">
        <v>1366</v>
      </c>
    </row>
    <row r="316" spans="2:5">
      <c r="B316" t="s">
        <v>2153</v>
      </c>
      <c r="C316" t="s">
        <v>2154</v>
      </c>
      <c r="D316">
        <v>0</v>
      </c>
      <c r="E316" t="s">
        <v>1682</v>
      </c>
    </row>
    <row r="317" spans="2:5">
      <c r="B317" t="s">
        <v>2155</v>
      </c>
      <c r="C317" t="s">
        <v>2156</v>
      </c>
      <c r="D317">
        <v>0</v>
      </c>
      <c r="E317" t="s">
        <v>1343</v>
      </c>
    </row>
    <row r="318" spans="2:5">
      <c r="B318" t="s">
        <v>2056</v>
      </c>
      <c r="C318" t="s">
        <v>2057</v>
      </c>
      <c r="D318">
        <v>976</v>
      </c>
      <c r="E318" t="s">
        <v>1433</v>
      </c>
    </row>
    <row r="319" spans="2:5">
      <c r="B319" t="s">
        <v>1709</v>
      </c>
      <c r="C319" t="s">
        <v>1710</v>
      </c>
      <c r="D319">
        <v>7598</v>
      </c>
      <c r="E319" t="s">
        <v>1532</v>
      </c>
    </row>
    <row r="320" spans="2:5">
      <c r="B320" t="s">
        <v>2034</v>
      </c>
      <c r="C320" t="s">
        <v>2035</v>
      </c>
      <c r="D320">
        <v>1189</v>
      </c>
      <c r="E320" t="s">
        <v>1667</v>
      </c>
    </row>
    <row r="321" spans="2:5">
      <c r="B321" t="s">
        <v>1646</v>
      </c>
      <c r="C321" t="s">
        <v>1647</v>
      </c>
      <c r="D321">
        <v>10168</v>
      </c>
      <c r="E321" t="s">
        <v>1443</v>
      </c>
    </row>
    <row r="322" spans="2:5">
      <c r="B322" t="s">
        <v>1590</v>
      </c>
      <c r="C322" t="s">
        <v>1591</v>
      </c>
      <c r="D322">
        <v>13438</v>
      </c>
      <c r="E322" t="s">
        <v>1592</v>
      </c>
    </row>
    <row r="323" spans="2:5">
      <c r="B323" t="s">
        <v>1813</v>
      </c>
      <c r="C323" t="s">
        <v>1814</v>
      </c>
      <c r="D323">
        <v>4886</v>
      </c>
      <c r="E323" t="s">
        <v>1360</v>
      </c>
    </row>
    <row r="324" spans="2:5">
      <c r="B324" t="s">
        <v>1939</v>
      </c>
      <c r="C324" t="s">
        <v>1940</v>
      </c>
      <c r="D324">
        <v>2349</v>
      </c>
      <c r="E324" t="s">
        <v>1725</v>
      </c>
    </row>
    <row r="325" spans="2:5">
      <c r="B325" t="s">
        <v>2068</v>
      </c>
      <c r="C325" t="s">
        <v>2069</v>
      </c>
      <c r="D325">
        <v>867</v>
      </c>
      <c r="E325" t="s">
        <v>1550</v>
      </c>
    </row>
    <row r="326" spans="2:5">
      <c r="B326" t="s">
        <v>1498</v>
      </c>
      <c r="C326" t="s">
        <v>1499</v>
      </c>
      <c r="D326">
        <v>21453</v>
      </c>
      <c r="E326" t="s">
        <v>1329</v>
      </c>
    </row>
    <row r="327" spans="2:5">
      <c r="B327" t="s">
        <v>1976</v>
      </c>
      <c r="C327" t="s">
        <v>1977</v>
      </c>
      <c r="D327">
        <v>1832</v>
      </c>
      <c r="E327" t="s">
        <v>1891</v>
      </c>
    </row>
    <row r="328" spans="2:5">
      <c r="B328" t="s">
        <v>1990</v>
      </c>
      <c r="C328" t="s">
        <v>1991</v>
      </c>
      <c r="D328">
        <v>1712</v>
      </c>
      <c r="E328" t="s">
        <v>1475</v>
      </c>
    </row>
    <row r="329" spans="2:5">
      <c r="B329" t="s">
        <v>2114</v>
      </c>
      <c r="C329" t="s">
        <v>2115</v>
      </c>
      <c r="D329">
        <v>254</v>
      </c>
      <c r="E329" t="s">
        <v>1542</v>
      </c>
    </row>
    <row r="330" spans="2:5">
      <c r="B330" t="s">
        <v>1933</v>
      </c>
      <c r="C330" t="s">
        <v>1934</v>
      </c>
      <c r="D330">
        <v>2415</v>
      </c>
      <c r="E330" t="s">
        <v>1366</v>
      </c>
    </row>
    <row r="331" spans="2:5">
      <c r="B331" t="s">
        <v>1998</v>
      </c>
      <c r="C331" t="s">
        <v>1999</v>
      </c>
      <c r="D331">
        <v>1624</v>
      </c>
      <c r="E331" t="s">
        <v>1478</v>
      </c>
    </row>
    <row r="332" spans="2:5">
      <c r="B332" t="s">
        <v>2108</v>
      </c>
      <c r="C332" t="s">
        <v>2109</v>
      </c>
      <c r="D332">
        <v>450</v>
      </c>
      <c r="E332" t="s">
        <v>1478</v>
      </c>
    </row>
    <row r="333" spans="2:5">
      <c r="B333" t="s">
        <v>1892</v>
      </c>
      <c r="C333" t="s">
        <v>1893</v>
      </c>
      <c r="D333">
        <v>3253</v>
      </c>
      <c r="E333" t="s">
        <v>1626</v>
      </c>
    </row>
    <row r="334" spans="2:5">
      <c r="B334" t="s">
        <v>2026</v>
      </c>
      <c r="C334" t="s">
        <v>2027</v>
      </c>
      <c r="D334">
        <v>1287</v>
      </c>
      <c r="E334" t="s">
        <v>1542</v>
      </c>
    </row>
    <row r="335" spans="2:5">
      <c r="B335" t="s">
        <v>1898</v>
      </c>
      <c r="C335" t="s">
        <v>1899</v>
      </c>
      <c r="D335">
        <v>3087</v>
      </c>
      <c r="E335" t="s">
        <v>1343</v>
      </c>
    </row>
    <row r="336" spans="2:5">
      <c r="B336" t="s">
        <v>1803</v>
      </c>
      <c r="C336" t="s">
        <v>1804</v>
      </c>
      <c r="D336">
        <v>5013</v>
      </c>
      <c r="E336" t="s">
        <v>1654</v>
      </c>
    </row>
    <row r="337" spans="2:5">
      <c r="B337" t="s">
        <v>2032</v>
      </c>
      <c r="C337" t="s">
        <v>2033</v>
      </c>
      <c r="D337">
        <v>1211</v>
      </c>
      <c r="E337" t="s">
        <v>1725</v>
      </c>
    </row>
    <row r="338" spans="2:5">
      <c r="B338" t="s">
        <v>1919</v>
      </c>
      <c r="C338" t="s">
        <v>1920</v>
      </c>
      <c r="D338">
        <v>2661</v>
      </c>
      <c r="E338" t="s">
        <v>1631</v>
      </c>
    </row>
    <row r="339" spans="2:5">
      <c r="B339" t="s">
        <v>1992</v>
      </c>
      <c r="C339" t="s">
        <v>1993</v>
      </c>
      <c r="D339">
        <v>1708</v>
      </c>
      <c r="E339" t="s">
        <v>1542</v>
      </c>
    </row>
    <row r="340" spans="2:5">
      <c r="B340" t="s">
        <v>2102</v>
      </c>
      <c r="C340" t="s">
        <v>2103</v>
      </c>
      <c r="D340">
        <v>514</v>
      </c>
      <c r="E340" t="s">
        <v>1725</v>
      </c>
    </row>
    <row r="341" spans="2:5">
      <c r="B341" t="s">
        <v>1546</v>
      </c>
      <c r="C341" t="s">
        <v>1547</v>
      </c>
      <c r="D341">
        <v>16648</v>
      </c>
      <c r="E341" t="s">
        <v>1366</v>
      </c>
    </row>
    <row r="342" spans="2:5">
      <c r="B342" t="s">
        <v>1836</v>
      </c>
      <c r="C342" t="s">
        <v>1837</v>
      </c>
      <c r="D342">
        <v>4328</v>
      </c>
      <c r="E342" t="s">
        <v>1366</v>
      </c>
    </row>
    <row r="343" spans="2:5">
      <c r="B343" t="s">
        <v>1588</v>
      </c>
      <c r="C343" t="s">
        <v>1589</v>
      </c>
      <c r="D343">
        <v>13481</v>
      </c>
      <c r="E343" t="s">
        <v>1539</v>
      </c>
    </row>
    <row r="344" spans="2:5">
      <c r="B344" t="s">
        <v>1426</v>
      </c>
      <c r="C344" t="s">
        <v>1427</v>
      </c>
      <c r="D344">
        <v>29789</v>
      </c>
      <c r="E344" t="s">
        <v>1407</v>
      </c>
    </row>
    <row r="345" spans="2:5">
      <c r="B345" t="s">
        <v>1978</v>
      </c>
      <c r="C345" t="s">
        <v>1979</v>
      </c>
      <c r="D345">
        <v>1815</v>
      </c>
      <c r="E345" t="s">
        <v>1787</v>
      </c>
    </row>
    <row r="346" spans="2:5">
      <c r="B346" t="s">
        <v>2072</v>
      </c>
      <c r="C346" t="s">
        <v>2073</v>
      </c>
      <c r="D346">
        <v>808</v>
      </c>
      <c r="E346" t="s">
        <v>1581</v>
      </c>
    </row>
    <row r="347" spans="2:5">
      <c r="B347" t="s">
        <v>1961</v>
      </c>
      <c r="C347" t="s">
        <v>1962</v>
      </c>
      <c r="D347">
        <v>2062</v>
      </c>
      <c r="E347" t="s">
        <v>1796</v>
      </c>
    </row>
    <row r="348" spans="2:5">
      <c r="B348" t="s">
        <v>1878</v>
      </c>
      <c r="C348" t="s">
        <v>1879</v>
      </c>
      <c r="D348">
        <v>3427</v>
      </c>
      <c r="E348" t="s">
        <v>1599</v>
      </c>
    </row>
    <row r="349" spans="2:5">
      <c r="B349" t="s">
        <v>1616</v>
      </c>
      <c r="C349" t="s">
        <v>1617</v>
      </c>
      <c r="D349">
        <v>12155</v>
      </c>
      <c r="E349" t="s">
        <v>1329</v>
      </c>
    </row>
    <row r="350" spans="2:5">
      <c r="B350" t="s">
        <v>2024</v>
      </c>
      <c r="C350" t="s">
        <v>2025</v>
      </c>
      <c r="D350">
        <v>1288</v>
      </c>
      <c r="E350" t="s">
        <v>1698</v>
      </c>
    </row>
    <row r="351" spans="2:5">
      <c r="B351" t="s">
        <v>1739</v>
      </c>
      <c r="C351" t="s">
        <v>1740</v>
      </c>
      <c r="D351">
        <v>6476</v>
      </c>
      <c r="E351" t="s">
        <v>1346</v>
      </c>
    </row>
    <row r="352" spans="2:5">
      <c r="B352" t="s">
        <v>1863</v>
      </c>
      <c r="C352" t="s">
        <v>1864</v>
      </c>
      <c r="D352">
        <v>3687</v>
      </c>
      <c r="E352" t="s">
        <v>1440</v>
      </c>
    </row>
    <row r="353" spans="2:5">
      <c r="B353" t="s">
        <v>1829</v>
      </c>
      <c r="C353" t="s">
        <v>1830</v>
      </c>
      <c r="D353">
        <v>4504</v>
      </c>
      <c r="E353" t="s">
        <v>1738</v>
      </c>
    </row>
    <row r="354" spans="2:5">
      <c r="B354" t="s">
        <v>1777</v>
      </c>
      <c r="C354" t="s">
        <v>1778</v>
      </c>
      <c r="D354">
        <v>5388</v>
      </c>
      <c r="E354" t="s">
        <v>1360</v>
      </c>
    </row>
    <row r="355" spans="2:5">
      <c r="B355" t="s">
        <v>1906</v>
      </c>
      <c r="C355" t="s">
        <v>1907</v>
      </c>
      <c r="D355">
        <v>2870</v>
      </c>
      <c r="E355" t="s">
        <v>1524</v>
      </c>
    </row>
    <row r="356" spans="2:5">
      <c r="B356" t="s">
        <v>2028</v>
      </c>
      <c r="C356" t="s">
        <v>2029</v>
      </c>
      <c r="D356">
        <v>1261</v>
      </c>
      <c r="E356" t="s">
        <v>1720</v>
      </c>
    </row>
    <row r="357" spans="2:5">
      <c r="B357" t="s">
        <v>1680</v>
      </c>
      <c r="C357" t="s">
        <v>1681</v>
      </c>
      <c r="D357">
        <v>8664</v>
      </c>
      <c r="E357" t="s">
        <v>1682</v>
      </c>
    </row>
    <row r="358" spans="2:5">
      <c r="B358" t="s">
        <v>1799</v>
      </c>
      <c r="C358" t="s">
        <v>1800</v>
      </c>
      <c r="D358">
        <v>5054</v>
      </c>
      <c r="E358" t="s">
        <v>1565</v>
      </c>
    </row>
    <row r="359" spans="2:5">
      <c r="B359" t="s">
        <v>2122</v>
      </c>
      <c r="C359" t="s">
        <v>2123</v>
      </c>
      <c r="D359">
        <v>0</v>
      </c>
      <c r="E359" t="s">
        <v>1329</v>
      </c>
    </row>
    <row r="360" spans="2:5">
      <c r="B360" t="s">
        <v>1959</v>
      </c>
      <c r="C360" t="s">
        <v>1960</v>
      </c>
      <c r="D360">
        <v>2107</v>
      </c>
      <c r="E360" t="s">
        <v>1584</v>
      </c>
    </row>
    <row r="361" spans="2:5">
      <c r="B361" t="s">
        <v>2010</v>
      </c>
      <c r="C361" t="s">
        <v>2011</v>
      </c>
      <c r="D361">
        <v>1432</v>
      </c>
      <c r="E361" t="s">
        <v>1401</v>
      </c>
    </row>
    <row r="362" spans="2:5">
      <c r="B362" t="s">
        <v>2124</v>
      </c>
      <c r="C362" t="s">
        <v>2125</v>
      </c>
      <c r="D362">
        <v>0</v>
      </c>
      <c r="E362" t="s">
        <v>1343</v>
      </c>
    </row>
    <row r="363" spans="2:5">
      <c r="B363" t="s">
        <v>2118</v>
      </c>
      <c r="C363" t="s">
        <v>2119</v>
      </c>
      <c r="D363">
        <v>0</v>
      </c>
      <c r="E363" t="s">
        <v>1329</v>
      </c>
    </row>
    <row r="364" spans="2:5">
      <c r="B364" t="s">
        <v>2126</v>
      </c>
      <c r="C364" t="s">
        <v>2127</v>
      </c>
      <c r="D364">
        <v>0</v>
      </c>
      <c r="E364" t="s">
        <v>1781</v>
      </c>
    </row>
    <row r="365" spans="2:5">
      <c r="B365" t="s">
        <v>2131</v>
      </c>
      <c r="C365" t="s">
        <v>2132</v>
      </c>
      <c r="D365">
        <v>0</v>
      </c>
      <c r="E365" t="s">
        <v>2130</v>
      </c>
    </row>
    <row r="366" spans="2:5">
      <c r="B366" t="s">
        <v>1931</v>
      </c>
      <c r="C366" t="s">
        <v>1932</v>
      </c>
      <c r="D366">
        <v>2473</v>
      </c>
      <c r="E366" t="s">
        <v>1626</v>
      </c>
    </row>
    <row r="367" spans="2:5">
      <c r="B367" t="s">
        <v>2064</v>
      </c>
      <c r="C367" t="s">
        <v>2065</v>
      </c>
      <c r="D367">
        <v>922</v>
      </c>
      <c r="E367" t="s">
        <v>1478</v>
      </c>
    </row>
    <row r="368" spans="2:5">
      <c r="B368" t="s">
        <v>1665</v>
      </c>
      <c r="C368" t="s">
        <v>1666</v>
      </c>
      <c r="D368">
        <v>9237</v>
      </c>
      <c r="E368" t="s">
        <v>1667</v>
      </c>
    </row>
    <row r="369" spans="2:5">
      <c r="B369" t="s">
        <v>1945</v>
      </c>
      <c r="C369" t="s">
        <v>1946</v>
      </c>
      <c r="D369">
        <v>2257</v>
      </c>
      <c r="E369" t="s">
        <v>1756</v>
      </c>
    </row>
    <row r="370" spans="2:5">
      <c r="B370" t="s">
        <v>1764</v>
      </c>
      <c r="C370" t="s">
        <v>1765</v>
      </c>
      <c r="D370">
        <v>5539</v>
      </c>
      <c r="E370" t="s">
        <v>1329</v>
      </c>
    </row>
    <row r="371" spans="2:5">
      <c r="B371" t="s">
        <v>2020</v>
      </c>
      <c r="C371" t="s">
        <v>2021</v>
      </c>
      <c r="D371">
        <v>1340</v>
      </c>
      <c r="E371" t="s">
        <v>1973</v>
      </c>
    </row>
    <row r="372" spans="2:5">
      <c r="B372" t="s">
        <v>1827</v>
      </c>
      <c r="C372" t="s">
        <v>1828</v>
      </c>
      <c r="D372">
        <v>4569</v>
      </c>
      <c r="E372" t="s">
        <v>1812</v>
      </c>
    </row>
    <row r="373" spans="2:5">
      <c r="B373" t="s">
        <v>2012</v>
      </c>
      <c r="C373" t="s">
        <v>2013</v>
      </c>
      <c r="D373">
        <v>1384</v>
      </c>
      <c r="E373" t="s">
        <v>1756</v>
      </c>
    </row>
    <row r="374" spans="2:5">
      <c r="B374" t="s">
        <v>1707</v>
      </c>
      <c r="C374" t="s">
        <v>1708</v>
      </c>
      <c r="D374">
        <v>7776</v>
      </c>
      <c r="E374" t="s">
        <v>1443</v>
      </c>
    </row>
    <row r="375" spans="2:5">
      <c r="B375" t="s">
        <v>1880</v>
      </c>
      <c r="C375" t="s">
        <v>1881</v>
      </c>
      <c r="D375">
        <v>3370</v>
      </c>
      <c r="E375" t="s">
        <v>1494</v>
      </c>
    </row>
  </sheetData>
  <sortState ref="A2:E375">
    <sortCondition ref="A1"/>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9"/>
  <sheetViews>
    <sheetView workbookViewId="0">
      <selection activeCell="I4" sqref="I4"/>
    </sheetView>
  </sheetViews>
  <sheetFormatPr baseColWidth="10" defaultColWidth="8.83203125" defaultRowHeight="14" x14ac:dyDescent="0"/>
  <cols>
    <col min="2" max="4" width="14.33203125" bestFit="1" customWidth="1"/>
    <col min="5" max="5" width="12.5" bestFit="1" customWidth="1"/>
    <col min="6" max="6" width="11.5" bestFit="1" customWidth="1"/>
    <col min="7" max="7" width="11.33203125" bestFit="1" customWidth="1"/>
    <col min="8" max="8" width="12" bestFit="1" customWidth="1"/>
    <col min="9" max="9" width="12.83203125" bestFit="1" customWidth="1"/>
  </cols>
  <sheetData>
    <row r="2" spans="1:9">
      <c r="F2" t="s">
        <v>2358</v>
      </c>
    </row>
    <row r="4" spans="1:9">
      <c r="A4" t="s">
        <v>2406</v>
      </c>
      <c r="B4" s="3" t="s">
        <v>2407</v>
      </c>
      <c r="C4" s="3" t="s">
        <v>2408</v>
      </c>
      <c r="D4" s="3" t="s">
        <v>2409</v>
      </c>
      <c r="E4" s="3" t="s">
        <v>2410</v>
      </c>
      <c r="F4" s="3" t="s">
        <v>2407</v>
      </c>
      <c r="G4" s="3" t="s">
        <v>2408</v>
      </c>
      <c r="H4" s="3" t="s">
        <v>2409</v>
      </c>
      <c r="I4" s="3" t="s">
        <v>2411</v>
      </c>
    </row>
    <row r="5" spans="1:9">
      <c r="A5">
        <v>2007</v>
      </c>
      <c r="B5" s="32">
        <v>774159.18</v>
      </c>
      <c r="C5" s="32"/>
      <c r="D5" s="32">
        <v>5744250</v>
      </c>
      <c r="E5" s="18">
        <f>SUM(B5:D5)</f>
        <v>6518409.1799999997</v>
      </c>
      <c r="F5" s="30">
        <v>28</v>
      </c>
      <c r="G5" s="30"/>
      <c r="H5" s="30">
        <v>20</v>
      </c>
      <c r="I5">
        <f>SUM(F5:H5)</f>
        <v>48</v>
      </c>
    </row>
    <row r="6" spans="1:9">
      <c r="A6">
        <v>2008</v>
      </c>
      <c r="B6" s="32">
        <v>1198511.08</v>
      </c>
      <c r="C6" s="32">
        <v>900</v>
      </c>
      <c r="D6" s="32">
        <v>221499</v>
      </c>
      <c r="E6" s="18">
        <f t="shared" ref="E6:E15" si="0">SUM(B6:D6)</f>
        <v>1420910.08</v>
      </c>
      <c r="F6" s="30">
        <v>45</v>
      </c>
      <c r="G6" s="30">
        <v>1</v>
      </c>
      <c r="H6" s="30">
        <v>13</v>
      </c>
      <c r="I6">
        <f t="shared" ref="I6:I15" si="1">SUM(F6:H6)</f>
        <v>59</v>
      </c>
    </row>
    <row r="7" spans="1:9">
      <c r="A7">
        <v>2009</v>
      </c>
      <c r="B7" s="32">
        <v>5278471.8400000017</v>
      </c>
      <c r="C7" s="32">
        <v>500</v>
      </c>
      <c r="D7" s="32">
        <v>1489522.98</v>
      </c>
      <c r="E7" s="18">
        <f t="shared" si="0"/>
        <v>6768494.8200000022</v>
      </c>
      <c r="F7" s="30">
        <v>71</v>
      </c>
      <c r="G7" s="30">
        <v>1</v>
      </c>
      <c r="H7" s="30">
        <v>12</v>
      </c>
      <c r="I7">
        <f t="shared" si="1"/>
        <v>84</v>
      </c>
    </row>
    <row r="8" spans="1:9">
      <c r="A8">
        <v>2010</v>
      </c>
      <c r="B8" s="32">
        <v>1200883.19</v>
      </c>
      <c r="C8" s="32">
        <v>327028.21999999997</v>
      </c>
      <c r="D8" s="32">
        <v>735126.95</v>
      </c>
      <c r="E8" s="18">
        <f t="shared" si="0"/>
        <v>2263038.36</v>
      </c>
      <c r="F8" s="30">
        <v>50</v>
      </c>
      <c r="G8" s="30">
        <v>18</v>
      </c>
      <c r="H8" s="30">
        <v>13</v>
      </c>
      <c r="I8">
        <f t="shared" si="1"/>
        <v>81</v>
      </c>
    </row>
    <row r="9" spans="1:9">
      <c r="A9">
        <v>2011</v>
      </c>
      <c r="B9" s="32">
        <v>2938640.06</v>
      </c>
      <c r="C9" s="32">
        <v>3625000</v>
      </c>
      <c r="D9" s="32">
        <v>4240284.2300000004</v>
      </c>
      <c r="E9" s="18">
        <f t="shared" si="0"/>
        <v>10803924.290000001</v>
      </c>
      <c r="F9" s="30">
        <v>49</v>
      </c>
      <c r="G9" s="30">
        <v>1</v>
      </c>
      <c r="H9" s="30">
        <v>24</v>
      </c>
      <c r="I9">
        <f t="shared" si="1"/>
        <v>74</v>
      </c>
    </row>
    <row r="10" spans="1:9">
      <c r="A10">
        <v>2012</v>
      </c>
      <c r="B10" s="32">
        <v>4284257.8599999994</v>
      </c>
      <c r="C10" s="32">
        <v>120000</v>
      </c>
      <c r="D10" s="32">
        <v>814093.39</v>
      </c>
      <c r="E10" s="18">
        <f t="shared" si="0"/>
        <v>5218351.2499999991</v>
      </c>
      <c r="F10" s="30">
        <v>89</v>
      </c>
      <c r="G10" s="30">
        <v>4</v>
      </c>
      <c r="H10" s="30">
        <v>17</v>
      </c>
      <c r="I10">
        <f t="shared" si="1"/>
        <v>110</v>
      </c>
    </row>
    <row r="11" spans="1:9">
      <c r="A11">
        <v>2013</v>
      </c>
      <c r="B11" s="32">
        <v>2088945.6300000001</v>
      </c>
      <c r="C11" s="32"/>
      <c r="D11" s="32">
        <v>4075669.99</v>
      </c>
      <c r="E11" s="18">
        <f t="shared" si="0"/>
        <v>6164615.6200000001</v>
      </c>
      <c r="F11" s="30">
        <v>58</v>
      </c>
      <c r="G11" s="30"/>
      <c r="H11" s="30">
        <v>23</v>
      </c>
      <c r="I11">
        <f t="shared" si="1"/>
        <v>81</v>
      </c>
    </row>
    <row r="12" spans="1:9">
      <c r="A12">
        <v>2014</v>
      </c>
      <c r="B12" s="32">
        <v>3243240.1600000006</v>
      </c>
      <c r="C12" s="32"/>
      <c r="D12" s="32">
        <v>1025772.28</v>
      </c>
      <c r="E12" s="18">
        <f t="shared" si="0"/>
        <v>4269012.4400000004</v>
      </c>
      <c r="F12" s="30">
        <v>60</v>
      </c>
      <c r="G12" s="30"/>
      <c r="H12" s="30">
        <v>16</v>
      </c>
      <c r="I12">
        <f t="shared" si="1"/>
        <v>76</v>
      </c>
    </row>
    <row r="13" spans="1:9">
      <c r="A13">
        <v>2015</v>
      </c>
      <c r="B13" s="32">
        <v>4456459.9300000006</v>
      </c>
      <c r="C13" s="32">
        <v>18885</v>
      </c>
      <c r="D13" s="32">
        <v>1378210.56</v>
      </c>
      <c r="E13" s="18">
        <f t="shared" si="0"/>
        <v>5853555.4900000002</v>
      </c>
      <c r="F13" s="30">
        <v>79</v>
      </c>
      <c r="G13" s="30">
        <v>3</v>
      </c>
      <c r="H13" s="30">
        <v>30</v>
      </c>
      <c r="I13">
        <f t="shared" si="1"/>
        <v>112</v>
      </c>
    </row>
    <row r="14" spans="1:9">
      <c r="A14">
        <v>2016</v>
      </c>
      <c r="B14" s="32">
        <v>2041849.18</v>
      </c>
      <c r="C14" s="32">
        <v>228075</v>
      </c>
      <c r="D14" s="32">
        <v>827200</v>
      </c>
      <c r="E14" s="18">
        <f t="shared" si="0"/>
        <v>3097124.1799999997</v>
      </c>
      <c r="F14" s="30">
        <v>86</v>
      </c>
      <c r="G14" s="30">
        <v>1</v>
      </c>
      <c r="H14" s="30">
        <v>12</v>
      </c>
      <c r="I14">
        <f t="shared" si="1"/>
        <v>99</v>
      </c>
    </row>
    <row r="15" spans="1:9">
      <c r="A15">
        <v>2017</v>
      </c>
      <c r="B15" s="32">
        <v>7990092.5</v>
      </c>
      <c r="C15" s="32"/>
      <c r="D15" s="32">
        <v>424025</v>
      </c>
      <c r="E15" s="18">
        <f t="shared" si="0"/>
        <v>8414117.5</v>
      </c>
      <c r="F15" s="30">
        <v>94</v>
      </c>
      <c r="G15" s="30"/>
      <c r="H15" s="30">
        <v>15</v>
      </c>
      <c r="I15">
        <f t="shared" si="1"/>
        <v>109</v>
      </c>
    </row>
    <row r="16" spans="1:9">
      <c r="B16" s="30"/>
      <c r="C16" s="30"/>
      <c r="D16" s="30"/>
      <c r="F16" s="30"/>
      <c r="G16" s="30"/>
      <c r="H16" s="30"/>
    </row>
    <row r="17" spans="1:9">
      <c r="A17" t="s">
        <v>2357</v>
      </c>
      <c r="B17" s="18">
        <f>SUM(B5:B15)</f>
        <v>35495510.609999999</v>
      </c>
      <c r="C17" s="18">
        <f t="shared" ref="C17:I17" si="2">SUM(C5:C15)</f>
        <v>4320388.22</v>
      </c>
      <c r="D17" s="18">
        <f t="shared" si="2"/>
        <v>20975654.379999999</v>
      </c>
      <c r="E17" s="18">
        <f t="shared" si="2"/>
        <v>60791553.210000001</v>
      </c>
      <c r="F17" s="31">
        <f t="shared" si="2"/>
        <v>709</v>
      </c>
      <c r="G17" s="31">
        <f t="shared" si="2"/>
        <v>29</v>
      </c>
      <c r="H17" s="31">
        <f t="shared" si="2"/>
        <v>195</v>
      </c>
      <c r="I17" s="31">
        <f t="shared" si="2"/>
        <v>933</v>
      </c>
    </row>
    <row r="19" spans="1:9">
      <c r="A19" t="s">
        <v>2314</v>
      </c>
      <c r="B19" s="18">
        <f>AVERAGE(B5:B15)</f>
        <v>3226864.6009090911</v>
      </c>
      <c r="C19" s="18">
        <f t="shared" ref="C19:E19" si="3">AVERAGE(C5:C15)</f>
        <v>617198.31714285712</v>
      </c>
      <c r="D19" s="18">
        <f t="shared" si="3"/>
        <v>1906877.6709090909</v>
      </c>
      <c r="E19" s="18">
        <f t="shared" si="3"/>
        <v>5526504.8372727269</v>
      </c>
    </row>
    <row r="20" spans="1:9">
      <c r="A20" t="s">
        <v>2317</v>
      </c>
      <c r="B20" s="18">
        <f>MEDIAN(B5:B15)</f>
        <v>2938640.06</v>
      </c>
      <c r="C20" s="18">
        <f t="shared" ref="C20:E20" si="4">MEDIAN(C5:C15)</f>
        <v>120000</v>
      </c>
      <c r="D20" s="18">
        <f t="shared" si="4"/>
        <v>1025772.28</v>
      </c>
      <c r="E20" s="18">
        <f t="shared" si="4"/>
        <v>5853555.4900000002</v>
      </c>
    </row>
    <row r="22" spans="1:9">
      <c r="A22" t="s">
        <v>2359</v>
      </c>
      <c r="D22" s="40">
        <f>D17/E17</f>
        <v>0.34504225130654459</v>
      </c>
      <c r="H22" s="40">
        <f>H17/I17</f>
        <v>0.20900321543408359</v>
      </c>
    </row>
    <row r="24" spans="1:9">
      <c r="A24" t="s">
        <v>2361</v>
      </c>
    </row>
    <row r="25" spans="1:9">
      <c r="A25" t="s">
        <v>2362</v>
      </c>
      <c r="B25" t="s">
        <v>2363</v>
      </c>
      <c r="C25" t="s">
        <v>2364</v>
      </c>
    </row>
    <row r="26" spans="1:9">
      <c r="A26" s="3">
        <v>2007</v>
      </c>
      <c r="B26" s="32">
        <v>5744250</v>
      </c>
      <c r="C26" s="30">
        <v>20</v>
      </c>
      <c r="D26" s="21"/>
      <c r="E26" s="18"/>
    </row>
    <row r="27" spans="1:9">
      <c r="A27" s="3">
        <v>2008</v>
      </c>
      <c r="B27" s="32">
        <v>221499</v>
      </c>
      <c r="C27" s="30">
        <v>13</v>
      </c>
    </row>
    <row r="28" spans="1:9">
      <c r="A28" s="3">
        <v>2009</v>
      </c>
      <c r="B28" s="32">
        <v>1489522.98</v>
      </c>
      <c r="C28" s="30">
        <v>12</v>
      </c>
    </row>
    <row r="29" spans="1:9">
      <c r="A29" s="3">
        <v>2010</v>
      </c>
      <c r="B29" s="32">
        <v>735126.95</v>
      </c>
      <c r="C29" s="30">
        <v>13</v>
      </c>
    </row>
    <row r="30" spans="1:9">
      <c r="A30" s="3">
        <v>2011</v>
      </c>
      <c r="B30" s="32">
        <v>4240284.2300000004</v>
      </c>
      <c r="C30" s="30">
        <v>24</v>
      </c>
    </row>
    <row r="31" spans="1:9">
      <c r="A31" s="3">
        <v>2012</v>
      </c>
      <c r="B31" s="32">
        <v>814093.39</v>
      </c>
      <c r="C31" s="30">
        <v>17</v>
      </c>
    </row>
    <row r="32" spans="1:9">
      <c r="A32" s="3">
        <v>2013</v>
      </c>
      <c r="B32" s="32">
        <v>4075669.99</v>
      </c>
      <c r="C32" s="30">
        <v>23</v>
      </c>
    </row>
    <row r="33" spans="1:3">
      <c r="A33" s="3">
        <v>2014</v>
      </c>
      <c r="B33" s="32">
        <v>1025772.28</v>
      </c>
      <c r="C33" s="30">
        <v>16</v>
      </c>
    </row>
    <row r="34" spans="1:3">
      <c r="A34" s="3">
        <v>2015</v>
      </c>
      <c r="B34" s="32">
        <v>1378210.5599999998</v>
      </c>
      <c r="C34" s="30">
        <v>30</v>
      </c>
    </row>
    <row r="35" spans="1:3">
      <c r="A35" s="3">
        <v>2016</v>
      </c>
      <c r="B35" s="32">
        <v>827200</v>
      </c>
      <c r="C35" s="30">
        <v>12</v>
      </c>
    </row>
    <row r="36" spans="1:3">
      <c r="A36" s="3">
        <v>2017</v>
      </c>
      <c r="B36" s="32">
        <v>424025</v>
      </c>
      <c r="C36" s="30">
        <v>15</v>
      </c>
    </row>
    <row r="44" spans="1:3">
      <c r="A44" s="34">
        <v>2007</v>
      </c>
      <c r="C44" t="s">
        <v>2365</v>
      </c>
    </row>
    <row r="45" spans="1:3">
      <c r="A45" s="34">
        <v>2009</v>
      </c>
      <c r="B45" s="21"/>
      <c r="C45" t="s">
        <v>2368</v>
      </c>
    </row>
    <row r="46" spans="1:3">
      <c r="A46" s="34">
        <v>2011</v>
      </c>
      <c r="C46" t="s">
        <v>2371</v>
      </c>
    </row>
    <row r="47" spans="1:3">
      <c r="A47" s="34">
        <v>2011</v>
      </c>
      <c r="B47" s="21"/>
      <c r="C47" t="s">
        <v>2369</v>
      </c>
    </row>
    <row r="48" spans="1:3">
      <c r="A48" s="34">
        <v>2011</v>
      </c>
      <c r="B48" s="21"/>
      <c r="C48" t="s">
        <v>2366</v>
      </c>
    </row>
    <row r="49" spans="1:6">
      <c r="A49" s="36">
        <v>2013</v>
      </c>
      <c r="B49" s="23"/>
      <c r="C49" t="s">
        <v>2367</v>
      </c>
    </row>
    <row r="50" spans="1:6">
      <c r="A50" s="34">
        <v>2014</v>
      </c>
      <c r="B50" s="21"/>
      <c r="C50" t="s">
        <v>2370</v>
      </c>
    </row>
    <row r="51" spans="1:6">
      <c r="A51" s="34">
        <v>2015</v>
      </c>
      <c r="B51" s="21"/>
      <c r="C51" t="s">
        <v>2372</v>
      </c>
    </row>
    <row r="52" spans="1:6">
      <c r="A52" s="34">
        <v>2017</v>
      </c>
      <c r="B52" s="21">
        <v>2995000</v>
      </c>
      <c r="C52" t="s">
        <v>2373</v>
      </c>
    </row>
    <row r="53" spans="1:6">
      <c r="A53" s="36">
        <v>2017</v>
      </c>
      <c r="B53" s="25">
        <v>2000000</v>
      </c>
      <c r="C53" t="s">
        <v>2374</v>
      </c>
    </row>
    <row r="54" spans="1:6">
      <c r="A54" s="34">
        <v>2017</v>
      </c>
      <c r="B54" s="21">
        <v>1500001.01</v>
      </c>
      <c r="C54" t="s">
        <v>2375</v>
      </c>
    </row>
    <row r="58" spans="1:6">
      <c r="B58" s="3" t="s">
        <v>969</v>
      </c>
      <c r="C58" s="3" t="s">
        <v>2355</v>
      </c>
      <c r="D58" s="3" t="s">
        <v>2356</v>
      </c>
      <c r="E58" s="3" t="s">
        <v>2376</v>
      </c>
      <c r="F58" s="3"/>
    </row>
    <row r="59" spans="1:6">
      <c r="A59">
        <v>2007</v>
      </c>
      <c r="B59" s="32">
        <v>1244250</v>
      </c>
      <c r="C59" s="32">
        <v>774159.18</v>
      </c>
      <c r="D59" s="32"/>
      <c r="E59" s="21">
        <v>4500000</v>
      </c>
      <c r="F59" s="18"/>
    </row>
    <row r="60" spans="1:6">
      <c r="A60">
        <v>2008</v>
      </c>
      <c r="B60" s="32">
        <v>221499</v>
      </c>
      <c r="C60" s="32">
        <v>1198511.08</v>
      </c>
      <c r="D60" s="32">
        <v>900</v>
      </c>
    </row>
    <row r="61" spans="1:6">
      <c r="A61">
        <v>2009</v>
      </c>
      <c r="B61" s="32">
        <v>1489522.98</v>
      </c>
      <c r="C61" s="32">
        <v>3528471.8400000017</v>
      </c>
      <c r="D61" s="32">
        <v>500</v>
      </c>
      <c r="E61" s="21">
        <v>1750000</v>
      </c>
      <c r="F61" s="18"/>
    </row>
    <row r="62" spans="1:6">
      <c r="A62">
        <v>2010</v>
      </c>
      <c r="B62" s="32">
        <v>735126.95</v>
      </c>
      <c r="C62" s="32">
        <v>1200883.19</v>
      </c>
      <c r="D62" s="32">
        <v>327028.21999999997</v>
      </c>
    </row>
    <row r="63" spans="1:6">
      <c r="A63">
        <v>2011</v>
      </c>
      <c r="B63" s="32">
        <v>1051155.5700000003</v>
      </c>
      <c r="C63" s="32">
        <v>2938640.06</v>
      </c>
      <c r="D63" s="32">
        <v>3625000</v>
      </c>
      <c r="E63" s="41">
        <v>3189128.66</v>
      </c>
      <c r="F63" s="21"/>
    </row>
    <row r="64" spans="1:6">
      <c r="A64">
        <v>2012</v>
      </c>
      <c r="B64" s="32">
        <v>814093.39</v>
      </c>
      <c r="C64" s="32">
        <v>4284257.8599999994</v>
      </c>
      <c r="D64" s="32">
        <v>120000</v>
      </c>
    </row>
    <row r="65" spans="1:6">
      <c r="A65">
        <v>2013</v>
      </c>
      <c r="B65" s="32">
        <v>1000669.9900000002</v>
      </c>
      <c r="C65" s="32">
        <v>2088945.6300000001</v>
      </c>
      <c r="D65" s="32"/>
      <c r="E65" s="23">
        <v>3075000</v>
      </c>
      <c r="F65" s="18"/>
    </row>
    <row r="66" spans="1:6">
      <c r="A66">
        <v>2014</v>
      </c>
      <c r="B66" s="32">
        <v>1025772.28</v>
      </c>
      <c r="C66" s="32">
        <v>1243240.1600000006</v>
      </c>
      <c r="D66" s="32"/>
      <c r="E66" s="21">
        <v>2000000</v>
      </c>
      <c r="F66" s="18"/>
    </row>
    <row r="67" spans="1:6">
      <c r="A67">
        <v>2015</v>
      </c>
      <c r="B67" s="32">
        <v>1378210.56</v>
      </c>
      <c r="C67" s="32">
        <v>1606459.9300000006</v>
      </c>
      <c r="D67" s="32">
        <v>18885</v>
      </c>
      <c r="E67" s="21">
        <v>2850000</v>
      </c>
      <c r="F67" s="18"/>
    </row>
    <row r="68" spans="1:6">
      <c r="A68">
        <v>2016</v>
      </c>
      <c r="B68" s="32">
        <v>827200</v>
      </c>
      <c r="C68" s="32">
        <v>2041849.18</v>
      </c>
      <c r="D68" s="32">
        <v>228075</v>
      </c>
    </row>
    <row r="69" spans="1:6">
      <c r="A69">
        <v>2017</v>
      </c>
      <c r="B69" s="32">
        <v>424025</v>
      </c>
      <c r="C69" s="32">
        <v>1495091.4900000002</v>
      </c>
      <c r="D69" s="32"/>
      <c r="E69" s="41">
        <v>6495001.0099999998</v>
      </c>
      <c r="F69" s="18"/>
    </row>
  </sheetData>
  <sortState ref="A44:C54">
    <sortCondition ref="A44:A54"/>
  </sortState>
  <pageMargins left="0.7" right="0.7" top="0.75" bottom="0.75" header="0.3" footer="0.3"/>
  <pageSetup orientation="portrait" horizontalDpi="4294967292" verticalDpi="4294967292"/>
  <ignoredErrors>
    <ignoredError sqref="E5:E15" formulaRange="1"/>
  </ignoredErrors>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A198"/>
  <sheetViews>
    <sheetView workbookViewId="0">
      <selection activeCell="A6" sqref="A6:AA198"/>
    </sheetView>
  </sheetViews>
  <sheetFormatPr baseColWidth="10" defaultColWidth="8.83203125" defaultRowHeight="14" x14ac:dyDescent="0"/>
  <cols>
    <col min="1" max="1" width="45.33203125" bestFit="1" customWidth="1"/>
    <col min="2" max="2" width="16.1640625" bestFit="1" customWidth="1"/>
    <col min="3" max="5" width="10.83203125" bestFit="1" customWidth="1"/>
    <col min="6" max="6" width="11.6640625" bestFit="1" customWidth="1"/>
    <col min="7" max="12" width="10.83203125" bestFit="1" customWidth="1"/>
    <col min="13" max="13" width="6.1640625" bestFit="1" customWidth="1"/>
    <col min="14" max="14" width="14.5" bestFit="1" customWidth="1"/>
    <col min="15" max="18" width="5.1640625" bestFit="1" customWidth="1"/>
    <col min="19" max="19" width="6.1640625" bestFit="1" customWidth="1"/>
    <col min="20" max="21" width="5.1640625" bestFit="1" customWidth="1"/>
    <col min="22" max="22" width="6.1640625" bestFit="1" customWidth="1"/>
    <col min="23" max="23" width="5.1640625" bestFit="1" customWidth="1"/>
    <col min="24" max="24" width="6.1640625" bestFit="1" customWidth="1"/>
    <col min="25" max="25" width="5.1640625" bestFit="1" customWidth="1"/>
    <col min="26" max="26" width="20.5" bestFit="1" customWidth="1"/>
    <col min="27" max="27" width="18.83203125" bestFit="1" customWidth="1"/>
    <col min="28" max="28" width="22" bestFit="1" customWidth="1"/>
    <col min="29" max="29" width="19.6640625" bestFit="1" customWidth="1"/>
    <col min="30" max="30" width="15" bestFit="1" customWidth="1"/>
    <col min="31" max="31" width="13.5" bestFit="1" customWidth="1"/>
    <col min="32" max="32" width="11.5" bestFit="1" customWidth="1"/>
    <col min="33" max="33" width="23.83203125" bestFit="1" customWidth="1"/>
    <col min="34" max="34" width="30.6640625" bestFit="1" customWidth="1"/>
    <col min="35" max="35" width="18.5" bestFit="1" customWidth="1"/>
    <col min="36" max="36" width="16" bestFit="1" customWidth="1"/>
    <col min="37" max="37" width="14.6640625" bestFit="1" customWidth="1"/>
    <col min="38" max="38" width="11.5" bestFit="1" customWidth="1"/>
    <col min="39" max="39" width="9" bestFit="1" customWidth="1"/>
    <col min="40" max="40" width="56.6640625" bestFit="1" customWidth="1"/>
    <col min="41" max="41" width="21.5" bestFit="1" customWidth="1"/>
    <col min="42" max="42" width="46.5" bestFit="1" customWidth="1"/>
    <col min="43" max="43" width="18.6640625" bestFit="1" customWidth="1"/>
    <col min="44" max="44" width="17.6640625" bestFit="1" customWidth="1"/>
    <col min="45" max="45" width="16.5" bestFit="1" customWidth="1"/>
    <col min="46" max="46" width="34.5" bestFit="1" customWidth="1"/>
    <col min="47" max="47" width="14" bestFit="1" customWidth="1"/>
    <col min="48" max="48" width="34" bestFit="1" customWidth="1"/>
    <col min="49" max="49" width="42.83203125" bestFit="1" customWidth="1"/>
    <col min="50" max="50" width="16.5" bestFit="1" customWidth="1"/>
    <col min="51" max="51" width="22.33203125" bestFit="1" customWidth="1"/>
    <col min="52" max="52" width="18.5" bestFit="1" customWidth="1"/>
    <col min="53" max="53" width="13.5" bestFit="1" customWidth="1"/>
    <col min="54" max="54" width="7" bestFit="1" customWidth="1"/>
    <col min="55" max="55" width="16.5" bestFit="1" customWidth="1"/>
    <col min="56" max="56" width="15.33203125" bestFit="1" customWidth="1"/>
    <col min="57" max="57" width="24.1640625" bestFit="1" customWidth="1"/>
    <col min="58" max="58" width="26.6640625" bestFit="1" customWidth="1"/>
    <col min="59" max="59" width="21" bestFit="1" customWidth="1"/>
    <col min="60" max="60" width="17.5" bestFit="1" customWidth="1"/>
    <col min="61" max="62" width="18.6640625" bestFit="1" customWidth="1"/>
    <col min="63" max="63" width="27.33203125" bestFit="1" customWidth="1"/>
    <col min="64" max="64" width="16" bestFit="1" customWidth="1"/>
    <col min="65" max="65" width="15.83203125" bestFit="1" customWidth="1"/>
    <col min="66" max="66" width="17.5" bestFit="1" customWidth="1"/>
    <col min="67" max="67" width="16" bestFit="1" customWidth="1"/>
    <col min="68" max="68" width="17.33203125" bestFit="1" customWidth="1"/>
    <col min="69" max="69" width="23.5" bestFit="1" customWidth="1"/>
    <col min="70" max="70" width="15.83203125" bestFit="1" customWidth="1"/>
    <col min="71" max="71" width="22.5" bestFit="1" customWidth="1"/>
    <col min="72" max="72" width="17.83203125" bestFit="1" customWidth="1"/>
    <col min="73" max="73" width="18" bestFit="1" customWidth="1"/>
    <col min="74" max="74" width="16.5" bestFit="1" customWidth="1"/>
    <col min="75" max="75" width="30.1640625" bestFit="1" customWidth="1"/>
    <col min="76" max="76" width="48.33203125" bestFit="1" customWidth="1"/>
    <col min="77" max="77" width="16.83203125" bestFit="1" customWidth="1"/>
    <col min="78" max="78" width="22.33203125" bestFit="1" customWidth="1"/>
    <col min="79" max="79" width="15.5" bestFit="1" customWidth="1"/>
    <col min="80" max="80" width="21" bestFit="1" customWidth="1"/>
    <col min="81" max="81" width="29.1640625" bestFit="1" customWidth="1"/>
    <col min="82" max="82" width="29.5" bestFit="1" customWidth="1"/>
    <col min="83" max="83" width="12.5" bestFit="1" customWidth="1"/>
    <col min="84" max="84" width="14.6640625" bestFit="1" customWidth="1"/>
    <col min="85" max="85" width="12.6640625" bestFit="1" customWidth="1"/>
    <col min="86" max="86" width="17" bestFit="1" customWidth="1"/>
    <col min="87" max="87" width="15.33203125" bestFit="1" customWidth="1"/>
    <col min="88" max="88" width="16.1640625" bestFit="1" customWidth="1"/>
    <col min="89" max="89" width="18.6640625" bestFit="1" customWidth="1"/>
    <col min="90" max="90" width="21.5" bestFit="1" customWidth="1"/>
    <col min="91" max="91" width="31.6640625" bestFit="1" customWidth="1"/>
    <col min="92" max="92" width="15.5" bestFit="1" customWidth="1"/>
    <col min="93" max="93" width="18.33203125" bestFit="1" customWidth="1"/>
    <col min="94" max="94" width="19" bestFit="1" customWidth="1"/>
    <col min="95" max="95" width="19.6640625" bestFit="1" customWidth="1"/>
    <col min="96" max="96" width="18.1640625" bestFit="1" customWidth="1"/>
    <col min="97" max="97" width="18.33203125" bestFit="1" customWidth="1"/>
    <col min="98" max="98" width="18.5" bestFit="1" customWidth="1"/>
    <col min="99" max="99" width="52.6640625" bestFit="1" customWidth="1"/>
    <col min="100" max="100" width="21.5" bestFit="1" customWidth="1"/>
    <col min="101" max="101" width="18.5" bestFit="1" customWidth="1"/>
    <col min="102" max="102" width="13.83203125" bestFit="1" customWidth="1"/>
    <col min="103" max="104" width="14.83203125" bestFit="1" customWidth="1"/>
    <col min="105" max="105" width="26.5" bestFit="1" customWidth="1"/>
    <col min="106" max="106" width="16.5" bestFit="1" customWidth="1"/>
    <col min="107" max="107" width="12.1640625" bestFit="1" customWidth="1"/>
    <col min="108" max="108" width="21.6640625" bestFit="1" customWidth="1"/>
    <col min="109" max="109" width="21.5" bestFit="1" customWidth="1"/>
    <col min="110" max="110" width="22.83203125" bestFit="1" customWidth="1"/>
    <col min="111" max="111" width="19.6640625" bestFit="1" customWidth="1"/>
    <col min="112" max="112" width="17.5" bestFit="1" customWidth="1"/>
    <col min="113" max="113" width="16" bestFit="1" customWidth="1"/>
    <col min="114" max="114" width="22.83203125" bestFit="1" customWidth="1"/>
    <col min="115" max="115" width="14.33203125" bestFit="1" customWidth="1"/>
    <col min="116" max="116" width="23.5" bestFit="1" customWidth="1"/>
    <col min="117" max="117" width="18.6640625" bestFit="1" customWidth="1"/>
    <col min="118" max="118" width="18" bestFit="1" customWidth="1"/>
    <col min="119" max="119" width="18.1640625" bestFit="1" customWidth="1"/>
    <col min="120" max="120" width="14.83203125" bestFit="1" customWidth="1"/>
    <col min="121" max="121" width="14.1640625" bestFit="1" customWidth="1"/>
    <col min="122" max="122" width="23.5" bestFit="1" customWidth="1"/>
    <col min="123" max="123" width="20" bestFit="1" customWidth="1"/>
    <col min="124" max="124" width="36.6640625" bestFit="1" customWidth="1"/>
    <col min="125" max="125" width="17.33203125" bestFit="1" customWidth="1"/>
    <col min="126" max="126" width="14.6640625" bestFit="1" customWidth="1"/>
    <col min="127" max="127" width="20.33203125" bestFit="1" customWidth="1"/>
    <col min="128" max="128" width="20.5" bestFit="1" customWidth="1"/>
    <col min="129" max="129" width="23.5" bestFit="1" customWidth="1"/>
    <col min="130" max="130" width="18.33203125" bestFit="1" customWidth="1"/>
    <col min="131" max="131" width="22.33203125" bestFit="1" customWidth="1"/>
    <col min="132" max="132" width="11.6640625" bestFit="1" customWidth="1"/>
    <col min="133" max="133" width="18.6640625" bestFit="1" customWidth="1"/>
    <col min="134" max="134" width="19.1640625" bestFit="1" customWidth="1"/>
    <col min="135" max="135" width="19.33203125" bestFit="1" customWidth="1"/>
    <col min="136" max="136" width="19.1640625" bestFit="1" customWidth="1"/>
    <col min="137" max="137" width="14.6640625" bestFit="1" customWidth="1"/>
    <col min="138" max="138" width="16.33203125" bestFit="1" customWidth="1"/>
    <col min="139" max="139" width="18.33203125" bestFit="1" customWidth="1"/>
    <col min="140" max="140" width="16.33203125" bestFit="1" customWidth="1"/>
    <col min="141" max="141" width="11.1640625" bestFit="1" customWidth="1"/>
    <col min="142" max="142" width="26.1640625" bestFit="1" customWidth="1"/>
    <col min="143" max="143" width="17.83203125" bestFit="1" customWidth="1"/>
    <col min="144" max="144" width="21.5" bestFit="1" customWidth="1"/>
    <col min="145" max="145" width="19.1640625" bestFit="1" customWidth="1"/>
    <col min="146" max="146" width="11.83203125" bestFit="1" customWidth="1"/>
    <col min="147" max="147" width="16" bestFit="1" customWidth="1"/>
    <col min="148" max="148" width="14.33203125" bestFit="1" customWidth="1"/>
    <col min="149" max="149" width="20.6640625" bestFit="1" customWidth="1"/>
    <col min="150" max="150" width="18.1640625" bestFit="1" customWidth="1"/>
    <col min="151" max="151" width="12.1640625" bestFit="1" customWidth="1"/>
    <col min="152" max="152" width="17.6640625" bestFit="1" customWidth="1"/>
    <col min="153" max="153" width="17.33203125" bestFit="1" customWidth="1"/>
    <col min="154" max="154" width="13.33203125" bestFit="1" customWidth="1"/>
    <col min="155" max="155" width="23.5" bestFit="1" customWidth="1"/>
    <col min="156" max="156" width="50" bestFit="1" customWidth="1"/>
    <col min="157" max="157" width="20.5" bestFit="1" customWidth="1"/>
    <col min="158" max="158" width="28.5" bestFit="1" customWidth="1"/>
    <col min="159" max="159" width="18.1640625" bestFit="1" customWidth="1"/>
    <col min="160" max="160" width="19.5" bestFit="1" customWidth="1"/>
    <col min="161" max="161" width="18.5" bestFit="1" customWidth="1"/>
    <col min="162" max="162" width="15.1640625" bestFit="1" customWidth="1"/>
    <col min="163" max="163" width="22" bestFit="1" customWidth="1"/>
    <col min="164" max="164" width="8" bestFit="1" customWidth="1"/>
    <col min="165" max="165" width="17.33203125" bestFit="1" customWidth="1"/>
    <col min="166" max="166" width="11.33203125" bestFit="1" customWidth="1"/>
    <col min="167" max="167" width="14.5" bestFit="1" customWidth="1"/>
    <col min="168" max="168" width="13.5" bestFit="1" customWidth="1"/>
    <col min="169" max="169" width="19.6640625" bestFit="1" customWidth="1"/>
    <col min="170" max="170" width="27.83203125" bestFit="1" customWidth="1"/>
    <col min="171" max="171" width="35.83203125" bestFit="1" customWidth="1"/>
    <col min="172" max="172" width="12.1640625" bestFit="1" customWidth="1"/>
    <col min="173" max="173" width="35.6640625" bestFit="1" customWidth="1"/>
    <col min="174" max="174" width="22.5" bestFit="1" customWidth="1"/>
    <col min="175" max="175" width="17.33203125" bestFit="1" customWidth="1"/>
    <col min="176" max="176" width="15.33203125" bestFit="1" customWidth="1"/>
    <col min="177" max="177" width="17.33203125" bestFit="1" customWidth="1"/>
    <col min="178" max="178" width="20" bestFit="1" customWidth="1"/>
    <col min="179" max="179" width="18.5" bestFit="1" customWidth="1"/>
    <col min="180" max="180" width="55.83203125" bestFit="1" customWidth="1"/>
    <col min="181" max="181" width="18.6640625" bestFit="1" customWidth="1"/>
    <col min="182" max="182" width="33.1640625" bestFit="1" customWidth="1"/>
    <col min="183" max="183" width="17.6640625" bestFit="1" customWidth="1"/>
    <col min="184" max="184" width="18" bestFit="1" customWidth="1"/>
    <col min="185" max="185" width="23.5" bestFit="1" customWidth="1"/>
    <col min="186" max="186" width="22.33203125" bestFit="1" customWidth="1"/>
    <col min="187" max="187" width="24.6640625" bestFit="1" customWidth="1"/>
    <col min="188" max="188" width="17.5" bestFit="1" customWidth="1"/>
    <col min="189" max="189" width="38.6640625" bestFit="1" customWidth="1"/>
    <col min="190" max="190" width="15.6640625" bestFit="1" customWidth="1"/>
    <col min="191" max="191" width="20" bestFit="1" customWidth="1"/>
    <col min="192" max="192" width="23.33203125" bestFit="1" customWidth="1"/>
    <col min="193" max="193" width="14" bestFit="1" customWidth="1"/>
    <col min="194" max="194" width="12" bestFit="1" customWidth="1"/>
  </cols>
  <sheetData>
    <row r="4" spans="1:27">
      <c r="B4" s="2" t="s">
        <v>2448</v>
      </c>
    </row>
    <row r="5" spans="1:27">
      <c r="B5" t="s">
        <v>1298</v>
      </c>
      <c r="N5" t="s">
        <v>2315</v>
      </c>
      <c r="Z5" t="s">
        <v>2462</v>
      </c>
      <c r="AA5" t="s">
        <v>2463</v>
      </c>
    </row>
    <row r="6" spans="1:27">
      <c r="A6" s="2" t="s">
        <v>1296</v>
      </c>
      <c r="B6">
        <v>2007</v>
      </c>
      <c r="C6">
        <v>2008</v>
      </c>
      <c r="D6">
        <v>2009</v>
      </c>
      <c r="E6">
        <v>2010</v>
      </c>
      <c r="F6">
        <v>2011</v>
      </c>
      <c r="G6">
        <v>2012</v>
      </c>
      <c r="H6">
        <v>2013</v>
      </c>
      <c r="I6">
        <v>2014</v>
      </c>
      <c r="J6">
        <v>2015</v>
      </c>
      <c r="K6">
        <v>2016</v>
      </c>
      <c r="L6">
        <v>2017</v>
      </c>
      <c r="M6">
        <v>2018</v>
      </c>
      <c r="N6">
        <v>2007</v>
      </c>
      <c r="O6">
        <v>2008</v>
      </c>
      <c r="P6">
        <v>2009</v>
      </c>
      <c r="Q6">
        <v>2010</v>
      </c>
      <c r="R6">
        <v>2011</v>
      </c>
      <c r="S6">
        <v>2012</v>
      </c>
      <c r="T6">
        <v>2013</v>
      </c>
      <c r="U6">
        <v>2014</v>
      </c>
      <c r="V6">
        <v>2015</v>
      </c>
      <c r="W6">
        <v>2016</v>
      </c>
      <c r="X6">
        <v>2017</v>
      </c>
      <c r="Y6">
        <v>2018</v>
      </c>
    </row>
    <row r="7" spans="1:27">
      <c r="A7" s="3" t="s">
        <v>1528</v>
      </c>
      <c r="B7" s="18"/>
      <c r="C7" s="18"/>
      <c r="D7" s="18">
        <v>926.92000000000007</v>
      </c>
      <c r="E7" s="18">
        <v>1284</v>
      </c>
      <c r="F7" s="18">
        <v>73.56</v>
      </c>
      <c r="G7" s="18"/>
      <c r="H7" s="18"/>
      <c r="I7" s="18"/>
      <c r="J7" s="18">
        <v>9000</v>
      </c>
      <c r="K7" s="18"/>
      <c r="L7" s="18"/>
      <c r="M7" s="18"/>
      <c r="N7" s="18"/>
      <c r="O7" s="18"/>
      <c r="P7" s="18">
        <v>2</v>
      </c>
      <c r="Q7" s="18">
        <v>1</v>
      </c>
      <c r="R7" s="18">
        <v>1</v>
      </c>
      <c r="S7" s="18"/>
      <c r="T7" s="18"/>
      <c r="U7" s="18"/>
      <c r="V7" s="18">
        <v>1</v>
      </c>
      <c r="W7" s="18"/>
      <c r="X7" s="18"/>
      <c r="Y7" s="18"/>
      <c r="Z7" s="18">
        <v>11284.48</v>
      </c>
      <c r="AA7" s="39">
        <v>5</v>
      </c>
    </row>
    <row r="8" spans="1:27">
      <c r="A8" s="3" t="s">
        <v>1536</v>
      </c>
      <c r="B8" s="18"/>
      <c r="C8" s="18"/>
      <c r="D8" s="18"/>
      <c r="E8" s="18"/>
      <c r="F8" s="18"/>
      <c r="G8" s="18">
        <v>2800</v>
      </c>
      <c r="H8" s="18">
        <v>2183.15</v>
      </c>
      <c r="I8" s="18"/>
      <c r="J8" s="18"/>
      <c r="K8" s="18">
        <v>9000</v>
      </c>
      <c r="L8" s="18">
        <v>8750</v>
      </c>
      <c r="M8" s="18"/>
      <c r="N8" s="18"/>
      <c r="O8" s="18"/>
      <c r="P8" s="18"/>
      <c r="Q8" s="18"/>
      <c r="R8" s="18"/>
      <c r="S8" s="18">
        <v>1</v>
      </c>
      <c r="T8" s="18">
        <v>3</v>
      </c>
      <c r="U8" s="18"/>
      <c r="V8" s="18"/>
      <c r="W8" s="18">
        <v>1</v>
      </c>
      <c r="X8" s="18">
        <v>1</v>
      </c>
      <c r="Y8" s="18"/>
      <c r="Z8" s="18">
        <v>22733.15</v>
      </c>
      <c r="AA8" s="39">
        <v>6</v>
      </c>
    </row>
    <row r="9" spans="1:27">
      <c r="A9" s="3" t="s">
        <v>1345</v>
      </c>
      <c r="B9" s="18"/>
      <c r="C9" s="18"/>
      <c r="D9" s="18"/>
      <c r="E9" s="18"/>
      <c r="F9" s="18">
        <v>175000</v>
      </c>
      <c r="G9" s="18">
        <v>72500</v>
      </c>
      <c r="H9" s="18"/>
      <c r="I9" s="18">
        <v>45000</v>
      </c>
      <c r="J9" s="18"/>
      <c r="K9" s="18"/>
      <c r="L9" s="18"/>
      <c r="M9" s="18"/>
      <c r="N9" s="18"/>
      <c r="O9" s="18"/>
      <c r="P9" s="18"/>
      <c r="Q9" s="18"/>
      <c r="R9" s="18">
        <v>1</v>
      </c>
      <c r="S9" s="18">
        <v>1</v>
      </c>
      <c r="T9" s="18"/>
      <c r="U9" s="18">
        <v>1</v>
      </c>
      <c r="V9" s="18"/>
      <c r="W9" s="18"/>
      <c r="X9" s="18"/>
      <c r="Y9" s="18"/>
      <c r="Z9" s="18">
        <v>292500</v>
      </c>
      <c r="AA9" s="39">
        <v>3</v>
      </c>
    </row>
    <row r="10" spans="1:27">
      <c r="A10" s="3" t="s">
        <v>1384</v>
      </c>
      <c r="B10" s="18">
        <v>532.48</v>
      </c>
      <c r="C10" s="18"/>
      <c r="D10" s="18">
        <v>157.03</v>
      </c>
      <c r="E10" s="18"/>
      <c r="F10" s="18">
        <v>45000</v>
      </c>
      <c r="G10" s="18">
        <v>45000</v>
      </c>
      <c r="H10" s="18">
        <v>151.5</v>
      </c>
      <c r="I10" s="18">
        <v>302.11</v>
      </c>
      <c r="J10" s="18">
        <v>5335</v>
      </c>
      <c r="K10" s="18"/>
      <c r="L10" s="18"/>
      <c r="M10" s="18"/>
      <c r="N10" s="18">
        <v>1</v>
      </c>
      <c r="O10" s="18"/>
      <c r="P10" s="18">
        <v>2</v>
      </c>
      <c r="Q10" s="18"/>
      <c r="R10" s="18">
        <v>1</v>
      </c>
      <c r="S10" s="18">
        <v>1</v>
      </c>
      <c r="T10" s="18">
        <v>1</v>
      </c>
      <c r="U10" s="18">
        <v>1</v>
      </c>
      <c r="V10" s="18">
        <v>2</v>
      </c>
      <c r="W10" s="18"/>
      <c r="X10" s="18"/>
      <c r="Y10" s="18"/>
      <c r="Z10" s="18">
        <v>96478.12000000001</v>
      </c>
      <c r="AA10" s="39">
        <v>9</v>
      </c>
    </row>
    <row r="11" spans="1:27">
      <c r="A11" s="3" t="s">
        <v>1456</v>
      </c>
      <c r="B11" s="18"/>
      <c r="C11" s="18"/>
      <c r="D11" s="18">
        <v>384.7</v>
      </c>
      <c r="E11" s="18"/>
      <c r="F11" s="18"/>
      <c r="G11" s="18">
        <v>1044.3900000000001</v>
      </c>
      <c r="H11" s="18"/>
      <c r="I11" s="18"/>
      <c r="J11" s="18"/>
      <c r="K11" s="18"/>
      <c r="L11" s="18"/>
      <c r="M11" s="18"/>
      <c r="N11" s="18"/>
      <c r="O11" s="18"/>
      <c r="P11" s="18">
        <v>1</v>
      </c>
      <c r="Q11" s="18"/>
      <c r="R11" s="18"/>
      <c r="S11" s="18">
        <v>1</v>
      </c>
      <c r="T11" s="18"/>
      <c r="U11" s="18"/>
      <c r="V11" s="18"/>
      <c r="W11" s="18"/>
      <c r="X11" s="18"/>
      <c r="Y11" s="18"/>
      <c r="Z11" s="18">
        <v>1429.0900000000001</v>
      </c>
      <c r="AA11" s="39">
        <v>2</v>
      </c>
    </row>
    <row r="12" spans="1:27">
      <c r="A12" s="3" t="s">
        <v>1706</v>
      </c>
      <c r="B12" s="18"/>
      <c r="C12" s="18"/>
      <c r="D12" s="18"/>
      <c r="E12" s="18"/>
      <c r="F12" s="18"/>
      <c r="G12" s="18"/>
      <c r="H12" s="18"/>
      <c r="I12" s="18">
        <v>6000</v>
      </c>
      <c r="J12" s="18"/>
      <c r="K12" s="18"/>
      <c r="L12" s="18"/>
      <c r="M12" s="18"/>
      <c r="N12" s="18"/>
      <c r="O12" s="18"/>
      <c r="P12" s="18"/>
      <c r="Q12" s="18"/>
      <c r="R12" s="18"/>
      <c r="S12" s="18"/>
      <c r="T12" s="18"/>
      <c r="U12" s="18">
        <v>1</v>
      </c>
      <c r="V12" s="18"/>
      <c r="W12" s="18"/>
      <c r="X12" s="18"/>
      <c r="Y12" s="18"/>
      <c r="Z12" s="18">
        <v>6000</v>
      </c>
      <c r="AA12" s="39">
        <v>1</v>
      </c>
    </row>
    <row r="13" spans="1:27">
      <c r="A13" s="3" t="s">
        <v>1820</v>
      </c>
      <c r="B13" s="18"/>
      <c r="C13" s="18">
        <v>135000</v>
      </c>
      <c r="D13" s="18"/>
      <c r="E13" s="18">
        <v>109000</v>
      </c>
      <c r="F13" s="18"/>
      <c r="G13" s="18"/>
      <c r="H13" s="18"/>
      <c r="I13" s="18"/>
      <c r="J13" s="18"/>
      <c r="K13" s="18"/>
      <c r="L13" s="18"/>
      <c r="M13" s="18"/>
      <c r="N13" s="18"/>
      <c r="O13" s="18">
        <v>1</v>
      </c>
      <c r="P13" s="18"/>
      <c r="Q13" s="18">
        <v>2</v>
      </c>
      <c r="R13" s="18"/>
      <c r="S13" s="18"/>
      <c r="T13" s="18"/>
      <c r="U13" s="18"/>
      <c r="V13" s="18"/>
      <c r="W13" s="18"/>
      <c r="X13" s="18"/>
      <c r="Y13" s="18"/>
      <c r="Z13" s="18">
        <v>244000</v>
      </c>
      <c r="AA13" s="39">
        <v>3</v>
      </c>
    </row>
    <row r="14" spans="1:27">
      <c r="A14" s="3" t="s">
        <v>1424</v>
      </c>
      <c r="B14" s="18"/>
      <c r="C14" s="18"/>
      <c r="D14" s="18">
        <v>33250</v>
      </c>
      <c r="E14" s="18"/>
      <c r="F14" s="18"/>
      <c r="G14" s="18"/>
      <c r="H14" s="18"/>
      <c r="I14" s="18"/>
      <c r="J14" s="18"/>
      <c r="K14" s="18"/>
      <c r="L14" s="18"/>
      <c r="M14" s="18"/>
      <c r="N14" s="18"/>
      <c r="O14" s="18"/>
      <c r="P14" s="18">
        <v>1</v>
      </c>
      <c r="Q14" s="18"/>
      <c r="R14" s="18"/>
      <c r="S14" s="18"/>
      <c r="T14" s="18"/>
      <c r="U14" s="18"/>
      <c r="V14" s="18"/>
      <c r="W14" s="18"/>
      <c r="X14" s="18"/>
      <c r="Y14" s="18"/>
      <c r="Z14" s="18">
        <v>33250</v>
      </c>
      <c r="AA14" s="39">
        <v>1</v>
      </c>
    </row>
    <row r="15" spans="1:27">
      <c r="A15" s="3" t="s">
        <v>1574</v>
      </c>
      <c r="B15" s="18"/>
      <c r="C15" s="18"/>
      <c r="D15" s="18"/>
      <c r="E15" s="18"/>
      <c r="F15" s="18"/>
      <c r="G15" s="18"/>
      <c r="H15" s="18">
        <v>9500</v>
      </c>
      <c r="I15" s="18"/>
      <c r="J15" s="18"/>
      <c r="K15" s="18"/>
      <c r="L15" s="18">
        <v>3125</v>
      </c>
      <c r="M15" s="18"/>
      <c r="N15" s="18"/>
      <c r="O15" s="18"/>
      <c r="P15" s="18"/>
      <c r="Q15" s="18"/>
      <c r="R15" s="18"/>
      <c r="S15" s="18"/>
      <c r="T15" s="18">
        <v>1</v>
      </c>
      <c r="U15" s="18"/>
      <c r="V15" s="18"/>
      <c r="W15" s="18"/>
      <c r="X15" s="18">
        <v>1</v>
      </c>
      <c r="Y15" s="18"/>
      <c r="Z15" s="18">
        <v>12625</v>
      </c>
      <c r="AA15" s="39">
        <v>2</v>
      </c>
    </row>
    <row r="16" spans="1:27">
      <c r="A16" s="3" t="s">
        <v>1639</v>
      </c>
      <c r="B16" s="18"/>
      <c r="C16" s="18"/>
      <c r="D16" s="18"/>
      <c r="E16" s="18"/>
      <c r="F16" s="18"/>
      <c r="G16" s="18"/>
      <c r="H16" s="18"/>
      <c r="I16" s="18"/>
      <c r="J16" s="18"/>
      <c r="K16" s="18"/>
      <c r="L16" s="18">
        <v>3125</v>
      </c>
      <c r="M16" s="18"/>
      <c r="N16" s="18"/>
      <c r="O16" s="18"/>
      <c r="P16" s="18"/>
      <c r="Q16" s="18"/>
      <c r="R16" s="18"/>
      <c r="S16" s="18"/>
      <c r="T16" s="18"/>
      <c r="U16" s="18"/>
      <c r="V16" s="18"/>
      <c r="W16" s="18"/>
      <c r="X16" s="18">
        <v>1</v>
      </c>
      <c r="Y16" s="18"/>
      <c r="Z16" s="18">
        <v>3125</v>
      </c>
      <c r="AA16" s="39">
        <v>1</v>
      </c>
    </row>
    <row r="17" spans="1:27">
      <c r="A17" s="3" t="s">
        <v>1374</v>
      </c>
      <c r="B17" s="18"/>
      <c r="C17" s="18">
        <v>213</v>
      </c>
      <c r="D17" s="18">
        <v>50</v>
      </c>
      <c r="E17" s="18">
        <v>14850</v>
      </c>
      <c r="F17" s="18"/>
      <c r="G17" s="18">
        <v>114132.38</v>
      </c>
      <c r="H17" s="18">
        <v>2069.17</v>
      </c>
      <c r="I17" s="18"/>
      <c r="J17" s="18">
        <v>25000</v>
      </c>
      <c r="K17" s="18">
        <v>24375.25</v>
      </c>
      <c r="L17" s="18">
        <v>84500</v>
      </c>
      <c r="M17" s="18"/>
      <c r="N17" s="18"/>
      <c r="O17" s="18">
        <v>1</v>
      </c>
      <c r="P17" s="18">
        <v>1</v>
      </c>
      <c r="Q17" s="18">
        <v>1</v>
      </c>
      <c r="R17" s="18"/>
      <c r="S17" s="18">
        <v>2</v>
      </c>
      <c r="T17" s="18">
        <v>2</v>
      </c>
      <c r="U17" s="18"/>
      <c r="V17" s="18">
        <v>1</v>
      </c>
      <c r="W17" s="18">
        <v>2</v>
      </c>
      <c r="X17" s="18">
        <v>1</v>
      </c>
      <c r="Y17" s="18"/>
      <c r="Z17" s="18">
        <v>265189.80000000005</v>
      </c>
      <c r="AA17" s="39">
        <v>11</v>
      </c>
    </row>
    <row r="18" spans="1:27">
      <c r="A18" s="3" t="s">
        <v>1975</v>
      </c>
      <c r="B18" s="18"/>
      <c r="C18" s="18"/>
      <c r="D18" s="18"/>
      <c r="E18" s="18"/>
      <c r="F18" s="18"/>
      <c r="G18" s="18"/>
      <c r="H18" s="18"/>
      <c r="I18" s="18"/>
      <c r="J18" s="18">
        <v>10000</v>
      </c>
      <c r="K18" s="18"/>
      <c r="L18" s="18"/>
      <c r="M18" s="18"/>
      <c r="N18" s="18"/>
      <c r="O18" s="18"/>
      <c r="P18" s="18"/>
      <c r="Q18" s="18"/>
      <c r="R18" s="18"/>
      <c r="S18" s="18"/>
      <c r="T18" s="18"/>
      <c r="U18" s="18"/>
      <c r="V18" s="18">
        <v>1</v>
      </c>
      <c r="W18" s="18"/>
      <c r="X18" s="18"/>
      <c r="Y18" s="18"/>
      <c r="Z18" s="18">
        <v>10000</v>
      </c>
      <c r="AA18" s="39">
        <v>1</v>
      </c>
    </row>
    <row r="19" spans="1:27">
      <c r="A19" s="3" t="s">
        <v>1340</v>
      </c>
      <c r="B19" s="18">
        <v>125</v>
      </c>
      <c r="C19" s="18">
        <v>1665.19</v>
      </c>
      <c r="D19" s="18">
        <v>2591.06</v>
      </c>
      <c r="E19" s="18">
        <v>27541.17</v>
      </c>
      <c r="F19" s="18">
        <v>325556.94</v>
      </c>
      <c r="G19" s="18">
        <v>40645.07</v>
      </c>
      <c r="H19" s="18">
        <v>160379.21</v>
      </c>
      <c r="I19" s="18">
        <v>26983.16</v>
      </c>
      <c r="J19" s="18">
        <v>120660</v>
      </c>
      <c r="K19" s="18">
        <v>14769</v>
      </c>
      <c r="L19" s="18">
        <v>35824.46</v>
      </c>
      <c r="M19" s="18"/>
      <c r="N19" s="18">
        <v>1</v>
      </c>
      <c r="O19" s="18">
        <v>2</v>
      </c>
      <c r="P19" s="18">
        <v>5</v>
      </c>
      <c r="Q19" s="18">
        <v>5</v>
      </c>
      <c r="R19" s="18">
        <v>2</v>
      </c>
      <c r="S19" s="18">
        <v>5</v>
      </c>
      <c r="T19" s="18">
        <v>2</v>
      </c>
      <c r="U19" s="18">
        <v>4</v>
      </c>
      <c r="V19" s="18">
        <v>3</v>
      </c>
      <c r="W19" s="18">
        <v>5</v>
      </c>
      <c r="X19" s="18">
        <v>4</v>
      </c>
      <c r="Y19" s="18"/>
      <c r="Z19" s="18">
        <v>756740.26000000013</v>
      </c>
      <c r="AA19" s="39">
        <v>38</v>
      </c>
    </row>
    <row r="20" spans="1:27">
      <c r="A20" s="3" t="s">
        <v>1567</v>
      </c>
      <c r="B20" s="18"/>
      <c r="C20" s="18"/>
      <c r="D20" s="18"/>
      <c r="E20" s="18"/>
      <c r="F20" s="18">
        <v>49000</v>
      </c>
      <c r="G20" s="18"/>
      <c r="H20" s="18"/>
      <c r="I20" s="18"/>
      <c r="J20" s="18"/>
      <c r="K20" s="18"/>
      <c r="L20" s="18"/>
      <c r="M20" s="18"/>
      <c r="N20" s="18"/>
      <c r="O20" s="18"/>
      <c r="P20" s="18"/>
      <c r="Q20" s="18"/>
      <c r="R20" s="18">
        <v>1</v>
      </c>
      <c r="S20" s="18"/>
      <c r="T20" s="18"/>
      <c r="U20" s="18"/>
      <c r="V20" s="18"/>
      <c r="W20" s="18"/>
      <c r="X20" s="18"/>
      <c r="Y20" s="18"/>
      <c r="Z20" s="18">
        <v>49000</v>
      </c>
      <c r="AA20" s="39">
        <v>1</v>
      </c>
    </row>
    <row r="21" spans="1:27">
      <c r="A21" s="3" t="s">
        <v>2071</v>
      </c>
      <c r="B21" s="18"/>
      <c r="C21" s="18"/>
      <c r="D21" s="18"/>
      <c r="E21" s="18"/>
      <c r="F21" s="18">
        <v>16250</v>
      </c>
      <c r="G21" s="18"/>
      <c r="H21" s="18"/>
      <c r="I21" s="18"/>
      <c r="J21" s="18"/>
      <c r="K21" s="18"/>
      <c r="L21" s="18"/>
      <c r="M21" s="18"/>
      <c r="N21" s="18"/>
      <c r="O21" s="18"/>
      <c r="P21" s="18"/>
      <c r="Q21" s="18"/>
      <c r="R21" s="18">
        <v>1</v>
      </c>
      <c r="S21" s="18"/>
      <c r="T21" s="18"/>
      <c r="U21" s="18"/>
      <c r="V21" s="18"/>
      <c r="W21" s="18"/>
      <c r="X21" s="18"/>
      <c r="Y21" s="18"/>
      <c r="Z21" s="18">
        <v>16250</v>
      </c>
      <c r="AA21" s="39">
        <v>1</v>
      </c>
    </row>
    <row r="22" spans="1:27">
      <c r="A22" s="3" t="s">
        <v>1985</v>
      </c>
      <c r="B22" s="18"/>
      <c r="C22" s="18"/>
      <c r="D22" s="18"/>
      <c r="E22" s="18"/>
      <c r="F22" s="18"/>
      <c r="G22" s="18"/>
      <c r="H22" s="18"/>
      <c r="I22" s="18"/>
      <c r="J22" s="18">
        <v>130000</v>
      </c>
      <c r="K22" s="18"/>
      <c r="L22" s="18"/>
      <c r="M22" s="18"/>
      <c r="N22" s="18"/>
      <c r="O22" s="18"/>
      <c r="P22" s="18"/>
      <c r="Q22" s="18"/>
      <c r="R22" s="18"/>
      <c r="S22" s="18"/>
      <c r="T22" s="18"/>
      <c r="U22" s="18"/>
      <c r="V22" s="18">
        <v>1</v>
      </c>
      <c r="W22" s="18"/>
      <c r="X22" s="18"/>
      <c r="Y22" s="18"/>
      <c r="Z22" s="18">
        <v>130000</v>
      </c>
      <c r="AA22" s="39">
        <v>1</v>
      </c>
    </row>
    <row r="23" spans="1:27">
      <c r="A23" s="3" t="s">
        <v>1594</v>
      </c>
      <c r="B23" s="18"/>
      <c r="C23" s="18"/>
      <c r="D23" s="18"/>
      <c r="E23" s="18">
        <v>475000</v>
      </c>
      <c r="F23" s="18"/>
      <c r="G23" s="18"/>
      <c r="H23" s="18"/>
      <c r="I23" s="18"/>
      <c r="J23" s="18"/>
      <c r="K23" s="18"/>
      <c r="L23" s="18"/>
      <c r="M23" s="18"/>
      <c r="N23" s="18"/>
      <c r="O23" s="18"/>
      <c r="P23" s="18"/>
      <c r="Q23" s="18">
        <v>1</v>
      </c>
      <c r="R23" s="18"/>
      <c r="S23" s="18"/>
      <c r="T23" s="18"/>
      <c r="U23" s="18"/>
      <c r="V23" s="18"/>
      <c r="W23" s="18"/>
      <c r="X23" s="18"/>
      <c r="Y23" s="18"/>
      <c r="Z23" s="18">
        <v>475000</v>
      </c>
      <c r="AA23" s="39">
        <v>1</v>
      </c>
    </row>
    <row r="24" spans="1:27">
      <c r="A24" s="3" t="s">
        <v>1936</v>
      </c>
      <c r="B24" s="18"/>
      <c r="C24" s="18"/>
      <c r="D24" s="18"/>
      <c r="E24" s="18">
        <v>35000</v>
      </c>
      <c r="F24" s="18"/>
      <c r="G24" s="18"/>
      <c r="H24" s="18"/>
      <c r="I24" s="18"/>
      <c r="J24" s="18"/>
      <c r="K24" s="18"/>
      <c r="L24" s="18"/>
      <c r="M24" s="18"/>
      <c r="N24" s="18"/>
      <c r="O24" s="18"/>
      <c r="P24" s="18"/>
      <c r="Q24" s="18">
        <v>1</v>
      </c>
      <c r="R24" s="18"/>
      <c r="S24" s="18"/>
      <c r="T24" s="18"/>
      <c r="U24" s="18"/>
      <c r="V24" s="18"/>
      <c r="W24" s="18"/>
      <c r="X24" s="18"/>
      <c r="Y24" s="18"/>
      <c r="Z24" s="18">
        <v>35000</v>
      </c>
      <c r="AA24" s="39">
        <v>1</v>
      </c>
    </row>
    <row r="25" spans="1:27">
      <c r="A25" s="3" t="s">
        <v>1422</v>
      </c>
      <c r="B25" s="18"/>
      <c r="C25" s="18"/>
      <c r="D25" s="18">
        <v>4865.67</v>
      </c>
      <c r="E25" s="18"/>
      <c r="F25" s="18">
        <v>471023.38</v>
      </c>
      <c r="G25" s="18"/>
      <c r="H25" s="18">
        <v>100</v>
      </c>
      <c r="I25" s="18"/>
      <c r="J25" s="18"/>
      <c r="K25" s="18"/>
      <c r="L25" s="18">
        <v>9375</v>
      </c>
      <c r="M25" s="18"/>
      <c r="N25" s="18"/>
      <c r="O25" s="18"/>
      <c r="P25" s="18">
        <v>2</v>
      </c>
      <c r="Q25" s="18"/>
      <c r="R25" s="18">
        <v>3</v>
      </c>
      <c r="S25" s="18"/>
      <c r="T25" s="18">
        <v>1</v>
      </c>
      <c r="U25" s="18"/>
      <c r="V25" s="18"/>
      <c r="W25" s="18"/>
      <c r="X25" s="18">
        <v>1</v>
      </c>
      <c r="Y25" s="18"/>
      <c r="Z25" s="18">
        <v>485364.05</v>
      </c>
      <c r="AA25" s="39">
        <v>7</v>
      </c>
    </row>
    <row r="26" spans="1:27">
      <c r="A26" s="3" t="s">
        <v>1348</v>
      </c>
      <c r="B26" s="18">
        <v>1491.9299999999998</v>
      </c>
      <c r="C26" s="18">
        <v>1987.6399999999999</v>
      </c>
      <c r="D26" s="18">
        <v>255.63</v>
      </c>
      <c r="E26" s="18">
        <v>1106.6399999999999</v>
      </c>
      <c r="F26" s="18">
        <v>20600</v>
      </c>
      <c r="G26" s="18">
        <v>53040.01</v>
      </c>
      <c r="H26" s="18">
        <v>150000</v>
      </c>
      <c r="I26" s="18">
        <v>8627.77</v>
      </c>
      <c r="J26" s="18">
        <v>2859000</v>
      </c>
      <c r="K26" s="18">
        <v>129866.14</v>
      </c>
      <c r="L26" s="18">
        <v>93732.459999999992</v>
      </c>
      <c r="M26" s="18"/>
      <c r="N26" s="18">
        <v>6</v>
      </c>
      <c r="O26" s="18">
        <v>5</v>
      </c>
      <c r="P26" s="18">
        <v>3</v>
      </c>
      <c r="Q26" s="18">
        <v>3</v>
      </c>
      <c r="R26" s="18">
        <v>2</v>
      </c>
      <c r="S26" s="18">
        <v>3</v>
      </c>
      <c r="T26" s="18">
        <v>1</v>
      </c>
      <c r="U26" s="18">
        <v>2</v>
      </c>
      <c r="V26" s="18">
        <v>3</v>
      </c>
      <c r="W26" s="18">
        <v>4</v>
      </c>
      <c r="X26" s="18">
        <v>3</v>
      </c>
      <c r="Y26" s="18"/>
      <c r="Z26" s="18">
        <v>3319708.2199999997</v>
      </c>
      <c r="AA26" s="39">
        <v>35</v>
      </c>
    </row>
    <row r="27" spans="1:27">
      <c r="A27" s="3" t="s">
        <v>2089</v>
      </c>
      <c r="B27" s="18"/>
      <c r="C27" s="18"/>
      <c r="D27" s="18"/>
      <c r="E27" s="18">
        <v>25000</v>
      </c>
      <c r="F27" s="18"/>
      <c r="G27" s="18"/>
      <c r="H27" s="18"/>
      <c r="I27" s="18"/>
      <c r="J27" s="18"/>
      <c r="K27" s="18"/>
      <c r="L27" s="18"/>
      <c r="M27" s="18"/>
      <c r="N27" s="18"/>
      <c r="O27" s="18"/>
      <c r="P27" s="18"/>
      <c r="Q27" s="18">
        <v>1</v>
      </c>
      <c r="R27" s="18"/>
      <c r="S27" s="18"/>
      <c r="T27" s="18"/>
      <c r="U27" s="18"/>
      <c r="V27" s="18"/>
      <c r="W27" s="18"/>
      <c r="X27" s="18"/>
      <c r="Y27" s="18"/>
      <c r="Z27" s="18">
        <v>25000</v>
      </c>
      <c r="AA27" s="39">
        <v>1</v>
      </c>
    </row>
    <row r="28" spans="1:27">
      <c r="A28" s="3" t="s">
        <v>1376</v>
      </c>
      <c r="B28" s="18"/>
      <c r="C28" s="18"/>
      <c r="D28" s="18"/>
      <c r="E28" s="18"/>
      <c r="F28" s="18"/>
      <c r="G28" s="18">
        <v>5600</v>
      </c>
      <c r="H28" s="18">
        <v>1900</v>
      </c>
      <c r="I28" s="18"/>
      <c r="J28" s="18">
        <v>20000</v>
      </c>
      <c r="K28" s="18">
        <v>4250</v>
      </c>
      <c r="L28" s="18">
        <v>17500</v>
      </c>
      <c r="M28" s="18"/>
      <c r="N28" s="18"/>
      <c r="O28" s="18"/>
      <c r="P28" s="18"/>
      <c r="Q28" s="18"/>
      <c r="R28" s="18"/>
      <c r="S28" s="18">
        <v>1</v>
      </c>
      <c r="T28" s="18">
        <v>1</v>
      </c>
      <c r="U28" s="18"/>
      <c r="V28" s="18">
        <v>1</v>
      </c>
      <c r="W28" s="18">
        <v>1</v>
      </c>
      <c r="X28" s="18">
        <v>2</v>
      </c>
      <c r="Y28" s="18"/>
      <c r="Z28" s="18">
        <v>49250</v>
      </c>
      <c r="AA28" s="39">
        <v>6</v>
      </c>
    </row>
    <row r="29" spans="1:27">
      <c r="A29" s="3" t="s">
        <v>1989</v>
      </c>
      <c r="B29" s="18"/>
      <c r="C29" s="18"/>
      <c r="D29" s="18"/>
      <c r="E29" s="18"/>
      <c r="F29" s="18"/>
      <c r="G29" s="18"/>
      <c r="H29" s="18">
        <v>80</v>
      </c>
      <c r="I29" s="18"/>
      <c r="J29" s="18"/>
      <c r="K29" s="18"/>
      <c r="L29" s="18"/>
      <c r="M29" s="18"/>
      <c r="N29" s="18"/>
      <c r="O29" s="18"/>
      <c r="P29" s="18"/>
      <c r="Q29" s="18"/>
      <c r="R29" s="18"/>
      <c r="S29" s="18"/>
      <c r="T29" s="18">
        <v>1</v>
      </c>
      <c r="U29" s="18"/>
      <c r="V29" s="18"/>
      <c r="W29" s="18"/>
      <c r="X29" s="18"/>
      <c r="Y29" s="18"/>
      <c r="Z29" s="18">
        <v>80</v>
      </c>
      <c r="AA29" s="39">
        <v>1</v>
      </c>
    </row>
    <row r="30" spans="1:27">
      <c r="A30" s="3" t="s">
        <v>1354</v>
      </c>
      <c r="B30" s="18"/>
      <c r="C30" s="18"/>
      <c r="D30" s="18">
        <v>74133.39</v>
      </c>
      <c r="E30" s="18"/>
      <c r="F30" s="18"/>
      <c r="G30" s="18"/>
      <c r="H30" s="18"/>
      <c r="I30" s="18"/>
      <c r="J30" s="18"/>
      <c r="K30" s="18"/>
      <c r="L30" s="18"/>
      <c r="M30" s="18"/>
      <c r="N30" s="18"/>
      <c r="O30" s="18"/>
      <c r="P30" s="18">
        <v>1</v>
      </c>
      <c r="Q30" s="18"/>
      <c r="R30" s="18"/>
      <c r="S30" s="18"/>
      <c r="T30" s="18"/>
      <c r="U30" s="18"/>
      <c r="V30" s="18"/>
      <c r="W30" s="18"/>
      <c r="X30" s="18"/>
      <c r="Y30" s="18"/>
      <c r="Z30" s="18">
        <v>74133.39</v>
      </c>
      <c r="AA30" s="39">
        <v>1</v>
      </c>
    </row>
    <row r="31" spans="1:27">
      <c r="A31" s="3" t="s">
        <v>1477</v>
      </c>
      <c r="B31" s="18"/>
      <c r="C31" s="18"/>
      <c r="D31" s="18"/>
      <c r="E31" s="18"/>
      <c r="F31" s="18"/>
      <c r="G31" s="18"/>
      <c r="H31" s="18"/>
      <c r="I31" s="18">
        <v>7500</v>
      </c>
      <c r="J31" s="18"/>
      <c r="K31" s="18"/>
      <c r="L31" s="18"/>
      <c r="M31" s="18"/>
      <c r="N31" s="18"/>
      <c r="O31" s="18"/>
      <c r="P31" s="18"/>
      <c r="Q31" s="18"/>
      <c r="R31" s="18"/>
      <c r="S31" s="18"/>
      <c r="T31" s="18"/>
      <c r="U31" s="18">
        <v>1</v>
      </c>
      <c r="V31" s="18"/>
      <c r="W31" s="18"/>
      <c r="X31" s="18"/>
      <c r="Y31" s="18"/>
      <c r="Z31" s="18">
        <v>7500</v>
      </c>
      <c r="AA31" s="39">
        <v>1</v>
      </c>
    </row>
    <row r="32" spans="1:27">
      <c r="A32" s="3" t="s">
        <v>1635</v>
      </c>
      <c r="B32" s="18"/>
      <c r="C32" s="18"/>
      <c r="D32" s="18"/>
      <c r="E32" s="18"/>
      <c r="F32" s="18"/>
      <c r="G32" s="18"/>
      <c r="H32" s="18"/>
      <c r="I32" s="18"/>
      <c r="J32" s="18">
        <v>5500</v>
      </c>
      <c r="K32" s="18"/>
      <c r="L32" s="18"/>
      <c r="M32" s="18"/>
      <c r="N32" s="18"/>
      <c r="O32" s="18"/>
      <c r="P32" s="18"/>
      <c r="Q32" s="18"/>
      <c r="R32" s="18"/>
      <c r="S32" s="18"/>
      <c r="T32" s="18"/>
      <c r="U32" s="18"/>
      <c r="V32" s="18">
        <v>1</v>
      </c>
      <c r="W32" s="18"/>
      <c r="X32" s="18"/>
      <c r="Y32" s="18"/>
      <c r="Z32" s="18">
        <v>5500</v>
      </c>
      <c r="AA32" s="39">
        <v>1</v>
      </c>
    </row>
    <row r="33" spans="1:27">
      <c r="A33" s="3" t="s">
        <v>1465</v>
      </c>
      <c r="B33" s="18"/>
      <c r="C33" s="18"/>
      <c r="D33" s="18">
        <v>19000</v>
      </c>
      <c r="E33" s="18"/>
      <c r="F33" s="18"/>
      <c r="G33" s="18"/>
      <c r="H33" s="18"/>
      <c r="I33" s="18">
        <v>186000</v>
      </c>
      <c r="J33" s="18"/>
      <c r="K33" s="18"/>
      <c r="L33" s="18">
        <v>28125</v>
      </c>
      <c r="M33" s="18"/>
      <c r="N33" s="18"/>
      <c r="O33" s="18"/>
      <c r="P33" s="18">
        <v>1</v>
      </c>
      <c r="Q33" s="18"/>
      <c r="R33" s="18"/>
      <c r="S33" s="18"/>
      <c r="T33" s="18"/>
      <c r="U33" s="18">
        <v>2</v>
      </c>
      <c r="V33" s="18"/>
      <c r="W33" s="18"/>
      <c r="X33" s="18">
        <v>1</v>
      </c>
      <c r="Y33" s="18"/>
      <c r="Z33" s="18">
        <v>233125</v>
      </c>
      <c r="AA33" s="39">
        <v>4</v>
      </c>
    </row>
    <row r="34" spans="1:27">
      <c r="A34" s="3" t="s">
        <v>1454</v>
      </c>
      <c r="B34" s="18"/>
      <c r="C34" s="18">
        <v>7500</v>
      </c>
      <c r="D34" s="18"/>
      <c r="E34" s="18"/>
      <c r="F34" s="18"/>
      <c r="G34" s="18"/>
      <c r="H34" s="18"/>
      <c r="I34" s="18"/>
      <c r="J34" s="18"/>
      <c r="K34" s="18"/>
      <c r="L34" s="18">
        <v>1500001.01</v>
      </c>
      <c r="M34" s="18"/>
      <c r="N34" s="18"/>
      <c r="O34" s="18">
        <v>2</v>
      </c>
      <c r="P34" s="18"/>
      <c r="Q34" s="18"/>
      <c r="R34" s="18"/>
      <c r="S34" s="18"/>
      <c r="T34" s="18"/>
      <c r="U34" s="18"/>
      <c r="V34" s="18"/>
      <c r="W34" s="18"/>
      <c r="X34" s="18">
        <v>1</v>
      </c>
      <c r="Y34" s="18"/>
      <c r="Z34" s="18">
        <v>1507501.01</v>
      </c>
      <c r="AA34" s="39">
        <v>3</v>
      </c>
    </row>
    <row r="35" spans="1:27">
      <c r="A35" s="3" t="s">
        <v>1442</v>
      </c>
      <c r="B35" s="18"/>
      <c r="C35" s="18"/>
      <c r="D35" s="18"/>
      <c r="E35" s="18"/>
      <c r="F35" s="18"/>
      <c r="G35" s="18"/>
      <c r="H35" s="18"/>
      <c r="I35" s="18"/>
      <c r="J35" s="18"/>
      <c r="K35" s="18">
        <v>18000</v>
      </c>
      <c r="L35" s="18"/>
      <c r="M35" s="18"/>
      <c r="N35" s="18"/>
      <c r="O35" s="18"/>
      <c r="P35" s="18"/>
      <c r="Q35" s="18"/>
      <c r="R35" s="18"/>
      <c r="S35" s="18"/>
      <c r="T35" s="18"/>
      <c r="U35" s="18"/>
      <c r="V35" s="18"/>
      <c r="W35" s="18">
        <v>1</v>
      </c>
      <c r="X35" s="18"/>
      <c r="Y35" s="18"/>
      <c r="Z35" s="18">
        <v>18000</v>
      </c>
      <c r="AA35" s="39">
        <v>1</v>
      </c>
    </row>
    <row r="36" spans="1:27">
      <c r="A36" s="3" t="s">
        <v>1613</v>
      </c>
      <c r="B36" s="18"/>
      <c r="C36" s="18">
        <v>14500</v>
      </c>
      <c r="D36" s="18"/>
      <c r="E36" s="18"/>
      <c r="F36" s="18"/>
      <c r="G36" s="18"/>
      <c r="H36" s="18"/>
      <c r="I36" s="18"/>
      <c r="J36" s="18"/>
      <c r="K36" s="18">
        <v>9500</v>
      </c>
      <c r="L36" s="18"/>
      <c r="M36" s="18"/>
      <c r="N36" s="18"/>
      <c r="O36" s="18">
        <v>1</v>
      </c>
      <c r="P36" s="18"/>
      <c r="Q36" s="18"/>
      <c r="R36" s="18"/>
      <c r="S36" s="18"/>
      <c r="T36" s="18"/>
      <c r="U36" s="18"/>
      <c r="V36" s="18"/>
      <c r="W36" s="18">
        <v>1</v>
      </c>
      <c r="X36" s="18"/>
      <c r="Y36" s="18"/>
      <c r="Z36" s="18">
        <v>24000</v>
      </c>
      <c r="AA36" s="39">
        <v>2</v>
      </c>
    </row>
    <row r="37" spans="1:27">
      <c r="A37" s="3" t="s">
        <v>1513</v>
      </c>
      <c r="B37" s="18"/>
      <c r="C37" s="18"/>
      <c r="D37" s="18"/>
      <c r="E37" s="18"/>
      <c r="F37" s="18"/>
      <c r="G37" s="18"/>
      <c r="H37" s="18"/>
      <c r="I37" s="18"/>
      <c r="J37" s="18"/>
      <c r="K37" s="18"/>
      <c r="L37" s="18">
        <v>257500</v>
      </c>
      <c r="M37" s="18"/>
      <c r="N37" s="18"/>
      <c r="O37" s="18"/>
      <c r="P37" s="18"/>
      <c r="Q37" s="18"/>
      <c r="R37" s="18"/>
      <c r="S37" s="18"/>
      <c r="T37" s="18"/>
      <c r="U37" s="18"/>
      <c r="V37" s="18"/>
      <c r="W37" s="18"/>
      <c r="X37" s="18">
        <v>1</v>
      </c>
      <c r="Y37" s="18"/>
      <c r="Z37" s="18">
        <v>257500</v>
      </c>
      <c r="AA37" s="39">
        <v>1</v>
      </c>
    </row>
    <row r="38" spans="1:27">
      <c r="A38" s="3" t="s">
        <v>1372</v>
      </c>
      <c r="B38" s="18"/>
      <c r="C38" s="18"/>
      <c r="D38" s="18">
        <v>221.35</v>
      </c>
      <c r="E38" s="18">
        <v>455.31</v>
      </c>
      <c r="F38" s="18"/>
      <c r="G38" s="18">
        <v>3050</v>
      </c>
      <c r="H38" s="18">
        <v>9999</v>
      </c>
      <c r="I38" s="18"/>
      <c r="J38" s="18">
        <v>200</v>
      </c>
      <c r="K38" s="18">
        <v>10000</v>
      </c>
      <c r="L38" s="18">
        <v>17550</v>
      </c>
      <c r="M38" s="18"/>
      <c r="N38" s="18"/>
      <c r="O38" s="18"/>
      <c r="P38" s="18">
        <v>1</v>
      </c>
      <c r="Q38" s="18">
        <v>2</v>
      </c>
      <c r="R38" s="18"/>
      <c r="S38" s="18">
        <v>2</v>
      </c>
      <c r="T38" s="18">
        <v>1</v>
      </c>
      <c r="U38" s="18"/>
      <c r="V38" s="18">
        <v>1</v>
      </c>
      <c r="W38" s="18">
        <v>1</v>
      </c>
      <c r="X38" s="18">
        <v>1</v>
      </c>
      <c r="Y38" s="18"/>
      <c r="Z38" s="18">
        <v>41475.660000000003</v>
      </c>
      <c r="AA38" s="39">
        <v>9</v>
      </c>
    </row>
    <row r="39" spans="1:27">
      <c r="A39" s="3" t="s">
        <v>1413</v>
      </c>
      <c r="B39" s="18"/>
      <c r="C39" s="18"/>
      <c r="D39" s="18">
        <v>384.3</v>
      </c>
      <c r="E39" s="18"/>
      <c r="F39" s="18">
        <v>250</v>
      </c>
      <c r="G39" s="18">
        <v>5600</v>
      </c>
      <c r="H39" s="18"/>
      <c r="I39" s="18"/>
      <c r="J39" s="18"/>
      <c r="K39" s="18"/>
      <c r="L39" s="18"/>
      <c r="M39" s="18"/>
      <c r="N39" s="18"/>
      <c r="O39" s="18"/>
      <c r="P39" s="18">
        <v>1</v>
      </c>
      <c r="Q39" s="18"/>
      <c r="R39" s="18">
        <v>1</v>
      </c>
      <c r="S39" s="18">
        <v>1</v>
      </c>
      <c r="T39" s="18"/>
      <c r="U39" s="18"/>
      <c r="V39" s="18"/>
      <c r="W39" s="18"/>
      <c r="X39" s="18"/>
      <c r="Y39" s="18"/>
      <c r="Z39" s="18">
        <v>6234.3</v>
      </c>
      <c r="AA39" s="39">
        <v>3</v>
      </c>
    </row>
    <row r="40" spans="1:27">
      <c r="A40" s="3" t="s">
        <v>1811</v>
      </c>
      <c r="B40" s="18"/>
      <c r="C40" s="18"/>
      <c r="D40" s="18"/>
      <c r="E40" s="18"/>
      <c r="F40" s="18"/>
      <c r="G40" s="18"/>
      <c r="H40" s="18"/>
      <c r="I40" s="18"/>
      <c r="J40" s="18"/>
      <c r="K40" s="18"/>
      <c r="L40" s="18">
        <v>98000</v>
      </c>
      <c r="M40" s="18"/>
      <c r="N40" s="18"/>
      <c r="O40" s="18"/>
      <c r="P40" s="18"/>
      <c r="Q40" s="18"/>
      <c r="R40" s="18"/>
      <c r="S40" s="18"/>
      <c r="T40" s="18"/>
      <c r="U40" s="18"/>
      <c r="V40" s="18"/>
      <c r="W40" s="18"/>
      <c r="X40" s="18">
        <v>1</v>
      </c>
      <c r="Y40" s="18"/>
      <c r="Z40" s="18">
        <v>98000</v>
      </c>
      <c r="AA40" s="39">
        <v>1</v>
      </c>
    </row>
    <row r="41" spans="1:27">
      <c r="A41" s="3" t="s">
        <v>1419</v>
      </c>
      <c r="B41" s="18">
        <v>2500</v>
      </c>
      <c r="C41" s="18">
        <v>2000</v>
      </c>
      <c r="D41" s="18"/>
      <c r="E41" s="18"/>
      <c r="F41" s="18">
        <v>15000</v>
      </c>
      <c r="G41" s="18"/>
      <c r="H41" s="18"/>
      <c r="I41" s="18"/>
      <c r="J41" s="18"/>
      <c r="K41" s="18"/>
      <c r="L41" s="18"/>
      <c r="M41" s="18"/>
      <c r="N41" s="18">
        <v>1</v>
      </c>
      <c r="O41" s="18">
        <v>1</v>
      </c>
      <c r="P41" s="18"/>
      <c r="Q41" s="18"/>
      <c r="R41" s="18">
        <v>1</v>
      </c>
      <c r="S41" s="18"/>
      <c r="T41" s="18"/>
      <c r="U41" s="18"/>
      <c r="V41" s="18"/>
      <c r="W41" s="18"/>
      <c r="X41" s="18"/>
      <c r="Y41" s="18"/>
      <c r="Z41" s="18">
        <v>19500</v>
      </c>
      <c r="AA41" s="39">
        <v>3</v>
      </c>
    </row>
    <row r="42" spans="1:27">
      <c r="A42" s="3" t="s">
        <v>1487</v>
      </c>
      <c r="B42" s="18"/>
      <c r="C42" s="18"/>
      <c r="D42" s="18"/>
      <c r="E42" s="18"/>
      <c r="F42" s="18"/>
      <c r="G42" s="18"/>
      <c r="H42" s="18"/>
      <c r="I42" s="18"/>
      <c r="J42" s="18"/>
      <c r="K42" s="18">
        <v>4000</v>
      </c>
      <c r="L42" s="18">
        <v>9250</v>
      </c>
      <c r="M42" s="18"/>
      <c r="N42" s="18"/>
      <c r="O42" s="18"/>
      <c r="P42" s="18"/>
      <c r="Q42" s="18"/>
      <c r="R42" s="18"/>
      <c r="S42" s="18"/>
      <c r="T42" s="18"/>
      <c r="U42" s="18"/>
      <c r="V42" s="18"/>
      <c r="W42" s="18">
        <v>1</v>
      </c>
      <c r="X42" s="18">
        <v>1</v>
      </c>
      <c r="Y42" s="18"/>
      <c r="Z42" s="18">
        <v>13250</v>
      </c>
      <c r="AA42" s="39">
        <v>2</v>
      </c>
    </row>
    <row r="43" spans="1:27">
      <c r="A43" s="3" t="s">
        <v>1521</v>
      </c>
      <c r="B43" s="18"/>
      <c r="C43" s="18"/>
      <c r="D43" s="18"/>
      <c r="E43" s="18"/>
      <c r="F43" s="18">
        <v>315000</v>
      </c>
      <c r="G43" s="18"/>
      <c r="H43" s="18"/>
      <c r="I43" s="18"/>
      <c r="J43" s="18"/>
      <c r="K43" s="18">
        <v>47500</v>
      </c>
      <c r="L43" s="18"/>
      <c r="M43" s="18"/>
      <c r="N43" s="18"/>
      <c r="O43" s="18"/>
      <c r="P43" s="18"/>
      <c r="Q43" s="18"/>
      <c r="R43" s="18">
        <v>1</v>
      </c>
      <c r="S43" s="18"/>
      <c r="T43" s="18"/>
      <c r="U43" s="18"/>
      <c r="V43" s="18"/>
      <c r="W43" s="18">
        <v>2</v>
      </c>
      <c r="X43" s="18"/>
      <c r="Y43" s="18"/>
      <c r="Z43" s="18">
        <v>362500</v>
      </c>
      <c r="AA43" s="39">
        <v>3</v>
      </c>
    </row>
    <row r="44" spans="1:27">
      <c r="A44" s="3" t="s">
        <v>1798</v>
      </c>
      <c r="B44" s="18"/>
      <c r="C44" s="18"/>
      <c r="D44" s="18"/>
      <c r="E44" s="18"/>
      <c r="F44" s="18"/>
      <c r="G44" s="18"/>
      <c r="H44" s="18"/>
      <c r="I44" s="18"/>
      <c r="J44" s="18"/>
      <c r="K44" s="18"/>
      <c r="L44" s="18">
        <v>34000</v>
      </c>
      <c r="M44" s="18"/>
      <c r="N44" s="18"/>
      <c r="O44" s="18"/>
      <c r="P44" s="18"/>
      <c r="Q44" s="18"/>
      <c r="R44" s="18"/>
      <c r="S44" s="18"/>
      <c r="T44" s="18"/>
      <c r="U44" s="18"/>
      <c r="V44" s="18"/>
      <c r="W44" s="18"/>
      <c r="X44" s="18">
        <v>1</v>
      </c>
      <c r="Y44" s="18"/>
      <c r="Z44" s="18">
        <v>34000</v>
      </c>
      <c r="AA44" s="39">
        <v>1</v>
      </c>
    </row>
    <row r="45" spans="1:27">
      <c r="A45" s="3" t="s">
        <v>1674</v>
      </c>
      <c r="B45" s="18"/>
      <c r="C45" s="18"/>
      <c r="D45" s="18">
        <v>2000</v>
      </c>
      <c r="E45" s="18"/>
      <c r="F45" s="18"/>
      <c r="G45" s="18"/>
      <c r="H45" s="18"/>
      <c r="I45" s="18"/>
      <c r="J45" s="18"/>
      <c r="K45" s="18">
        <v>456.13</v>
      </c>
      <c r="L45" s="18"/>
      <c r="M45" s="18"/>
      <c r="N45" s="18"/>
      <c r="O45" s="18"/>
      <c r="P45" s="18">
        <v>1</v>
      </c>
      <c r="Q45" s="18"/>
      <c r="R45" s="18"/>
      <c r="S45" s="18"/>
      <c r="T45" s="18"/>
      <c r="U45" s="18"/>
      <c r="V45" s="18"/>
      <c r="W45" s="18">
        <v>1</v>
      </c>
      <c r="X45" s="18"/>
      <c r="Y45" s="18"/>
      <c r="Z45" s="18">
        <v>2456.13</v>
      </c>
      <c r="AA45" s="39">
        <v>2</v>
      </c>
    </row>
    <row r="46" spans="1:27">
      <c r="A46" s="3" t="s">
        <v>1839</v>
      </c>
      <c r="B46" s="18"/>
      <c r="C46" s="18"/>
      <c r="D46" s="18">
        <v>4000</v>
      </c>
      <c r="E46" s="18"/>
      <c r="F46" s="18"/>
      <c r="G46" s="18"/>
      <c r="H46" s="18"/>
      <c r="I46" s="18"/>
      <c r="J46" s="18"/>
      <c r="K46" s="18"/>
      <c r="L46" s="18"/>
      <c r="M46" s="18"/>
      <c r="N46" s="18"/>
      <c r="O46" s="18"/>
      <c r="P46" s="18">
        <v>1</v>
      </c>
      <c r="Q46" s="18"/>
      <c r="R46" s="18"/>
      <c r="S46" s="18"/>
      <c r="T46" s="18"/>
      <c r="U46" s="18"/>
      <c r="V46" s="18"/>
      <c r="W46" s="18"/>
      <c r="X46" s="18"/>
      <c r="Y46" s="18"/>
      <c r="Z46" s="18">
        <v>4000</v>
      </c>
      <c r="AA46" s="39">
        <v>1</v>
      </c>
    </row>
    <row r="47" spans="1:27">
      <c r="A47" s="3" t="s">
        <v>1586</v>
      </c>
      <c r="B47" s="18"/>
      <c r="C47" s="18"/>
      <c r="D47" s="18"/>
      <c r="E47" s="18">
        <v>75000</v>
      </c>
      <c r="F47" s="18">
        <v>72500</v>
      </c>
      <c r="G47" s="18">
        <v>62500</v>
      </c>
      <c r="H47" s="18"/>
      <c r="I47" s="18"/>
      <c r="J47" s="18"/>
      <c r="K47" s="18"/>
      <c r="L47" s="18"/>
      <c r="M47" s="18"/>
      <c r="N47" s="18"/>
      <c r="O47" s="18"/>
      <c r="P47" s="18"/>
      <c r="Q47" s="18">
        <v>1</v>
      </c>
      <c r="R47" s="18">
        <v>1</v>
      </c>
      <c r="S47" s="18">
        <v>1</v>
      </c>
      <c r="T47" s="18"/>
      <c r="U47" s="18"/>
      <c r="V47" s="18"/>
      <c r="W47" s="18"/>
      <c r="X47" s="18"/>
      <c r="Y47" s="18"/>
      <c r="Z47" s="18">
        <v>210000</v>
      </c>
      <c r="AA47" s="39">
        <v>3</v>
      </c>
    </row>
    <row r="48" spans="1:27">
      <c r="A48" s="3" t="s">
        <v>1342</v>
      </c>
      <c r="B48" s="18"/>
      <c r="C48" s="18"/>
      <c r="D48" s="18"/>
      <c r="E48" s="18">
        <v>100000</v>
      </c>
      <c r="F48" s="18"/>
      <c r="G48" s="18"/>
      <c r="H48" s="18">
        <v>55000</v>
      </c>
      <c r="I48" s="18"/>
      <c r="J48" s="18"/>
      <c r="K48" s="18"/>
      <c r="L48" s="18"/>
      <c r="M48" s="18"/>
      <c r="N48" s="18"/>
      <c r="O48" s="18"/>
      <c r="P48" s="18"/>
      <c r="Q48" s="18">
        <v>1</v>
      </c>
      <c r="R48" s="18"/>
      <c r="S48" s="18"/>
      <c r="T48" s="18">
        <v>2</v>
      </c>
      <c r="U48" s="18"/>
      <c r="V48" s="18"/>
      <c r="W48" s="18"/>
      <c r="X48" s="18"/>
      <c r="Y48" s="18"/>
      <c r="Z48" s="18">
        <v>155000</v>
      </c>
      <c r="AA48" s="39">
        <v>3</v>
      </c>
    </row>
    <row r="49" spans="1:27">
      <c r="A49" s="3" t="s">
        <v>1362</v>
      </c>
      <c r="B49" s="18"/>
      <c r="C49" s="18">
        <v>1485.83</v>
      </c>
      <c r="D49" s="18">
        <v>3345.08</v>
      </c>
      <c r="E49" s="18">
        <v>270.26</v>
      </c>
      <c r="F49" s="18"/>
      <c r="G49" s="18">
        <v>50400</v>
      </c>
      <c r="H49" s="18">
        <v>55.96</v>
      </c>
      <c r="I49" s="18">
        <v>6290.5</v>
      </c>
      <c r="J49" s="18">
        <v>1026.03</v>
      </c>
      <c r="K49" s="18">
        <v>9597.69</v>
      </c>
      <c r="L49" s="18">
        <v>75460.47</v>
      </c>
      <c r="M49" s="18"/>
      <c r="N49" s="18"/>
      <c r="O49" s="18">
        <v>3</v>
      </c>
      <c r="P49" s="18">
        <v>3</v>
      </c>
      <c r="Q49" s="18">
        <v>1</v>
      </c>
      <c r="R49" s="18"/>
      <c r="S49" s="18">
        <v>1</v>
      </c>
      <c r="T49" s="18">
        <v>1</v>
      </c>
      <c r="U49" s="18">
        <v>2</v>
      </c>
      <c r="V49" s="18">
        <v>2</v>
      </c>
      <c r="W49" s="18">
        <v>4</v>
      </c>
      <c r="X49" s="18">
        <v>3</v>
      </c>
      <c r="Y49" s="18"/>
      <c r="Z49" s="18">
        <v>147931.82</v>
      </c>
      <c r="AA49" s="39">
        <v>20</v>
      </c>
    </row>
    <row r="50" spans="1:27">
      <c r="A50" s="3" t="s">
        <v>1684</v>
      </c>
      <c r="B50" s="18"/>
      <c r="C50" s="18"/>
      <c r="D50" s="18"/>
      <c r="E50" s="18"/>
      <c r="F50" s="18"/>
      <c r="G50" s="18"/>
      <c r="H50" s="18"/>
      <c r="I50" s="18"/>
      <c r="J50" s="18"/>
      <c r="K50" s="18">
        <v>1201.6400000000001</v>
      </c>
      <c r="L50" s="18"/>
      <c r="M50" s="18"/>
      <c r="N50" s="18"/>
      <c r="O50" s="18"/>
      <c r="P50" s="18"/>
      <c r="Q50" s="18"/>
      <c r="R50" s="18"/>
      <c r="S50" s="18"/>
      <c r="T50" s="18"/>
      <c r="U50" s="18"/>
      <c r="V50" s="18"/>
      <c r="W50" s="18">
        <v>1</v>
      </c>
      <c r="X50" s="18"/>
      <c r="Y50" s="18"/>
      <c r="Z50" s="18">
        <v>1201.6400000000001</v>
      </c>
      <c r="AA50" s="39">
        <v>1</v>
      </c>
    </row>
    <row r="51" spans="1:27">
      <c r="A51" s="3" t="s">
        <v>1368</v>
      </c>
      <c r="B51" s="18"/>
      <c r="C51" s="18"/>
      <c r="D51" s="18"/>
      <c r="E51" s="18"/>
      <c r="F51" s="18"/>
      <c r="G51" s="18">
        <v>131600</v>
      </c>
      <c r="H51" s="18">
        <v>1440</v>
      </c>
      <c r="I51" s="18"/>
      <c r="J51" s="18"/>
      <c r="K51" s="18"/>
      <c r="L51" s="18"/>
      <c r="M51" s="18"/>
      <c r="N51" s="18"/>
      <c r="O51" s="18"/>
      <c r="P51" s="18"/>
      <c r="Q51" s="18"/>
      <c r="R51" s="18"/>
      <c r="S51" s="18">
        <v>1</v>
      </c>
      <c r="T51" s="18">
        <v>1</v>
      </c>
      <c r="U51" s="18"/>
      <c r="V51" s="18"/>
      <c r="W51" s="18"/>
      <c r="X51" s="18"/>
      <c r="Y51" s="18"/>
      <c r="Z51" s="18">
        <v>133040</v>
      </c>
      <c r="AA51" s="39">
        <v>2</v>
      </c>
    </row>
    <row r="52" spans="1:27">
      <c r="A52" s="3" t="s">
        <v>1467</v>
      </c>
      <c r="B52" s="18"/>
      <c r="C52" s="18"/>
      <c r="D52" s="18"/>
      <c r="E52" s="18"/>
      <c r="F52" s="18"/>
      <c r="G52" s="18"/>
      <c r="H52" s="18"/>
      <c r="I52" s="18"/>
      <c r="J52" s="18"/>
      <c r="K52" s="18"/>
      <c r="L52" s="18">
        <v>3125</v>
      </c>
      <c r="M52" s="18"/>
      <c r="N52" s="18"/>
      <c r="O52" s="18"/>
      <c r="P52" s="18"/>
      <c r="Q52" s="18"/>
      <c r="R52" s="18"/>
      <c r="S52" s="18"/>
      <c r="T52" s="18"/>
      <c r="U52" s="18"/>
      <c r="V52" s="18"/>
      <c r="W52" s="18"/>
      <c r="X52" s="18">
        <v>1</v>
      </c>
      <c r="Y52" s="18"/>
      <c r="Z52" s="18">
        <v>3125</v>
      </c>
      <c r="AA52" s="39">
        <v>1</v>
      </c>
    </row>
    <row r="53" spans="1:27">
      <c r="A53" s="3" t="s">
        <v>1644</v>
      </c>
      <c r="B53" s="18"/>
      <c r="C53" s="18"/>
      <c r="D53" s="18">
        <v>368.86</v>
      </c>
      <c r="E53" s="18"/>
      <c r="F53" s="18"/>
      <c r="G53" s="18"/>
      <c r="H53" s="18"/>
      <c r="I53" s="18">
        <v>596.70000000000005</v>
      </c>
      <c r="J53" s="18"/>
      <c r="K53" s="18"/>
      <c r="L53" s="18"/>
      <c r="M53" s="18"/>
      <c r="N53" s="18"/>
      <c r="O53" s="18"/>
      <c r="P53" s="18">
        <v>1</v>
      </c>
      <c r="Q53" s="18"/>
      <c r="R53" s="18"/>
      <c r="S53" s="18"/>
      <c r="T53" s="18"/>
      <c r="U53" s="18">
        <v>1</v>
      </c>
      <c r="V53" s="18"/>
      <c r="W53" s="18"/>
      <c r="X53" s="18"/>
      <c r="Y53" s="18"/>
      <c r="Z53" s="18">
        <v>965.56000000000006</v>
      </c>
      <c r="AA53" s="39">
        <v>2</v>
      </c>
    </row>
    <row r="54" spans="1:27">
      <c r="A54" s="3" t="s">
        <v>1471</v>
      </c>
      <c r="B54" s="18"/>
      <c r="C54" s="18"/>
      <c r="D54" s="18"/>
      <c r="E54" s="18"/>
      <c r="F54" s="18">
        <v>1391</v>
      </c>
      <c r="G54" s="18"/>
      <c r="H54" s="18"/>
      <c r="I54" s="18">
        <v>5000</v>
      </c>
      <c r="J54" s="18">
        <v>109968.45</v>
      </c>
      <c r="K54" s="18"/>
      <c r="L54" s="18">
        <v>2623.81</v>
      </c>
      <c r="M54" s="18"/>
      <c r="N54" s="18"/>
      <c r="O54" s="18"/>
      <c r="P54" s="18"/>
      <c r="Q54" s="18"/>
      <c r="R54" s="18">
        <v>1</v>
      </c>
      <c r="S54" s="18"/>
      <c r="T54" s="18"/>
      <c r="U54" s="18">
        <v>1</v>
      </c>
      <c r="V54" s="18">
        <v>2</v>
      </c>
      <c r="W54" s="18"/>
      <c r="X54" s="18">
        <v>1</v>
      </c>
      <c r="Y54" s="18"/>
      <c r="Z54" s="18">
        <v>118983.26</v>
      </c>
      <c r="AA54" s="39">
        <v>5</v>
      </c>
    </row>
    <row r="55" spans="1:27">
      <c r="A55" s="3" t="s">
        <v>1482</v>
      </c>
      <c r="B55" s="18"/>
      <c r="C55" s="18"/>
      <c r="D55" s="18"/>
      <c r="E55" s="18"/>
      <c r="F55" s="18"/>
      <c r="G55" s="18"/>
      <c r="H55" s="18">
        <v>44500</v>
      </c>
      <c r="I55" s="18"/>
      <c r="J55" s="18"/>
      <c r="K55" s="18"/>
      <c r="L55" s="18">
        <v>2500</v>
      </c>
      <c r="M55" s="18"/>
      <c r="N55" s="18"/>
      <c r="O55" s="18"/>
      <c r="P55" s="18"/>
      <c r="Q55" s="18"/>
      <c r="R55" s="18"/>
      <c r="S55" s="18"/>
      <c r="T55" s="18">
        <v>1</v>
      </c>
      <c r="U55" s="18"/>
      <c r="V55" s="18"/>
      <c r="W55" s="18"/>
      <c r="X55" s="18">
        <v>1</v>
      </c>
      <c r="Y55" s="18"/>
      <c r="Z55" s="18">
        <v>47000</v>
      </c>
      <c r="AA55" s="39">
        <v>2</v>
      </c>
    </row>
    <row r="56" spans="1:27">
      <c r="A56" s="3" t="s">
        <v>1607</v>
      </c>
      <c r="B56" s="18"/>
      <c r="C56" s="18"/>
      <c r="D56" s="18"/>
      <c r="E56" s="18"/>
      <c r="F56" s="18"/>
      <c r="G56" s="18"/>
      <c r="H56" s="18"/>
      <c r="I56" s="18"/>
      <c r="J56" s="18">
        <v>2300</v>
      </c>
      <c r="K56" s="18"/>
      <c r="L56" s="18">
        <v>8000</v>
      </c>
      <c r="M56" s="18"/>
      <c r="N56" s="18"/>
      <c r="O56" s="18"/>
      <c r="P56" s="18"/>
      <c r="Q56" s="18"/>
      <c r="R56" s="18"/>
      <c r="S56" s="18"/>
      <c r="T56" s="18"/>
      <c r="U56" s="18"/>
      <c r="V56" s="18">
        <v>1</v>
      </c>
      <c r="W56" s="18"/>
      <c r="X56" s="18">
        <v>1</v>
      </c>
      <c r="Y56" s="18"/>
      <c r="Z56" s="18">
        <v>10300</v>
      </c>
      <c r="AA56" s="39">
        <v>2</v>
      </c>
    </row>
    <row r="57" spans="1:27">
      <c r="A57" s="3" t="s">
        <v>1437</v>
      </c>
      <c r="B57" s="18">
        <v>1175</v>
      </c>
      <c r="C57" s="18"/>
      <c r="D57" s="18"/>
      <c r="E57" s="18"/>
      <c r="F57" s="18">
        <v>1739.98</v>
      </c>
      <c r="G57" s="18">
        <v>5221.8600000000006</v>
      </c>
      <c r="H57" s="18"/>
      <c r="I57" s="18"/>
      <c r="J57" s="18"/>
      <c r="K57" s="18"/>
      <c r="L57" s="18">
        <v>5000</v>
      </c>
      <c r="M57" s="18"/>
      <c r="N57" s="18">
        <v>1</v>
      </c>
      <c r="O57" s="18"/>
      <c r="P57" s="18"/>
      <c r="Q57" s="18"/>
      <c r="R57" s="18">
        <v>1</v>
      </c>
      <c r="S57" s="18">
        <v>2</v>
      </c>
      <c r="T57" s="18"/>
      <c r="U57" s="18"/>
      <c r="V57" s="18"/>
      <c r="W57" s="18"/>
      <c r="X57" s="18">
        <v>1</v>
      </c>
      <c r="Y57" s="18"/>
      <c r="Z57" s="18">
        <v>13136.84</v>
      </c>
      <c r="AA57" s="39">
        <v>5</v>
      </c>
    </row>
    <row r="58" spans="1:27">
      <c r="A58" s="3" t="s">
        <v>1950</v>
      </c>
      <c r="B58" s="18"/>
      <c r="C58" s="18"/>
      <c r="D58" s="18"/>
      <c r="E58" s="18"/>
      <c r="F58" s="18"/>
      <c r="G58" s="18"/>
      <c r="H58" s="18"/>
      <c r="I58" s="18"/>
      <c r="J58" s="18">
        <v>20000</v>
      </c>
      <c r="K58" s="18"/>
      <c r="L58" s="18">
        <v>3125</v>
      </c>
      <c r="M58" s="18"/>
      <c r="N58" s="18"/>
      <c r="O58" s="18"/>
      <c r="P58" s="18"/>
      <c r="Q58" s="18"/>
      <c r="R58" s="18"/>
      <c r="S58" s="18"/>
      <c r="T58" s="18"/>
      <c r="U58" s="18"/>
      <c r="V58" s="18">
        <v>1</v>
      </c>
      <c r="W58" s="18"/>
      <c r="X58" s="18">
        <v>1</v>
      </c>
      <c r="Y58" s="18"/>
      <c r="Z58" s="18">
        <v>23125</v>
      </c>
      <c r="AA58" s="39">
        <v>2</v>
      </c>
    </row>
    <row r="59" spans="1:27">
      <c r="A59" s="3" t="s">
        <v>1981</v>
      </c>
      <c r="B59" s="18">
        <v>405</v>
      </c>
      <c r="C59" s="18"/>
      <c r="D59" s="18"/>
      <c r="E59" s="18"/>
      <c r="F59" s="18"/>
      <c r="G59" s="18"/>
      <c r="H59" s="18"/>
      <c r="I59" s="18"/>
      <c r="J59" s="18"/>
      <c r="K59" s="18"/>
      <c r="L59" s="18">
        <v>385</v>
      </c>
      <c r="M59" s="18"/>
      <c r="N59" s="18">
        <v>1</v>
      </c>
      <c r="O59" s="18"/>
      <c r="P59" s="18"/>
      <c r="Q59" s="18"/>
      <c r="R59" s="18"/>
      <c r="S59" s="18"/>
      <c r="T59" s="18"/>
      <c r="U59" s="18"/>
      <c r="V59" s="18"/>
      <c r="W59" s="18"/>
      <c r="X59" s="18">
        <v>1</v>
      </c>
      <c r="Y59" s="18"/>
      <c r="Z59" s="18">
        <v>790</v>
      </c>
      <c r="AA59" s="39">
        <v>2</v>
      </c>
    </row>
    <row r="60" spans="1:27">
      <c r="A60" s="3" t="s">
        <v>1770</v>
      </c>
      <c r="B60" s="18"/>
      <c r="C60" s="18"/>
      <c r="D60" s="18"/>
      <c r="E60" s="18">
        <v>11000</v>
      </c>
      <c r="F60" s="18"/>
      <c r="G60" s="18"/>
      <c r="H60" s="18"/>
      <c r="I60" s="18"/>
      <c r="J60" s="18"/>
      <c r="K60" s="18"/>
      <c r="L60" s="18"/>
      <c r="M60" s="18"/>
      <c r="N60" s="18"/>
      <c r="O60" s="18"/>
      <c r="P60" s="18"/>
      <c r="Q60" s="18">
        <v>1</v>
      </c>
      <c r="R60" s="18"/>
      <c r="S60" s="18"/>
      <c r="T60" s="18"/>
      <c r="U60" s="18"/>
      <c r="V60" s="18"/>
      <c r="W60" s="18"/>
      <c r="X60" s="18"/>
      <c r="Y60" s="18"/>
      <c r="Z60" s="18">
        <v>11000</v>
      </c>
      <c r="AA60" s="39">
        <v>1</v>
      </c>
    </row>
    <row r="61" spans="1:27">
      <c r="A61" s="3" t="s">
        <v>1503</v>
      </c>
      <c r="B61" s="18"/>
      <c r="C61" s="18"/>
      <c r="D61" s="18"/>
      <c r="E61" s="18"/>
      <c r="F61" s="18"/>
      <c r="G61" s="18">
        <v>5600</v>
      </c>
      <c r="H61" s="18"/>
      <c r="I61" s="18"/>
      <c r="J61" s="18"/>
      <c r="K61" s="18"/>
      <c r="L61" s="18"/>
      <c r="M61" s="18"/>
      <c r="N61" s="18"/>
      <c r="O61" s="18"/>
      <c r="P61" s="18"/>
      <c r="Q61" s="18"/>
      <c r="R61" s="18"/>
      <c r="S61" s="18">
        <v>1</v>
      </c>
      <c r="T61" s="18"/>
      <c r="U61" s="18"/>
      <c r="V61" s="18"/>
      <c r="W61" s="18"/>
      <c r="X61" s="18"/>
      <c r="Y61" s="18"/>
      <c r="Z61" s="18">
        <v>5600</v>
      </c>
      <c r="AA61" s="39">
        <v>1</v>
      </c>
    </row>
    <row r="62" spans="1:27">
      <c r="A62" s="3" t="s">
        <v>1493</v>
      </c>
      <c r="B62" s="18"/>
      <c r="C62" s="18"/>
      <c r="D62" s="18"/>
      <c r="E62" s="18"/>
      <c r="F62" s="18"/>
      <c r="G62" s="18"/>
      <c r="H62" s="18"/>
      <c r="I62" s="18"/>
      <c r="J62" s="18"/>
      <c r="K62" s="18"/>
      <c r="L62" s="18">
        <v>33000</v>
      </c>
      <c r="M62" s="18"/>
      <c r="N62" s="18"/>
      <c r="O62" s="18"/>
      <c r="P62" s="18"/>
      <c r="Q62" s="18"/>
      <c r="R62" s="18"/>
      <c r="S62" s="18"/>
      <c r="T62" s="18"/>
      <c r="U62" s="18"/>
      <c r="V62" s="18"/>
      <c r="W62" s="18"/>
      <c r="X62" s="18">
        <v>1</v>
      </c>
      <c r="Y62" s="18"/>
      <c r="Z62" s="18">
        <v>33000</v>
      </c>
      <c r="AA62" s="39">
        <v>1</v>
      </c>
    </row>
    <row r="63" spans="1:27">
      <c r="A63" s="3" t="s">
        <v>1633</v>
      </c>
      <c r="B63" s="18"/>
      <c r="C63" s="18"/>
      <c r="D63" s="18">
        <v>963.55</v>
      </c>
      <c r="E63" s="18"/>
      <c r="F63" s="18"/>
      <c r="G63" s="18"/>
      <c r="H63" s="18"/>
      <c r="I63" s="18"/>
      <c r="J63" s="18"/>
      <c r="K63" s="18"/>
      <c r="L63" s="18"/>
      <c r="M63" s="18"/>
      <c r="N63" s="18"/>
      <c r="O63" s="18"/>
      <c r="P63" s="18">
        <v>1</v>
      </c>
      <c r="Q63" s="18"/>
      <c r="R63" s="18"/>
      <c r="S63" s="18"/>
      <c r="T63" s="18"/>
      <c r="U63" s="18"/>
      <c r="V63" s="18"/>
      <c r="W63" s="18"/>
      <c r="X63" s="18"/>
      <c r="Y63" s="18"/>
      <c r="Z63" s="18">
        <v>963.55</v>
      </c>
      <c r="AA63" s="39">
        <v>1</v>
      </c>
    </row>
    <row r="64" spans="1:27">
      <c r="A64" s="3" t="s">
        <v>2085</v>
      </c>
      <c r="B64" s="18"/>
      <c r="C64" s="18"/>
      <c r="D64" s="18"/>
      <c r="E64" s="18"/>
      <c r="F64" s="18"/>
      <c r="G64" s="18"/>
      <c r="H64" s="18"/>
      <c r="I64" s="18"/>
      <c r="J64" s="18"/>
      <c r="K64" s="18"/>
      <c r="L64" s="18">
        <v>7500</v>
      </c>
      <c r="M64" s="18"/>
      <c r="N64" s="18"/>
      <c r="O64" s="18"/>
      <c r="P64" s="18"/>
      <c r="Q64" s="18"/>
      <c r="R64" s="18"/>
      <c r="S64" s="18"/>
      <c r="T64" s="18"/>
      <c r="U64" s="18"/>
      <c r="V64" s="18"/>
      <c r="W64" s="18"/>
      <c r="X64" s="18">
        <v>1</v>
      </c>
      <c r="Y64" s="18"/>
      <c r="Z64" s="18">
        <v>7500</v>
      </c>
      <c r="AA64" s="39">
        <v>1</v>
      </c>
    </row>
    <row r="65" spans="1:27">
      <c r="A65" s="3" t="s">
        <v>1489</v>
      </c>
      <c r="B65" s="18">
        <v>11000</v>
      </c>
      <c r="C65" s="18"/>
      <c r="D65" s="18"/>
      <c r="E65" s="18"/>
      <c r="F65" s="18"/>
      <c r="G65" s="18"/>
      <c r="H65" s="18"/>
      <c r="I65" s="18"/>
      <c r="J65" s="18"/>
      <c r="K65" s="18"/>
      <c r="L65" s="18"/>
      <c r="M65" s="18"/>
      <c r="N65" s="18">
        <v>1</v>
      </c>
      <c r="O65" s="18"/>
      <c r="P65" s="18"/>
      <c r="Q65" s="18"/>
      <c r="R65" s="18"/>
      <c r="S65" s="18"/>
      <c r="T65" s="18"/>
      <c r="U65" s="18"/>
      <c r="V65" s="18"/>
      <c r="W65" s="18"/>
      <c r="X65" s="18"/>
      <c r="Y65" s="18"/>
      <c r="Z65" s="18">
        <v>11000</v>
      </c>
      <c r="AA65" s="39">
        <v>1</v>
      </c>
    </row>
    <row r="66" spans="1:27">
      <c r="A66" s="3" t="s">
        <v>1832</v>
      </c>
      <c r="B66" s="18"/>
      <c r="C66" s="18">
        <v>13000</v>
      </c>
      <c r="D66" s="18">
        <v>70000</v>
      </c>
      <c r="E66" s="18">
        <v>25000</v>
      </c>
      <c r="F66" s="18"/>
      <c r="G66" s="18">
        <v>35000</v>
      </c>
      <c r="H66" s="18"/>
      <c r="I66" s="18">
        <v>279627</v>
      </c>
      <c r="J66" s="18"/>
      <c r="K66" s="18"/>
      <c r="L66" s="18">
        <v>40000</v>
      </c>
      <c r="M66" s="18"/>
      <c r="N66" s="18"/>
      <c r="O66" s="18">
        <v>1</v>
      </c>
      <c r="P66" s="18">
        <v>1</v>
      </c>
      <c r="Q66" s="18">
        <v>1</v>
      </c>
      <c r="R66" s="18"/>
      <c r="S66" s="18">
        <v>2</v>
      </c>
      <c r="T66" s="18"/>
      <c r="U66" s="18">
        <v>2</v>
      </c>
      <c r="V66" s="18"/>
      <c r="W66" s="18"/>
      <c r="X66" s="18">
        <v>1</v>
      </c>
      <c r="Y66" s="18"/>
      <c r="Z66" s="18">
        <v>462627</v>
      </c>
      <c r="AA66" s="39">
        <v>8</v>
      </c>
    </row>
    <row r="67" spans="1:27">
      <c r="A67" s="3" t="s">
        <v>1526</v>
      </c>
      <c r="B67" s="18"/>
      <c r="C67" s="18"/>
      <c r="D67" s="18"/>
      <c r="E67" s="18"/>
      <c r="F67" s="18"/>
      <c r="G67" s="18">
        <v>7800</v>
      </c>
      <c r="H67" s="18">
        <v>1183.81</v>
      </c>
      <c r="I67" s="18"/>
      <c r="J67" s="18">
        <v>1500</v>
      </c>
      <c r="K67" s="18">
        <v>67500</v>
      </c>
      <c r="L67" s="18"/>
      <c r="M67" s="18"/>
      <c r="N67" s="18"/>
      <c r="O67" s="18"/>
      <c r="P67" s="18"/>
      <c r="Q67" s="18"/>
      <c r="R67" s="18"/>
      <c r="S67" s="18">
        <v>2</v>
      </c>
      <c r="T67" s="18">
        <v>1</v>
      </c>
      <c r="U67" s="18"/>
      <c r="V67" s="18">
        <v>1</v>
      </c>
      <c r="W67" s="18">
        <v>1</v>
      </c>
      <c r="X67" s="18"/>
      <c r="Y67" s="18"/>
      <c r="Z67" s="18">
        <v>77983.81</v>
      </c>
      <c r="AA67" s="39">
        <v>5</v>
      </c>
    </row>
    <row r="68" spans="1:27">
      <c r="A68" s="3" t="s">
        <v>1968</v>
      </c>
      <c r="B68" s="18"/>
      <c r="C68" s="18"/>
      <c r="D68" s="18"/>
      <c r="E68" s="18"/>
      <c r="F68" s="18"/>
      <c r="G68" s="18"/>
      <c r="H68" s="18"/>
      <c r="I68" s="18"/>
      <c r="J68" s="18"/>
      <c r="K68" s="18"/>
      <c r="L68" s="18">
        <v>26250</v>
      </c>
      <c r="M68" s="18"/>
      <c r="N68" s="18"/>
      <c r="O68" s="18"/>
      <c r="P68" s="18"/>
      <c r="Q68" s="18"/>
      <c r="R68" s="18"/>
      <c r="S68" s="18"/>
      <c r="T68" s="18"/>
      <c r="U68" s="18"/>
      <c r="V68" s="18"/>
      <c r="W68" s="18"/>
      <c r="X68" s="18">
        <v>1</v>
      </c>
      <c r="Y68" s="18"/>
      <c r="Z68" s="18">
        <v>26250</v>
      </c>
      <c r="AA68" s="39">
        <v>1</v>
      </c>
    </row>
    <row r="69" spans="1:27">
      <c r="A69" s="3" t="s">
        <v>1544</v>
      </c>
      <c r="B69" s="18">
        <v>5000</v>
      </c>
      <c r="C69" s="18">
        <v>15000</v>
      </c>
      <c r="D69" s="18">
        <v>640000</v>
      </c>
      <c r="E69" s="18"/>
      <c r="F69" s="18"/>
      <c r="G69" s="18"/>
      <c r="H69" s="18"/>
      <c r="I69" s="18"/>
      <c r="J69" s="18"/>
      <c r="K69" s="18"/>
      <c r="L69" s="18"/>
      <c r="M69" s="18"/>
      <c r="N69" s="18">
        <v>1</v>
      </c>
      <c r="O69" s="18">
        <v>1</v>
      </c>
      <c r="P69" s="18">
        <v>1</v>
      </c>
      <c r="Q69" s="18"/>
      <c r="R69" s="18"/>
      <c r="S69" s="18"/>
      <c r="T69" s="18"/>
      <c r="U69" s="18"/>
      <c r="V69" s="18"/>
      <c r="W69" s="18"/>
      <c r="X69" s="18"/>
      <c r="Y69" s="18"/>
      <c r="Z69" s="18">
        <v>660000</v>
      </c>
      <c r="AA69" s="39">
        <v>3</v>
      </c>
    </row>
    <row r="70" spans="1:27">
      <c r="A70" s="3" t="s">
        <v>1580</v>
      </c>
      <c r="B70" s="18"/>
      <c r="C70" s="18"/>
      <c r="D70" s="18"/>
      <c r="E70" s="18"/>
      <c r="F70" s="18"/>
      <c r="G70" s="18"/>
      <c r="H70" s="18"/>
      <c r="I70" s="18"/>
      <c r="J70" s="18">
        <v>4500</v>
      </c>
      <c r="K70" s="18">
        <v>125000</v>
      </c>
      <c r="L70" s="18"/>
      <c r="M70" s="18"/>
      <c r="N70" s="18"/>
      <c r="O70" s="18"/>
      <c r="P70" s="18"/>
      <c r="Q70" s="18"/>
      <c r="R70" s="18"/>
      <c r="S70" s="18"/>
      <c r="T70" s="18"/>
      <c r="U70" s="18"/>
      <c r="V70" s="18">
        <v>1</v>
      </c>
      <c r="W70" s="18">
        <v>1</v>
      </c>
      <c r="X70" s="18"/>
      <c r="Y70" s="18"/>
      <c r="Z70" s="18">
        <v>129500</v>
      </c>
      <c r="AA70" s="39">
        <v>2</v>
      </c>
    </row>
    <row r="71" spans="1:27">
      <c r="A71" s="3" t="s">
        <v>1749</v>
      </c>
      <c r="B71" s="18"/>
      <c r="C71" s="18"/>
      <c r="D71" s="18"/>
      <c r="E71" s="18"/>
      <c r="F71" s="18"/>
      <c r="G71" s="18"/>
      <c r="H71" s="18">
        <v>85</v>
      </c>
      <c r="I71" s="18"/>
      <c r="J71" s="18"/>
      <c r="K71" s="18"/>
      <c r="L71" s="18"/>
      <c r="M71" s="18"/>
      <c r="N71" s="18"/>
      <c r="O71" s="18"/>
      <c r="P71" s="18"/>
      <c r="Q71" s="18"/>
      <c r="R71" s="18"/>
      <c r="S71" s="18"/>
      <c r="T71" s="18">
        <v>1</v>
      </c>
      <c r="U71" s="18"/>
      <c r="V71" s="18"/>
      <c r="W71" s="18"/>
      <c r="X71" s="18"/>
      <c r="Y71" s="18"/>
      <c r="Z71" s="18">
        <v>85</v>
      </c>
      <c r="AA71" s="39">
        <v>1</v>
      </c>
    </row>
    <row r="72" spans="1:27">
      <c r="A72" s="3" t="s">
        <v>1417</v>
      </c>
      <c r="B72" s="18"/>
      <c r="C72" s="18"/>
      <c r="D72" s="18"/>
      <c r="E72" s="18"/>
      <c r="F72" s="18"/>
      <c r="G72" s="18">
        <v>2800</v>
      </c>
      <c r="H72" s="18"/>
      <c r="I72" s="18"/>
      <c r="J72" s="18"/>
      <c r="K72" s="18"/>
      <c r="L72" s="18"/>
      <c r="M72" s="18"/>
      <c r="N72" s="18"/>
      <c r="O72" s="18"/>
      <c r="P72" s="18"/>
      <c r="Q72" s="18"/>
      <c r="R72" s="18"/>
      <c r="S72" s="18">
        <v>1</v>
      </c>
      <c r="T72" s="18"/>
      <c r="U72" s="18"/>
      <c r="V72" s="18"/>
      <c r="W72" s="18"/>
      <c r="X72" s="18"/>
      <c r="Y72" s="18"/>
      <c r="Z72" s="18">
        <v>2800</v>
      </c>
      <c r="AA72" s="39">
        <v>1</v>
      </c>
    </row>
    <row r="73" spans="1:27">
      <c r="A73" s="3" t="s">
        <v>1774</v>
      </c>
      <c r="B73" s="18"/>
      <c r="C73" s="18"/>
      <c r="D73" s="18">
        <v>408.6</v>
      </c>
      <c r="E73" s="18"/>
      <c r="F73" s="18"/>
      <c r="G73" s="18"/>
      <c r="H73" s="18"/>
      <c r="I73" s="18"/>
      <c r="J73" s="18"/>
      <c r="K73" s="18"/>
      <c r="L73" s="18"/>
      <c r="M73" s="18"/>
      <c r="N73" s="18"/>
      <c r="O73" s="18"/>
      <c r="P73" s="18">
        <v>1</v>
      </c>
      <c r="Q73" s="18"/>
      <c r="R73" s="18"/>
      <c r="S73" s="18"/>
      <c r="T73" s="18"/>
      <c r="U73" s="18"/>
      <c r="V73" s="18"/>
      <c r="W73" s="18"/>
      <c r="X73" s="18"/>
      <c r="Y73" s="18"/>
      <c r="Z73" s="18">
        <v>408.6</v>
      </c>
      <c r="AA73" s="39">
        <v>1</v>
      </c>
    </row>
    <row r="74" spans="1:27">
      <c r="A74" s="3" t="s">
        <v>1484</v>
      </c>
      <c r="B74" s="18"/>
      <c r="C74" s="18"/>
      <c r="D74" s="18">
        <v>775000</v>
      </c>
      <c r="E74" s="18"/>
      <c r="F74" s="18">
        <v>78000</v>
      </c>
      <c r="G74" s="18"/>
      <c r="H74" s="18"/>
      <c r="I74" s="18"/>
      <c r="J74" s="18"/>
      <c r="K74" s="18">
        <v>51000</v>
      </c>
      <c r="L74" s="18"/>
      <c r="M74" s="18"/>
      <c r="N74" s="18"/>
      <c r="O74" s="18"/>
      <c r="P74" s="18">
        <v>1</v>
      </c>
      <c r="Q74" s="18"/>
      <c r="R74" s="18">
        <v>1</v>
      </c>
      <c r="S74" s="18"/>
      <c r="T74" s="18"/>
      <c r="U74" s="18"/>
      <c r="V74" s="18"/>
      <c r="W74" s="18">
        <v>1</v>
      </c>
      <c r="X74" s="18"/>
      <c r="Y74" s="18"/>
      <c r="Z74" s="18">
        <v>904000</v>
      </c>
      <c r="AA74" s="39">
        <v>3</v>
      </c>
    </row>
    <row r="75" spans="1:27">
      <c r="A75" s="3" t="s">
        <v>1432</v>
      </c>
      <c r="B75" s="18"/>
      <c r="C75" s="18"/>
      <c r="D75" s="18"/>
      <c r="E75" s="18"/>
      <c r="F75" s="18">
        <v>155000</v>
      </c>
      <c r="G75" s="18"/>
      <c r="H75" s="18">
        <v>75000</v>
      </c>
      <c r="I75" s="18"/>
      <c r="J75" s="18"/>
      <c r="K75" s="18">
        <v>1283.6600000000001</v>
      </c>
      <c r="L75" s="18">
        <v>15000</v>
      </c>
      <c r="M75" s="18"/>
      <c r="N75" s="18"/>
      <c r="O75" s="18"/>
      <c r="P75" s="18"/>
      <c r="Q75" s="18"/>
      <c r="R75" s="18">
        <v>1</v>
      </c>
      <c r="S75" s="18"/>
      <c r="T75" s="18">
        <v>1</v>
      </c>
      <c r="U75" s="18"/>
      <c r="V75" s="18"/>
      <c r="W75" s="18">
        <v>1</v>
      </c>
      <c r="X75" s="18">
        <v>1</v>
      </c>
      <c r="Y75" s="18"/>
      <c r="Z75" s="18">
        <v>246283.66</v>
      </c>
      <c r="AA75" s="39">
        <v>4</v>
      </c>
    </row>
    <row r="76" spans="1:27">
      <c r="A76" s="3" t="s">
        <v>1558</v>
      </c>
      <c r="B76" s="18"/>
      <c r="C76" s="18"/>
      <c r="D76" s="18"/>
      <c r="E76" s="18"/>
      <c r="F76" s="18"/>
      <c r="G76" s="18"/>
      <c r="H76" s="18"/>
      <c r="I76" s="18"/>
      <c r="J76" s="18">
        <v>18000</v>
      </c>
      <c r="K76" s="18"/>
      <c r="L76" s="18"/>
      <c r="M76" s="18"/>
      <c r="N76" s="18"/>
      <c r="O76" s="18"/>
      <c r="P76" s="18"/>
      <c r="Q76" s="18"/>
      <c r="R76" s="18"/>
      <c r="S76" s="18"/>
      <c r="T76" s="18"/>
      <c r="U76" s="18"/>
      <c r="V76" s="18">
        <v>1</v>
      </c>
      <c r="W76" s="18"/>
      <c r="X76" s="18"/>
      <c r="Y76" s="18"/>
      <c r="Z76" s="18">
        <v>18000</v>
      </c>
      <c r="AA76" s="39">
        <v>1</v>
      </c>
    </row>
    <row r="77" spans="1:27">
      <c r="A77" s="3" t="s">
        <v>1751</v>
      </c>
      <c r="B77" s="18"/>
      <c r="C77" s="18"/>
      <c r="D77" s="18"/>
      <c r="E77" s="18"/>
      <c r="F77" s="18"/>
      <c r="G77" s="18"/>
      <c r="H77" s="18"/>
      <c r="I77" s="18"/>
      <c r="J77" s="18"/>
      <c r="K77" s="18"/>
      <c r="L77" s="18">
        <v>3125</v>
      </c>
      <c r="M77" s="18"/>
      <c r="N77" s="18"/>
      <c r="O77" s="18"/>
      <c r="P77" s="18"/>
      <c r="Q77" s="18"/>
      <c r="R77" s="18"/>
      <c r="S77" s="18"/>
      <c r="T77" s="18"/>
      <c r="U77" s="18"/>
      <c r="V77" s="18"/>
      <c r="W77" s="18"/>
      <c r="X77" s="18">
        <v>1</v>
      </c>
      <c r="Y77" s="18"/>
      <c r="Z77" s="18">
        <v>3125</v>
      </c>
      <c r="AA77" s="39">
        <v>1</v>
      </c>
    </row>
    <row r="78" spans="1:27">
      <c r="A78" s="3" t="s">
        <v>1731</v>
      </c>
      <c r="B78" s="18"/>
      <c r="C78" s="18"/>
      <c r="D78" s="18"/>
      <c r="E78" s="18"/>
      <c r="F78" s="18"/>
      <c r="G78" s="18"/>
      <c r="H78" s="18"/>
      <c r="I78" s="18">
        <v>2000000</v>
      </c>
      <c r="J78" s="18">
        <v>9500</v>
      </c>
      <c r="K78" s="18"/>
      <c r="L78" s="18"/>
      <c r="M78" s="18"/>
      <c r="N78" s="18"/>
      <c r="O78" s="18"/>
      <c r="P78" s="18"/>
      <c r="Q78" s="18"/>
      <c r="R78" s="18"/>
      <c r="S78" s="18"/>
      <c r="T78" s="18"/>
      <c r="U78" s="18">
        <v>1</v>
      </c>
      <c r="V78" s="18">
        <v>1</v>
      </c>
      <c r="W78" s="18"/>
      <c r="X78" s="18"/>
      <c r="Y78" s="18"/>
      <c r="Z78" s="18">
        <v>2009500</v>
      </c>
      <c r="AA78" s="39">
        <v>2</v>
      </c>
    </row>
    <row r="79" spans="1:27">
      <c r="A79" s="3" t="s">
        <v>1928</v>
      </c>
      <c r="B79" s="18"/>
      <c r="C79" s="18"/>
      <c r="D79" s="18"/>
      <c r="E79" s="18"/>
      <c r="F79" s="18"/>
      <c r="G79" s="18"/>
      <c r="H79" s="18"/>
      <c r="I79" s="18"/>
      <c r="J79" s="18"/>
      <c r="K79" s="18">
        <v>4375.25</v>
      </c>
      <c r="L79" s="18"/>
      <c r="M79" s="18"/>
      <c r="N79" s="18"/>
      <c r="O79" s="18"/>
      <c r="P79" s="18"/>
      <c r="Q79" s="18"/>
      <c r="R79" s="18"/>
      <c r="S79" s="18"/>
      <c r="T79" s="18"/>
      <c r="U79" s="18"/>
      <c r="V79" s="18"/>
      <c r="W79" s="18">
        <v>1</v>
      </c>
      <c r="X79" s="18"/>
      <c r="Y79" s="18"/>
      <c r="Z79" s="18">
        <v>4375.25</v>
      </c>
      <c r="AA79" s="39">
        <v>1</v>
      </c>
    </row>
    <row r="80" spans="1:27">
      <c r="A80" s="3" t="s">
        <v>1378</v>
      </c>
      <c r="B80" s="18"/>
      <c r="C80" s="18"/>
      <c r="D80" s="18">
        <v>675000</v>
      </c>
      <c r="E80" s="18"/>
      <c r="F80" s="18"/>
      <c r="G80" s="18">
        <v>5600</v>
      </c>
      <c r="H80" s="18">
        <v>40000</v>
      </c>
      <c r="I80" s="18"/>
      <c r="J80" s="18">
        <v>1302.75</v>
      </c>
      <c r="K80" s="18">
        <v>6880</v>
      </c>
      <c r="L80" s="18">
        <v>2500</v>
      </c>
      <c r="M80" s="18"/>
      <c r="N80" s="18"/>
      <c r="O80" s="18"/>
      <c r="P80" s="18">
        <v>1</v>
      </c>
      <c r="Q80" s="18"/>
      <c r="R80" s="18"/>
      <c r="S80" s="18">
        <v>1</v>
      </c>
      <c r="T80" s="18">
        <v>1</v>
      </c>
      <c r="U80" s="18"/>
      <c r="V80" s="18">
        <v>2</v>
      </c>
      <c r="W80" s="18">
        <v>2</v>
      </c>
      <c r="X80" s="18">
        <v>1</v>
      </c>
      <c r="Y80" s="18"/>
      <c r="Z80" s="18">
        <v>731282.75</v>
      </c>
      <c r="AA80" s="39">
        <v>8</v>
      </c>
    </row>
    <row r="81" spans="1:27">
      <c r="A81" s="3" t="s">
        <v>1531</v>
      </c>
      <c r="B81" s="18"/>
      <c r="C81" s="18"/>
      <c r="D81" s="18"/>
      <c r="E81" s="18"/>
      <c r="F81" s="18"/>
      <c r="G81" s="18">
        <v>750000</v>
      </c>
      <c r="H81" s="18"/>
      <c r="I81" s="18"/>
      <c r="J81" s="18"/>
      <c r="K81" s="18"/>
      <c r="L81" s="18"/>
      <c r="M81" s="18"/>
      <c r="N81" s="18"/>
      <c r="O81" s="18"/>
      <c r="P81" s="18"/>
      <c r="Q81" s="18"/>
      <c r="R81" s="18"/>
      <c r="S81" s="18">
        <v>1</v>
      </c>
      <c r="T81" s="18"/>
      <c r="U81" s="18"/>
      <c r="V81" s="18"/>
      <c r="W81" s="18"/>
      <c r="X81" s="18"/>
      <c r="Y81" s="18"/>
      <c r="Z81" s="18">
        <v>750000</v>
      </c>
      <c r="AA81" s="39">
        <v>1</v>
      </c>
    </row>
    <row r="82" spans="1:27">
      <c r="A82" s="3" t="s">
        <v>2003</v>
      </c>
      <c r="B82" s="18"/>
      <c r="C82" s="18"/>
      <c r="D82" s="18"/>
      <c r="E82" s="18"/>
      <c r="F82" s="18"/>
      <c r="G82" s="18"/>
      <c r="H82" s="18"/>
      <c r="I82" s="18">
        <v>8065</v>
      </c>
      <c r="J82" s="18"/>
      <c r="K82" s="18"/>
      <c r="L82" s="18"/>
      <c r="M82" s="18"/>
      <c r="N82" s="18"/>
      <c r="O82" s="18"/>
      <c r="P82" s="18"/>
      <c r="Q82" s="18"/>
      <c r="R82" s="18"/>
      <c r="S82" s="18"/>
      <c r="T82" s="18"/>
      <c r="U82" s="18">
        <v>1</v>
      </c>
      <c r="V82" s="18"/>
      <c r="W82" s="18"/>
      <c r="X82" s="18"/>
      <c r="Y82" s="18"/>
      <c r="Z82" s="18">
        <v>8065</v>
      </c>
      <c r="AA82" s="39">
        <v>1</v>
      </c>
    </row>
    <row r="83" spans="1:27">
      <c r="A83" s="3" t="s">
        <v>1501</v>
      </c>
      <c r="B83" s="18"/>
      <c r="C83" s="18"/>
      <c r="D83" s="18"/>
      <c r="E83" s="18"/>
      <c r="F83" s="18"/>
      <c r="G83" s="18">
        <v>1351.4900000000002</v>
      </c>
      <c r="H83" s="18"/>
      <c r="I83" s="18"/>
      <c r="J83" s="18"/>
      <c r="K83" s="18">
        <v>85.65</v>
      </c>
      <c r="L83" s="18"/>
      <c r="M83" s="18"/>
      <c r="N83" s="18"/>
      <c r="O83" s="18"/>
      <c r="P83" s="18"/>
      <c r="Q83" s="18"/>
      <c r="R83" s="18"/>
      <c r="S83" s="18">
        <v>5</v>
      </c>
      <c r="T83" s="18"/>
      <c r="U83" s="18"/>
      <c r="V83" s="18"/>
      <c r="W83" s="18">
        <v>1</v>
      </c>
      <c r="X83" s="18"/>
      <c r="Y83" s="18"/>
      <c r="Z83" s="18">
        <v>1437.1400000000003</v>
      </c>
      <c r="AA83" s="39">
        <v>6</v>
      </c>
    </row>
    <row r="84" spans="1:27">
      <c r="A84" s="3" t="s">
        <v>1700</v>
      </c>
      <c r="B84" s="18"/>
      <c r="C84" s="18"/>
      <c r="D84" s="18"/>
      <c r="E84" s="18"/>
      <c r="F84" s="18">
        <v>305</v>
      </c>
      <c r="G84" s="18"/>
      <c r="H84" s="18"/>
      <c r="I84" s="18"/>
      <c r="J84" s="18"/>
      <c r="K84" s="18">
        <v>1300</v>
      </c>
      <c r="L84" s="18"/>
      <c r="M84" s="18"/>
      <c r="N84" s="18"/>
      <c r="O84" s="18"/>
      <c r="P84" s="18"/>
      <c r="Q84" s="18"/>
      <c r="R84" s="18">
        <v>1</v>
      </c>
      <c r="S84" s="18"/>
      <c r="T84" s="18"/>
      <c r="U84" s="18"/>
      <c r="V84" s="18"/>
      <c r="W84" s="18">
        <v>1</v>
      </c>
      <c r="X84" s="18"/>
      <c r="Y84" s="18"/>
      <c r="Z84" s="18">
        <v>1605</v>
      </c>
      <c r="AA84" s="39">
        <v>2</v>
      </c>
    </row>
    <row r="85" spans="1:27">
      <c r="A85" s="3" t="s">
        <v>1856</v>
      </c>
      <c r="B85" s="18"/>
      <c r="C85" s="18"/>
      <c r="D85" s="18"/>
      <c r="E85" s="18"/>
      <c r="F85" s="18">
        <v>15000</v>
      </c>
      <c r="G85" s="18"/>
      <c r="H85" s="18"/>
      <c r="I85" s="18"/>
      <c r="J85" s="18"/>
      <c r="K85" s="18"/>
      <c r="L85" s="18">
        <v>2623.81</v>
      </c>
      <c r="M85" s="18"/>
      <c r="N85" s="18"/>
      <c r="O85" s="18"/>
      <c r="P85" s="18"/>
      <c r="Q85" s="18"/>
      <c r="R85" s="18">
        <v>1</v>
      </c>
      <c r="S85" s="18"/>
      <c r="T85" s="18"/>
      <c r="U85" s="18"/>
      <c r="V85" s="18"/>
      <c r="W85" s="18"/>
      <c r="X85" s="18">
        <v>1</v>
      </c>
      <c r="Y85" s="18"/>
      <c r="Z85" s="18">
        <v>17623.810000000001</v>
      </c>
      <c r="AA85" s="39">
        <v>2</v>
      </c>
    </row>
    <row r="86" spans="1:27">
      <c r="A86" s="3" t="s">
        <v>1767</v>
      </c>
      <c r="B86" s="18"/>
      <c r="C86" s="18"/>
      <c r="D86" s="18"/>
      <c r="E86" s="18"/>
      <c r="F86" s="18"/>
      <c r="G86" s="18">
        <v>2423.3000000000002</v>
      </c>
      <c r="H86" s="18"/>
      <c r="I86" s="18"/>
      <c r="J86" s="18"/>
      <c r="K86" s="18">
        <v>10000</v>
      </c>
      <c r="L86" s="18"/>
      <c r="M86" s="18"/>
      <c r="N86" s="18"/>
      <c r="O86" s="18"/>
      <c r="P86" s="18"/>
      <c r="Q86" s="18"/>
      <c r="R86" s="18"/>
      <c r="S86" s="18">
        <v>1</v>
      </c>
      <c r="T86" s="18"/>
      <c r="U86" s="18"/>
      <c r="V86" s="18"/>
      <c r="W86" s="18">
        <v>1</v>
      </c>
      <c r="X86" s="18"/>
      <c r="Y86" s="18"/>
      <c r="Z86" s="18">
        <v>12423.3</v>
      </c>
      <c r="AA86" s="39">
        <v>2</v>
      </c>
    </row>
    <row r="87" spans="1:27">
      <c r="A87" s="3" t="s">
        <v>1400</v>
      </c>
      <c r="B87" s="18"/>
      <c r="C87" s="18"/>
      <c r="D87" s="18">
        <v>5000</v>
      </c>
      <c r="E87" s="18">
        <v>338.82</v>
      </c>
      <c r="F87" s="18"/>
      <c r="G87" s="18"/>
      <c r="H87" s="18">
        <v>160000</v>
      </c>
      <c r="I87" s="18"/>
      <c r="J87" s="18">
        <v>24064.58</v>
      </c>
      <c r="K87" s="18"/>
      <c r="L87" s="18">
        <v>500</v>
      </c>
      <c r="M87" s="18"/>
      <c r="N87" s="18"/>
      <c r="O87" s="18"/>
      <c r="P87" s="18">
        <v>1</v>
      </c>
      <c r="Q87" s="18">
        <v>1</v>
      </c>
      <c r="R87" s="18"/>
      <c r="S87" s="18"/>
      <c r="T87" s="18">
        <v>1</v>
      </c>
      <c r="U87" s="18"/>
      <c r="V87" s="18">
        <v>2</v>
      </c>
      <c r="W87" s="18"/>
      <c r="X87" s="18">
        <v>1</v>
      </c>
      <c r="Y87" s="18"/>
      <c r="Z87" s="18">
        <v>189903.4</v>
      </c>
      <c r="AA87" s="39">
        <v>6</v>
      </c>
    </row>
    <row r="88" spans="1:27">
      <c r="A88" s="3" t="s">
        <v>1357</v>
      </c>
      <c r="B88" s="18"/>
      <c r="C88" s="18"/>
      <c r="D88" s="18"/>
      <c r="E88" s="18"/>
      <c r="F88" s="18"/>
      <c r="G88" s="18">
        <v>563</v>
      </c>
      <c r="H88" s="18"/>
      <c r="I88" s="18"/>
      <c r="J88" s="18"/>
      <c r="K88" s="18">
        <v>40000</v>
      </c>
      <c r="L88" s="18">
        <v>6250</v>
      </c>
      <c r="M88" s="18"/>
      <c r="N88" s="18"/>
      <c r="O88" s="18"/>
      <c r="P88" s="18"/>
      <c r="Q88" s="18"/>
      <c r="R88" s="18"/>
      <c r="S88" s="18">
        <v>1</v>
      </c>
      <c r="T88" s="18"/>
      <c r="U88" s="18"/>
      <c r="V88" s="18"/>
      <c r="W88" s="18">
        <v>1</v>
      </c>
      <c r="X88" s="18">
        <v>1</v>
      </c>
      <c r="Y88" s="18"/>
      <c r="Z88" s="18">
        <v>46813</v>
      </c>
      <c r="AA88" s="39">
        <v>3</v>
      </c>
    </row>
    <row r="89" spans="1:27">
      <c r="A89" s="3" t="s">
        <v>1398</v>
      </c>
      <c r="B89" s="18"/>
      <c r="C89" s="18"/>
      <c r="D89" s="18">
        <v>150000</v>
      </c>
      <c r="E89" s="18"/>
      <c r="F89" s="18"/>
      <c r="G89" s="18">
        <v>12000</v>
      </c>
      <c r="H89" s="18">
        <v>90000</v>
      </c>
      <c r="I89" s="18">
        <v>2775</v>
      </c>
      <c r="J89" s="18">
        <v>2000</v>
      </c>
      <c r="K89" s="18">
        <v>5000</v>
      </c>
      <c r="L89" s="18">
        <v>663.18</v>
      </c>
      <c r="M89" s="18"/>
      <c r="N89" s="18"/>
      <c r="O89" s="18"/>
      <c r="P89" s="18">
        <v>1</v>
      </c>
      <c r="Q89" s="18"/>
      <c r="R89" s="18"/>
      <c r="S89" s="18">
        <v>1</v>
      </c>
      <c r="T89" s="18">
        <v>2</v>
      </c>
      <c r="U89" s="18">
        <v>2</v>
      </c>
      <c r="V89" s="18">
        <v>1</v>
      </c>
      <c r="W89" s="18">
        <v>1</v>
      </c>
      <c r="X89" s="18">
        <v>1</v>
      </c>
      <c r="Y89" s="18"/>
      <c r="Z89" s="18">
        <v>262438.18</v>
      </c>
      <c r="AA89" s="39">
        <v>9</v>
      </c>
    </row>
    <row r="90" spans="1:27">
      <c r="A90" s="3" t="s">
        <v>1583</v>
      </c>
      <c r="B90" s="18"/>
      <c r="C90" s="18"/>
      <c r="D90" s="18"/>
      <c r="E90" s="18"/>
      <c r="F90" s="18"/>
      <c r="G90" s="18"/>
      <c r="H90" s="18"/>
      <c r="I90" s="18"/>
      <c r="J90" s="18"/>
      <c r="K90" s="18">
        <v>950.6</v>
      </c>
      <c r="L90" s="18">
        <v>12500</v>
      </c>
      <c r="M90" s="18"/>
      <c r="N90" s="18"/>
      <c r="O90" s="18"/>
      <c r="P90" s="18"/>
      <c r="Q90" s="18"/>
      <c r="R90" s="18"/>
      <c r="S90" s="18"/>
      <c r="T90" s="18"/>
      <c r="U90" s="18"/>
      <c r="V90" s="18"/>
      <c r="W90" s="18">
        <v>1</v>
      </c>
      <c r="X90" s="18">
        <v>1</v>
      </c>
      <c r="Y90" s="18"/>
      <c r="Z90" s="18">
        <v>13450.6</v>
      </c>
      <c r="AA90" s="39">
        <v>2</v>
      </c>
    </row>
    <row r="91" spans="1:27">
      <c r="A91" s="3" t="s">
        <v>1659</v>
      </c>
      <c r="B91" s="18"/>
      <c r="C91" s="18"/>
      <c r="D91" s="18">
        <v>28500</v>
      </c>
      <c r="E91" s="18"/>
      <c r="F91" s="18"/>
      <c r="G91" s="18"/>
      <c r="H91" s="18"/>
      <c r="I91" s="18"/>
      <c r="J91" s="18"/>
      <c r="K91" s="18">
        <v>1000</v>
      </c>
      <c r="L91" s="18"/>
      <c r="M91" s="18"/>
      <c r="N91" s="18"/>
      <c r="O91" s="18"/>
      <c r="P91" s="18">
        <v>2</v>
      </c>
      <c r="Q91" s="18"/>
      <c r="R91" s="18"/>
      <c r="S91" s="18"/>
      <c r="T91" s="18"/>
      <c r="U91" s="18"/>
      <c r="V91" s="18"/>
      <c r="W91" s="18">
        <v>1</v>
      </c>
      <c r="X91" s="18"/>
      <c r="Y91" s="18"/>
      <c r="Z91" s="18">
        <v>29500</v>
      </c>
      <c r="AA91" s="39">
        <v>3</v>
      </c>
    </row>
    <row r="92" spans="1:27">
      <c r="A92" s="3" t="s">
        <v>1637</v>
      </c>
      <c r="B92" s="18"/>
      <c r="C92" s="18"/>
      <c r="D92" s="18"/>
      <c r="E92" s="18"/>
      <c r="F92" s="18"/>
      <c r="G92" s="18">
        <v>8500</v>
      </c>
      <c r="H92" s="18">
        <v>75000</v>
      </c>
      <c r="I92" s="18"/>
      <c r="J92" s="18">
        <v>1000</v>
      </c>
      <c r="K92" s="18"/>
      <c r="L92" s="18"/>
      <c r="M92" s="18"/>
      <c r="N92" s="18"/>
      <c r="O92" s="18"/>
      <c r="P92" s="18"/>
      <c r="Q92" s="18"/>
      <c r="R92" s="18"/>
      <c r="S92" s="18">
        <v>1</v>
      </c>
      <c r="T92" s="18">
        <v>1</v>
      </c>
      <c r="U92" s="18"/>
      <c r="V92" s="18">
        <v>1</v>
      </c>
      <c r="W92" s="18"/>
      <c r="X92" s="18"/>
      <c r="Y92" s="18"/>
      <c r="Z92" s="18">
        <v>84500</v>
      </c>
      <c r="AA92" s="39">
        <v>3</v>
      </c>
    </row>
    <row r="93" spans="1:27">
      <c r="A93" s="3" t="s">
        <v>1561</v>
      </c>
      <c r="B93" s="18"/>
      <c r="C93" s="18"/>
      <c r="D93" s="18">
        <v>1750000</v>
      </c>
      <c r="E93" s="18"/>
      <c r="F93" s="18"/>
      <c r="G93" s="18"/>
      <c r="H93" s="18"/>
      <c r="I93" s="18"/>
      <c r="J93" s="18"/>
      <c r="K93" s="18"/>
      <c r="L93" s="18"/>
      <c r="M93" s="18"/>
      <c r="N93" s="18"/>
      <c r="O93" s="18"/>
      <c r="P93" s="18">
        <v>1</v>
      </c>
      <c r="Q93" s="18"/>
      <c r="R93" s="18"/>
      <c r="S93" s="18"/>
      <c r="T93" s="18"/>
      <c r="U93" s="18"/>
      <c r="V93" s="18"/>
      <c r="W93" s="18"/>
      <c r="X93" s="18"/>
      <c r="Y93" s="18"/>
      <c r="Z93" s="18">
        <v>1750000</v>
      </c>
      <c r="AA93" s="39">
        <v>1</v>
      </c>
    </row>
    <row r="94" spans="1:27">
      <c r="A94" s="3" t="s">
        <v>1628</v>
      </c>
      <c r="B94" s="18"/>
      <c r="C94" s="18"/>
      <c r="D94" s="18"/>
      <c r="E94" s="18"/>
      <c r="F94" s="18"/>
      <c r="G94" s="18">
        <v>2800</v>
      </c>
      <c r="H94" s="18"/>
      <c r="I94" s="18"/>
      <c r="J94" s="18"/>
      <c r="K94" s="18"/>
      <c r="L94" s="18"/>
      <c r="M94" s="18"/>
      <c r="N94" s="18"/>
      <c r="O94" s="18"/>
      <c r="P94" s="18"/>
      <c r="Q94" s="18"/>
      <c r="R94" s="18"/>
      <c r="S94" s="18">
        <v>1</v>
      </c>
      <c r="T94" s="18"/>
      <c r="U94" s="18"/>
      <c r="V94" s="18"/>
      <c r="W94" s="18"/>
      <c r="X94" s="18"/>
      <c r="Y94" s="18"/>
      <c r="Z94" s="18">
        <v>2800</v>
      </c>
      <c r="AA94" s="39">
        <v>1</v>
      </c>
    </row>
    <row r="95" spans="1:27">
      <c r="A95" s="3" t="s">
        <v>1549</v>
      </c>
      <c r="B95" s="18">
        <v>700000</v>
      </c>
      <c r="C95" s="18"/>
      <c r="D95" s="18">
        <v>45000</v>
      </c>
      <c r="E95" s="18"/>
      <c r="F95" s="18"/>
      <c r="G95" s="18"/>
      <c r="H95" s="18">
        <v>200000</v>
      </c>
      <c r="I95" s="18"/>
      <c r="J95" s="18">
        <v>60000</v>
      </c>
      <c r="K95" s="18"/>
      <c r="L95" s="18"/>
      <c r="M95" s="18"/>
      <c r="N95" s="18">
        <v>1</v>
      </c>
      <c r="O95" s="18"/>
      <c r="P95" s="18">
        <v>1</v>
      </c>
      <c r="Q95" s="18"/>
      <c r="R95" s="18"/>
      <c r="S95" s="18"/>
      <c r="T95" s="18">
        <v>1</v>
      </c>
      <c r="U95" s="18"/>
      <c r="V95" s="18">
        <v>6</v>
      </c>
      <c r="W95" s="18"/>
      <c r="X95" s="18"/>
      <c r="Y95" s="18"/>
      <c r="Z95" s="18">
        <v>1005000</v>
      </c>
      <c r="AA95" s="39">
        <v>9</v>
      </c>
    </row>
    <row r="96" spans="1:27">
      <c r="A96" s="3" t="s">
        <v>1328</v>
      </c>
      <c r="B96" s="18">
        <v>5744250</v>
      </c>
      <c r="C96" s="18">
        <v>221499</v>
      </c>
      <c r="D96" s="18">
        <v>1489522.98</v>
      </c>
      <c r="E96" s="18">
        <v>735126.95</v>
      </c>
      <c r="F96" s="18">
        <v>4240284.2300000004</v>
      </c>
      <c r="G96" s="18">
        <v>814093.39</v>
      </c>
      <c r="H96" s="18">
        <v>4075669.99</v>
      </c>
      <c r="I96" s="18">
        <v>1025772.28</v>
      </c>
      <c r="J96" s="18">
        <v>1378210.56</v>
      </c>
      <c r="K96" s="18">
        <v>827200</v>
      </c>
      <c r="L96" s="18">
        <v>424025</v>
      </c>
      <c r="M96" s="18"/>
      <c r="N96" s="18">
        <v>20</v>
      </c>
      <c r="O96" s="18">
        <v>13</v>
      </c>
      <c r="P96" s="18">
        <v>12</v>
      </c>
      <c r="Q96" s="18">
        <v>13</v>
      </c>
      <c r="R96" s="18">
        <v>24</v>
      </c>
      <c r="S96" s="18">
        <v>17</v>
      </c>
      <c r="T96" s="18">
        <v>23</v>
      </c>
      <c r="U96" s="18">
        <v>16</v>
      </c>
      <c r="V96" s="18">
        <v>30</v>
      </c>
      <c r="W96" s="18">
        <v>12</v>
      </c>
      <c r="X96" s="18">
        <v>15</v>
      </c>
      <c r="Y96" s="18"/>
      <c r="Z96" s="18">
        <v>20975654.379999999</v>
      </c>
      <c r="AA96" s="39">
        <v>195</v>
      </c>
    </row>
    <row r="97" spans="1:27">
      <c r="A97" s="3" t="s">
        <v>1382</v>
      </c>
      <c r="B97" s="18"/>
      <c r="C97" s="18"/>
      <c r="D97" s="18"/>
      <c r="E97" s="18"/>
      <c r="F97" s="18"/>
      <c r="G97" s="18">
        <v>5600</v>
      </c>
      <c r="H97" s="18"/>
      <c r="I97" s="18">
        <v>400</v>
      </c>
      <c r="J97" s="18"/>
      <c r="K97" s="18"/>
      <c r="L97" s="18">
        <v>8227.2800000000007</v>
      </c>
      <c r="M97" s="18"/>
      <c r="N97" s="18"/>
      <c r="O97" s="18"/>
      <c r="P97" s="18"/>
      <c r="Q97" s="18"/>
      <c r="R97" s="18"/>
      <c r="S97" s="18">
        <v>1</v>
      </c>
      <c r="T97" s="18"/>
      <c r="U97" s="18">
        <v>1</v>
      </c>
      <c r="V97" s="18"/>
      <c r="W97" s="18"/>
      <c r="X97" s="18">
        <v>2</v>
      </c>
      <c r="Y97" s="18"/>
      <c r="Z97" s="18">
        <v>14227.279999999999</v>
      </c>
      <c r="AA97" s="39">
        <v>4</v>
      </c>
    </row>
    <row r="98" spans="1:27">
      <c r="A98" s="3" t="s">
        <v>1792</v>
      </c>
      <c r="B98" s="18"/>
      <c r="C98" s="18"/>
      <c r="D98" s="18"/>
      <c r="E98" s="18"/>
      <c r="F98" s="18"/>
      <c r="G98" s="18"/>
      <c r="H98" s="18"/>
      <c r="I98" s="18"/>
      <c r="J98" s="18"/>
      <c r="K98" s="18">
        <v>1982.52</v>
      </c>
      <c r="L98" s="18"/>
      <c r="M98" s="18"/>
      <c r="N98" s="18"/>
      <c r="O98" s="18"/>
      <c r="P98" s="18"/>
      <c r="Q98" s="18"/>
      <c r="R98" s="18"/>
      <c r="S98" s="18"/>
      <c r="T98" s="18"/>
      <c r="U98" s="18"/>
      <c r="V98" s="18"/>
      <c r="W98" s="18">
        <v>1</v>
      </c>
      <c r="X98" s="18"/>
      <c r="Y98" s="18"/>
      <c r="Z98" s="18">
        <v>1982.52</v>
      </c>
      <c r="AA98" s="39">
        <v>1</v>
      </c>
    </row>
    <row r="99" spans="1:27">
      <c r="A99" s="3" t="s">
        <v>1903</v>
      </c>
      <c r="B99" s="18"/>
      <c r="C99" s="18"/>
      <c r="D99" s="18"/>
      <c r="E99" s="18"/>
      <c r="F99" s="18"/>
      <c r="G99" s="18"/>
      <c r="H99" s="18"/>
      <c r="I99" s="18">
        <v>8000</v>
      </c>
      <c r="J99" s="18"/>
      <c r="K99" s="18"/>
      <c r="L99" s="18">
        <v>2623.81</v>
      </c>
      <c r="M99" s="18"/>
      <c r="N99" s="18"/>
      <c r="O99" s="18"/>
      <c r="P99" s="18"/>
      <c r="Q99" s="18"/>
      <c r="R99" s="18"/>
      <c r="S99" s="18"/>
      <c r="T99" s="18"/>
      <c r="U99" s="18">
        <v>1</v>
      </c>
      <c r="V99" s="18"/>
      <c r="W99" s="18"/>
      <c r="X99" s="18">
        <v>1</v>
      </c>
      <c r="Y99" s="18"/>
      <c r="Z99" s="18">
        <v>10623.81</v>
      </c>
      <c r="AA99" s="39">
        <v>2</v>
      </c>
    </row>
    <row r="100" spans="1:27">
      <c r="A100" s="3" t="s">
        <v>1403</v>
      </c>
      <c r="B100" s="18"/>
      <c r="C100" s="18">
        <v>3209.17</v>
      </c>
      <c r="D100" s="18"/>
      <c r="E100" s="18"/>
      <c r="F100" s="18"/>
      <c r="G100" s="18"/>
      <c r="H100" s="18"/>
      <c r="I100" s="18">
        <v>1951.43</v>
      </c>
      <c r="J100" s="18">
        <v>1078.54</v>
      </c>
      <c r="K100" s="18">
        <v>6045.21</v>
      </c>
      <c r="L100" s="18">
        <v>12600</v>
      </c>
      <c r="M100" s="18"/>
      <c r="N100" s="18"/>
      <c r="O100" s="18">
        <v>3</v>
      </c>
      <c r="P100" s="18"/>
      <c r="Q100" s="18"/>
      <c r="R100" s="18"/>
      <c r="S100" s="18"/>
      <c r="T100" s="18"/>
      <c r="U100" s="18">
        <v>1</v>
      </c>
      <c r="V100" s="18">
        <v>3</v>
      </c>
      <c r="W100" s="18">
        <v>2</v>
      </c>
      <c r="X100" s="18">
        <v>2</v>
      </c>
      <c r="Y100" s="18"/>
      <c r="Z100" s="18">
        <v>24884.35</v>
      </c>
      <c r="AA100" s="39">
        <v>11</v>
      </c>
    </row>
    <row r="101" spans="1:27">
      <c r="A101" s="3" t="s">
        <v>1459</v>
      </c>
      <c r="B101" s="18"/>
      <c r="C101" s="18"/>
      <c r="D101" s="18"/>
      <c r="E101" s="18"/>
      <c r="F101" s="18">
        <v>6250</v>
      </c>
      <c r="G101" s="18"/>
      <c r="H101" s="18"/>
      <c r="I101" s="18"/>
      <c r="J101" s="18">
        <v>1108</v>
      </c>
      <c r="K101" s="18"/>
      <c r="L101" s="18"/>
      <c r="M101" s="18"/>
      <c r="N101" s="18"/>
      <c r="O101" s="18"/>
      <c r="P101" s="18"/>
      <c r="Q101" s="18"/>
      <c r="R101" s="18">
        <v>1</v>
      </c>
      <c r="S101" s="18"/>
      <c r="T101" s="18"/>
      <c r="U101" s="18"/>
      <c r="V101" s="18">
        <v>1</v>
      </c>
      <c r="W101" s="18"/>
      <c r="X101" s="18"/>
      <c r="Y101" s="18"/>
      <c r="Z101" s="18">
        <v>7358</v>
      </c>
      <c r="AA101" s="39">
        <v>2</v>
      </c>
    </row>
    <row r="102" spans="1:27">
      <c r="A102" s="3" t="s">
        <v>1609</v>
      </c>
      <c r="B102" s="18"/>
      <c r="C102" s="18"/>
      <c r="D102" s="18"/>
      <c r="E102" s="18"/>
      <c r="F102" s="18"/>
      <c r="G102" s="18"/>
      <c r="H102" s="18"/>
      <c r="I102" s="18">
        <v>561.77</v>
      </c>
      <c r="J102" s="18"/>
      <c r="K102" s="18">
        <v>10000</v>
      </c>
      <c r="L102" s="18">
        <v>12500</v>
      </c>
      <c r="M102" s="18"/>
      <c r="N102" s="18"/>
      <c r="O102" s="18"/>
      <c r="P102" s="18"/>
      <c r="Q102" s="18"/>
      <c r="R102" s="18"/>
      <c r="S102" s="18"/>
      <c r="T102" s="18"/>
      <c r="U102" s="18">
        <v>1</v>
      </c>
      <c r="V102" s="18"/>
      <c r="W102" s="18">
        <v>1</v>
      </c>
      <c r="X102" s="18">
        <v>1</v>
      </c>
      <c r="Y102" s="18"/>
      <c r="Z102" s="18">
        <v>23061.77</v>
      </c>
      <c r="AA102" s="39">
        <v>3</v>
      </c>
    </row>
    <row r="103" spans="1:27">
      <c r="A103" s="3" t="s">
        <v>1572</v>
      </c>
      <c r="B103" s="18"/>
      <c r="C103" s="18"/>
      <c r="D103" s="18"/>
      <c r="E103" s="18"/>
      <c r="F103" s="18"/>
      <c r="G103" s="18"/>
      <c r="H103" s="18">
        <v>2500</v>
      </c>
      <c r="I103" s="18"/>
      <c r="J103" s="18"/>
      <c r="K103" s="18"/>
      <c r="L103" s="18"/>
      <c r="M103" s="18"/>
      <c r="N103" s="18"/>
      <c r="O103" s="18"/>
      <c r="P103" s="18"/>
      <c r="Q103" s="18"/>
      <c r="R103" s="18"/>
      <c r="S103" s="18"/>
      <c r="T103" s="18">
        <v>1</v>
      </c>
      <c r="U103" s="18"/>
      <c r="V103" s="18"/>
      <c r="W103" s="18"/>
      <c r="X103" s="18"/>
      <c r="Y103" s="18"/>
      <c r="Z103" s="18">
        <v>2500</v>
      </c>
      <c r="AA103" s="39">
        <v>1</v>
      </c>
    </row>
    <row r="104" spans="1:27">
      <c r="A104" s="3" t="s">
        <v>1491</v>
      </c>
      <c r="B104" s="18">
        <v>200</v>
      </c>
      <c r="C104" s="18">
        <v>1203.1300000000001</v>
      </c>
      <c r="D104" s="18"/>
      <c r="E104" s="18">
        <v>3842.17</v>
      </c>
      <c r="F104" s="18"/>
      <c r="G104" s="18">
        <v>397.99</v>
      </c>
      <c r="H104" s="18">
        <v>7500</v>
      </c>
      <c r="I104" s="18"/>
      <c r="J104" s="18">
        <v>188.6</v>
      </c>
      <c r="K104" s="18"/>
      <c r="L104" s="18"/>
      <c r="M104" s="18"/>
      <c r="N104" s="18">
        <v>1</v>
      </c>
      <c r="O104" s="18">
        <v>2</v>
      </c>
      <c r="P104" s="18"/>
      <c r="Q104" s="18">
        <v>3</v>
      </c>
      <c r="R104" s="18"/>
      <c r="S104" s="18">
        <v>1</v>
      </c>
      <c r="T104" s="18">
        <v>1</v>
      </c>
      <c r="U104" s="18"/>
      <c r="V104" s="18">
        <v>1</v>
      </c>
      <c r="W104" s="18"/>
      <c r="X104" s="18"/>
      <c r="Y104" s="18"/>
      <c r="Z104" s="18">
        <v>13331.890000000001</v>
      </c>
      <c r="AA104" s="39">
        <v>9</v>
      </c>
    </row>
    <row r="105" spans="1:27">
      <c r="A105" s="3" t="s">
        <v>1505</v>
      </c>
      <c r="B105" s="18"/>
      <c r="C105" s="18"/>
      <c r="D105" s="18">
        <v>47500</v>
      </c>
      <c r="E105" s="18"/>
      <c r="F105" s="18">
        <v>5000</v>
      </c>
      <c r="G105" s="18"/>
      <c r="H105" s="18">
        <v>100000</v>
      </c>
      <c r="I105" s="18">
        <v>2968.9700000000003</v>
      </c>
      <c r="J105" s="18"/>
      <c r="K105" s="18"/>
      <c r="L105" s="18">
        <v>12500</v>
      </c>
      <c r="M105" s="18"/>
      <c r="N105" s="18"/>
      <c r="O105" s="18"/>
      <c r="P105" s="18">
        <v>1</v>
      </c>
      <c r="Q105" s="18"/>
      <c r="R105" s="18">
        <v>1</v>
      </c>
      <c r="S105" s="18"/>
      <c r="T105" s="18">
        <v>2</v>
      </c>
      <c r="U105" s="18">
        <v>2</v>
      </c>
      <c r="V105" s="18"/>
      <c r="W105" s="18"/>
      <c r="X105" s="18">
        <v>1</v>
      </c>
      <c r="Y105" s="18"/>
      <c r="Z105" s="18">
        <v>167968.97</v>
      </c>
      <c r="AA105" s="39">
        <v>7</v>
      </c>
    </row>
    <row r="106" spans="1:27">
      <c r="A106" s="3" t="s">
        <v>1598</v>
      </c>
      <c r="B106" s="18"/>
      <c r="C106" s="18"/>
      <c r="D106" s="18"/>
      <c r="E106" s="18"/>
      <c r="F106" s="18"/>
      <c r="G106" s="18"/>
      <c r="H106" s="18"/>
      <c r="I106" s="18"/>
      <c r="J106" s="18">
        <v>105.6</v>
      </c>
      <c r="K106" s="18"/>
      <c r="L106" s="18"/>
      <c r="M106" s="18"/>
      <c r="N106" s="18"/>
      <c r="O106" s="18"/>
      <c r="P106" s="18"/>
      <c r="Q106" s="18"/>
      <c r="R106" s="18"/>
      <c r="S106" s="18"/>
      <c r="T106" s="18"/>
      <c r="U106" s="18"/>
      <c r="V106" s="18">
        <v>1</v>
      </c>
      <c r="W106" s="18"/>
      <c r="X106" s="18"/>
      <c r="Y106" s="18"/>
      <c r="Z106" s="18">
        <v>105.6</v>
      </c>
      <c r="AA106" s="39">
        <v>1</v>
      </c>
    </row>
    <row r="107" spans="1:27">
      <c r="A107" s="3" t="s">
        <v>1872</v>
      </c>
      <c r="B107" s="18"/>
      <c r="C107" s="18"/>
      <c r="D107" s="18"/>
      <c r="E107" s="18"/>
      <c r="F107" s="18"/>
      <c r="G107" s="18"/>
      <c r="H107" s="18">
        <v>8000</v>
      </c>
      <c r="I107" s="18"/>
      <c r="J107" s="18"/>
      <c r="K107" s="18"/>
      <c r="L107" s="18"/>
      <c r="M107" s="18"/>
      <c r="N107" s="18"/>
      <c r="O107" s="18"/>
      <c r="P107" s="18"/>
      <c r="Q107" s="18"/>
      <c r="R107" s="18"/>
      <c r="S107" s="18"/>
      <c r="T107" s="18">
        <v>1</v>
      </c>
      <c r="U107" s="18"/>
      <c r="V107" s="18"/>
      <c r="W107" s="18"/>
      <c r="X107" s="18"/>
      <c r="Y107" s="18"/>
      <c r="Z107" s="18">
        <v>8000</v>
      </c>
      <c r="AA107" s="39">
        <v>1</v>
      </c>
    </row>
    <row r="108" spans="1:27">
      <c r="A108" s="3" t="s">
        <v>1702</v>
      </c>
      <c r="B108" s="18"/>
      <c r="C108" s="18"/>
      <c r="D108" s="18"/>
      <c r="E108" s="18"/>
      <c r="F108" s="18"/>
      <c r="G108" s="18">
        <v>22500</v>
      </c>
      <c r="H108" s="18"/>
      <c r="I108" s="18"/>
      <c r="J108" s="18"/>
      <c r="K108" s="18"/>
      <c r="L108" s="18"/>
      <c r="M108" s="18"/>
      <c r="N108" s="18"/>
      <c r="O108" s="18"/>
      <c r="P108" s="18"/>
      <c r="Q108" s="18"/>
      <c r="R108" s="18"/>
      <c r="S108" s="18">
        <v>1</v>
      </c>
      <c r="T108" s="18"/>
      <c r="U108" s="18"/>
      <c r="V108" s="18"/>
      <c r="W108" s="18"/>
      <c r="X108" s="18"/>
      <c r="Y108" s="18"/>
      <c r="Z108" s="18">
        <v>22500</v>
      </c>
      <c r="AA108" s="39">
        <v>1</v>
      </c>
    </row>
    <row r="109" spans="1:27">
      <c r="A109" s="3" t="s">
        <v>1686</v>
      </c>
      <c r="B109" s="18"/>
      <c r="C109" s="18"/>
      <c r="D109" s="18">
        <v>50000</v>
      </c>
      <c r="E109" s="18"/>
      <c r="F109" s="18"/>
      <c r="G109" s="18"/>
      <c r="H109" s="18"/>
      <c r="I109" s="18"/>
      <c r="J109" s="18"/>
      <c r="K109" s="18"/>
      <c r="L109" s="18">
        <v>17500</v>
      </c>
      <c r="M109" s="18"/>
      <c r="N109" s="18"/>
      <c r="O109" s="18"/>
      <c r="P109" s="18">
        <v>1</v>
      </c>
      <c r="Q109" s="18"/>
      <c r="R109" s="18"/>
      <c r="S109" s="18"/>
      <c r="T109" s="18"/>
      <c r="U109" s="18"/>
      <c r="V109" s="18"/>
      <c r="W109" s="18"/>
      <c r="X109" s="18">
        <v>1</v>
      </c>
      <c r="Y109" s="18"/>
      <c r="Z109" s="18">
        <v>67500</v>
      </c>
      <c r="AA109" s="39">
        <v>2</v>
      </c>
    </row>
    <row r="110" spans="1:27">
      <c r="A110" s="3" t="s">
        <v>1615</v>
      </c>
      <c r="B110" s="18"/>
      <c r="C110" s="18"/>
      <c r="D110" s="18"/>
      <c r="E110" s="18"/>
      <c r="F110" s="18"/>
      <c r="G110" s="18"/>
      <c r="H110" s="18">
        <v>17500</v>
      </c>
      <c r="I110" s="18"/>
      <c r="J110" s="18"/>
      <c r="K110" s="18"/>
      <c r="L110" s="18"/>
      <c r="M110" s="18"/>
      <c r="N110" s="18"/>
      <c r="O110" s="18"/>
      <c r="P110" s="18"/>
      <c r="Q110" s="18"/>
      <c r="R110" s="18"/>
      <c r="S110" s="18"/>
      <c r="T110" s="18">
        <v>2</v>
      </c>
      <c r="U110" s="18"/>
      <c r="V110" s="18"/>
      <c r="W110" s="18"/>
      <c r="X110" s="18"/>
      <c r="Y110" s="18"/>
      <c r="Z110" s="18">
        <v>17500</v>
      </c>
      <c r="AA110" s="39">
        <v>2</v>
      </c>
    </row>
    <row r="111" spans="1:27">
      <c r="A111" s="3" t="s">
        <v>1509</v>
      </c>
      <c r="B111" s="18"/>
      <c r="C111" s="18"/>
      <c r="D111" s="18"/>
      <c r="E111" s="18"/>
      <c r="F111" s="18"/>
      <c r="G111" s="18"/>
      <c r="H111" s="18"/>
      <c r="I111" s="18"/>
      <c r="J111" s="18"/>
      <c r="K111" s="18"/>
      <c r="L111" s="18">
        <v>18366.669999999998</v>
      </c>
      <c r="M111" s="18"/>
      <c r="N111" s="18"/>
      <c r="O111" s="18"/>
      <c r="P111" s="18"/>
      <c r="Q111" s="18"/>
      <c r="R111" s="18"/>
      <c r="S111" s="18"/>
      <c r="T111" s="18"/>
      <c r="U111" s="18"/>
      <c r="V111" s="18"/>
      <c r="W111" s="18"/>
      <c r="X111" s="18">
        <v>1</v>
      </c>
      <c r="Y111" s="18"/>
      <c r="Z111" s="18">
        <v>18366.669999999998</v>
      </c>
      <c r="AA111" s="39">
        <v>1</v>
      </c>
    </row>
    <row r="112" spans="1:27">
      <c r="A112" s="3" t="s">
        <v>1435</v>
      </c>
      <c r="B112" s="18"/>
      <c r="C112" s="18"/>
      <c r="D112" s="18"/>
      <c r="E112" s="18"/>
      <c r="F112" s="18"/>
      <c r="G112" s="18"/>
      <c r="H112" s="18"/>
      <c r="I112" s="18"/>
      <c r="J112" s="18"/>
      <c r="K112" s="18"/>
      <c r="L112" s="18">
        <v>6250</v>
      </c>
      <c r="M112" s="18">
        <v>917.27</v>
      </c>
      <c r="N112" s="18"/>
      <c r="O112" s="18"/>
      <c r="P112" s="18"/>
      <c r="Q112" s="18"/>
      <c r="R112" s="18"/>
      <c r="S112" s="18"/>
      <c r="T112" s="18"/>
      <c r="U112" s="18"/>
      <c r="V112" s="18"/>
      <c r="W112" s="18"/>
      <c r="X112" s="18">
        <v>1</v>
      </c>
      <c r="Y112" s="18">
        <v>1</v>
      </c>
      <c r="Z112" s="18">
        <v>7167.27</v>
      </c>
      <c r="AA112" s="39">
        <v>2</v>
      </c>
    </row>
    <row r="113" spans="1:27">
      <c r="A113" s="3" t="s">
        <v>1922</v>
      </c>
      <c r="B113" s="18"/>
      <c r="C113" s="18"/>
      <c r="D113" s="18"/>
      <c r="E113" s="18"/>
      <c r="F113" s="18"/>
      <c r="G113" s="18">
        <v>855.68</v>
      </c>
      <c r="H113" s="18"/>
      <c r="I113" s="18"/>
      <c r="J113" s="18"/>
      <c r="K113" s="18"/>
      <c r="L113" s="18">
        <v>3125</v>
      </c>
      <c r="M113" s="18"/>
      <c r="N113" s="18"/>
      <c r="O113" s="18"/>
      <c r="P113" s="18"/>
      <c r="Q113" s="18"/>
      <c r="R113" s="18"/>
      <c r="S113" s="18">
        <v>1</v>
      </c>
      <c r="T113" s="18"/>
      <c r="U113" s="18"/>
      <c r="V113" s="18"/>
      <c r="W113" s="18"/>
      <c r="X113" s="18">
        <v>1</v>
      </c>
      <c r="Y113" s="18"/>
      <c r="Z113" s="18">
        <v>3980.68</v>
      </c>
      <c r="AA113" s="39">
        <v>2</v>
      </c>
    </row>
    <row r="114" spans="1:27">
      <c r="A114" s="3" t="s">
        <v>1447</v>
      </c>
      <c r="B114" s="18"/>
      <c r="C114" s="18">
        <v>50000</v>
      </c>
      <c r="D114" s="18"/>
      <c r="E114" s="18"/>
      <c r="F114" s="18"/>
      <c r="G114" s="18"/>
      <c r="H114" s="18"/>
      <c r="I114" s="18">
        <v>1000</v>
      </c>
      <c r="J114" s="18">
        <v>3500</v>
      </c>
      <c r="K114" s="18">
        <v>50000</v>
      </c>
      <c r="L114" s="18">
        <v>2623.81</v>
      </c>
      <c r="M114" s="18"/>
      <c r="N114" s="18"/>
      <c r="O114" s="18">
        <v>1</v>
      </c>
      <c r="P114" s="18"/>
      <c r="Q114" s="18"/>
      <c r="R114" s="18"/>
      <c r="S114" s="18"/>
      <c r="T114" s="18"/>
      <c r="U114" s="18">
        <v>1</v>
      </c>
      <c r="V114" s="18">
        <v>1</v>
      </c>
      <c r="W114" s="18">
        <v>1</v>
      </c>
      <c r="X114" s="18">
        <v>1</v>
      </c>
      <c r="Y114" s="18"/>
      <c r="Z114" s="18">
        <v>107123.81</v>
      </c>
      <c r="AA114" s="39">
        <v>5</v>
      </c>
    </row>
    <row r="115" spans="1:27">
      <c r="A115" s="3" t="s">
        <v>1852</v>
      </c>
      <c r="B115" s="18"/>
      <c r="C115" s="18">
        <v>3500</v>
      </c>
      <c r="D115" s="18"/>
      <c r="E115" s="18"/>
      <c r="F115" s="18"/>
      <c r="G115" s="18"/>
      <c r="H115" s="18"/>
      <c r="I115" s="18"/>
      <c r="J115" s="18"/>
      <c r="K115" s="18"/>
      <c r="L115" s="18"/>
      <c r="M115" s="18"/>
      <c r="N115" s="18"/>
      <c r="O115" s="18">
        <v>1</v>
      </c>
      <c r="P115" s="18"/>
      <c r="Q115" s="18"/>
      <c r="R115" s="18"/>
      <c r="S115" s="18"/>
      <c r="T115" s="18"/>
      <c r="U115" s="18"/>
      <c r="V115" s="18"/>
      <c r="W115" s="18"/>
      <c r="X115" s="18"/>
      <c r="Y115" s="18"/>
      <c r="Z115" s="18">
        <v>3500</v>
      </c>
      <c r="AA115" s="39">
        <v>1</v>
      </c>
    </row>
    <row r="116" spans="1:27">
      <c r="A116" s="3" t="s">
        <v>1776</v>
      </c>
      <c r="B116" s="18"/>
      <c r="C116" s="18"/>
      <c r="D116" s="18"/>
      <c r="E116" s="18">
        <v>80000</v>
      </c>
      <c r="F116" s="18"/>
      <c r="G116" s="18"/>
      <c r="H116" s="18"/>
      <c r="I116" s="18"/>
      <c r="J116" s="18"/>
      <c r="K116" s="18"/>
      <c r="L116" s="18"/>
      <c r="M116" s="18"/>
      <c r="N116" s="18"/>
      <c r="O116" s="18"/>
      <c r="P116" s="18"/>
      <c r="Q116" s="18">
        <v>1</v>
      </c>
      <c r="R116" s="18"/>
      <c r="S116" s="18"/>
      <c r="T116" s="18"/>
      <c r="U116" s="18"/>
      <c r="V116" s="18"/>
      <c r="W116" s="18"/>
      <c r="X116" s="18"/>
      <c r="Y116" s="18"/>
      <c r="Z116" s="18">
        <v>80000</v>
      </c>
      <c r="AA116" s="39">
        <v>1</v>
      </c>
    </row>
    <row r="117" spans="1:27">
      <c r="A117" s="3" t="s">
        <v>1944</v>
      </c>
      <c r="B117" s="18"/>
      <c r="C117" s="18"/>
      <c r="D117" s="18"/>
      <c r="E117" s="18">
        <v>9000</v>
      </c>
      <c r="F117" s="18">
        <v>10000</v>
      </c>
      <c r="G117" s="18"/>
      <c r="H117" s="18"/>
      <c r="I117" s="18"/>
      <c r="J117" s="18"/>
      <c r="K117" s="18"/>
      <c r="L117" s="18"/>
      <c r="M117" s="18"/>
      <c r="N117" s="18"/>
      <c r="O117" s="18"/>
      <c r="P117" s="18"/>
      <c r="Q117" s="18">
        <v>1</v>
      </c>
      <c r="R117" s="18">
        <v>1</v>
      </c>
      <c r="S117" s="18"/>
      <c r="T117" s="18"/>
      <c r="U117" s="18"/>
      <c r="V117" s="18"/>
      <c r="W117" s="18"/>
      <c r="X117" s="18"/>
      <c r="Y117" s="18"/>
      <c r="Z117" s="18">
        <v>19000</v>
      </c>
      <c r="AA117" s="39">
        <v>2</v>
      </c>
    </row>
    <row r="118" spans="1:27">
      <c r="A118" s="3" t="s">
        <v>2067</v>
      </c>
      <c r="B118" s="18"/>
      <c r="C118" s="18"/>
      <c r="D118" s="18"/>
      <c r="E118" s="18"/>
      <c r="F118" s="18"/>
      <c r="G118" s="18">
        <v>28000</v>
      </c>
      <c r="H118" s="18"/>
      <c r="I118" s="18"/>
      <c r="J118" s="18"/>
      <c r="K118" s="18"/>
      <c r="L118" s="18"/>
      <c r="M118" s="18"/>
      <c r="N118" s="18"/>
      <c r="O118" s="18"/>
      <c r="P118" s="18"/>
      <c r="Q118" s="18"/>
      <c r="R118" s="18"/>
      <c r="S118" s="18">
        <v>1</v>
      </c>
      <c r="T118" s="18"/>
      <c r="U118" s="18"/>
      <c r="V118" s="18"/>
      <c r="W118" s="18"/>
      <c r="X118" s="18"/>
      <c r="Y118" s="18"/>
      <c r="Z118" s="18">
        <v>28000</v>
      </c>
      <c r="AA118" s="39">
        <v>1</v>
      </c>
    </row>
    <row r="119" spans="1:27">
      <c r="A119" s="3" t="s">
        <v>1429</v>
      </c>
      <c r="B119" s="18"/>
      <c r="C119" s="18"/>
      <c r="D119" s="18">
        <v>175000</v>
      </c>
      <c r="E119" s="18"/>
      <c r="F119" s="18"/>
      <c r="G119" s="18">
        <v>30000</v>
      </c>
      <c r="H119" s="18">
        <v>75000</v>
      </c>
      <c r="I119" s="18"/>
      <c r="J119" s="18"/>
      <c r="K119" s="18"/>
      <c r="L119" s="18"/>
      <c r="M119" s="18"/>
      <c r="N119" s="18"/>
      <c r="O119" s="18"/>
      <c r="P119" s="18">
        <v>1</v>
      </c>
      <c r="Q119" s="18"/>
      <c r="R119" s="18"/>
      <c r="S119" s="18">
        <v>1</v>
      </c>
      <c r="T119" s="18">
        <v>1</v>
      </c>
      <c r="U119" s="18"/>
      <c r="V119" s="18"/>
      <c r="W119" s="18"/>
      <c r="X119" s="18"/>
      <c r="Y119" s="18"/>
      <c r="Z119" s="18">
        <v>280000</v>
      </c>
      <c r="AA119" s="39">
        <v>3</v>
      </c>
    </row>
    <row r="120" spans="1:27">
      <c r="A120" s="3" t="s">
        <v>1352</v>
      </c>
      <c r="B120" s="18"/>
      <c r="C120" s="18">
        <v>894.17</v>
      </c>
      <c r="D120" s="18"/>
      <c r="E120" s="18">
        <v>454</v>
      </c>
      <c r="F120" s="18"/>
      <c r="G120" s="18">
        <v>3397.01</v>
      </c>
      <c r="H120" s="18"/>
      <c r="I120" s="18"/>
      <c r="J120" s="18">
        <v>750</v>
      </c>
      <c r="K120" s="18"/>
      <c r="L120" s="18"/>
      <c r="M120" s="18"/>
      <c r="N120" s="18"/>
      <c r="O120" s="18">
        <v>2</v>
      </c>
      <c r="P120" s="18"/>
      <c r="Q120" s="18">
        <v>1</v>
      </c>
      <c r="R120" s="18"/>
      <c r="S120" s="18">
        <v>2</v>
      </c>
      <c r="T120" s="18"/>
      <c r="U120" s="18"/>
      <c r="V120" s="18">
        <v>1</v>
      </c>
      <c r="W120" s="18"/>
      <c r="X120" s="18"/>
      <c r="Y120" s="18"/>
      <c r="Z120" s="18">
        <v>5495.18</v>
      </c>
      <c r="AA120" s="39">
        <v>6</v>
      </c>
    </row>
    <row r="121" spans="1:27">
      <c r="A121" s="3" t="s">
        <v>1824</v>
      </c>
      <c r="B121" s="18"/>
      <c r="C121" s="18"/>
      <c r="D121" s="18"/>
      <c r="E121" s="18"/>
      <c r="F121" s="18"/>
      <c r="G121" s="18">
        <v>2800</v>
      </c>
      <c r="H121" s="18"/>
      <c r="I121" s="18"/>
      <c r="J121" s="18"/>
      <c r="K121" s="18"/>
      <c r="L121" s="18"/>
      <c r="M121" s="18"/>
      <c r="N121" s="18"/>
      <c r="O121" s="18"/>
      <c r="P121" s="18"/>
      <c r="Q121" s="18"/>
      <c r="R121" s="18"/>
      <c r="S121" s="18">
        <v>1</v>
      </c>
      <c r="T121" s="18"/>
      <c r="U121" s="18"/>
      <c r="V121" s="18"/>
      <c r="W121" s="18"/>
      <c r="X121" s="18"/>
      <c r="Y121" s="18"/>
      <c r="Z121" s="18">
        <v>2800</v>
      </c>
      <c r="AA121" s="39">
        <v>1</v>
      </c>
    </row>
    <row r="122" spans="1:27">
      <c r="A122" s="3" t="s">
        <v>1450</v>
      </c>
      <c r="B122" s="18"/>
      <c r="C122" s="18"/>
      <c r="D122" s="18"/>
      <c r="E122" s="18"/>
      <c r="F122" s="18"/>
      <c r="G122" s="18"/>
      <c r="H122" s="18">
        <v>2000</v>
      </c>
      <c r="I122" s="18"/>
      <c r="J122" s="18"/>
      <c r="K122" s="18"/>
      <c r="L122" s="18"/>
      <c r="M122" s="18"/>
      <c r="N122" s="18"/>
      <c r="O122" s="18"/>
      <c r="P122" s="18"/>
      <c r="Q122" s="18"/>
      <c r="R122" s="18"/>
      <c r="S122" s="18"/>
      <c r="T122" s="18">
        <v>1</v>
      </c>
      <c r="U122" s="18"/>
      <c r="V122" s="18"/>
      <c r="W122" s="18"/>
      <c r="X122" s="18"/>
      <c r="Y122" s="18"/>
      <c r="Z122" s="18">
        <v>2000</v>
      </c>
      <c r="AA122" s="39">
        <v>1</v>
      </c>
    </row>
    <row r="123" spans="1:27">
      <c r="A123" s="3" t="s">
        <v>1445</v>
      </c>
      <c r="B123" s="18"/>
      <c r="C123" s="18"/>
      <c r="D123" s="18"/>
      <c r="E123" s="18"/>
      <c r="F123" s="18"/>
      <c r="G123" s="18"/>
      <c r="H123" s="18"/>
      <c r="I123" s="18">
        <v>6500</v>
      </c>
      <c r="J123" s="18"/>
      <c r="K123" s="18"/>
      <c r="L123" s="18"/>
      <c r="M123" s="18"/>
      <c r="N123" s="18"/>
      <c r="O123" s="18"/>
      <c r="P123" s="18"/>
      <c r="Q123" s="18"/>
      <c r="R123" s="18"/>
      <c r="S123" s="18"/>
      <c r="T123" s="18"/>
      <c r="U123" s="18">
        <v>1</v>
      </c>
      <c r="V123" s="18"/>
      <c r="W123" s="18"/>
      <c r="X123" s="18"/>
      <c r="Y123" s="18"/>
      <c r="Z123" s="18">
        <v>6500</v>
      </c>
      <c r="AA123" s="39">
        <v>1</v>
      </c>
    </row>
    <row r="124" spans="1:27">
      <c r="A124" s="3" t="s">
        <v>1350</v>
      </c>
      <c r="B124" s="18">
        <v>5000</v>
      </c>
      <c r="C124" s="18">
        <v>300000</v>
      </c>
      <c r="D124" s="18">
        <v>125000</v>
      </c>
      <c r="E124" s="18">
        <v>10500</v>
      </c>
      <c r="F124" s="18">
        <v>160000</v>
      </c>
      <c r="G124" s="18">
        <v>28000</v>
      </c>
      <c r="H124" s="18">
        <v>206250</v>
      </c>
      <c r="I124" s="18">
        <v>19000</v>
      </c>
      <c r="J124" s="18">
        <v>87500</v>
      </c>
      <c r="K124" s="18">
        <v>30000</v>
      </c>
      <c r="L124" s="18">
        <v>20000</v>
      </c>
      <c r="M124" s="18"/>
      <c r="N124" s="18">
        <v>1</v>
      </c>
      <c r="O124" s="18">
        <v>1</v>
      </c>
      <c r="P124" s="18">
        <v>1</v>
      </c>
      <c r="Q124" s="18">
        <v>3</v>
      </c>
      <c r="R124" s="18">
        <v>2</v>
      </c>
      <c r="S124" s="18">
        <v>4</v>
      </c>
      <c r="T124" s="18">
        <v>4</v>
      </c>
      <c r="U124" s="18">
        <v>3</v>
      </c>
      <c r="V124" s="18">
        <v>3</v>
      </c>
      <c r="W124" s="18">
        <v>1</v>
      </c>
      <c r="X124" s="18">
        <v>2</v>
      </c>
      <c r="Y124" s="18"/>
      <c r="Z124" s="18">
        <v>991250</v>
      </c>
      <c r="AA124" s="39">
        <v>25</v>
      </c>
    </row>
    <row r="125" spans="1:27">
      <c r="A125" s="3" t="s">
        <v>1552</v>
      </c>
      <c r="B125" s="18"/>
      <c r="C125" s="18"/>
      <c r="D125" s="18"/>
      <c r="E125" s="18"/>
      <c r="F125" s="18"/>
      <c r="G125" s="18">
        <v>2800</v>
      </c>
      <c r="H125" s="18"/>
      <c r="I125" s="18"/>
      <c r="J125" s="18"/>
      <c r="K125" s="18"/>
      <c r="L125" s="18"/>
      <c r="M125" s="18"/>
      <c r="N125" s="18"/>
      <c r="O125" s="18"/>
      <c r="P125" s="18"/>
      <c r="Q125" s="18"/>
      <c r="R125" s="18"/>
      <c r="S125" s="18">
        <v>1</v>
      </c>
      <c r="T125" s="18"/>
      <c r="U125" s="18"/>
      <c r="V125" s="18"/>
      <c r="W125" s="18"/>
      <c r="X125" s="18"/>
      <c r="Y125" s="18"/>
      <c r="Z125" s="18">
        <v>2800</v>
      </c>
      <c r="AA125" s="39">
        <v>1</v>
      </c>
    </row>
    <row r="126" spans="1:27">
      <c r="A126" s="3" t="s">
        <v>1653</v>
      </c>
      <c r="B126" s="18"/>
      <c r="C126" s="18"/>
      <c r="D126" s="18">
        <v>130000</v>
      </c>
      <c r="E126" s="18"/>
      <c r="F126" s="18"/>
      <c r="G126" s="18"/>
      <c r="H126" s="18"/>
      <c r="I126" s="18"/>
      <c r="J126" s="18"/>
      <c r="K126" s="18"/>
      <c r="L126" s="18"/>
      <c r="M126" s="18"/>
      <c r="N126" s="18"/>
      <c r="O126" s="18"/>
      <c r="P126" s="18">
        <v>1</v>
      </c>
      <c r="Q126" s="18"/>
      <c r="R126" s="18"/>
      <c r="S126" s="18"/>
      <c r="T126" s="18"/>
      <c r="U126" s="18"/>
      <c r="V126" s="18"/>
      <c r="W126" s="18"/>
      <c r="X126" s="18"/>
      <c r="Y126" s="18"/>
      <c r="Z126" s="18">
        <v>130000</v>
      </c>
      <c r="AA126" s="39">
        <v>1</v>
      </c>
    </row>
    <row r="127" spans="1:27">
      <c r="A127" s="3" t="s">
        <v>1534</v>
      </c>
      <c r="B127" s="18"/>
      <c r="C127" s="18"/>
      <c r="D127" s="18"/>
      <c r="E127" s="18"/>
      <c r="F127" s="18"/>
      <c r="G127" s="18"/>
      <c r="H127" s="18"/>
      <c r="I127" s="18"/>
      <c r="J127" s="18"/>
      <c r="K127" s="18">
        <v>15000</v>
      </c>
      <c r="L127" s="18"/>
      <c r="M127" s="18"/>
      <c r="N127" s="18"/>
      <c r="O127" s="18"/>
      <c r="P127" s="18"/>
      <c r="Q127" s="18"/>
      <c r="R127" s="18"/>
      <c r="S127" s="18"/>
      <c r="T127" s="18"/>
      <c r="U127" s="18"/>
      <c r="V127" s="18"/>
      <c r="W127" s="18">
        <v>1</v>
      </c>
      <c r="X127" s="18"/>
      <c r="Y127" s="18"/>
      <c r="Z127" s="18">
        <v>15000</v>
      </c>
      <c r="AA127" s="39">
        <v>1</v>
      </c>
    </row>
    <row r="128" spans="1:27">
      <c r="A128" s="3" t="s">
        <v>1411</v>
      </c>
      <c r="B128" s="18"/>
      <c r="C128" s="18"/>
      <c r="D128" s="18"/>
      <c r="E128" s="18"/>
      <c r="F128" s="18">
        <v>3711.22</v>
      </c>
      <c r="G128" s="18">
        <v>2500</v>
      </c>
      <c r="H128" s="18"/>
      <c r="I128" s="18"/>
      <c r="J128" s="18"/>
      <c r="K128" s="18">
        <v>120000</v>
      </c>
      <c r="L128" s="18">
        <v>47500</v>
      </c>
      <c r="M128" s="18"/>
      <c r="N128" s="18"/>
      <c r="O128" s="18"/>
      <c r="P128" s="18"/>
      <c r="Q128" s="18"/>
      <c r="R128" s="18">
        <v>2</v>
      </c>
      <c r="S128" s="18">
        <v>1</v>
      </c>
      <c r="T128" s="18"/>
      <c r="U128" s="18"/>
      <c r="V128" s="18"/>
      <c r="W128" s="18">
        <v>1</v>
      </c>
      <c r="X128" s="18">
        <v>1</v>
      </c>
      <c r="Y128" s="18"/>
      <c r="Z128" s="18">
        <v>173711.22</v>
      </c>
      <c r="AA128" s="39">
        <v>5</v>
      </c>
    </row>
    <row r="129" spans="1:27">
      <c r="A129" s="3" t="s">
        <v>1576</v>
      </c>
      <c r="B129" s="18"/>
      <c r="C129" s="18">
        <v>37500</v>
      </c>
      <c r="D129" s="18"/>
      <c r="E129" s="18"/>
      <c r="F129" s="18"/>
      <c r="G129" s="18"/>
      <c r="H129" s="18"/>
      <c r="I129" s="18"/>
      <c r="J129" s="18">
        <v>185000</v>
      </c>
      <c r="K129" s="18">
        <v>52500</v>
      </c>
      <c r="L129" s="18"/>
      <c r="M129" s="18"/>
      <c r="N129" s="18"/>
      <c r="O129" s="18">
        <v>1</v>
      </c>
      <c r="P129" s="18"/>
      <c r="Q129" s="18"/>
      <c r="R129" s="18"/>
      <c r="S129" s="18"/>
      <c r="T129" s="18"/>
      <c r="U129" s="18"/>
      <c r="V129" s="18">
        <v>1</v>
      </c>
      <c r="W129" s="18">
        <v>1</v>
      </c>
      <c r="X129" s="18"/>
      <c r="Y129" s="18"/>
      <c r="Z129" s="18">
        <v>275000</v>
      </c>
      <c r="AA129" s="39">
        <v>3</v>
      </c>
    </row>
    <row r="130" spans="1:27">
      <c r="A130" s="3" t="s">
        <v>1334</v>
      </c>
      <c r="B130" s="18">
        <v>170.75</v>
      </c>
      <c r="C130" s="18">
        <v>1353.38</v>
      </c>
      <c r="D130" s="18">
        <v>1294.26</v>
      </c>
      <c r="E130" s="18">
        <v>1968.64</v>
      </c>
      <c r="F130" s="18">
        <v>879.75</v>
      </c>
      <c r="G130" s="18">
        <v>78636.62</v>
      </c>
      <c r="H130" s="18">
        <v>907.56999999999994</v>
      </c>
      <c r="I130" s="18">
        <v>3550.52</v>
      </c>
      <c r="J130" s="18">
        <v>8000</v>
      </c>
      <c r="K130" s="18">
        <v>1110.3900000000001</v>
      </c>
      <c r="L130" s="18">
        <v>300</v>
      </c>
      <c r="M130" s="18"/>
      <c r="N130" s="18">
        <v>2</v>
      </c>
      <c r="O130" s="18">
        <v>3</v>
      </c>
      <c r="P130" s="18">
        <v>6</v>
      </c>
      <c r="Q130" s="18">
        <v>6</v>
      </c>
      <c r="R130" s="18">
        <v>2</v>
      </c>
      <c r="S130" s="18">
        <v>6</v>
      </c>
      <c r="T130" s="18">
        <v>3</v>
      </c>
      <c r="U130" s="18">
        <v>4</v>
      </c>
      <c r="V130" s="18">
        <v>2</v>
      </c>
      <c r="W130" s="18">
        <v>2</v>
      </c>
      <c r="X130" s="18">
        <v>1</v>
      </c>
      <c r="Y130" s="18"/>
      <c r="Z130" s="18">
        <v>98171.87999999999</v>
      </c>
      <c r="AA130" s="39">
        <v>37</v>
      </c>
    </row>
    <row r="131" spans="1:27">
      <c r="A131" s="3" t="s">
        <v>1656</v>
      </c>
      <c r="B131" s="18"/>
      <c r="C131" s="18"/>
      <c r="D131" s="18"/>
      <c r="E131" s="18">
        <v>25000</v>
      </c>
      <c r="F131" s="18"/>
      <c r="G131" s="18"/>
      <c r="H131" s="18"/>
      <c r="I131" s="18"/>
      <c r="J131" s="18"/>
      <c r="K131" s="18">
        <v>150000</v>
      </c>
      <c r="L131" s="18"/>
      <c r="M131" s="18"/>
      <c r="N131" s="18"/>
      <c r="O131" s="18"/>
      <c r="P131" s="18"/>
      <c r="Q131" s="18">
        <v>1</v>
      </c>
      <c r="R131" s="18"/>
      <c r="S131" s="18"/>
      <c r="T131" s="18"/>
      <c r="U131" s="18"/>
      <c r="V131" s="18"/>
      <c r="W131" s="18">
        <v>1</v>
      </c>
      <c r="X131" s="18"/>
      <c r="Y131" s="18"/>
      <c r="Z131" s="18">
        <v>175000</v>
      </c>
      <c r="AA131" s="39">
        <v>2</v>
      </c>
    </row>
    <row r="132" spans="1:27">
      <c r="A132" s="3" t="s">
        <v>1611</v>
      </c>
      <c r="B132" s="18"/>
      <c r="C132" s="18">
        <v>384</v>
      </c>
      <c r="D132" s="18"/>
      <c r="E132" s="18"/>
      <c r="F132" s="18">
        <v>50000</v>
      </c>
      <c r="G132" s="18"/>
      <c r="H132" s="18">
        <v>4800</v>
      </c>
      <c r="I132" s="18"/>
      <c r="J132" s="18">
        <v>100000</v>
      </c>
      <c r="K132" s="18"/>
      <c r="L132" s="18"/>
      <c r="M132" s="18"/>
      <c r="N132" s="18"/>
      <c r="O132" s="18">
        <v>1</v>
      </c>
      <c r="P132" s="18"/>
      <c r="Q132" s="18"/>
      <c r="R132" s="18">
        <v>1</v>
      </c>
      <c r="S132" s="18"/>
      <c r="T132" s="18">
        <v>1</v>
      </c>
      <c r="U132" s="18"/>
      <c r="V132" s="18">
        <v>1</v>
      </c>
      <c r="W132" s="18"/>
      <c r="X132" s="18"/>
      <c r="Y132" s="18"/>
      <c r="Z132" s="18">
        <v>155184</v>
      </c>
      <c r="AA132" s="39">
        <v>4</v>
      </c>
    </row>
    <row r="133" spans="1:27">
      <c r="A133" s="3" t="s">
        <v>1630</v>
      </c>
      <c r="B133" s="18"/>
      <c r="C133" s="18"/>
      <c r="D133" s="18"/>
      <c r="E133" s="18"/>
      <c r="F133" s="18">
        <v>275000</v>
      </c>
      <c r="G133" s="18"/>
      <c r="H133" s="18"/>
      <c r="I133" s="18"/>
      <c r="J133" s="18"/>
      <c r="K133" s="18"/>
      <c r="L133" s="18"/>
      <c r="M133" s="18"/>
      <c r="N133" s="18"/>
      <c r="O133" s="18"/>
      <c r="P133" s="18"/>
      <c r="Q133" s="18"/>
      <c r="R133" s="18">
        <v>1</v>
      </c>
      <c r="S133" s="18"/>
      <c r="T133" s="18"/>
      <c r="U133" s="18"/>
      <c r="V133" s="18"/>
      <c r="W133" s="18"/>
      <c r="X133" s="18"/>
      <c r="Y133" s="18"/>
      <c r="Z133" s="18">
        <v>275000</v>
      </c>
      <c r="AA133" s="39">
        <v>1</v>
      </c>
    </row>
    <row r="134" spans="1:27">
      <c r="A134" s="3" t="s">
        <v>1480</v>
      </c>
      <c r="B134" s="18"/>
      <c r="C134" s="18"/>
      <c r="D134" s="18"/>
      <c r="E134" s="18"/>
      <c r="F134" s="18"/>
      <c r="G134" s="18">
        <v>2800</v>
      </c>
      <c r="H134" s="18">
        <v>35000</v>
      </c>
      <c r="I134" s="18"/>
      <c r="J134" s="18"/>
      <c r="K134" s="18"/>
      <c r="L134" s="18"/>
      <c r="M134" s="18"/>
      <c r="N134" s="18"/>
      <c r="O134" s="18"/>
      <c r="P134" s="18"/>
      <c r="Q134" s="18"/>
      <c r="R134" s="18"/>
      <c r="S134" s="18">
        <v>1</v>
      </c>
      <c r="T134" s="18">
        <v>1</v>
      </c>
      <c r="U134" s="18"/>
      <c r="V134" s="18"/>
      <c r="W134" s="18"/>
      <c r="X134" s="18"/>
      <c r="Y134" s="18"/>
      <c r="Z134" s="18">
        <v>37800</v>
      </c>
      <c r="AA134" s="39">
        <v>2</v>
      </c>
    </row>
    <row r="135" spans="1:27">
      <c r="A135" s="3" t="s">
        <v>1415</v>
      </c>
      <c r="B135" s="18">
        <v>1522.11</v>
      </c>
      <c r="C135" s="18"/>
      <c r="D135" s="18"/>
      <c r="E135" s="18"/>
      <c r="F135" s="18"/>
      <c r="G135" s="18"/>
      <c r="H135" s="18"/>
      <c r="I135" s="18"/>
      <c r="J135" s="18">
        <v>60000</v>
      </c>
      <c r="K135" s="18">
        <v>25999</v>
      </c>
      <c r="L135" s="18">
        <v>40950</v>
      </c>
      <c r="M135" s="18"/>
      <c r="N135" s="18">
        <v>1</v>
      </c>
      <c r="O135" s="18"/>
      <c r="P135" s="18"/>
      <c r="Q135" s="18"/>
      <c r="R135" s="18"/>
      <c r="S135" s="18"/>
      <c r="T135" s="18"/>
      <c r="U135" s="18"/>
      <c r="V135" s="18">
        <v>1</v>
      </c>
      <c r="W135" s="18">
        <v>2</v>
      </c>
      <c r="X135" s="18">
        <v>3</v>
      </c>
      <c r="Y135" s="18"/>
      <c r="Z135" s="18">
        <v>128471.11</v>
      </c>
      <c r="AA135" s="39">
        <v>7</v>
      </c>
    </row>
    <row r="136" spans="1:27">
      <c r="A136" s="3" t="s">
        <v>1469</v>
      </c>
      <c r="B136" s="18"/>
      <c r="C136" s="18"/>
      <c r="D136" s="18"/>
      <c r="E136" s="18"/>
      <c r="F136" s="18"/>
      <c r="G136" s="18"/>
      <c r="H136" s="18"/>
      <c r="I136" s="18"/>
      <c r="J136" s="18"/>
      <c r="K136" s="18">
        <v>30000</v>
      </c>
      <c r="L136" s="18"/>
      <c r="M136" s="18"/>
      <c r="N136" s="18"/>
      <c r="O136" s="18"/>
      <c r="P136" s="18"/>
      <c r="Q136" s="18"/>
      <c r="R136" s="18"/>
      <c r="S136" s="18"/>
      <c r="T136" s="18"/>
      <c r="U136" s="18"/>
      <c r="V136" s="18"/>
      <c r="W136" s="18">
        <v>2</v>
      </c>
      <c r="X136" s="18"/>
      <c r="Y136" s="18"/>
      <c r="Z136" s="18">
        <v>30000</v>
      </c>
      <c r="AA136" s="39">
        <v>2</v>
      </c>
    </row>
    <row r="137" spans="1:27">
      <c r="A137" s="3" t="s">
        <v>1406</v>
      </c>
      <c r="B137" s="18"/>
      <c r="C137" s="18"/>
      <c r="D137" s="18"/>
      <c r="E137" s="18"/>
      <c r="F137" s="18"/>
      <c r="G137" s="18"/>
      <c r="H137" s="18"/>
      <c r="I137" s="18"/>
      <c r="J137" s="18"/>
      <c r="K137" s="18"/>
      <c r="L137" s="18">
        <v>28125</v>
      </c>
      <c r="M137" s="18"/>
      <c r="N137" s="18"/>
      <c r="O137" s="18"/>
      <c r="P137" s="18"/>
      <c r="Q137" s="18"/>
      <c r="R137" s="18"/>
      <c r="S137" s="18"/>
      <c r="T137" s="18"/>
      <c r="U137" s="18"/>
      <c r="V137" s="18"/>
      <c r="W137" s="18"/>
      <c r="X137" s="18">
        <v>3</v>
      </c>
      <c r="Y137" s="18"/>
      <c r="Z137" s="18">
        <v>28125</v>
      </c>
      <c r="AA137" s="39">
        <v>3</v>
      </c>
    </row>
    <row r="138" spans="1:27">
      <c r="A138" s="3" t="s">
        <v>1392</v>
      </c>
      <c r="B138" s="18"/>
      <c r="C138" s="18"/>
      <c r="D138" s="18"/>
      <c r="E138" s="18"/>
      <c r="F138" s="18">
        <v>99500</v>
      </c>
      <c r="G138" s="18"/>
      <c r="H138" s="18">
        <v>15000</v>
      </c>
      <c r="I138" s="18">
        <v>90000</v>
      </c>
      <c r="J138" s="18"/>
      <c r="K138" s="18"/>
      <c r="L138" s="18"/>
      <c r="M138" s="18"/>
      <c r="N138" s="18"/>
      <c r="O138" s="18"/>
      <c r="P138" s="18"/>
      <c r="Q138" s="18"/>
      <c r="R138" s="18">
        <v>1</v>
      </c>
      <c r="S138" s="18"/>
      <c r="T138" s="18">
        <v>1</v>
      </c>
      <c r="U138" s="18">
        <v>1</v>
      </c>
      <c r="V138" s="18"/>
      <c r="W138" s="18"/>
      <c r="X138" s="18"/>
      <c r="Y138" s="18"/>
      <c r="Z138" s="18">
        <v>204500</v>
      </c>
      <c r="AA138" s="39">
        <v>3</v>
      </c>
    </row>
    <row r="139" spans="1:27">
      <c r="A139" s="3" t="s">
        <v>1641</v>
      </c>
      <c r="B139" s="18"/>
      <c r="C139" s="18"/>
      <c r="D139" s="18"/>
      <c r="E139" s="18"/>
      <c r="F139" s="18"/>
      <c r="G139" s="18"/>
      <c r="H139" s="18"/>
      <c r="I139" s="18">
        <v>20000</v>
      </c>
      <c r="J139" s="18"/>
      <c r="K139" s="18"/>
      <c r="L139" s="18"/>
      <c r="M139" s="18"/>
      <c r="N139" s="18"/>
      <c r="O139" s="18"/>
      <c r="P139" s="18"/>
      <c r="Q139" s="18"/>
      <c r="R139" s="18"/>
      <c r="S139" s="18"/>
      <c r="T139" s="18"/>
      <c r="U139" s="18">
        <v>1</v>
      </c>
      <c r="V139" s="18"/>
      <c r="W139" s="18"/>
      <c r="X139" s="18"/>
      <c r="Y139" s="18"/>
      <c r="Z139" s="18">
        <v>20000</v>
      </c>
      <c r="AA139" s="39">
        <v>1</v>
      </c>
    </row>
    <row r="140" spans="1:27">
      <c r="A140" s="3" t="s">
        <v>1507</v>
      </c>
      <c r="B140" s="18"/>
      <c r="C140" s="18">
        <v>175000</v>
      </c>
      <c r="D140" s="18"/>
      <c r="E140" s="18"/>
      <c r="F140" s="18"/>
      <c r="G140" s="18">
        <v>3565</v>
      </c>
      <c r="H140" s="18"/>
      <c r="I140" s="18"/>
      <c r="J140" s="18"/>
      <c r="K140" s="18">
        <v>10000</v>
      </c>
      <c r="L140" s="18"/>
      <c r="M140" s="18"/>
      <c r="N140" s="18"/>
      <c r="O140" s="18">
        <v>1</v>
      </c>
      <c r="P140" s="18"/>
      <c r="Q140" s="18"/>
      <c r="R140" s="18"/>
      <c r="S140" s="18">
        <v>2</v>
      </c>
      <c r="T140" s="18"/>
      <c r="U140" s="18"/>
      <c r="V140" s="18"/>
      <c r="W140" s="18">
        <v>1</v>
      </c>
      <c r="X140" s="18"/>
      <c r="Y140" s="18"/>
      <c r="Z140" s="18">
        <v>188565</v>
      </c>
      <c r="AA140" s="39">
        <v>4</v>
      </c>
    </row>
    <row r="141" spans="1:27">
      <c r="A141" s="3" t="s">
        <v>1964</v>
      </c>
      <c r="B141" s="18">
        <v>455.68</v>
      </c>
      <c r="C141" s="18"/>
      <c r="D141" s="18"/>
      <c r="E141" s="18"/>
      <c r="F141" s="18"/>
      <c r="G141" s="18"/>
      <c r="H141" s="18"/>
      <c r="I141" s="18"/>
      <c r="J141" s="18"/>
      <c r="K141" s="18"/>
      <c r="L141" s="18"/>
      <c r="M141" s="18"/>
      <c r="N141" s="18">
        <v>1</v>
      </c>
      <c r="O141" s="18"/>
      <c r="P141" s="18"/>
      <c r="Q141" s="18"/>
      <c r="R141" s="18"/>
      <c r="S141" s="18"/>
      <c r="T141" s="18"/>
      <c r="U141" s="18"/>
      <c r="V141" s="18"/>
      <c r="W141" s="18"/>
      <c r="X141" s="18"/>
      <c r="Y141" s="18"/>
      <c r="Z141" s="18">
        <v>455.68</v>
      </c>
      <c r="AA141" s="39">
        <v>1</v>
      </c>
    </row>
    <row r="142" spans="1:27">
      <c r="A142" s="3" t="s">
        <v>1672</v>
      </c>
      <c r="B142" s="18"/>
      <c r="C142" s="18"/>
      <c r="D142" s="18"/>
      <c r="E142" s="18"/>
      <c r="F142" s="18"/>
      <c r="G142" s="18"/>
      <c r="H142" s="18"/>
      <c r="I142" s="18"/>
      <c r="J142" s="18"/>
      <c r="K142" s="18"/>
      <c r="L142" s="18">
        <v>3004375</v>
      </c>
      <c r="M142" s="18"/>
      <c r="N142" s="18"/>
      <c r="O142" s="18"/>
      <c r="P142" s="18"/>
      <c r="Q142" s="18"/>
      <c r="R142" s="18"/>
      <c r="S142" s="18"/>
      <c r="T142" s="18"/>
      <c r="U142" s="18"/>
      <c r="V142" s="18"/>
      <c r="W142" s="18"/>
      <c r="X142" s="18">
        <v>2</v>
      </c>
      <c r="Y142" s="18"/>
      <c r="Z142" s="18">
        <v>3004375</v>
      </c>
      <c r="AA142" s="39">
        <v>2</v>
      </c>
    </row>
    <row r="143" spans="1:27">
      <c r="A143" s="3" t="s">
        <v>1365</v>
      </c>
      <c r="B143" s="18"/>
      <c r="C143" s="18"/>
      <c r="D143" s="18">
        <v>25000</v>
      </c>
      <c r="E143" s="18"/>
      <c r="F143" s="18"/>
      <c r="G143" s="18"/>
      <c r="H143" s="18"/>
      <c r="I143" s="18"/>
      <c r="J143" s="18"/>
      <c r="K143" s="18"/>
      <c r="L143" s="18">
        <v>15925</v>
      </c>
      <c r="M143" s="18"/>
      <c r="N143" s="18"/>
      <c r="O143" s="18"/>
      <c r="P143" s="18">
        <v>1</v>
      </c>
      <c r="Q143" s="18"/>
      <c r="R143" s="18"/>
      <c r="S143" s="18"/>
      <c r="T143" s="18"/>
      <c r="U143" s="18"/>
      <c r="V143" s="18"/>
      <c r="W143" s="18"/>
      <c r="X143" s="18">
        <v>2</v>
      </c>
      <c r="Y143" s="18"/>
      <c r="Z143" s="18">
        <v>40925</v>
      </c>
      <c r="AA143" s="39">
        <v>3</v>
      </c>
    </row>
    <row r="144" spans="1:27">
      <c r="A144" s="3" t="s">
        <v>1717</v>
      </c>
      <c r="B144" s="18"/>
      <c r="C144" s="18"/>
      <c r="D144" s="18"/>
      <c r="E144" s="18"/>
      <c r="F144" s="18"/>
      <c r="G144" s="18"/>
      <c r="H144" s="18"/>
      <c r="I144" s="18"/>
      <c r="J144" s="18"/>
      <c r="K144" s="18"/>
      <c r="L144" s="18">
        <v>12500</v>
      </c>
      <c r="M144" s="18"/>
      <c r="N144" s="18"/>
      <c r="O144" s="18"/>
      <c r="P144" s="18"/>
      <c r="Q144" s="18"/>
      <c r="R144" s="18"/>
      <c r="S144" s="18"/>
      <c r="T144" s="18"/>
      <c r="U144" s="18"/>
      <c r="V144" s="18"/>
      <c r="W144" s="18"/>
      <c r="X144" s="18">
        <v>1</v>
      </c>
      <c r="Y144" s="18"/>
      <c r="Z144" s="18">
        <v>12500</v>
      </c>
      <c r="AA144" s="39">
        <v>1</v>
      </c>
    </row>
    <row r="145" spans="1:27">
      <c r="A145" s="3" t="s">
        <v>1727</v>
      </c>
      <c r="B145" s="18"/>
      <c r="C145" s="18"/>
      <c r="D145" s="18"/>
      <c r="E145" s="18"/>
      <c r="F145" s="18"/>
      <c r="G145" s="18"/>
      <c r="H145" s="18"/>
      <c r="I145" s="18"/>
      <c r="J145" s="18"/>
      <c r="K145" s="18">
        <v>27000</v>
      </c>
      <c r="L145" s="18"/>
      <c r="M145" s="18"/>
      <c r="N145" s="18"/>
      <c r="O145" s="18"/>
      <c r="P145" s="18"/>
      <c r="Q145" s="18"/>
      <c r="R145" s="18"/>
      <c r="S145" s="18"/>
      <c r="T145" s="18"/>
      <c r="U145" s="18"/>
      <c r="V145" s="18"/>
      <c r="W145" s="18">
        <v>1</v>
      </c>
      <c r="X145" s="18"/>
      <c r="Y145" s="18"/>
      <c r="Z145" s="18">
        <v>27000</v>
      </c>
      <c r="AA145" s="39">
        <v>1</v>
      </c>
    </row>
    <row r="146" spans="1:27">
      <c r="A146" s="3" t="s">
        <v>1390</v>
      </c>
      <c r="B146" s="18"/>
      <c r="C146" s="18"/>
      <c r="D146" s="18">
        <v>770.73</v>
      </c>
      <c r="E146" s="18"/>
      <c r="F146" s="18"/>
      <c r="G146" s="18">
        <v>752500</v>
      </c>
      <c r="H146" s="18"/>
      <c r="I146" s="18"/>
      <c r="J146" s="18"/>
      <c r="K146" s="18">
        <v>86</v>
      </c>
      <c r="L146" s="18"/>
      <c r="M146" s="18"/>
      <c r="N146" s="18"/>
      <c r="O146" s="18"/>
      <c r="P146" s="18">
        <v>1</v>
      </c>
      <c r="Q146" s="18"/>
      <c r="R146" s="18"/>
      <c r="S146" s="18">
        <v>2</v>
      </c>
      <c r="T146" s="18"/>
      <c r="U146" s="18"/>
      <c r="V146" s="18"/>
      <c r="W146" s="18">
        <v>1</v>
      </c>
      <c r="X146" s="18"/>
      <c r="Y146" s="18"/>
      <c r="Z146" s="18">
        <v>753356.73</v>
      </c>
      <c r="AA146" s="39">
        <v>4</v>
      </c>
    </row>
    <row r="147" spans="1:27">
      <c r="A147" s="3" t="s">
        <v>1380</v>
      </c>
      <c r="B147" s="18"/>
      <c r="C147" s="18">
        <v>80000</v>
      </c>
      <c r="D147" s="18">
        <v>17500</v>
      </c>
      <c r="E147" s="18">
        <v>20000</v>
      </c>
      <c r="F147" s="18">
        <v>10000</v>
      </c>
      <c r="G147" s="18"/>
      <c r="H147" s="18"/>
      <c r="I147" s="18"/>
      <c r="J147" s="18">
        <v>7000</v>
      </c>
      <c r="K147" s="18">
        <v>6250</v>
      </c>
      <c r="L147" s="18">
        <v>20000</v>
      </c>
      <c r="M147" s="18"/>
      <c r="N147" s="18"/>
      <c r="O147" s="18">
        <v>2</v>
      </c>
      <c r="P147" s="18">
        <v>2</v>
      </c>
      <c r="Q147" s="18">
        <v>1</v>
      </c>
      <c r="R147" s="18">
        <v>1</v>
      </c>
      <c r="S147" s="18"/>
      <c r="T147" s="18"/>
      <c r="U147" s="18"/>
      <c r="V147" s="18">
        <v>1</v>
      </c>
      <c r="W147" s="18">
        <v>1</v>
      </c>
      <c r="X147" s="18">
        <v>1</v>
      </c>
      <c r="Y147" s="18"/>
      <c r="Z147" s="18">
        <v>160750</v>
      </c>
      <c r="AA147" s="39">
        <v>9</v>
      </c>
    </row>
    <row r="148" spans="1:27">
      <c r="A148" s="3" t="s">
        <v>1331</v>
      </c>
      <c r="B148" s="18">
        <v>3750</v>
      </c>
      <c r="C148" s="18">
        <v>33250</v>
      </c>
      <c r="D148" s="18">
        <v>65000</v>
      </c>
      <c r="E148" s="18">
        <v>17000</v>
      </c>
      <c r="F148" s="18">
        <v>393500</v>
      </c>
      <c r="G148" s="18">
        <v>1289500</v>
      </c>
      <c r="H148" s="18">
        <v>447700</v>
      </c>
      <c r="I148" s="18">
        <v>400411</v>
      </c>
      <c r="J148" s="18">
        <v>208550</v>
      </c>
      <c r="K148" s="18">
        <v>130000</v>
      </c>
      <c r="L148" s="18">
        <v>2063400</v>
      </c>
      <c r="M148" s="18"/>
      <c r="N148" s="18">
        <v>1</v>
      </c>
      <c r="O148" s="18">
        <v>3</v>
      </c>
      <c r="P148" s="18">
        <v>6</v>
      </c>
      <c r="Q148" s="18">
        <v>3</v>
      </c>
      <c r="R148" s="18">
        <v>6</v>
      </c>
      <c r="S148" s="18">
        <v>9</v>
      </c>
      <c r="T148" s="18">
        <v>7</v>
      </c>
      <c r="U148" s="18">
        <v>13</v>
      </c>
      <c r="V148" s="18">
        <v>12</v>
      </c>
      <c r="W148" s="18">
        <v>3</v>
      </c>
      <c r="X148" s="18">
        <v>5</v>
      </c>
      <c r="Y148" s="18"/>
      <c r="Z148" s="18">
        <v>5052061</v>
      </c>
      <c r="AA148" s="39">
        <v>68</v>
      </c>
    </row>
    <row r="149" spans="1:27">
      <c r="A149" s="3" t="s">
        <v>1623</v>
      </c>
      <c r="B149" s="18"/>
      <c r="C149" s="18"/>
      <c r="D149" s="18"/>
      <c r="E149" s="18"/>
      <c r="F149" s="18"/>
      <c r="G149" s="18">
        <v>2800</v>
      </c>
      <c r="H149" s="18"/>
      <c r="I149" s="18"/>
      <c r="J149" s="18"/>
      <c r="K149" s="18"/>
      <c r="L149" s="18"/>
      <c r="M149" s="18"/>
      <c r="N149" s="18"/>
      <c r="O149" s="18"/>
      <c r="P149" s="18"/>
      <c r="Q149" s="18"/>
      <c r="R149" s="18"/>
      <c r="S149" s="18">
        <v>1</v>
      </c>
      <c r="T149" s="18"/>
      <c r="U149" s="18"/>
      <c r="V149" s="18"/>
      <c r="W149" s="18"/>
      <c r="X149" s="18"/>
      <c r="Y149" s="18"/>
      <c r="Z149" s="18">
        <v>2800</v>
      </c>
      <c r="AA149" s="39">
        <v>1</v>
      </c>
    </row>
    <row r="150" spans="1:27">
      <c r="A150" s="3" t="s">
        <v>1388</v>
      </c>
      <c r="B150" s="18"/>
      <c r="C150" s="18"/>
      <c r="D150" s="18"/>
      <c r="E150" s="18"/>
      <c r="F150" s="18"/>
      <c r="G150" s="18">
        <v>3000</v>
      </c>
      <c r="H150" s="18"/>
      <c r="I150" s="18"/>
      <c r="J150" s="18"/>
      <c r="K150" s="18">
        <v>685000</v>
      </c>
      <c r="L150" s="18"/>
      <c r="M150" s="18"/>
      <c r="N150" s="18"/>
      <c r="O150" s="18"/>
      <c r="P150" s="18"/>
      <c r="Q150" s="18"/>
      <c r="R150" s="18"/>
      <c r="S150" s="18">
        <v>2</v>
      </c>
      <c r="T150" s="18"/>
      <c r="U150" s="18"/>
      <c r="V150" s="18"/>
      <c r="W150" s="18">
        <v>4</v>
      </c>
      <c r="X150" s="18"/>
      <c r="Y150" s="18"/>
      <c r="Z150" s="18">
        <v>688000</v>
      </c>
      <c r="AA150" s="39">
        <v>6</v>
      </c>
    </row>
    <row r="151" spans="1:27">
      <c r="A151" s="3" t="s">
        <v>1676</v>
      </c>
      <c r="B151" s="18"/>
      <c r="C151" s="18"/>
      <c r="D151" s="18"/>
      <c r="E151" s="18"/>
      <c r="F151" s="18">
        <v>2911.68</v>
      </c>
      <c r="G151" s="18"/>
      <c r="H151" s="18"/>
      <c r="I151" s="18"/>
      <c r="J151" s="18">
        <v>2000</v>
      </c>
      <c r="K151" s="18"/>
      <c r="L151" s="18"/>
      <c r="M151" s="18"/>
      <c r="N151" s="18"/>
      <c r="O151" s="18"/>
      <c r="P151" s="18"/>
      <c r="Q151" s="18"/>
      <c r="R151" s="18">
        <v>1</v>
      </c>
      <c r="S151" s="18"/>
      <c r="T151" s="18"/>
      <c r="U151" s="18"/>
      <c r="V151" s="18">
        <v>1</v>
      </c>
      <c r="W151" s="18"/>
      <c r="X151" s="18"/>
      <c r="Y151" s="18"/>
      <c r="Z151" s="18">
        <v>4911.68</v>
      </c>
      <c r="AA151" s="39">
        <v>2</v>
      </c>
    </row>
    <row r="152" spans="1:27">
      <c r="A152" s="3" t="s">
        <v>1519</v>
      </c>
      <c r="B152" s="18"/>
      <c r="C152" s="18"/>
      <c r="D152" s="18"/>
      <c r="E152" s="18"/>
      <c r="F152" s="18"/>
      <c r="G152" s="18">
        <v>150000</v>
      </c>
      <c r="H152" s="18"/>
      <c r="I152" s="18"/>
      <c r="J152" s="18"/>
      <c r="K152" s="18"/>
      <c r="L152" s="18">
        <v>9375</v>
      </c>
      <c r="M152" s="18"/>
      <c r="N152" s="18"/>
      <c r="O152" s="18"/>
      <c r="P152" s="18"/>
      <c r="Q152" s="18"/>
      <c r="R152" s="18"/>
      <c r="S152" s="18">
        <v>1</v>
      </c>
      <c r="T152" s="18"/>
      <c r="U152" s="18"/>
      <c r="V152" s="18"/>
      <c r="W152" s="18"/>
      <c r="X152" s="18">
        <v>1</v>
      </c>
      <c r="Y152" s="18"/>
      <c r="Z152" s="18">
        <v>159375</v>
      </c>
      <c r="AA152" s="39">
        <v>2</v>
      </c>
    </row>
    <row r="153" spans="1:27">
      <c r="A153" s="3" t="s">
        <v>1523</v>
      </c>
      <c r="B153" s="18"/>
      <c r="C153" s="18"/>
      <c r="D153" s="18">
        <v>57300</v>
      </c>
      <c r="E153" s="18"/>
      <c r="F153" s="18"/>
      <c r="G153" s="18"/>
      <c r="H153" s="18"/>
      <c r="I153" s="18"/>
      <c r="J153" s="18"/>
      <c r="K153" s="18"/>
      <c r="L153" s="18"/>
      <c r="M153" s="18"/>
      <c r="N153" s="18"/>
      <c r="O153" s="18"/>
      <c r="P153" s="18">
        <v>1</v>
      </c>
      <c r="Q153" s="18"/>
      <c r="R153" s="18"/>
      <c r="S153" s="18"/>
      <c r="T153" s="18"/>
      <c r="U153" s="18"/>
      <c r="V153" s="18"/>
      <c r="W153" s="18"/>
      <c r="X153" s="18"/>
      <c r="Y153" s="18"/>
      <c r="Z153" s="18">
        <v>57300</v>
      </c>
      <c r="AA153" s="39">
        <v>1</v>
      </c>
    </row>
    <row r="154" spans="1:27">
      <c r="A154" s="3" t="s">
        <v>1870</v>
      </c>
      <c r="B154" s="18"/>
      <c r="C154" s="18"/>
      <c r="D154" s="18"/>
      <c r="E154" s="18"/>
      <c r="F154" s="18"/>
      <c r="G154" s="18"/>
      <c r="H154" s="18"/>
      <c r="I154" s="18"/>
      <c r="J154" s="18"/>
      <c r="K154" s="18"/>
      <c r="L154" s="18">
        <v>3125</v>
      </c>
      <c r="M154" s="18"/>
      <c r="N154" s="18"/>
      <c r="O154" s="18"/>
      <c r="P154" s="18"/>
      <c r="Q154" s="18"/>
      <c r="R154" s="18"/>
      <c r="S154" s="18"/>
      <c r="T154" s="18"/>
      <c r="U154" s="18"/>
      <c r="V154" s="18"/>
      <c r="W154" s="18"/>
      <c r="X154" s="18">
        <v>1</v>
      </c>
      <c r="Y154" s="18"/>
      <c r="Z154" s="18">
        <v>3125</v>
      </c>
      <c r="AA154" s="39">
        <v>1</v>
      </c>
    </row>
    <row r="155" spans="1:27">
      <c r="A155" s="3" t="s">
        <v>1688</v>
      </c>
      <c r="B155" s="18"/>
      <c r="C155" s="18"/>
      <c r="D155" s="18"/>
      <c r="E155" s="18">
        <v>5000</v>
      </c>
      <c r="F155" s="18"/>
      <c r="G155" s="18"/>
      <c r="H155" s="18"/>
      <c r="I155" s="18"/>
      <c r="J155" s="18">
        <v>1880</v>
      </c>
      <c r="K155" s="18"/>
      <c r="L155" s="18">
        <v>551.8599999999999</v>
      </c>
      <c r="M155" s="18"/>
      <c r="N155" s="18"/>
      <c r="O155" s="18"/>
      <c r="P155" s="18"/>
      <c r="Q155" s="18">
        <v>1</v>
      </c>
      <c r="R155" s="18"/>
      <c r="S155" s="18"/>
      <c r="T155" s="18"/>
      <c r="U155" s="18"/>
      <c r="V155" s="18">
        <v>1</v>
      </c>
      <c r="W155" s="18"/>
      <c r="X155" s="18">
        <v>2</v>
      </c>
      <c r="Y155" s="18"/>
      <c r="Z155" s="18">
        <v>7431.8600000000006</v>
      </c>
      <c r="AA155" s="39">
        <v>4</v>
      </c>
    </row>
    <row r="156" spans="1:27">
      <c r="A156" s="3" t="s">
        <v>1841</v>
      </c>
      <c r="B156" s="18"/>
      <c r="C156" s="18"/>
      <c r="D156" s="18"/>
      <c r="E156" s="18"/>
      <c r="F156" s="18"/>
      <c r="G156" s="18"/>
      <c r="H156" s="18"/>
      <c r="I156" s="18"/>
      <c r="J156" s="18"/>
      <c r="K156" s="18">
        <v>1198.0899999999999</v>
      </c>
      <c r="L156" s="18"/>
      <c r="M156" s="18"/>
      <c r="N156" s="18"/>
      <c r="O156" s="18"/>
      <c r="P156" s="18"/>
      <c r="Q156" s="18"/>
      <c r="R156" s="18"/>
      <c r="S156" s="18"/>
      <c r="T156" s="18"/>
      <c r="U156" s="18"/>
      <c r="V156" s="18"/>
      <c r="W156" s="18">
        <v>1</v>
      </c>
      <c r="X156" s="18"/>
      <c r="Y156" s="18"/>
      <c r="Z156" s="18">
        <v>1198.0899999999999</v>
      </c>
      <c r="AA156" s="39">
        <v>1</v>
      </c>
    </row>
    <row r="157" spans="1:27">
      <c r="A157" s="3" t="s">
        <v>1714</v>
      </c>
      <c r="B157" s="18"/>
      <c r="C157" s="18"/>
      <c r="D157" s="18"/>
      <c r="E157" s="18"/>
      <c r="F157" s="18"/>
      <c r="G157" s="18"/>
      <c r="H157" s="18"/>
      <c r="I157" s="18"/>
      <c r="J157" s="18">
        <v>40000</v>
      </c>
      <c r="K157" s="18"/>
      <c r="L157" s="18">
        <v>2500</v>
      </c>
      <c r="M157" s="18"/>
      <c r="N157" s="18"/>
      <c r="O157" s="18"/>
      <c r="P157" s="18"/>
      <c r="Q157" s="18"/>
      <c r="R157" s="18"/>
      <c r="S157" s="18"/>
      <c r="T157" s="18"/>
      <c r="U157" s="18"/>
      <c r="V157" s="18">
        <v>1</v>
      </c>
      <c r="W157" s="18"/>
      <c r="X157" s="18">
        <v>1</v>
      </c>
      <c r="Y157" s="18"/>
      <c r="Z157" s="18">
        <v>42500</v>
      </c>
      <c r="AA157" s="39">
        <v>2</v>
      </c>
    </row>
    <row r="158" spans="1:27">
      <c r="A158" s="3" t="s">
        <v>1712</v>
      </c>
      <c r="B158" s="18"/>
      <c r="C158" s="18"/>
      <c r="D158" s="18"/>
      <c r="E158" s="18"/>
      <c r="F158" s="18"/>
      <c r="G158" s="18"/>
      <c r="H158" s="18"/>
      <c r="I158" s="18"/>
      <c r="J158" s="18"/>
      <c r="K158" s="18">
        <v>4500</v>
      </c>
      <c r="L158" s="18">
        <v>18089.689999999999</v>
      </c>
      <c r="M158" s="18"/>
      <c r="N158" s="18"/>
      <c r="O158" s="18"/>
      <c r="P158" s="18"/>
      <c r="Q158" s="18"/>
      <c r="R158" s="18"/>
      <c r="S158" s="18"/>
      <c r="T158" s="18"/>
      <c r="U158" s="18"/>
      <c r="V158" s="18"/>
      <c r="W158" s="18">
        <v>1</v>
      </c>
      <c r="X158" s="18">
        <v>1</v>
      </c>
      <c r="Y158" s="18"/>
      <c r="Z158" s="18">
        <v>22589.69</v>
      </c>
      <c r="AA158" s="39">
        <v>2</v>
      </c>
    </row>
    <row r="159" spans="1:27">
      <c r="A159" s="3" t="s">
        <v>1983</v>
      </c>
      <c r="B159" s="18"/>
      <c r="C159" s="18">
        <v>4615.57</v>
      </c>
      <c r="D159" s="18"/>
      <c r="E159" s="18"/>
      <c r="F159" s="18"/>
      <c r="G159" s="18"/>
      <c r="H159" s="18"/>
      <c r="I159" s="18"/>
      <c r="J159" s="18"/>
      <c r="K159" s="18"/>
      <c r="L159" s="18"/>
      <c r="M159" s="18"/>
      <c r="N159" s="18"/>
      <c r="O159" s="18">
        <v>2</v>
      </c>
      <c r="P159" s="18"/>
      <c r="Q159" s="18"/>
      <c r="R159" s="18"/>
      <c r="S159" s="18"/>
      <c r="T159" s="18"/>
      <c r="U159" s="18"/>
      <c r="V159" s="18"/>
      <c r="W159" s="18"/>
      <c r="X159" s="18"/>
      <c r="Y159" s="18"/>
      <c r="Z159" s="18">
        <v>4615.57</v>
      </c>
      <c r="AA159" s="39">
        <v>2</v>
      </c>
    </row>
    <row r="160" spans="1:27">
      <c r="A160" s="3" t="s">
        <v>1370</v>
      </c>
      <c r="B160" s="18"/>
      <c r="C160" s="18">
        <v>25000</v>
      </c>
      <c r="D160" s="18">
        <v>14000</v>
      </c>
      <c r="E160" s="18"/>
      <c r="F160" s="18"/>
      <c r="G160" s="18"/>
      <c r="H160" s="18">
        <v>75000</v>
      </c>
      <c r="I160" s="18"/>
      <c r="J160" s="18">
        <v>53044</v>
      </c>
      <c r="K160" s="18">
        <v>52000</v>
      </c>
      <c r="L160" s="18"/>
      <c r="M160" s="18"/>
      <c r="N160" s="18"/>
      <c r="O160" s="18">
        <v>1</v>
      </c>
      <c r="P160" s="18">
        <v>1</v>
      </c>
      <c r="Q160" s="18"/>
      <c r="R160" s="18"/>
      <c r="S160" s="18"/>
      <c r="T160" s="18">
        <v>1</v>
      </c>
      <c r="U160" s="18"/>
      <c r="V160" s="18">
        <v>2</v>
      </c>
      <c r="W160" s="18">
        <v>1</v>
      </c>
      <c r="X160" s="18"/>
      <c r="Y160" s="18"/>
      <c r="Z160" s="18">
        <v>219044</v>
      </c>
      <c r="AA160" s="39">
        <v>6</v>
      </c>
    </row>
    <row r="161" spans="1:27">
      <c r="A161" s="3" t="s">
        <v>1737</v>
      </c>
      <c r="B161" s="18">
        <v>5477.73</v>
      </c>
      <c r="C161" s="18"/>
      <c r="D161" s="18"/>
      <c r="E161" s="18"/>
      <c r="F161" s="18"/>
      <c r="G161" s="18"/>
      <c r="H161" s="18"/>
      <c r="I161" s="18"/>
      <c r="J161" s="18"/>
      <c r="K161" s="18"/>
      <c r="L161" s="18"/>
      <c r="M161" s="18"/>
      <c r="N161" s="18">
        <v>1</v>
      </c>
      <c r="O161" s="18"/>
      <c r="P161" s="18"/>
      <c r="Q161" s="18"/>
      <c r="R161" s="18"/>
      <c r="S161" s="18"/>
      <c r="T161" s="18"/>
      <c r="U161" s="18"/>
      <c r="V161" s="18"/>
      <c r="W161" s="18"/>
      <c r="X161" s="18"/>
      <c r="Y161" s="18"/>
      <c r="Z161" s="18">
        <v>5477.73</v>
      </c>
      <c r="AA161" s="39">
        <v>1</v>
      </c>
    </row>
    <row r="162" spans="1:27">
      <c r="A162" s="3" t="s">
        <v>1826</v>
      </c>
      <c r="B162" s="18"/>
      <c r="C162" s="18"/>
      <c r="D162" s="18"/>
      <c r="E162" s="18"/>
      <c r="F162" s="18"/>
      <c r="G162" s="18"/>
      <c r="H162" s="18"/>
      <c r="I162" s="18"/>
      <c r="J162" s="18"/>
      <c r="K162" s="18"/>
      <c r="L162" s="18">
        <v>32625</v>
      </c>
      <c r="M162" s="18"/>
      <c r="N162" s="18"/>
      <c r="O162" s="18"/>
      <c r="P162" s="18"/>
      <c r="Q162" s="18"/>
      <c r="R162" s="18"/>
      <c r="S162" s="18"/>
      <c r="T162" s="18"/>
      <c r="U162" s="18"/>
      <c r="V162" s="18"/>
      <c r="W162" s="18"/>
      <c r="X162" s="18">
        <v>2</v>
      </c>
      <c r="Y162" s="18"/>
      <c r="Z162" s="18">
        <v>32625</v>
      </c>
      <c r="AA162" s="39">
        <v>2</v>
      </c>
    </row>
    <row r="163" spans="1:27">
      <c r="A163" s="3" t="s">
        <v>2081</v>
      </c>
      <c r="B163" s="18">
        <v>182</v>
      </c>
      <c r="C163" s="18"/>
      <c r="D163" s="18"/>
      <c r="E163" s="18"/>
      <c r="F163" s="18"/>
      <c r="G163" s="18"/>
      <c r="H163" s="18"/>
      <c r="I163" s="18"/>
      <c r="J163" s="18"/>
      <c r="K163" s="18"/>
      <c r="L163" s="18"/>
      <c r="M163" s="18"/>
      <c r="N163" s="18">
        <v>1</v>
      </c>
      <c r="O163" s="18"/>
      <c r="P163" s="18"/>
      <c r="Q163" s="18"/>
      <c r="R163" s="18"/>
      <c r="S163" s="18"/>
      <c r="T163" s="18"/>
      <c r="U163" s="18"/>
      <c r="V163" s="18"/>
      <c r="W163" s="18"/>
      <c r="X163" s="18"/>
      <c r="Y163" s="18"/>
      <c r="Z163" s="18">
        <v>182</v>
      </c>
      <c r="AA163" s="39">
        <v>1</v>
      </c>
    </row>
    <row r="164" spans="1:27">
      <c r="A164" s="3" t="s">
        <v>1511</v>
      </c>
      <c r="B164" s="18"/>
      <c r="C164" s="18"/>
      <c r="D164" s="18">
        <v>9960</v>
      </c>
      <c r="E164" s="18"/>
      <c r="F164" s="18">
        <v>901</v>
      </c>
      <c r="G164" s="18"/>
      <c r="H164" s="18"/>
      <c r="I164" s="18"/>
      <c r="J164" s="18"/>
      <c r="K164" s="18"/>
      <c r="L164" s="18"/>
      <c r="M164" s="18"/>
      <c r="N164" s="18"/>
      <c r="O164" s="18"/>
      <c r="P164" s="18">
        <v>1</v>
      </c>
      <c r="Q164" s="18"/>
      <c r="R164" s="18">
        <v>1</v>
      </c>
      <c r="S164" s="18"/>
      <c r="T164" s="18"/>
      <c r="U164" s="18"/>
      <c r="V164" s="18"/>
      <c r="W164" s="18"/>
      <c r="X164" s="18"/>
      <c r="Y164" s="18"/>
      <c r="Z164" s="18">
        <v>10861</v>
      </c>
      <c r="AA164" s="39">
        <v>2</v>
      </c>
    </row>
    <row r="165" spans="1:27">
      <c r="A165" s="3" t="s">
        <v>1452</v>
      </c>
      <c r="B165" s="18"/>
      <c r="C165" s="18">
        <v>280000</v>
      </c>
      <c r="D165" s="18"/>
      <c r="E165" s="18"/>
      <c r="F165" s="18"/>
      <c r="G165" s="18">
        <v>9500</v>
      </c>
      <c r="H165" s="18"/>
      <c r="I165" s="18">
        <v>659.56</v>
      </c>
      <c r="J165" s="18"/>
      <c r="K165" s="18">
        <v>3290.38</v>
      </c>
      <c r="L165" s="18"/>
      <c r="M165" s="18"/>
      <c r="N165" s="18"/>
      <c r="O165" s="18">
        <v>1</v>
      </c>
      <c r="P165" s="18"/>
      <c r="Q165" s="18"/>
      <c r="R165" s="18"/>
      <c r="S165" s="18">
        <v>1</v>
      </c>
      <c r="T165" s="18"/>
      <c r="U165" s="18">
        <v>1</v>
      </c>
      <c r="V165" s="18"/>
      <c r="W165" s="18">
        <v>4</v>
      </c>
      <c r="X165" s="18"/>
      <c r="Y165" s="18"/>
      <c r="Z165" s="18">
        <v>293449.94</v>
      </c>
      <c r="AA165" s="39">
        <v>7</v>
      </c>
    </row>
    <row r="166" spans="1:27">
      <c r="A166" s="3" t="s">
        <v>1517</v>
      </c>
      <c r="B166" s="18"/>
      <c r="C166" s="18"/>
      <c r="D166" s="18"/>
      <c r="E166" s="18">
        <v>6353.33</v>
      </c>
      <c r="F166" s="18"/>
      <c r="G166" s="18"/>
      <c r="H166" s="18"/>
      <c r="I166" s="18"/>
      <c r="J166" s="18">
        <v>1439.8</v>
      </c>
      <c r="K166" s="18">
        <v>560.39</v>
      </c>
      <c r="L166" s="18"/>
      <c r="M166" s="18"/>
      <c r="N166" s="18"/>
      <c r="O166" s="18"/>
      <c r="P166" s="18"/>
      <c r="Q166" s="18">
        <v>1</v>
      </c>
      <c r="R166" s="18"/>
      <c r="S166" s="18"/>
      <c r="T166" s="18"/>
      <c r="U166" s="18"/>
      <c r="V166" s="18">
        <v>1</v>
      </c>
      <c r="W166" s="18">
        <v>1</v>
      </c>
      <c r="X166" s="18"/>
      <c r="Y166" s="18"/>
      <c r="Z166" s="18">
        <v>8353.52</v>
      </c>
      <c r="AA166" s="39">
        <v>3</v>
      </c>
    </row>
    <row r="167" spans="1:27">
      <c r="A167" s="3" t="s">
        <v>1439</v>
      </c>
      <c r="B167" s="18">
        <v>259.2</v>
      </c>
      <c r="C167" s="18"/>
      <c r="D167" s="18"/>
      <c r="E167" s="18"/>
      <c r="F167" s="18"/>
      <c r="G167" s="18">
        <v>859</v>
      </c>
      <c r="H167" s="18"/>
      <c r="I167" s="18">
        <v>426</v>
      </c>
      <c r="J167" s="18"/>
      <c r="K167" s="18">
        <v>3699.57</v>
      </c>
      <c r="L167" s="18"/>
      <c r="M167" s="18"/>
      <c r="N167" s="18">
        <v>1</v>
      </c>
      <c r="O167" s="18"/>
      <c r="P167" s="18"/>
      <c r="Q167" s="18"/>
      <c r="R167" s="18"/>
      <c r="S167" s="18">
        <v>1</v>
      </c>
      <c r="T167" s="18"/>
      <c r="U167" s="18">
        <v>1</v>
      </c>
      <c r="V167" s="18"/>
      <c r="W167" s="18">
        <v>1</v>
      </c>
      <c r="X167" s="18"/>
      <c r="Y167" s="18"/>
      <c r="Z167" s="18">
        <v>5243.77</v>
      </c>
      <c r="AA167" s="39">
        <v>4</v>
      </c>
    </row>
    <row r="168" spans="1:27">
      <c r="A168" s="3" t="s">
        <v>1942</v>
      </c>
      <c r="B168" s="18"/>
      <c r="C168" s="18"/>
      <c r="D168" s="18"/>
      <c r="E168" s="18"/>
      <c r="F168" s="18"/>
      <c r="G168" s="18"/>
      <c r="H168" s="18"/>
      <c r="I168" s="18"/>
      <c r="J168" s="18"/>
      <c r="K168" s="18"/>
      <c r="L168" s="18">
        <v>539.77</v>
      </c>
      <c r="M168" s="18"/>
      <c r="N168" s="18"/>
      <c r="O168" s="18"/>
      <c r="P168" s="18"/>
      <c r="Q168" s="18"/>
      <c r="R168" s="18"/>
      <c r="S168" s="18"/>
      <c r="T168" s="18"/>
      <c r="U168" s="18"/>
      <c r="V168" s="18"/>
      <c r="W168" s="18"/>
      <c r="X168" s="18">
        <v>1</v>
      </c>
      <c r="Y168" s="18"/>
      <c r="Z168" s="18">
        <v>539.77</v>
      </c>
      <c r="AA168" s="39">
        <v>1</v>
      </c>
    </row>
    <row r="169" spans="1:27">
      <c r="A169" s="3" t="s">
        <v>1359</v>
      </c>
      <c r="B169" s="18">
        <v>282.3</v>
      </c>
      <c r="C169" s="18"/>
      <c r="D169" s="18">
        <v>770.71</v>
      </c>
      <c r="E169" s="18">
        <v>1538.85</v>
      </c>
      <c r="F169" s="18">
        <v>1296.55</v>
      </c>
      <c r="G169" s="18">
        <v>8183.0599999999995</v>
      </c>
      <c r="H169" s="18">
        <v>9868.26</v>
      </c>
      <c r="I169" s="18">
        <v>35000</v>
      </c>
      <c r="J169" s="18">
        <v>549.99</v>
      </c>
      <c r="K169" s="18">
        <v>17161.29</v>
      </c>
      <c r="L169" s="18">
        <v>861.99</v>
      </c>
      <c r="M169" s="18"/>
      <c r="N169" s="18">
        <v>2</v>
      </c>
      <c r="O169" s="18"/>
      <c r="P169" s="18">
        <v>1</v>
      </c>
      <c r="Q169" s="18">
        <v>2</v>
      </c>
      <c r="R169" s="18">
        <v>2</v>
      </c>
      <c r="S169" s="18">
        <v>2</v>
      </c>
      <c r="T169" s="18">
        <v>1</v>
      </c>
      <c r="U169" s="18">
        <v>2</v>
      </c>
      <c r="V169" s="18">
        <v>1</v>
      </c>
      <c r="W169" s="18">
        <v>6</v>
      </c>
      <c r="X169" s="18">
        <v>1</v>
      </c>
      <c r="Y169" s="18"/>
      <c r="Z169" s="18">
        <v>75513</v>
      </c>
      <c r="AA169" s="39">
        <v>20</v>
      </c>
    </row>
    <row r="170" spans="1:27">
      <c r="A170" s="3" t="s">
        <v>1604</v>
      </c>
      <c r="B170" s="18"/>
      <c r="C170" s="18"/>
      <c r="D170" s="18"/>
      <c r="E170" s="18">
        <v>44380</v>
      </c>
      <c r="F170" s="18"/>
      <c r="G170" s="18"/>
      <c r="H170" s="18"/>
      <c r="I170" s="18"/>
      <c r="J170" s="18"/>
      <c r="K170" s="18"/>
      <c r="L170" s="18"/>
      <c r="M170" s="18"/>
      <c r="N170" s="18"/>
      <c r="O170" s="18"/>
      <c r="P170" s="18"/>
      <c r="Q170" s="18">
        <v>2</v>
      </c>
      <c r="R170" s="18"/>
      <c r="S170" s="18"/>
      <c r="T170" s="18"/>
      <c r="U170" s="18"/>
      <c r="V170" s="18"/>
      <c r="W170" s="18"/>
      <c r="X170" s="18"/>
      <c r="Y170" s="18"/>
      <c r="Z170" s="18">
        <v>44380</v>
      </c>
      <c r="AA170" s="39">
        <v>2</v>
      </c>
    </row>
    <row r="171" spans="1:27">
      <c r="A171" s="3" t="s">
        <v>1337</v>
      </c>
      <c r="B171" s="18"/>
      <c r="C171" s="18"/>
      <c r="D171" s="18">
        <v>18500</v>
      </c>
      <c r="E171" s="18"/>
      <c r="F171" s="18"/>
      <c r="G171" s="18"/>
      <c r="H171" s="18"/>
      <c r="I171" s="18"/>
      <c r="J171" s="18">
        <v>13000</v>
      </c>
      <c r="K171" s="18"/>
      <c r="L171" s="18">
        <v>2044.19</v>
      </c>
      <c r="M171" s="18"/>
      <c r="N171" s="18"/>
      <c r="O171" s="18"/>
      <c r="P171" s="18">
        <v>2</v>
      </c>
      <c r="Q171" s="18"/>
      <c r="R171" s="18"/>
      <c r="S171" s="18"/>
      <c r="T171" s="18"/>
      <c r="U171" s="18"/>
      <c r="V171" s="18">
        <v>1</v>
      </c>
      <c r="W171" s="18"/>
      <c r="X171" s="18">
        <v>1</v>
      </c>
      <c r="Y171" s="18"/>
      <c r="Z171" s="18">
        <v>33544.19</v>
      </c>
      <c r="AA171" s="39">
        <v>4</v>
      </c>
    </row>
    <row r="172" spans="1:27">
      <c r="A172" s="3" t="s">
        <v>2318</v>
      </c>
      <c r="B172" s="18"/>
      <c r="C172" s="18"/>
      <c r="D172" s="18">
        <v>55000</v>
      </c>
      <c r="E172" s="18"/>
      <c r="F172" s="18"/>
      <c r="G172" s="18"/>
      <c r="H172" s="18"/>
      <c r="I172" s="18"/>
      <c r="J172" s="18"/>
      <c r="K172" s="18"/>
      <c r="L172" s="18"/>
      <c r="M172" s="18"/>
      <c r="N172" s="18"/>
      <c r="O172" s="18"/>
      <c r="P172" s="18">
        <v>1</v>
      </c>
      <c r="Q172" s="18"/>
      <c r="R172" s="18"/>
      <c r="S172" s="18"/>
      <c r="T172" s="18"/>
      <c r="U172" s="18"/>
      <c r="V172" s="18"/>
      <c r="W172" s="18"/>
      <c r="X172" s="18"/>
      <c r="Y172" s="18"/>
      <c r="Z172" s="18">
        <v>55000</v>
      </c>
      <c r="AA172" s="39">
        <v>1</v>
      </c>
    </row>
    <row r="173" spans="1:27">
      <c r="A173" s="3" t="s">
        <v>2323</v>
      </c>
      <c r="B173" s="18"/>
      <c r="C173" s="18"/>
      <c r="D173" s="18">
        <v>193270</v>
      </c>
      <c r="E173" s="18"/>
      <c r="F173" s="18"/>
      <c r="G173" s="18"/>
      <c r="H173" s="18"/>
      <c r="I173" s="18"/>
      <c r="J173" s="18"/>
      <c r="K173" s="18"/>
      <c r="L173" s="18"/>
      <c r="M173" s="18"/>
      <c r="N173" s="18"/>
      <c r="O173" s="18"/>
      <c r="P173" s="18">
        <v>3</v>
      </c>
      <c r="Q173" s="18"/>
      <c r="R173" s="18"/>
      <c r="S173" s="18"/>
      <c r="T173" s="18"/>
      <c r="U173" s="18"/>
      <c r="V173" s="18"/>
      <c r="W173" s="18"/>
      <c r="X173" s="18"/>
      <c r="Y173" s="18"/>
      <c r="Z173" s="18">
        <v>193270</v>
      </c>
      <c r="AA173" s="39">
        <v>3</v>
      </c>
    </row>
    <row r="174" spans="1:27">
      <c r="A174" s="3" t="s">
        <v>582</v>
      </c>
      <c r="B174" s="18"/>
      <c r="C174" s="18"/>
      <c r="D174" s="18"/>
      <c r="E174" s="18"/>
      <c r="F174" s="18"/>
      <c r="G174" s="18"/>
      <c r="H174" s="18"/>
      <c r="I174" s="18">
        <v>40000</v>
      </c>
      <c r="J174" s="18">
        <v>117500</v>
      </c>
      <c r="K174" s="18"/>
      <c r="L174" s="18"/>
      <c r="M174" s="18"/>
      <c r="N174" s="18"/>
      <c r="O174" s="18"/>
      <c r="P174" s="18"/>
      <c r="Q174" s="18"/>
      <c r="R174" s="18"/>
      <c r="S174" s="18"/>
      <c r="T174" s="18"/>
      <c r="U174" s="18">
        <v>1</v>
      </c>
      <c r="V174" s="18">
        <v>1</v>
      </c>
      <c r="W174" s="18"/>
      <c r="X174" s="18"/>
      <c r="Y174" s="18"/>
      <c r="Z174" s="18">
        <v>157500</v>
      </c>
      <c r="AA174" s="39">
        <v>2</v>
      </c>
    </row>
    <row r="175" spans="1:27">
      <c r="A175" s="3" t="s">
        <v>2319</v>
      </c>
      <c r="B175" s="18"/>
      <c r="C175" s="18"/>
      <c r="D175" s="18"/>
      <c r="E175" s="18"/>
      <c r="F175" s="18">
        <v>75000</v>
      </c>
      <c r="G175" s="18"/>
      <c r="H175" s="18"/>
      <c r="I175" s="18"/>
      <c r="J175" s="18"/>
      <c r="K175" s="18"/>
      <c r="L175" s="18"/>
      <c r="M175" s="18"/>
      <c r="N175" s="18"/>
      <c r="O175" s="18"/>
      <c r="P175" s="18"/>
      <c r="Q175" s="18"/>
      <c r="R175" s="18">
        <v>1</v>
      </c>
      <c r="S175" s="18"/>
      <c r="T175" s="18"/>
      <c r="U175" s="18"/>
      <c r="V175" s="18"/>
      <c r="W175" s="18"/>
      <c r="X175" s="18"/>
      <c r="Y175" s="18"/>
      <c r="Z175" s="18">
        <v>75000</v>
      </c>
      <c r="AA175" s="39">
        <v>1</v>
      </c>
    </row>
    <row r="176" spans="1:27">
      <c r="A176" s="3" t="s">
        <v>1071</v>
      </c>
      <c r="B176" s="18"/>
      <c r="C176" s="18"/>
      <c r="D176" s="18"/>
      <c r="E176" s="18"/>
      <c r="F176" s="18"/>
      <c r="G176" s="18">
        <v>350000</v>
      </c>
      <c r="H176" s="18"/>
      <c r="I176" s="18"/>
      <c r="J176" s="18"/>
      <c r="K176" s="18"/>
      <c r="L176" s="18"/>
      <c r="M176" s="18"/>
      <c r="N176" s="18"/>
      <c r="O176" s="18"/>
      <c r="P176" s="18"/>
      <c r="Q176" s="18"/>
      <c r="R176" s="18"/>
      <c r="S176" s="18">
        <v>1</v>
      </c>
      <c r="T176" s="18"/>
      <c r="U176" s="18"/>
      <c r="V176" s="18"/>
      <c r="W176" s="18"/>
      <c r="X176" s="18"/>
      <c r="Y176" s="18"/>
      <c r="Z176" s="18">
        <v>350000</v>
      </c>
      <c r="AA176" s="39">
        <v>1</v>
      </c>
    </row>
    <row r="177" spans="1:27">
      <c r="A177" s="3" t="s">
        <v>2320</v>
      </c>
      <c r="B177" s="18"/>
      <c r="C177" s="18"/>
      <c r="D177" s="18"/>
      <c r="E177" s="18"/>
      <c r="F177" s="18"/>
      <c r="G177" s="18"/>
      <c r="H177" s="18"/>
      <c r="I177" s="18"/>
      <c r="J177" s="18"/>
      <c r="K177" s="18"/>
      <c r="L177" s="18">
        <v>2623.8</v>
      </c>
      <c r="M177" s="18"/>
      <c r="N177" s="18"/>
      <c r="O177" s="18"/>
      <c r="P177" s="18"/>
      <c r="Q177" s="18"/>
      <c r="R177" s="18"/>
      <c r="S177" s="18"/>
      <c r="T177" s="18"/>
      <c r="U177" s="18"/>
      <c r="V177" s="18"/>
      <c r="W177" s="18"/>
      <c r="X177" s="18">
        <v>1</v>
      </c>
      <c r="Y177" s="18"/>
      <c r="Z177" s="18">
        <v>2623.8</v>
      </c>
      <c r="AA177" s="39">
        <v>1</v>
      </c>
    </row>
    <row r="178" spans="1:27">
      <c r="A178" s="3" t="s">
        <v>1691</v>
      </c>
      <c r="B178" s="18"/>
      <c r="C178" s="18">
        <v>9000</v>
      </c>
      <c r="D178" s="18"/>
      <c r="E178" s="18"/>
      <c r="F178" s="18"/>
      <c r="G178" s="18"/>
      <c r="H178" s="18"/>
      <c r="I178" s="18"/>
      <c r="J178" s="18"/>
      <c r="K178" s="18"/>
      <c r="L178" s="18"/>
      <c r="M178" s="18"/>
      <c r="N178" s="18"/>
      <c r="O178" s="18">
        <v>1</v>
      </c>
      <c r="P178" s="18"/>
      <c r="Q178" s="18"/>
      <c r="R178" s="18"/>
      <c r="S178" s="18"/>
      <c r="T178" s="18"/>
      <c r="U178" s="18"/>
      <c r="V178" s="18"/>
      <c r="W178" s="18"/>
      <c r="X178" s="18"/>
      <c r="Y178" s="18"/>
      <c r="Z178" s="18">
        <v>9000</v>
      </c>
      <c r="AA178" s="39">
        <v>1</v>
      </c>
    </row>
    <row r="179" spans="1:27">
      <c r="A179" s="3" t="s">
        <v>2316</v>
      </c>
      <c r="B179" s="18"/>
      <c r="C179" s="18">
        <v>900</v>
      </c>
      <c r="D179" s="18">
        <v>500</v>
      </c>
      <c r="E179" s="18">
        <v>327028.21999999997</v>
      </c>
      <c r="F179" s="18">
        <v>3625000</v>
      </c>
      <c r="G179" s="18">
        <v>120000</v>
      </c>
      <c r="H179" s="18"/>
      <c r="I179" s="18"/>
      <c r="J179" s="18">
        <v>18885</v>
      </c>
      <c r="K179" s="18">
        <v>228075</v>
      </c>
      <c r="L179" s="18"/>
      <c r="M179" s="18"/>
      <c r="N179" s="18"/>
      <c r="O179" s="18">
        <v>1</v>
      </c>
      <c r="P179" s="18">
        <v>1</v>
      </c>
      <c r="Q179" s="18">
        <v>18</v>
      </c>
      <c r="R179" s="18">
        <v>1</v>
      </c>
      <c r="S179" s="18">
        <v>4</v>
      </c>
      <c r="T179" s="18"/>
      <c r="U179" s="18"/>
      <c r="V179" s="18">
        <v>3</v>
      </c>
      <c r="W179" s="18">
        <v>1</v>
      </c>
      <c r="X179" s="18"/>
      <c r="Y179" s="18"/>
      <c r="Z179" s="18">
        <v>4320388.22</v>
      </c>
      <c r="AA179" s="39">
        <v>29</v>
      </c>
    </row>
    <row r="180" spans="1:27">
      <c r="A180" s="3" t="s">
        <v>2321</v>
      </c>
      <c r="B180" s="18"/>
      <c r="C180" s="18"/>
      <c r="D180" s="18"/>
      <c r="E180" s="18"/>
      <c r="F180" s="18"/>
      <c r="G180" s="18"/>
      <c r="H180" s="18"/>
      <c r="I180" s="18">
        <v>2500</v>
      </c>
      <c r="J180" s="18"/>
      <c r="K180" s="18"/>
      <c r="L180" s="18"/>
      <c r="M180" s="18"/>
      <c r="N180" s="18"/>
      <c r="O180" s="18"/>
      <c r="P180" s="18"/>
      <c r="Q180" s="18"/>
      <c r="R180" s="18"/>
      <c r="S180" s="18"/>
      <c r="T180" s="18"/>
      <c r="U180" s="18">
        <v>1</v>
      </c>
      <c r="V180" s="18"/>
      <c r="W180" s="18"/>
      <c r="X180" s="18"/>
      <c r="Y180" s="18"/>
      <c r="Z180" s="18">
        <v>2500</v>
      </c>
      <c r="AA180" s="39">
        <v>1</v>
      </c>
    </row>
    <row r="181" spans="1:27">
      <c r="A181" s="3" t="s">
        <v>2322</v>
      </c>
      <c r="B181" s="18"/>
      <c r="C181" s="18"/>
      <c r="D181" s="18"/>
      <c r="E181" s="18"/>
      <c r="F181" s="18"/>
      <c r="G181" s="18"/>
      <c r="H181" s="18"/>
      <c r="I181" s="18">
        <v>2543.67</v>
      </c>
      <c r="J181" s="18"/>
      <c r="K181" s="18"/>
      <c r="L181" s="18"/>
      <c r="M181" s="18"/>
      <c r="N181" s="18"/>
      <c r="O181" s="18"/>
      <c r="P181" s="18"/>
      <c r="Q181" s="18"/>
      <c r="R181" s="18"/>
      <c r="S181" s="18"/>
      <c r="T181" s="18"/>
      <c r="U181" s="18">
        <v>1</v>
      </c>
      <c r="V181" s="18"/>
      <c r="W181" s="18"/>
      <c r="X181" s="18"/>
      <c r="Y181" s="18"/>
      <c r="Z181" s="18">
        <v>2543.67</v>
      </c>
      <c r="AA181" s="39">
        <v>1</v>
      </c>
    </row>
    <row r="182" spans="1:27">
      <c r="A182" s="3" t="s">
        <v>1205</v>
      </c>
      <c r="B182" s="18"/>
      <c r="C182" s="18"/>
      <c r="D182" s="18"/>
      <c r="E182" s="18"/>
      <c r="F182" s="18"/>
      <c r="G182" s="18"/>
      <c r="H182" s="18"/>
      <c r="I182" s="18"/>
      <c r="J182" s="18"/>
      <c r="K182" s="18"/>
      <c r="L182" s="18">
        <v>1586.31</v>
      </c>
      <c r="M182" s="18"/>
      <c r="N182" s="18"/>
      <c r="O182" s="18"/>
      <c r="P182" s="18"/>
      <c r="Q182" s="18"/>
      <c r="R182" s="18"/>
      <c r="S182" s="18"/>
      <c r="T182" s="18"/>
      <c r="U182" s="18"/>
      <c r="V182" s="18"/>
      <c r="W182" s="18"/>
      <c r="X182" s="18">
        <v>1</v>
      </c>
      <c r="Y182" s="18"/>
      <c r="Z182" s="18">
        <v>1586.31</v>
      </c>
      <c r="AA182" s="39">
        <v>1</v>
      </c>
    </row>
    <row r="183" spans="1:27">
      <c r="A183" s="3" t="s">
        <v>2324</v>
      </c>
      <c r="B183" s="18">
        <v>34000</v>
      </c>
      <c r="C183" s="18"/>
      <c r="D183" s="18"/>
      <c r="E183" s="18"/>
      <c r="F183" s="18"/>
      <c r="G183" s="18"/>
      <c r="H183" s="18"/>
      <c r="I183" s="18"/>
      <c r="J183" s="18"/>
      <c r="K183" s="18"/>
      <c r="L183" s="18"/>
      <c r="M183" s="18"/>
      <c r="N183" s="18">
        <v>1</v>
      </c>
      <c r="O183" s="18"/>
      <c r="P183" s="18"/>
      <c r="Q183" s="18"/>
      <c r="R183" s="18"/>
      <c r="S183" s="18"/>
      <c r="T183" s="18"/>
      <c r="U183" s="18"/>
      <c r="V183" s="18"/>
      <c r="W183" s="18"/>
      <c r="X183" s="18"/>
      <c r="Y183" s="18"/>
      <c r="Z183" s="18">
        <v>34000</v>
      </c>
      <c r="AA183" s="39">
        <v>1</v>
      </c>
    </row>
    <row r="184" spans="1:27">
      <c r="A184" s="3" t="s">
        <v>2325</v>
      </c>
      <c r="B184" s="18"/>
      <c r="C184" s="18"/>
      <c r="D184" s="18"/>
      <c r="E184" s="18"/>
      <c r="F184" s="18"/>
      <c r="G184" s="18"/>
      <c r="H184" s="18"/>
      <c r="I184" s="18"/>
      <c r="J184" s="18"/>
      <c r="K184" s="18">
        <v>879.46</v>
      </c>
      <c r="L184" s="18"/>
      <c r="M184" s="18"/>
      <c r="N184" s="18"/>
      <c r="O184" s="18"/>
      <c r="P184" s="18"/>
      <c r="Q184" s="18"/>
      <c r="R184" s="18"/>
      <c r="S184" s="18"/>
      <c r="T184" s="18"/>
      <c r="U184" s="18"/>
      <c r="V184" s="18"/>
      <c r="W184" s="18">
        <v>1</v>
      </c>
      <c r="X184" s="18"/>
      <c r="Y184" s="18"/>
      <c r="Z184" s="18">
        <v>879.46</v>
      </c>
      <c r="AA184" s="39">
        <v>1</v>
      </c>
    </row>
    <row r="185" spans="1:27">
      <c r="A185" s="3" t="s">
        <v>2326</v>
      </c>
      <c r="B185" s="18"/>
      <c r="C185" s="18"/>
      <c r="D185" s="18"/>
      <c r="E185" s="18"/>
      <c r="F185" s="18"/>
      <c r="G185" s="18"/>
      <c r="H185" s="18"/>
      <c r="I185" s="18"/>
      <c r="J185" s="18"/>
      <c r="K185" s="18"/>
      <c r="L185" s="18">
        <v>17500</v>
      </c>
      <c r="M185" s="18"/>
      <c r="N185" s="18"/>
      <c r="O185" s="18"/>
      <c r="P185" s="18"/>
      <c r="Q185" s="18"/>
      <c r="R185" s="18"/>
      <c r="S185" s="18"/>
      <c r="T185" s="18"/>
      <c r="U185" s="18"/>
      <c r="V185" s="18"/>
      <c r="W185" s="18"/>
      <c r="X185" s="18">
        <v>1</v>
      </c>
      <c r="Y185" s="18"/>
      <c r="Z185" s="18">
        <v>17500</v>
      </c>
      <c r="AA185" s="39">
        <v>1</v>
      </c>
    </row>
    <row r="186" spans="1:27">
      <c r="A186" s="3" t="s">
        <v>2327</v>
      </c>
      <c r="B186" s="18"/>
      <c r="C186" s="18"/>
      <c r="D186" s="18">
        <v>6800</v>
      </c>
      <c r="E186" s="18"/>
      <c r="F186" s="18"/>
      <c r="G186" s="18"/>
      <c r="H186" s="18"/>
      <c r="I186" s="18"/>
      <c r="J186" s="18"/>
      <c r="K186" s="18"/>
      <c r="L186" s="18"/>
      <c r="M186" s="18"/>
      <c r="N186" s="18"/>
      <c r="O186" s="18"/>
      <c r="P186" s="18">
        <v>1</v>
      </c>
      <c r="Q186" s="18"/>
      <c r="R186" s="18"/>
      <c r="S186" s="18"/>
      <c r="T186" s="18"/>
      <c r="U186" s="18"/>
      <c r="V186" s="18"/>
      <c r="W186" s="18"/>
      <c r="X186" s="18"/>
      <c r="Y186" s="18"/>
      <c r="Z186" s="18">
        <v>6800</v>
      </c>
      <c r="AA186" s="39">
        <v>1</v>
      </c>
    </row>
    <row r="187" spans="1:27">
      <c r="A187" s="3" t="s">
        <v>2328</v>
      </c>
      <c r="B187" s="18"/>
      <c r="C187" s="18"/>
      <c r="D187" s="18"/>
      <c r="E187" s="18"/>
      <c r="F187" s="18"/>
      <c r="G187" s="18"/>
      <c r="H187" s="18">
        <v>793</v>
      </c>
      <c r="I187" s="18"/>
      <c r="J187" s="18"/>
      <c r="K187" s="18"/>
      <c r="L187" s="18"/>
      <c r="M187" s="18"/>
      <c r="N187" s="18"/>
      <c r="O187" s="18"/>
      <c r="P187" s="18"/>
      <c r="Q187" s="18"/>
      <c r="R187" s="18"/>
      <c r="S187" s="18"/>
      <c r="T187" s="18">
        <v>1</v>
      </c>
      <c r="U187" s="18"/>
      <c r="V187" s="18"/>
      <c r="W187" s="18"/>
      <c r="X187" s="18"/>
      <c r="Y187" s="18"/>
      <c r="Z187" s="18">
        <v>793</v>
      </c>
      <c r="AA187" s="39">
        <v>1</v>
      </c>
    </row>
    <row r="188" spans="1:27">
      <c r="A188" s="3" t="s">
        <v>2329</v>
      </c>
      <c r="B188" s="18"/>
      <c r="C188" s="18"/>
      <c r="D188" s="18"/>
      <c r="E188" s="18"/>
      <c r="F188" s="18"/>
      <c r="G188" s="18"/>
      <c r="H188" s="18"/>
      <c r="I188" s="18"/>
      <c r="J188" s="18"/>
      <c r="K188" s="18">
        <v>265.22000000000003</v>
      </c>
      <c r="L188" s="18"/>
      <c r="M188" s="18"/>
      <c r="N188" s="18"/>
      <c r="O188" s="18"/>
      <c r="P188" s="18"/>
      <c r="Q188" s="18"/>
      <c r="R188" s="18"/>
      <c r="S188" s="18"/>
      <c r="T188" s="18"/>
      <c r="U188" s="18"/>
      <c r="V188" s="18"/>
      <c r="W188" s="18">
        <v>1</v>
      </c>
      <c r="X188" s="18"/>
      <c r="Y188" s="18"/>
      <c r="Z188" s="18">
        <v>265.22000000000003</v>
      </c>
      <c r="AA188" s="39">
        <v>1</v>
      </c>
    </row>
    <row r="189" spans="1:27">
      <c r="A189" s="3" t="s">
        <v>2330</v>
      </c>
      <c r="B189" s="18"/>
      <c r="C189" s="18"/>
      <c r="D189" s="18"/>
      <c r="E189" s="18"/>
      <c r="F189" s="18"/>
      <c r="G189" s="18"/>
      <c r="H189" s="18"/>
      <c r="I189" s="18"/>
      <c r="J189" s="18">
        <v>12000</v>
      </c>
      <c r="K189" s="18"/>
      <c r="L189" s="18"/>
      <c r="M189" s="18"/>
      <c r="N189" s="18"/>
      <c r="O189" s="18"/>
      <c r="P189" s="18"/>
      <c r="Q189" s="18"/>
      <c r="R189" s="18"/>
      <c r="S189" s="18"/>
      <c r="T189" s="18"/>
      <c r="U189" s="18"/>
      <c r="V189" s="18">
        <v>1</v>
      </c>
      <c r="W189" s="18"/>
      <c r="X189" s="18"/>
      <c r="Y189" s="18"/>
      <c r="Z189" s="18">
        <v>12000</v>
      </c>
      <c r="AA189" s="39">
        <v>1</v>
      </c>
    </row>
    <row r="190" spans="1:27">
      <c r="A190" s="3" t="s">
        <v>1086</v>
      </c>
      <c r="B190" s="18"/>
      <c r="C190" s="18"/>
      <c r="D190" s="18"/>
      <c r="E190" s="18"/>
      <c r="F190" s="18"/>
      <c r="G190" s="18"/>
      <c r="H190" s="18"/>
      <c r="I190" s="18"/>
      <c r="J190" s="18">
        <v>108750</v>
      </c>
      <c r="K190" s="18"/>
      <c r="L190" s="18"/>
      <c r="M190" s="18"/>
      <c r="N190" s="18"/>
      <c r="O190" s="18"/>
      <c r="P190" s="18"/>
      <c r="Q190" s="18"/>
      <c r="R190" s="18"/>
      <c r="S190" s="18"/>
      <c r="T190" s="18"/>
      <c r="U190" s="18"/>
      <c r="V190" s="18">
        <v>1</v>
      </c>
      <c r="W190" s="18"/>
      <c r="X190" s="18"/>
      <c r="Y190" s="18"/>
      <c r="Z190" s="18">
        <v>108750</v>
      </c>
      <c r="AA190" s="39">
        <v>1</v>
      </c>
    </row>
    <row r="191" spans="1:27">
      <c r="A191" s="3" t="s">
        <v>2331</v>
      </c>
      <c r="B191" s="18">
        <v>630</v>
      </c>
      <c r="C191" s="18">
        <v>1250</v>
      </c>
      <c r="D191" s="18"/>
      <c r="E191" s="18">
        <v>75000</v>
      </c>
      <c r="F191" s="18">
        <v>72500</v>
      </c>
      <c r="G191" s="18">
        <v>62500</v>
      </c>
      <c r="H191" s="18"/>
      <c r="I191" s="18"/>
      <c r="J191" s="18"/>
      <c r="K191" s="18"/>
      <c r="L191" s="18"/>
      <c r="M191" s="18"/>
      <c r="N191" s="18">
        <v>1</v>
      </c>
      <c r="O191" s="18">
        <v>1</v>
      </c>
      <c r="P191" s="18"/>
      <c r="Q191" s="18">
        <v>1</v>
      </c>
      <c r="R191" s="18">
        <v>1</v>
      </c>
      <c r="S191" s="18">
        <v>1</v>
      </c>
      <c r="T191" s="18"/>
      <c r="U191" s="18"/>
      <c r="V191" s="18"/>
      <c r="W191" s="18"/>
      <c r="X191" s="18"/>
      <c r="Y191" s="18"/>
      <c r="Z191" s="18">
        <v>211880</v>
      </c>
      <c r="AA191" s="39">
        <v>5</v>
      </c>
    </row>
    <row r="192" spans="1:27">
      <c r="A192" s="3" t="s">
        <v>567</v>
      </c>
      <c r="B192" s="18"/>
      <c r="C192" s="18"/>
      <c r="D192" s="18"/>
      <c r="E192" s="18"/>
      <c r="F192" s="18">
        <v>15500</v>
      </c>
      <c r="G192" s="18">
        <v>15000</v>
      </c>
      <c r="H192" s="18">
        <v>2500</v>
      </c>
      <c r="I192" s="18"/>
      <c r="J192" s="18"/>
      <c r="K192" s="18">
        <v>8000</v>
      </c>
      <c r="L192" s="18">
        <v>90000</v>
      </c>
      <c r="M192" s="18"/>
      <c r="N192" s="18"/>
      <c r="O192" s="18"/>
      <c r="P192" s="18"/>
      <c r="Q192" s="18"/>
      <c r="R192" s="18">
        <v>2</v>
      </c>
      <c r="S192" s="18">
        <v>2</v>
      </c>
      <c r="T192" s="18">
        <v>1</v>
      </c>
      <c r="U192" s="18"/>
      <c r="V192" s="18"/>
      <c r="W192" s="18">
        <v>1</v>
      </c>
      <c r="X192" s="18">
        <v>1</v>
      </c>
      <c r="Y192" s="18"/>
      <c r="Z192" s="18">
        <v>131000</v>
      </c>
      <c r="AA192" s="39">
        <v>7</v>
      </c>
    </row>
    <row r="193" spans="1:27">
      <c r="A193" s="3" t="s">
        <v>2298</v>
      </c>
      <c r="B193" s="18"/>
      <c r="C193" s="18"/>
      <c r="D193" s="18"/>
      <c r="E193" s="18"/>
      <c r="F193" s="18"/>
      <c r="G193" s="18">
        <v>992</v>
      </c>
      <c r="H193" s="18"/>
      <c r="I193" s="18"/>
      <c r="J193" s="18"/>
      <c r="K193" s="18"/>
      <c r="L193" s="18">
        <v>1889.12</v>
      </c>
      <c r="M193" s="18"/>
      <c r="N193" s="18"/>
      <c r="O193" s="18"/>
      <c r="P193" s="18"/>
      <c r="Q193" s="18"/>
      <c r="R193" s="18"/>
      <c r="S193" s="18">
        <v>1</v>
      </c>
      <c r="T193" s="18"/>
      <c r="U193" s="18"/>
      <c r="V193" s="18"/>
      <c r="W193" s="18"/>
      <c r="X193" s="18">
        <v>1</v>
      </c>
      <c r="Y193" s="18"/>
      <c r="Z193" s="18">
        <v>2881.12</v>
      </c>
      <c r="AA193" s="39">
        <v>2</v>
      </c>
    </row>
    <row r="194" spans="1:27">
      <c r="A194" s="3" t="s">
        <v>2332</v>
      </c>
      <c r="B194" s="18"/>
      <c r="C194" s="18"/>
      <c r="D194" s="18"/>
      <c r="E194" s="18"/>
      <c r="F194" s="18"/>
      <c r="G194" s="18"/>
      <c r="H194" s="18"/>
      <c r="I194" s="18"/>
      <c r="J194" s="18">
        <v>3658.59</v>
      </c>
      <c r="K194" s="18"/>
      <c r="L194" s="18"/>
      <c r="M194" s="18"/>
      <c r="N194" s="18"/>
      <c r="O194" s="18"/>
      <c r="P194" s="18"/>
      <c r="Q194" s="18"/>
      <c r="R194" s="18"/>
      <c r="S194" s="18"/>
      <c r="T194" s="18"/>
      <c r="U194" s="18"/>
      <c r="V194" s="18">
        <v>2</v>
      </c>
      <c r="W194" s="18"/>
      <c r="X194" s="18"/>
      <c r="Y194" s="18"/>
      <c r="Z194" s="18">
        <v>3658.59</v>
      </c>
      <c r="AA194" s="39">
        <v>2</v>
      </c>
    </row>
    <row r="195" spans="1:27">
      <c r="A195" s="3" t="s">
        <v>2333</v>
      </c>
      <c r="B195" s="18"/>
      <c r="C195" s="18"/>
      <c r="D195" s="18"/>
      <c r="E195" s="18"/>
      <c r="F195" s="18"/>
      <c r="G195" s="18"/>
      <c r="H195" s="18"/>
      <c r="I195" s="18">
        <v>25000</v>
      </c>
      <c r="J195" s="18"/>
      <c r="K195" s="18">
        <v>2430.65</v>
      </c>
      <c r="L195" s="18"/>
      <c r="M195" s="18"/>
      <c r="N195" s="18"/>
      <c r="O195" s="18"/>
      <c r="P195" s="18"/>
      <c r="Q195" s="18"/>
      <c r="R195" s="18"/>
      <c r="S195" s="18"/>
      <c r="T195" s="18"/>
      <c r="U195" s="18">
        <v>1</v>
      </c>
      <c r="V195" s="18"/>
      <c r="W195" s="18">
        <v>2</v>
      </c>
      <c r="X195" s="18"/>
      <c r="Y195" s="18"/>
      <c r="Z195" s="18">
        <v>27430.65</v>
      </c>
      <c r="AA195" s="39">
        <v>3</v>
      </c>
    </row>
    <row r="196" spans="1:27">
      <c r="A196" s="3" t="s">
        <v>2295</v>
      </c>
      <c r="B196" s="18"/>
      <c r="C196" s="18"/>
      <c r="D196" s="18"/>
      <c r="E196" s="18"/>
      <c r="F196" s="18"/>
      <c r="G196" s="18"/>
      <c r="H196" s="18"/>
      <c r="I196" s="18"/>
      <c r="J196" s="18"/>
      <c r="K196" s="18"/>
      <c r="L196" s="18">
        <v>4400</v>
      </c>
      <c r="M196" s="18"/>
      <c r="N196" s="18"/>
      <c r="O196" s="18"/>
      <c r="P196" s="18"/>
      <c r="Q196" s="18"/>
      <c r="R196" s="18"/>
      <c r="S196" s="18"/>
      <c r="T196" s="18"/>
      <c r="U196" s="18"/>
      <c r="V196" s="18"/>
      <c r="W196" s="18"/>
      <c r="X196" s="18">
        <v>1</v>
      </c>
      <c r="Y196" s="18"/>
      <c r="Z196" s="18">
        <v>4400</v>
      </c>
      <c r="AA196" s="39">
        <v>1</v>
      </c>
    </row>
    <row r="197" spans="1:27">
      <c r="A197" s="3" t="s">
        <v>2285</v>
      </c>
      <c r="B197" s="18"/>
      <c r="C197" s="18"/>
      <c r="D197" s="18"/>
      <c r="E197" s="18"/>
      <c r="F197" s="18"/>
      <c r="G197" s="18"/>
      <c r="H197" s="18"/>
      <c r="I197" s="18"/>
      <c r="J197" s="18"/>
      <c r="K197" s="18"/>
      <c r="L197" s="18">
        <v>2500</v>
      </c>
      <c r="M197" s="18"/>
      <c r="N197" s="18"/>
      <c r="O197" s="18"/>
      <c r="P197" s="18"/>
      <c r="Q197" s="18"/>
      <c r="R197" s="18"/>
      <c r="S197" s="18"/>
      <c r="T197" s="18"/>
      <c r="U197" s="18"/>
      <c r="V197" s="18"/>
      <c r="W197" s="18"/>
      <c r="X197" s="18">
        <v>1</v>
      </c>
      <c r="Y197" s="18"/>
      <c r="Z197" s="18">
        <v>2500</v>
      </c>
      <c r="AA197" s="39">
        <v>1</v>
      </c>
    </row>
    <row r="198" spans="1:27">
      <c r="A198" s="3" t="s">
        <v>1297</v>
      </c>
      <c r="B198" s="18">
        <v>6518409.1800000006</v>
      </c>
      <c r="C198" s="18">
        <v>1420910.08</v>
      </c>
      <c r="D198" s="18">
        <v>6768494.8200000012</v>
      </c>
      <c r="E198" s="18">
        <v>2263038.36</v>
      </c>
      <c r="F198" s="18">
        <v>10803924.289999999</v>
      </c>
      <c r="G198" s="18">
        <v>5218351.2499999991</v>
      </c>
      <c r="H198" s="18">
        <v>6164615.6199999992</v>
      </c>
      <c r="I198" s="18">
        <v>4269012.4400000013</v>
      </c>
      <c r="J198" s="18">
        <v>5853555.4899999993</v>
      </c>
      <c r="K198" s="18">
        <v>3097124.18</v>
      </c>
      <c r="L198" s="18">
        <v>8414117.4999999981</v>
      </c>
      <c r="M198" s="18">
        <v>917.27</v>
      </c>
      <c r="N198" s="18">
        <v>48</v>
      </c>
      <c r="O198" s="18">
        <v>59</v>
      </c>
      <c r="P198" s="18">
        <v>84</v>
      </c>
      <c r="Q198" s="18">
        <v>81</v>
      </c>
      <c r="R198" s="18">
        <v>74</v>
      </c>
      <c r="S198" s="18">
        <v>110</v>
      </c>
      <c r="T198" s="18">
        <v>81</v>
      </c>
      <c r="U198" s="18">
        <v>76</v>
      </c>
      <c r="V198" s="18">
        <v>112</v>
      </c>
      <c r="W198" s="18">
        <v>99</v>
      </c>
      <c r="X198" s="18">
        <v>109</v>
      </c>
      <c r="Y198" s="18">
        <v>1</v>
      </c>
      <c r="Z198" s="18">
        <v>60792470.480000027</v>
      </c>
      <c r="AA198" s="39">
        <v>934</v>
      </c>
    </row>
  </sheetData>
  <sortState ref="G5:I196">
    <sortCondition ref="G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workbookViewId="0">
      <selection activeCell="F1" sqref="A1:F1"/>
    </sheetView>
  </sheetViews>
  <sheetFormatPr baseColWidth="10" defaultColWidth="8.83203125" defaultRowHeight="14" x14ac:dyDescent="0"/>
  <cols>
    <col min="1" max="1" width="29.5" customWidth="1"/>
    <col min="2" max="2" width="7.5" bestFit="1" customWidth="1"/>
    <col min="3" max="3" width="12.5" bestFit="1" customWidth="1"/>
    <col min="5" max="5" width="14.83203125" bestFit="1" customWidth="1"/>
    <col min="6" max="6" width="15.1640625" bestFit="1" customWidth="1"/>
  </cols>
  <sheetData>
    <row r="1" spans="1:7">
      <c r="A1" t="s">
        <v>2378</v>
      </c>
      <c r="B1" t="s">
        <v>2412</v>
      </c>
      <c r="C1" t="s">
        <v>2413</v>
      </c>
      <c r="D1" t="s">
        <v>2414</v>
      </c>
      <c r="E1" t="s">
        <v>2415</v>
      </c>
      <c r="F1" t="s">
        <v>2416</v>
      </c>
    </row>
    <row r="2" spans="1:7">
      <c r="A2" s="3" t="s">
        <v>1328</v>
      </c>
      <c r="B2" s="39">
        <v>195</v>
      </c>
      <c r="C2" s="18">
        <v>20975654.379999999</v>
      </c>
      <c r="D2">
        <f>VLOOKUP(A2,agencies!$C$2:$D$375,2,FALSE)</f>
        <v>413479</v>
      </c>
      <c r="E2" s="33">
        <f t="shared" ref="E2:E33" si="0">(B2/D2)*10000</f>
        <v>4.7160798976489735</v>
      </c>
      <c r="F2" s="32">
        <f t="shared" ref="F2:F33" si="1">(C2/D2)*10000</f>
        <v>507296.72800795198</v>
      </c>
    </row>
    <row r="3" spans="1:7">
      <c r="A3" s="3" t="s">
        <v>1331</v>
      </c>
      <c r="B3" s="39">
        <v>68</v>
      </c>
      <c r="C3" s="18">
        <v>5052061</v>
      </c>
      <c r="D3">
        <f>VLOOKUP(A3,agencies!$C$2:$D$375,2,FALSE)</f>
        <v>300721</v>
      </c>
      <c r="E3" s="33">
        <f t="shared" si="0"/>
        <v>2.2612321720132615</v>
      </c>
      <c r="F3" s="32">
        <f t="shared" si="1"/>
        <v>167998.27747313955</v>
      </c>
    </row>
    <row r="4" spans="1:7">
      <c r="A4" s="3" t="s">
        <v>1340</v>
      </c>
      <c r="B4" s="39">
        <v>38</v>
      </c>
      <c r="C4" s="18">
        <v>756740.26000000013</v>
      </c>
      <c r="D4">
        <f>VLOOKUP(A4,agencies!$C$2:$D$375,2,FALSE)</f>
        <v>87158</v>
      </c>
      <c r="E4" s="33">
        <f t="shared" si="0"/>
        <v>4.3598981160650769</v>
      </c>
      <c r="F4" s="32">
        <f t="shared" si="1"/>
        <v>86823.958787489406</v>
      </c>
    </row>
    <row r="5" spans="1:7">
      <c r="A5" s="3" t="s">
        <v>1334</v>
      </c>
      <c r="B5" s="39">
        <v>37</v>
      </c>
      <c r="C5" s="18">
        <v>98171.87999999999</v>
      </c>
      <c r="D5">
        <f>VLOOKUP(A5,agencies!$C$2:$D$375,2,FALSE)</f>
        <v>112542</v>
      </c>
      <c r="E5" s="33">
        <f t="shared" si="0"/>
        <v>3.2876614952639907</v>
      </c>
      <c r="F5" s="32">
        <f t="shared" si="1"/>
        <v>8723.1326971264061</v>
      </c>
    </row>
    <row r="6" spans="1:7" s="38" customFormat="1">
      <c r="A6" s="3" t="s">
        <v>1348</v>
      </c>
      <c r="B6" s="39">
        <v>35</v>
      </c>
      <c r="C6" s="18">
        <v>3319708.2199999997</v>
      </c>
      <c r="D6">
        <f>VLOOKUP(A6,agencies!$C$2:$D$375,2,FALSE)</f>
        <v>79433</v>
      </c>
      <c r="E6" s="33">
        <f t="shared" si="0"/>
        <v>4.4062291490942052</v>
      </c>
      <c r="F6" s="32">
        <f t="shared" si="1"/>
        <v>417925.57501290389</v>
      </c>
      <c r="G6"/>
    </row>
    <row r="7" spans="1:7" s="38" customFormat="1">
      <c r="A7" s="3" t="s">
        <v>2316</v>
      </c>
      <c r="B7" s="39">
        <v>29</v>
      </c>
      <c r="C7" s="18">
        <v>4320388.22</v>
      </c>
      <c r="D7" t="e">
        <f>VLOOKUP(A7,agencies!$C$2:$D$375,2,FALSE)</f>
        <v>#N/A</v>
      </c>
      <c r="E7" s="33" t="e">
        <f t="shared" si="0"/>
        <v>#N/A</v>
      </c>
      <c r="F7" s="32" t="e">
        <f t="shared" si="1"/>
        <v>#N/A</v>
      </c>
      <c r="G7"/>
    </row>
    <row r="8" spans="1:7" s="38" customFormat="1">
      <c r="A8" s="3" t="s">
        <v>1350</v>
      </c>
      <c r="B8" s="39">
        <v>25</v>
      </c>
      <c r="C8" s="18">
        <v>991250</v>
      </c>
      <c r="D8">
        <f>VLOOKUP(A8,agencies!$C$2:$D$375,2,FALSE)</f>
        <v>76656</v>
      </c>
      <c r="E8" s="33">
        <f t="shared" si="0"/>
        <v>3.2613233145481111</v>
      </c>
      <c r="F8" s="32">
        <f t="shared" si="1"/>
        <v>129311.46942183259</v>
      </c>
      <c r="G8"/>
    </row>
    <row r="9" spans="1:7" s="38" customFormat="1">
      <c r="A9" s="3" t="s">
        <v>1362</v>
      </c>
      <c r="B9" s="39">
        <v>20</v>
      </c>
      <c r="C9" s="18">
        <v>147931.82</v>
      </c>
      <c r="D9">
        <f>VLOOKUP(A9,agencies!$C$2:$D$375,2,FALSE)</f>
        <v>66549</v>
      </c>
      <c r="E9" s="33">
        <f t="shared" si="0"/>
        <v>3.0053043621992814</v>
      </c>
      <c r="F9" s="32">
        <f t="shared" si="1"/>
        <v>22229.007197703948</v>
      </c>
      <c r="G9"/>
    </row>
    <row r="10" spans="1:7" s="38" customFormat="1">
      <c r="A10" s="3" t="s">
        <v>1359</v>
      </c>
      <c r="B10" s="39">
        <v>20</v>
      </c>
      <c r="C10" s="18">
        <v>75513</v>
      </c>
      <c r="D10">
        <f>VLOOKUP(A10,agencies!$C$2:$D$375,2,FALSE)</f>
        <v>68001</v>
      </c>
      <c r="E10" s="33">
        <f t="shared" si="0"/>
        <v>2.9411332186291381</v>
      </c>
      <c r="F10" s="32">
        <f t="shared" si="1"/>
        <v>11104.689636917105</v>
      </c>
      <c r="G10"/>
    </row>
    <row r="11" spans="1:7">
      <c r="A11" s="3" t="s">
        <v>1403</v>
      </c>
      <c r="B11" s="39">
        <v>11</v>
      </c>
      <c r="C11" s="18">
        <v>24884.35</v>
      </c>
      <c r="D11">
        <f>VLOOKUP(A11,agencies!$C$2:$D$375,2,FALSE)</f>
        <v>40283</v>
      </c>
      <c r="E11" s="33">
        <f t="shared" si="0"/>
        <v>2.7306804359158949</v>
      </c>
      <c r="F11" s="32">
        <f t="shared" si="1"/>
        <v>6177.3825186803369</v>
      </c>
    </row>
    <row r="12" spans="1:7">
      <c r="A12" s="3" t="s">
        <v>1374</v>
      </c>
      <c r="B12" s="39">
        <v>11</v>
      </c>
      <c r="C12" s="18">
        <v>265189.80000000005</v>
      </c>
      <c r="D12">
        <f>VLOOKUP(A12,agencies!$C$2:$D$375,2,FALSE)</f>
        <v>62177</v>
      </c>
      <c r="E12" s="33">
        <f t="shared" si="0"/>
        <v>1.7691429306656803</v>
      </c>
      <c r="F12" s="32">
        <f t="shared" si="1"/>
        <v>42650.787268604152</v>
      </c>
    </row>
    <row r="13" spans="1:7">
      <c r="A13" s="3" t="s">
        <v>1549</v>
      </c>
      <c r="B13" s="39">
        <v>9</v>
      </c>
      <c r="C13" s="18">
        <v>1005000</v>
      </c>
      <c r="D13">
        <f>VLOOKUP(A13,agencies!$C$2:$D$375,2,FALSE)</f>
        <v>16631</v>
      </c>
      <c r="E13" s="33">
        <f t="shared" si="0"/>
        <v>5.4115807828753537</v>
      </c>
      <c r="F13" s="32">
        <f t="shared" si="1"/>
        <v>604293.18742108112</v>
      </c>
    </row>
    <row r="14" spans="1:7">
      <c r="A14" s="3" t="s">
        <v>1491</v>
      </c>
      <c r="B14" s="39">
        <v>9</v>
      </c>
      <c r="C14" s="18">
        <v>13331.890000000001</v>
      </c>
      <c r="D14">
        <f>VLOOKUP(A14,agencies!$C$2:$D$375,2,FALSE)</f>
        <v>22463</v>
      </c>
      <c r="E14" s="33">
        <f t="shared" si="0"/>
        <v>4.0065886123848102</v>
      </c>
      <c r="F14" s="32">
        <f t="shared" si="1"/>
        <v>5935.0442950629931</v>
      </c>
    </row>
    <row r="15" spans="1:7">
      <c r="A15" s="3" t="s">
        <v>1398</v>
      </c>
      <c r="B15" s="39">
        <v>9</v>
      </c>
      <c r="C15" s="18">
        <v>262438.18</v>
      </c>
      <c r="D15">
        <f>VLOOKUP(A15,agencies!$C$2:$D$375,2,FALSE)</f>
        <v>40742</v>
      </c>
      <c r="E15" s="33">
        <f t="shared" si="0"/>
        <v>2.2090226302096116</v>
      </c>
      <c r="F15" s="32">
        <f t="shared" si="1"/>
        <v>64414.653183447052</v>
      </c>
    </row>
    <row r="16" spans="1:7">
      <c r="A16" s="3" t="s">
        <v>1384</v>
      </c>
      <c r="B16" s="39">
        <v>9</v>
      </c>
      <c r="C16" s="18">
        <v>96478.12000000001</v>
      </c>
      <c r="D16">
        <f>VLOOKUP(A16,agencies!$C$2:$D$375,2,FALSE)</f>
        <v>50832</v>
      </c>
      <c r="E16" s="33">
        <f t="shared" si="0"/>
        <v>1.7705382436260624</v>
      </c>
      <c r="F16" s="32">
        <f t="shared" si="1"/>
        <v>18979.800125904945</v>
      </c>
    </row>
    <row r="17" spans="1:7">
      <c r="A17" s="3" t="s">
        <v>1380</v>
      </c>
      <c r="B17" s="39">
        <v>9</v>
      </c>
      <c r="C17" s="18">
        <v>160750</v>
      </c>
      <c r="D17">
        <f>VLOOKUP(A17,agencies!$C$2:$D$375,2,FALSE)</f>
        <v>56570</v>
      </c>
      <c r="E17" s="33">
        <f t="shared" si="0"/>
        <v>1.5909492663956162</v>
      </c>
      <c r="F17" s="32">
        <f t="shared" si="1"/>
        <v>28416.12161923281</v>
      </c>
    </row>
    <row r="18" spans="1:7">
      <c r="A18" s="3" t="s">
        <v>1372</v>
      </c>
      <c r="B18" s="39">
        <v>9</v>
      </c>
      <c r="C18" s="18">
        <v>41475.660000000003</v>
      </c>
      <c r="D18">
        <f>VLOOKUP(A18,agencies!$C$2:$D$375,2,FALSE)</f>
        <v>62256</v>
      </c>
      <c r="E18" s="33">
        <f t="shared" si="0"/>
        <v>1.4456437933693138</v>
      </c>
      <c r="F18" s="32">
        <f t="shared" si="1"/>
        <v>6662.1144949884356</v>
      </c>
    </row>
    <row r="19" spans="1:7">
      <c r="A19" s="3" t="s">
        <v>1832</v>
      </c>
      <c r="B19" s="39">
        <v>8</v>
      </c>
      <c r="C19" s="18">
        <v>462627</v>
      </c>
      <c r="D19">
        <f>VLOOKUP(A19,agencies!$C$2:$D$375,2,FALSE)</f>
        <v>4414</v>
      </c>
      <c r="E19" s="33">
        <f t="shared" si="0"/>
        <v>18.124150430448573</v>
      </c>
      <c r="F19" s="32">
        <f t="shared" si="1"/>
        <v>1048090.1676483914</v>
      </c>
    </row>
    <row r="20" spans="1:7">
      <c r="A20" s="3" t="s">
        <v>1378</v>
      </c>
      <c r="B20" s="39">
        <v>8</v>
      </c>
      <c r="C20" s="18">
        <v>731282.75</v>
      </c>
      <c r="D20">
        <f>VLOOKUP(A20,agencies!$C$2:$D$375,2,FALSE)</f>
        <v>60846</v>
      </c>
      <c r="E20" s="33">
        <f t="shared" si="0"/>
        <v>1.314794727673142</v>
      </c>
      <c r="F20" s="32">
        <f t="shared" si="1"/>
        <v>120185.83801728954</v>
      </c>
    </row>
    <row r="21" spans="1:7" s="38" customFormat="1">
      <c r="A21" s="3" t="s">
        <v>567</v>
      </c>
      <c r="B21" s="39">
        <v>7</v>
      </c>
      <c r="C21" s="18">
        <v>131000</v>
      </c>
      <c r="D21" t="e">
        <f>VLOOKUP(A21,agencies!$C$2:$D$375,2,FALSE)</f>
        <v>#N/A</v>
      </c>
      <c r="E21" s="33" t="e">
        <f t="shared" si="0"/>
        <v>#N/A</v>
      </c>
      <c r="F21" s="32" t="e">
        <f t="shared" si="1"/>
        <v>#N/A</v>
      </c>
      <c r="G21"/>
    </row>
    <row r="22" spans="1:7">
      <c r="A22" s="3" t="s">
        <v>1505</v>
      </c>
      <c r="B22" s="39">
        <v>7</v>
      </c>
      <c r="C22" s="18">
        <v>167968.97</v>
      </c>
      <c r="D22">
        <f>VLOOKUP(A22,agencies!$C$2:$D$375,2,FALSE)</f>
        <v>20900</v>
      </c>
      <c r="E22" s="33">
        <f t="shared" si="0"/>
        <v>3.3492822966507174</v>
      </c>
      <c r="F22" s="32">
        <f t="shared" si="1"/>
        <v>80367.928229665078</v>
      </c>
    </row>
    <row r="23" spans="1:7">
      <c r="A23" s="3" t="s">
        <v>1452</v>
      </c>
      <c r="B23" s="39">
        <v>7</v>
      </c>
      <c r="C23" s="18">
        <v>293449.94</v>
      </c>
      <c r="D23">
        <f>VLOOKUP(A23,agencies!$C$2:$D$375,2,FALSE)</f>
        <v>25284</v>
      </c>
      <c r="E23" s="33">
        <f t="shared" si="0"/>
        <v>2.7685492801771869</v>
      </c>
      <c r="F23" s="32">
        <f t="shared" si="1"/>
        <v>116061.51716500554</v>
      </c>
    </row>
    <row r="24" spans="1:7">
      <c r="A24" s="3" t="s">
        <v>1422</v>
      </c>
      <c r="B24" s="39">
        <v>7</v>
      </c>
      <c r="C24" s="18">
        <v>485364.05</v>
      </c>
      <c r="D24">
        <f>VLOOKUP(A24,agencies!$C$2:$D$375,2,FALSE)</f>
        <v>30873</v>
      </c>
      <c r="E24" s="33">
        <f t="shared" si="0"/>
        <v>2.2673533508243451</v>
      </c>
      <c r="F24" s="32">
        <f t="shared" si="1"/>
        <v>157213.11501959641</v>
      </c>
    </row>
    <row r="25" spans="1:7">
      <c r="A25" s="3" t="s">
        <v>1415</v>
      </c>
      <c r="B25" s="39">
        <v>7</v>
      </c>
      <c r="C25" s="18">
        <v>128471.11</v>
      </c>
      <c r="D25">
        <f>VLOOKUP(A25,agencies!$C$2:$D$375,2,FALSE)</f>
        <v>35729</v>
      </c>
      <c r="E25" s="33">
        <f t="shared" si="0"/>
        <v>1.9591928125612248</v>
      </c>
      <c r="F25" s="32">
        <f t="shared" si="1"/>
        <v>35957.096476251783</v>
      </c>
    </row>
    <row r="26" spans="1:7">
      <c r="A26" s="3" t="s">
        <v>1536</v>
      </c>
      <c r="B26" s="39">
        <v>6</v>
      </c>
      <c r="C26" s="18">
        <v>22733.15</v>
      </c>
      <c r="D26">
        <f>VLOOKUP(A26,agencies!$C$2:$D$375,2,FALSE)</f>
        <v>17306</v>
      </c>
      <c r="E26" s="33">
        <f t="shared" si="0"/>
        <v>3.4670056627759158</v>
      </c>
      <c r="F26" s="32">
        <f t="shared" si="1"/>
        <v>13135.993297122386</v>
      </c>
    </row>
    <row r="27" spans="1:7">
      <c r="A27" s="3" t="s">
        <v>1501</v>
      </c>
      <c r="B27" s="39">
        <v>6</v>
      </c>
      <c r="C27" s="18">
        <v>1437.1400000000003</v>
      </c>
      <c r="D27">
        <f>VLOOKUP(A27,agencies!$C$2:$D$375,2,FALSE)</f>
        <v>21125</v>
      </c>
      <c r="E27" s="33">
        <f t="shared" si="0"/>
        <v>2.8402366863905324</v>
      </c>
      <c r="F27" s="32">
        <f t="shared" si="1"/>
        <v>680.30295857988187</v>
      </c>
    </row>
    <row r="28" spans="1:7">
      <c r="A28" s="3" t="s">
        <v>1400</v>
      </c>
      <c r="B28" s="39">
        <v>6</v>
      </c>
      <c r="C28" s="18">
        <v>189903.4</v>
      </c>
      <c r="D28">
        <f>VLOOKUP(A28,agencies!$C$2:$D$375,2,FALSE)</f>
        <v>40669</v>
      </c>
      <c r="E28" s="33">
        <f t="shared" si="0"/>
        <v>1.4753251862598049</v>
      </c>
      <c r="F28" s="32">
        <f t="shared" si="1"/>
        <v>46694.878162728368</v>
      </c>
    </row>
    <row r="29" spans="1:7">
      <c r="A29" s="3" t="s">
        <v>1388</v>
      </c>
      <c r="B29" s="39">
        <v>6</v>
      </c>
      <c r="C29" s="18">
        <v>688000</v>
      </c>
      <c r="D29">
        <f>VLOOKUP(A29,agencies!$C$2:$D$375,2,FALSE)</f>
        <v>49129</v>
      </c>
      <c r="E29" s="33">
        <f t="shared" si="0"/>
        <v>1.2212746035946183</v>
      </c>
      <c r="F29" s="32">
        <f t="shared" si="1"/>
        <v>140039.48787884956</v>
      </c>
    </row>
    <row r="30" spans="1:7">
      <c r="A30" s="3" t="s">
        <v>1376</v>
      </c>
      <c r="B30" s="39">
        <v>6</v>
      </c>
      <c r="C30" s="18">
        <v>49250</v>
      </c>
      <c r="D30">
        <f>VLOOKUP(A30,agencies!$C$2:$D$375,2,FALSE)</f>
        <v>61939</v>
      </c>
      <c r="E30" s="33">
        <f t="shared" si="0"/>
        <v>0.96869500637724215</v>
      </c>
      <c r="F30" s="32">
        <f t="shared" si="1"/>
        <v>7951.3715106798618</v>
      </c>
    </row>
    <row r="31" spans="1:7">
      <c r="A31" s="3" t="s">
        <v>1370</v>
      </c>
      <c r="B31" s="39">
        <v>6</v>
      </c>
      <c r="C31" s="18">
        <v>219044</v>
      </c>
      <c r="D31">
        <f>VLOOKUP(A31,agencies!$C$2:$D$375,2,FALSE)</f>
        <v>63163</v>
      </c>
      <c r="E31" s="33">
        <f t="shared" si="0"/>
        <v>0.94992321454015805</v>
      </c>
      <c r="F31" s="32">
        <f t="shared" si="1"/>
        <v>34679.163434289061</v>
      </c>
    </row>
    <row r="32" spans="1:7">
      <c r="A32" s="3" t="s">
        <v>1352</v>
      </c>
      <c r="B32" s="39">
        <v>6</v>
      </c>
      <c r="C32" s="18">
        <v>5495.18</v>
      </c>
      <c r="D32">
        <f>VLOOKUP(A32,agencies!$C$2:$D$375,2,FALSE)</f>
        <v>76192</v>
      </c>
      <c r="E32" s="33">
        <f t="shared" si="0"/>
        <v>0.78748425031499369</v>
      </c>
      <c r="F32" s="32">
        <f t="shared" si="1"/>
        <v>721.22795044099121</v>
      </c>
    </row>
    <row r="33" spans="1:6">
      <c r="A33" s="3" t="s">
        <v>2331</v>
      </c>
      <c r="B33" s="39">
        <v>5</v>
      </c>
      <c r="C33" s="18">
        <v>211880</v>
      </c>
      <c r="D33" t="e">
        <f>VLOOKUP(A33,agencies!$C$2:$D$375,2,FALSE)</f>
        <v>#N/A</v>
      </c>
      <c r="E33" s="33" t="e">
        <f t="shared" si="0"/>
        <v>#N/A</v>
      </c>
      <c r="F33" s="32" t="e">
        <f t="shared" si="1"/>
        <v>#N/A</v>
      </c>
    </row>
    <row r="34" spans="1:6">
      <c r="A34" s="3" t="s">
        <v>1528</v>
      </c>
      <c r="B34" s="39">
        <v>5</v>
      </c>
      <c r="C34" s="18">
        <v>11284.48</v>
      </c>
      <c r="D34">
        <f>VLOOKUP(A34,agencies!$C$2:$D$375,2,FALSE)</f>
        <v>17763</v>
      </c>
      <c r="E34" s="33">
        <f t="shared" ref="E34:E65" si="2">(B34/D34)*10000</f>
        <v>2.8148398356133537</v>
      </c>
      <c r="F34" s="32">
        <f t="shared" ref="F34:F65" si="3">(C34/D34)*10000</f>
        <v>6352.8007656364352</v>
      </c>
    </row>
    <row r="35" spans="1:6">
      <c r="A35" s="3" t="s">
        <v>1526</v>
      </c>
      <c r="B35" s="39">
        <v>5</v>
      </c>
      <c r="C35" s="18">
        <v>77983.81</v>
      </c>
      <c r="D35">
        <f>VLOOKUP(A35,agencies!$C$2:$D$375,2,FALSE)</f>
        <v>18167</v>
      </c>
      <c r="E35" s="33">
        <f t="shared" si="2"/>
        <v>2.7522430781086586</v>
      </c>
      <c r="F35" s="32">
        <f t="shared" si="3"/>
        <v>42926.080255408153</v>
      </c>
    </row>
    <row r="36" spans="1:6">
      <c r="A36" s="3" t="s">
        <v>1471</v>
      </c>
      <c r="B36" s="39">
        <v>5</v>
      </c>
      <c r="C36" s="18">
        <v>118983.26</v>
      </c>
      <c r="D36">
        <f>VLOOKUP(A36,agencies!$C$2:$D$375,2,FALSE)</f>
        <v>23648</v>
      </c>
      <c r="E36" s="33">
        <f t="shared" si="2"/>
        <v>2.1143437077131257</v>
      </c>
      <c r="F36" s="32">
        <f t="shared" si="3"/>
        <v>50314.301420838972</v>
      </c>
    </row>
    <row r="37" spans="1:6">
      <c r="A37" s="3" t="s">
        <v>1447</v>
      </c>
      <c r="B37" s="39">
        <v>5</v>
      </c>
      <c r="C37" s="18">
        <v>107123.81</v>
      </c>
      <c r="D37">
        <f>VLOOKUP(A37,agencies!$C$2:$D$375,2,FALSE)</f>
        <v>25643</v>
      </c>
      <c r="E37" s="33">
        <f t="shared" si="2"/>
        <v>1.9498498615606596</v>
      </c>
      <c r="F37" s="32">
        <f t="shared" si="3"/>
        <v>41775.069219670084</v>
      </c>
    </row>
    <row r="38" spans="1:6">
      <c r="A38" s="3" t="s">
        <v>1437</v>
      </c>
      <c r="B38" s="39">
        <v>5</v>
      </c>
      <c r="C38" s="18">
        <v>13136.84</v>
      </c>
      <c r="D38">
        <f>VLOOKUP(A38,agencies!$C$2:$D$375,2,FALSE)</f>
        <v>27782</v>
      </c>
      <c r="E38" s="33">
        <f t="shared" si="2"/>
        <v>1.7997264415808796</v>
      </c>
      <c r="F38" s="32">
        <f t="shared" si="3"/>
        <v>4728.5436613634729</v>
      </c>
    </row>
    <row r="39" spans="1:6">
      <c r="A39" s="3" t="s">
        <v>1411</v>
      </c>
      <c r="B39" s="39">
        <v>5</v>
      </c>
      <c r="C39" s="18">
        <v>173711.22</v>
      </c>
      <c r="D39">
        <f>VLOOKUP(A39,agencies!$C$2:$D$375,2,FALSE)</f>
        <v>36413</v>
      </c>
      <c r="E39" s="33">
        <f t="shared" si="2"/>
        <v>1.3731359679235438</v>
      </c>
      <c r="F39" s="32">
        <f t="shared" si="3"/>
        <v>47705.824842775932</v>
      </c>
    </row>
    <row r="40" spans="1:6">
      <c r="A40" s="3" t="s">
        <v>1688</v>
      </c>
      <c r="B40" s="39">
        <v>4</v>
      </c>
      <c r="C40" s="18">
        <v>7431.8600000000006</v>
      </c>
      <c r="D40">
        <f>VLOOKUP(A40,agencies!$C$2:$D$375,2,FALSE)</f>
        <v>8635</v>
      </c>
      <c r="E40" s="33">
        <f t="shared" si="2"/>
        <v>4.6323103647944412</v>
      </c>
      <c r="F40" s="32">
        <f t="shared" si="3"/>
        <v>8606.6705269253052</v>
      </c>
    </row>
    <row r="41" spans="1:6">
      <c r="A41" s="3" t="s">
        <v>1611</v>
      </c>
      <c r="B41" s="39">
        <v>4</v>
      </c>
      <c r="C41" s="18">
        <v>155184</v>
      </c>
      <c r="D41">
        <f>VLOOKUP(A41,agencies!$C$2:$D$375,2,FALSE)</f>
        <v>12702</v>
      </c>
      <c r="E41" s="33">
        <f t="shared" si="2"/>
        <v>3.1491103763186898</v>
      </c>
      <c r="F41" s="32">
        <f t="shared" si="3"/>
        <v>122172.88615965989</v>
      </c>
    </row>
    <row r="42" spans="1:6">
      <c r="A42" s="3" t="s">
        <v>1507</v>
      </c>
      <c r="B42" s="39">
        <v>4</v>
      </c>
      <c r="C42" s="18">
        <v>188565</v>
      </c>
      <c r="D42">
        <f>VLOOKUP(A42,agencies!$C$2:$D$375,2,FALSE)</f>
        <v>20567</v>
      </c>
      <c r="E42" s="33">
        <f t="shared" si="2"/>
        <v>1.9448631302572081</v>
      </c>
      <c r="F42" s="32">
        <f t="shared" si="3"/>
        <v>91683.279039237619</v>
      </c>
    </row>
    <row r="43" spans="1:6">
      <c r="A43" s="3" t="s">
        <v>1465</v>
      </c>
      <c r="B43" s="39">
        <v>4</v>
      </c>
      <c r="C43" s="18">
        <v>233125</v>
      </c>
      <c r="D43">
        <f>VLOOKUP(A43,agencies!$C$2:$D$375,2,FALSE)</f>
        <v>24003</v>
      </c>
      <c r="E43" s="33">
        <f t="shared" si="2"/>
        <v>1.6664583593717452</v>
      </c>
      <c r="F43" s="32">
        <f t="shared" si="3"/>
        <v>97123.276257134523</v>
      </c>
    </row>
    <row r="44" spans="1:6">
      <c r="A44" s="3" t="s">
        <v>1439</v>
      </c>
      <c r="B44" s="39">
        <v>4</v>
      </c>
      <c r="C44" s="18">
        <v>5243.77</v>
      </c>
      <c r="D44">
        <f>VLOOKUP(A44,agencies!$C$2:$D$375,2,FALSE)</f>
        <v>27343</v>
      </c>
      <c r="E44" s="33">
        <f t="shared" si="2"/>
        <v>1.4628972680393519</v>
      </c>
      <c r="F44" s="32">
        <f t="shared" si="3"/>
        <v>1917.7742018066781</v>
      </c>
    </row>
    <row r="45" spans="1:6">
      <c r="A45" s="3" t="s">
        <v>1432</v>
      </c>
      <c r="B45" s="39">
        <v>4</v>
      </c>
      <c r="C45" s="18">
        <v>246283.66</v>
      </c>
      <c r="D45">
        <f>VLOOKUP(A45,agencies!$C$2:$D$375,2,FALSE)</f>
        <v>28721</v>
      </c>
      <c r="E45" s="33">
        <f t="shared" si="2"/>
        <v>1.3927091675080949</v>
      </c>
      <c r="F45" s="32">
        <f t="shared" si="3"/>
        <v>85750.377772361695</v>
      </c>
    </row>
    <row r="46" spans="1:6">
      <c r="A46" s="3" t="s">
        <v>1390</v>
      </c>
      <c r="B46" s="39">
        <v>4</v>
      </c>
      <c r="C46" s="18">
        <v>753356.73</v>
      </c>
      <c r="D46">
        <f>VLOOKUP(A46,agencies!$C$2:$D$375,2,FALSE)</f>
        <v>48074</v>
      </c>
      <c r="E46" s="33">
        <f t="shared" si="2"/>
        <v>0.83205058867579151</v>
      </c>
      <c r="F46" s="32">
        <f t="shared" si="3"/>
        <v>156707.72766984231</v>
      </c>
    </row>
    <row r="47" spans="1:6">
      <c r="A47" s="3" t="s">
        <v>1382</v>
      </c>
      <c r="B47" s="39">
        <v>4</v>
      </c>
      <c r="C47" s="18">
        <v>14227.279999999999</v>
      </c>
      <c r="D47">
        <f>VLOOKUP(A47,agencies!$C$2:$D$375,2,FALSE)</f>
        <v>51921</v>
      </c>
      <c r="E47" s="33">
        <f t="shared" si="2"/>
        <v>0.77040118641782718</v>
      </c>
      <c r="F47" s="32">
        <f t="shared" si="3"/>
        <v>2740.1783478746556</v>
      </c>
    </row>
    <row r="48" spans="1:6">
      <c r="A48" s="3" t="s">
        <v>1337</v>
      </c>
      <c r="B48" s="39">
        <v>4</v>
      </c>
      <c r="C48" s="18">
        <v>33544.19</v>
      </c>
      <c r="D48">
        <f>VLOOKUP(A48,agencies!$C$2:$D$375,2,FALSE)</f>
        <v>109581</v>
      </c>
      <c r="E48" s="33">
        <f t="shared" si="2"/>
        <v>0.36502678384026427</v>
      </c>
      <c r="F48" s="32">
        <f t="shared" si="3"/>
        <v>3061.131948056689</v>
      </c>
    </row>
    <row r="49" spans="1:6">
      <c r="A49" s="3" t="s">
        <v>2323</v>
      </c>
      <c r="B49" s="39">
        <v>3</v>
      </c>
      <c r="C49" s="18">
        <v>193270</v>
      </c>
      <c r="D49" t="e">
        <f>VLOOKUP(A49,agencies!$C$2:$D$375,2,FALSE)</f>
        <v>#N/A</v>
      </c>
      <c r="E49" s="33" t="e">
        <f t="shared" si="2"/>
        <v>#N/A</v>
      </c>
      <c r="F49" s="32" t="e">
        <f t="shared" si="3"/>
        <v>#N/A</v>
      </c>
    </row>
    <row r="50" spans="1:6">
      <c r="A50" s="3" t="s">
        <v>2333</v>
      </c>
      <c r="B50" s="39">
        <v>3</v>
      </c>
      <c r="C50" s="18">
        <v>27430.65</v>
      </c>
      <c r="D50" t="e">
        <f>VLOOKUP(A50,agencies!$C$2:$D$375,2,FALSE)</f>
        <v>#N/A</v>
      </c>
      <c r="E50" s="33" t="e">
        <f t="shared" si="2"/>
        <v>#N/A</v>
      </c>
      <c r="F50" s="32" t="e">
        <f t="shared" si="3"/>
        <v>#N/A</v>
      </c>
    </row>
    <row r="51" spans="1:6">
      <c r="A51" s="3" t="s">
        <v>1820</v>
      </c>
      <c r="B51" s="39">
        <v>3</v>
      </c>
      <c r="C51" s="18">
        <v>244000</v>
      </c>
      <c r="D51">
        <f>VLOOKUP(A51,agencies!$C$2:$D$375,2,FALSE)</f>
        <v>4721</v>
      </c>
      <c r="E51" s="33">
        <f t="shared" si="2"/>
        <v>6.3545858928193182</v>
      </c>
      <c r="F51" s="32">
        <f t="shared" si="3"/>
        <v>516839.65261597116</v>
      </c>
    </row>
    <row r="52" spans="1:6">
      <c r="A52" s="3" t="s">
        <v>1659</v>
      </c>
      <c r="B52" s="39">
        <v>3</v>
      </c>
      <c r="C52" s="18">
        <v>29500</v>
      </c>
      <c r="D52">
        <f>VLOOKUP(A52,agencies!$C$2:$D$375,2,FALSE)</f>
        <v>9405</v>
      </c>
      <c r="E52" s="33">
        <f t="shared" si="2"/>
        <v>3.1897926634768741</v>
      </c>
      <c r="F52" s="32">
        <f t="shared" si="3"/>
        <v>31366.294524189259</v>
      </c>
    </row>
    <row r="53" spans="1:6">
      <c r="A53" s="3" t="s">
        <v>1637</v>
      </c>
      <c r="B53" s="39">
        <v>3</v>
      </c>
      <c r="C53" s="18">
        <v>84500</v>
      </c>
      <c r="D53">
        <f>VLOOKUP(A53,agencies!$C$2:$D$375,2,FALSE)</f>
        <v>10868</v>
      </c>
      <c r="E53" s="33">
        <f t="shared" si="2"/>
        <v>2.7603974972396026</v>
      </c>
      <c r="F53" s="32">
        <f t="shared" si="3"/>
        <v>77751.196172248805</v>
      </c>
    </row>
    <row r="54" spans="1:6">
      <c r="A54" s="3" t="s">
        <v>1609</v>
      </c>
      <c r="B54" s="39">
        <v>3</v>
      </c>
      <c r="C54" s="18">
        <v>23061.77</v>
      </c>
      <c r="D54">
        <f>VLOOKUP(A54,agencies!$C$2:$D$375,2,FALSE)</f>
        <v>12779</v>
      </c>
      <c r="E54" s="33">
        <f t="shared" si="2"/>
        <v>2.3476015337663352</v>
      </c>
      <c r="F54" s="32">
        <f t="shared" si="3"/>
        <v>18046.615541122152</v>
      </c>
    </row>
    <row r="55" spans="1:6">
      <c r="A55" s="3" t="s">
        <v>1586</v>
      </c>
      <c r="B55" s="39">
        <v>3</v>
      </c>
      <c r="C55" s="18">
        <v>210000</v>
      </c>
      <c r="D55">
        <f>VLOOKUP(A55,agencies!$C$2:$D$375,2,FALSE)</f>
        <v>13503</v>
      </c>
      <c r="E55" s="33">
        <f t="shared" si="2"/>
        <v>2.2217285047767161</v>
      </c>
      <c r="F55" s="32">
        <f t="shared" si="3"/>
        <v>155520.99533437015</v>
      </c>
    </row>
    <row r="56" spans="1:6">
      <c r="A56" s="3" t="s">
        <v>1576</v>
      </c>
      <c r="B56" s="39">
        <v>3</v>
      </c>
      <c r="C56" s="18">
        <v>275000</v>
      </c>
      <c r="D56" s="38">
        <f>VLOOKUP(A56,agencies!$C$2:$D$375,2,FALSE)</f>
        <v>14411</v>
      </c>
      <c r="E56" s="33">
        <f t="shared" si="2"/>
        <v>2.081743112899868</v>
      </c>
      <c r="F56" s="32">
        <f t="shared" si="3"/>
        <v>190826.45201582124</v>
      </c>
    </row>
    <row r="57" spans="1:6">
      <c r="A57" s="3" t="s">
        <v>1544</v>
      </c>
      <c r="B57" s="39">
        <v>3</v>
      </c>
      <c r="C57" s="18">
        <v>660000</v>
      </c>
      <c r="D57">
        <f>VLOOKUP(A57,agencies!$C$2:$D$375,2,FALSE)</f>
        <v>16651</v>
      </c>
      <c r="E57" s="33">
        <f t="shared" si="2"/>
        <v>1.8016935919764578</v>
      </c>
      <c r="F57" s="32">
        <f t="shared" si="3"/>
        <v>396372.59023482073</v>
      </c>
    </row>
    <row r="58" spans="1:6">
      <c r="A58" s="3" t="s">
        <v>1521</v>
      </c>
      <c r="B58" s="39">
        <v>3</v>
      </c>
      <c r="C58" s="18">
        <v>362500</v>
      </c>
      <c r="D58">
        <f>VLOOKUP(A58,agencies!$C$2:$D$375,2,FALSE)</f>
        <v>18693</v>
      </c>
      <c r="E58" s="33">
        <f t="shared" si="2"/>
        <v>1.6048788316482103</v>
      </c>
      <c r="F58" s="32">
        <f t="shared" si="3"/>
        <v>193922.85882415876</v>
      </c>
    </row>
    <row r="59" spans="1:6">
      <c r="A59" s="3" t="s">
        <v>1517</v>
      </c>
      <c r="B59" s="39">
        <v>3</v>
      </c>
      <c r="C59" s="18">
        <v>8353.52</v>
      </c>
      <c r="D59">
        <f>VLOOKUP(A59,agencies!$C$2:$D$375,2,FALSE)</f>
        <v>19558</v>
      </c>
      <c r="E59" s="33">
        <f t="shared" si="2"/>
        <v>1.5338991716944472</v>
      </c>
      <c r="F59" s="32">
        <f t="shared" si="3"/>
        <v>4271.1524695776661</v>
      </c>
    </row>
    <row r="60" spans="1:6">
      <c r="A60" s="3" t="s">
        <v>1484</v>
      </c>
      <c r="B60" s="39">
        <v>3</v>
      </c>
      <c r="C60" s="18">
        <v>904000</v>
      </c>
      <c r="D60">
        <f>VLOOKUP(A60,agencies!$C$2:$D$375,2,FALSE)</f>
        <v>22902</v>
      </c>
      <c r="E60" s="33">
        <f t="shared" si="2"/>
        <v>1.3099292638197539</v>
      </c>
      <c r="F60" s="32">
        <f t="shared" si="3"/>
        <v>394725.35149768583</v>
      </c>
    </row>
    <row r="61" spans="1:6">
      <c r="A61" s="3" t="s">
        <v>1454</v>
      </c>
      <c r="B61" s="39">
        <v>3</v>
      </c>
      <c r="C61" s="18">
        <v>1507501.01</v>
      </c>
      <c r="D61">
        <f>VLOOKUP(A61,agencies!$C$2:$D$375,2,FALSE)</f>
        <v>25099</v>
      </c>
      <c r="E61" s="33">
        <f t="shared" si="2"/>
        <v>1.195266743694968</v>
      </c>
      <c r="F61" s="32">
        <f t="shared" si="3"/>
        <v>600621.94111319177</v>
      </c>
    </row>
    <row r="62" spans="1:6">
      <c r="A62" s="3" t="s">
        <v>1429</v>
      </c>
      <c r="B62" s="39">
        <v>3</v>
      </c>
      <c r="C62" s="18">
        <v>280000</v>
      </c>
      <c r="D62">
        <f>VLOOKUP(A62,agencies!$C$2:$D$375,2,FALSE)</f>
        <v>28914</v>
      </c>
      <c r="E62" s="33">
        <f t="shared" si="2"/>
        <v>1.0375596596804317</v>
      </c>
      <c r="F62" s="32">
        <f t="shared" si="3"/>
        <v>96838.901570173621</v>
      </c>
    </row>
    <row r="63" spans="1:6">
      <c r="A63" s="3" t="s">
        <v>1419</v>
      </c>
      <c r="B63" s="39">
        <v>3</v>
      </c>
      <c r="C63" s="18">
        <v>19500</v>
      </c>
      <c r="D63">
        <f>VLOOKUP(A63,agencies!$C$2:$D$375,2,FALSE)</f>
        <v>32937</v>
      </c>
      <c r="E63" s="33">
        <f t="shared" si="2"/>
        <v>0.91082976591675024</v>
      </c>
      <c r="F63" s="32">
        <f t="shared" si="3"/>
        <v>5920.3934784588764</v>
      </c>
    </row>
    <row r="64" spans="1:6">
      <c r="A64" s="3" t="s">
        <v>1413</v>
      </c>
      <c r="B64" s="39">
        <v>3</v>
      </c>
      <c r="C64" s="18">
        <v>6234.3</v>
      </c>
      <c r="D64">
        <f>VLOOKUP(A64,agencies!$C$2:$D$375,2,FALSE)</f>
        <v>35868</v>
      </c>
      <c r="E64" s="33">
        <f t="shared" si="2"/>
        <v>0.83640013382402134</v>
      </c>
      <c r="F64" s="32">
        <f t="shared" si="3"/>
        <v>1738.123118099699</v>
      </c>
    </row>
    <row r="65" spans="1:7">
      <c r="A65" s="3" t="s">
        <v>1406</v>
      </c>
      <c r="B65" s="39">
        <v>3</v>
      </c>
      <c r="C65" s="18">
        <v>28125</v>
      </c>
      <c r="D65">
        <f>VLOOKUP(A65,agencies!$C$2:$D$375,2,FALSE)</f>
        <v>40279</v>
      </c>
      <c r="E65" s="33">
        <f t="shared" si="2"/>
        <v>0.74480498522803451</v>
      </c>
      <c r="F65" s="32">
        <f t="shared" si="3"/>
        <v>6982.5467365128234</v>
      </c>
    </row>
    <row r="66" spans="1:7">
      <c r="A66" s="3" t="s">
        <v>1392</v>
      </c>
      <c r="B66" s="39">
        <v>3</v>
      </c>
      <c r="C66" s="18">
        <v>204500</v>
      </c>
      <c r="D66">
        <f>VLOOKUP(A66,agencies!$C$2:$D$375,2,FALSE)</f>
        <v>45517</v>
      </c>
      <c r="E66" s="33">
        <f t="shared" ref="E66:E97" si="4">(B66/D66)*10000</f>
        <v>0.65909440428850763</v>
      </c>
      <c r="F66" s="32">
        <f t="shared" ref="F66:F97" si="5">(C66/D66)*10000</f>
        <v>44928.268558999938</v>
      </c>
    </row>
    <row r="67" spans="1:7">
      <c r="A67" s="3" t="s">
        <v>1365</v>
      </c>
      <c r="B67" s="39">
        <v>3</v>
      </c>
      <c r="C67" s="18">
        <v>40925</v>
      </c>
      <c r="D67">
        <f>VLOOKUP(A67,agencies!$C$2:$D$375,2,FALSE)</f>
        <v>66498</v>
      </c>
      <c r="E67" s="33">
        <f t="shared" si="4"/>
        <v>0.45114138771090861</v>
      </c>
      <c r="F67" s="32">
        <f t="shared" si="5"/>
        <v>6154.320430689645</v>
      </c>
    </row>
    <row r="68" spans="1:7" s="38" customFormat="1">
      <c r="A68" s="3" t="s">
        <v>1357</v>
      </c>
      <c r="B68" s="39">
        <v>3</v>
      </c>
      <c r="C68" s="18">
        <v>46813</v>
      </c>
      <c r="D68">
        <f>VLOOKUP(A68,agencies!$C$2:$D$375,2,FALSE)</f>
        <v>68297</v>
      </c>
      <c r="E68" s="33">
        <f t="shared" si="4"/>
        <v>0.43925794690835618</v>
      </c>
      <c r="F68" s="32">
        <f t="shared" si="5"/>
        <v>6854.3274228736254</v>
      </c>
      <c r="G68"/>
    </row>
    <row r="69" spans="1:7">
      <c r="A69" s="3" t="s">
        <v>1345</v>
      </c>
      <c r="B69" s="39">
        <v>3</v>
      </c>
      <c r="C69" s="18">
        <v>292500</v>
      </c>
      <c r="D69">
        <f>VLOOKUP(A69,agencies!$C$2:$D$375,2,FALSE)</f>
        <v>82411</v>
      </c>
      <c r="E69" s="33">
        <f t="shared" si="4"/>
        <v>0.36402907378869331</v>
      </c>
      <c r="F69" s="32">
        <f t="shared" si="5"/>
        <v>35492.834694397592</v>
      </c>
    </row>
    <row r="70" spans="1:7">
      <c r="A70" s="3" t="s">
        <v>1342</v>
      </c>
      <c r="B70" s="39">
        <v>3</v>
      </c>
      <c r="C70" s="18">
        <v>155000</v>
      </c>
      <c r="D70">
        <f>VLOOKUP(A70,agencies!$C$2:$D$375,2,FALSE)</f>
        <v>86241</v>
      </c>
      <c r="E70" s="33">
        <f t="shared" si="4"/>
        <v>0.34786238564024075</v>
      </c>
      <c r="F70" s="32">
        <f t="shared" si="5"/>
        <v>17972.88992474577</v>
      </c>
    </row>
    <row r="71" spans="1:7">
      <c r="A71" s="3" t="s">
        <v>582</v>
      </c>
      <c r="B71" s="39">
        <v>2</v>
      </c>
      <c r="C71" s="18">
        <v>157500</v>
      </c>
      <c r="D71" t="e">
        <f>VLOOKUP(A71,agencies!$C$2:$D$375,2,FALSE)</f>
        <v>#N/A</v>
      </c>
      <c r="E71" s="33" t="e">
        <f t="shared" si="4"/>
        <v>#N/A</v>
      </c>
      <c r="F71" s="32" t="e">
        <f t="shared" si="5"/>
        <v>#N/A</v>
      </c>
    </row>
    <row r="72" spans="1:7">
      <c r="A72" s="3" t="s">
        <v>2298</v>
      </c>
      <c r="B72" s="39">
        <v>2</v>
      </c>
      <c r="C72" s="18">
        <v>2881.12</v>
      </c>
      <c r="D72" t="e">
        <f>VLOOKUP(A72,agencies!$C$2:$D$375,2,FALSE)</f>
        <v>#N/A</v>
      </c>
      <c r="E72" s="33" t="e">
        <f t="shared" si="4"/>
        <v>#N/A</v>
      </c>
      <c r="F72" s="32" t="e">
        <f t="shared" si="5"/>
        <v>#N/A</v>
      </c>
    </row>
    <row r="73" spans="1:7">
      <c r="A73" s="3" t="s">
        <v>2332</v>
      </c>
      <c r="B73" s="39">
        <v>2</v>
      </c>
      <c r="C73" s="18">
        <v>3658.59</v>
      </c>
      <c r="D73" t="e">
        <f>VLOOKUP(A73,agencies!$C$2:$D$375,2,FALSE)</f>
        <v>#N/A</v>
      </c>
      <c r="E73" s="33" t="e">
        <f t="shared" si="4"/>
        <v>#N/A</v>
      </c>
      <c r="F73" s="32" t="e">
        <f t="shared" si="5"/>
        <v>#N/A</v>
      </c>
    </row>
    <row r="74" spans="1:7">
      <c r="A74" s="3" t="s">
        <v>1983</v>
      </c>
      <c r="B74" s="39">
        <v>2</v>
      </c>
      <c r="C74" s="18">
        <v>4615.57</v>
      </c>
      <c r="D74">
        <f>VLOOKUP(A74,agencies!$C$2:$D$375,2,FALSE)</f>
        <v>1796</v>
      </c>
      <c r="E74" s="33">
        <f t="shared" si="4"/>
        <v>11.135857461024498</v>
      </c>
      <c r="F74" s="32">
        <f t="shared" si="5"/>
        <v>25699.164810690421</v>
      </c>
    </row>
    <row r="75" spans="1:7">
      <c r="A75" s="3" t="s">
        <v>1981</v>
      </c>
      <c r="B75" s="39">
        <v>2</v>
      </c>
      <c r="C75" s="18">
        <v>790</v>
      </c>
      <c r="D75">
        <f>VLOOKUP(A75,agencies!$C$2:$D$375,2,FALSE)</f>
        <v>1799</v>
      </c>
      <c r="E75" s="33">
        <f t="shared" si="4"/>
        <v>11.117287381878821</v>
      </c>
      <c r="F75" s="32">
        <f t="shared" si="5"/>
        <v>4391.328515842134</v>
      </c>
    </row>
    <row r="76" spans="1:7">
      <c r="A76" s="3" t="s">
        <v>1950</v>
      </c>
      <c r="B76" s="39">
        <v>2</v>
      </c>
      <c r="C76" s="18">
        <v>23125</v>
      </c>
      <c r="D76">
        <f>VLOOKUP(A76,agencies!$C$2:$D$375,2,FALSE)</f>
        <v>2240</v>
      </c>
      <c r="E76" s="33">
        <f t="shared" si="4"/>
        <v>8.9285714285714288</v>
      </c>
      <c r="F76" s="32">
        <f t="shared" si="5"/>
        <v>103236.60714285713</v>
      </c>
    </row>
    <row r="77" spans="1:7">
      <c r="A77" s="3" t="s">
        <v>1944</v>
      </c>
      <c r="B77" s="39">
        <v>2</v>
      </c>
      <c r="C77" s="18">
        <v>19000</v>
      </c>
      <c r="D77">
        <f>VLOOKUP(A77,agencies!$C$2:$D$375,2,FALSE)</f>
        <v>2260</v>
      </c>
      <c r="E77" s="33">
        <f t="shared" si="4"/>
        <v>8.8495575221238933</v>
      </c>
      <c r="F77" s="32">
        <f t="shared" si="5"/>
        <v>84070.796460176993</v>
      </c>
    </row>
    <row r="78" spans="1:7">
      <c r="A78" s="3" t="s">
        <v>1922</v>
      </c>
      <c r="B78" s="39">
        <v>2</v>
      </c>
      <c r="C78" s="18">
        <v>3980.68</v>
      </c>
      <c r="D78">
        <f>VLOOKUP(A78,agencies!$C$2:$D$375,2,FALSE)</f>
        <v>2660</v>
      </c>
      <c r="E78" s="33">
        <f t="shared" si="4"/>
        <v>7.518796992481203</v>
      </c>
      <c r="F78" s="32">
        <f t="shared" si="5"/>
        <v>14964.962406015036</v>
      </c>
    </row>
    <row r="79" spans="1:7">
      <c r="A79" s="3" t="s">
        <v>1903</v>
      </c>
      <c r="B79" s="39">
        <v>2</v>
      </c>
      <c r="C79" s="18">
        <v>10623.81</v>
      </c>
      <c r="D79">
        <f>VLOOKUP(A79,agencies!$C$2:$D$375,2,FALSE)</f>
        <v>2930</v>
      </c>
      <c r="E79" s="33">
        <f t="shared" si="4"/>
        <v>6.8259385665529013</v>
      </c>
      <c r="F79" s="32">
        <f t="shared" si="5"/>
        <v>36258.737201365191</v>
      </c>
    </row>
    <row r="80" spans="1:7">
      <c r="A80" s="3" t="s">
        <v>1856</v>
      </c>
      <c r="B80" s="39">
        <v>2</v>
      </c>
      <c r="C80" s="18">
        <v>17623.810000000001</v>
      </c>
      <c r="D80">
        <f>VLOOKUP(A80,agencies!$C$2:$D$375,2,FALSE)</f>
        <v>3830</v>
      </c>
      <c r="E80" s="33">
        <f t="shared" si="4"/>
        <v>5.221932114882506</v>
      </c>
      <c r="F80" s="32">
        <f t="shared" si="5"/>
        <v>46015.169712793737</v>
      </c>
    </row>
    <row r="81" spans="1:6">
      <c r="A81" s="3" t="s">
        <v>1826</v>
      </c>
      <c r="B81" s="39">
        <v>2</v>
      </c>
      <c r="C81" s="18">
        <v>32625</v>
      </c>
      <c r="D81">
        <f>VLOOKUP(A81,agencies!$C$2:$D$375,2,FALSE)</f>
        <v>4661</v>
      </c>
      <c r="E81" s="33">
        <f t="shared" si="4"/>
        <v>4.2909246942716157</v>
      </c>
      <c r="F81" s="32">
        <f t="shared" si="5"/>
        <v>69995.709075305727</v>
      </c>
    </row>
    <row r="82" spans="1:6">
      <c r="A82" s="3" t="s">
        <v>1767</v>
      </c>
      <c r="B82" s="39">
        <v>2</v>
      </c>
      <c r="C82" s="18">
        <v>12423.3</v>
      </c>
      <c r="D82">
        <f>VLOOKUP(A82,agencies!$C$2:$D$375,2,FALSE)</f>
        <v>5521</v>
      </c>
      <c r="E82" s="33">
        <f t="shared" si="4"/>
        <v>3.6225321499728311</v>
      </c>
      <c r="F82" s="32">
        <f t="shared" si="5"/>
        <v>22501.901829378738</v>
      </c>
    </row>
    <row r="83" spans="1:6">
      <c r="A83" s="3" t="s">
        <v>1731</v>
      </c>
      <c r="B83" s="39">
        <v>2</v>
      </c>
      <c r="C83" s="18">
        <v>2009500</v>
      </c>
      <c r="D83">
        <f>VLOOKUP(A83,agencies!$C$2:$D$375,2,FALSE)</f>
        <v>6623</v>
      </c>
      <c r="E83" s="33">
        <f t="shared" si="4"/>
        <v>3.0197795560924052</v>
      </c>
      <c r="F83" s="32">
        <f t="shared" si="5"/>
        <v>3034123.5089838444</v>
      </c>
    </row>
    <row r="84" spans="1:6">
      <c r="A84" s="3" t="s">
        <v>1714</v>
      </c>
      <c r="B84" s="39">
        <v>2</v>
      </c>
      <c r="C84" s="18">
        <v>42500</v>
      </c>
      <c r="D84">
        <f>VLOOKUP(A84,agencies!$C$2:$D$375,2,FALSE)</f>
        <v>7484</v>
      </c>
      <c r="E84" s="33">
        <f t="shared" si="4"/>
        <v>2.672367717797969</v>
      </c>
      <c r="F84" s="32">
        <f t="shared" si="5"/>
        <v>56787.81400320684</v>
      </c>
    </row>
    <row r="85" spans="1:6">
      <c r="A85" s="3" t="s">
        <v>1712</v>
      </c>
      <c r="B85" s="39">
        <v>2</v>
      </c>
      <c r="C85" s="18">
        <v>22589.69</v>
      </c>
      <c r="D85">
        <f>VLOOKUP(A85,agencies!$C$2:$D$375,2,FALSE)</f>
        <v>7499</v>
      </c>
      <c r="E85" s="33">
        <f t="shared" si="4"/>
        <v>2.6670222696359516</v>
      </c>
      <c r="F85" s="32">
        <f t="shared" si="5"/>
        <v>30123.603147086276</v>
      </c>
    </row>
    <row r="86" spans="1:6">
      <c r="A86" s="3" t="s">
        <v>1700</v>
      </c>
      <c r="B86" s="39">
        <v>2</v>
      </c>
      <c r="C86" s="18">
        <v>1605</v>
      </c>
      <c r="D86">
        <f>VLOOKUP(A86,agencies!$C$2:$D$375,2,FALSE)</f>
        <v>8159</v>
      </c>
      <c r="E86" s="33">
        <f t="shared" si="4"/>
        <v>2.4512807942149775</v>
      </c>
      <c r="F86" s="32">
        <f t="shared" si="5"/>
        <v>1967.1528373575193</v>
      </c>
    </row>
    <row r="87" spans="1:6">
      <c r="A87" s="3" t="s">
        <v>1686</v>
      </c>
      <c r="B87" s="39">
        <v>2</v>
      </c>
      <c r="C87" s="18">
        <v>67500</v>
      </c>
      <c r="D87">
        <f>VLOOKUP(A87,agencies!$C$2:$D$375,2,FALSE)</f>
        <v>8650</v>
      </c>
      <c r="E87" s="33">
        <f t="shared" si="4"/>
        <v>2.3121387283236992</v>
      </c>
      <c r="F87" s="32">
        <f t="shared" si="5"/>
        <v>78034.68208092486</v>
      </c>
    </row>
    <row r="88" spans="1:6">
      <c r="A88" s="3" t="s">
        <v>1676</v>
      </c>
      <c r="B88" s="39">
        <v>2</v>
      </c>
      <c r="C88" s="18">
        <v>4911.68</v>
      </c>
      <c r="D88">
        <f>VLOOKUP(A88,agencies!$C$2:$D$375,2,FALSE)</f>
        <v>8939</v>
      </c>
      <c r="E88" s="33">
        <f t="shared" si="4"/>
        <v>2.2373867322966774</v>
      </c>
      <c r="F88" s="32">
        <f t="shared" si="5"/>
        <v>5494.6638326434731</v>
      </c>
    </row>
    <row r="89" spans="1:6">
      <c r="A89" s="3" t="s">
        <v>1674</v>
      </c>
      <c r="B89" s="39">
        <v>2</v>
      </c>
      <c r="C89" s="18">
        <v>2456.13</v>
      </c>
      <c r="D89">
        <f>VLOOKUP(A89,agencies!$C$2:$D$375,2,FALSE)</f>
        <v>9042</v>
      </c>
      <c r="E89" s="33">
        <f t="shared" si="4"/>
        <v>2.2119000221190004</v>
      </c>
      <c r="F89" s="32">
        <f t="shared" si="5"/>
        <v>2716.35700066357</v>
      </c>
    </row>
    <row r="90" spans="1:6">
      <c r="A90" s="3" t="s">
        <v>1672</v>
      </c>
      <c r="B90" s="39">
        <v>2</v>
      </c>
      <c r="C90" s="18">
        <v>3004375</v>
      </c>
      <c r="D90">
        <f>VLOOKUP(A90,agencies!$C$2:$D$375,2,FALSE)</f>
        <v>9152</v>
      </c>
      <c r="E90" s="33">
        <f t="shared" si="4"/>
        <v>2.1853146853146854</v>
      </c>
      <c r="F90" s="32">
        <f t="shared" si="5"/>
        <v>3282752.4038461535</v>
      </c>
    </row>
    <row r="91" spans="1:6">
      <c r="A91" s="3" t="s">
        <v>1656</v>
      </c>
      <c r="B91" s="39">
        <v>2</v>
      </c>
      <c r="C91" s="18">
        <v>175000</v>
      </c>
      <c r="D91">
        <f>VLOOKUP(A91,agencies!$C$2:$D$375,2,FALSE)</f>
        <v>9518</v>
      </c>
      <c r="E91" s="33">
        <f t="shared" si="4"/>
        <v>2.1012817818869509</v>
      </c>
      <c r="F91" s="32">
        <f t="shared" si="5"/>
        <v>183862.15591510822</v>
      </c>
    </row>
    <row r="92" spans="1:6">
      <c r="A92" s="3" t="s">
        <v>1644</v>
      </c>
      <c r="B92" s="39">
        <v>2</v>
      </c>
      <c r="C92" s="18">
        <v>965.56000000000006</v>
      </c>
      <c r="D92">
        <f>VLOOKUP(A92,agencies!$C$2:$D$375,2,FALSE)</f>
        <v>10247</v>
      </c>
      <c r="E92" s="33">
        <f t="shared" si="4"/>
        <v>1.9517907680296673</v>
      </c>
      <c r="F92" s="32">
        <f t="shared" si="5"/>
        <v>942.28554698936273</v>
      </c>
    </row>
    <row r="93" spans="1:6">
      <c r="A93" s="3" t="s">
        <v>1615</v>
      </c>
      <c r="B93" s="39">
        <v>2</v>
      </c>
      <c r="C93" s="18">
        <v>17500</v>
      </c>
      <c r="D93">
        <f>VLOOKUP(A93,agencies!$C$2:$D$375,2,FALSE)</f>
        <v>12417</v>
      </c>
      <c r="E93" s="33">
        <f t="shared" si="4"/>
        <v>1.610695014898929</v>
      </c>
      <c r="F93" s="32">
        <f t="shared" si="5"/>
        <v>14093.581380365627</v>
      </c>
    </row>
    <row r="94" spans="1:6">
      <c r="A94" s="3" t="s">
        <v>1613</v>
      </c>
      <c r="B94" s="39">
        <v>2</v>
      </c>
      <c r="C94" s="18">
        <v>24000</v>
      </c>
      <c r="D94">
        <f>VLOOKUP(A94,agencies!$C$2:$D$375,2,FALSE)</f>
        <v>12583</v>
      </c>
      <c r="E94" s="33">
        <f t="shared" si="4"/>
        <v>1.5894460780418025</v>
      </c>
      <c r="F94" s="32">
        <f t="shared" si="5"/>
        <v>19073.352936501629</v>
      </c>
    </row>
    <row r="95" spans="1:6">
      <c r="A95" s="3" t="s">
        <v>1607</v>
      </c>
      <c r="B95" s="39">
        <v>2</v>
      </c>
      <c r="C95" s="18">
        <v>10300</v>
      </c>
      <c r="D95">
        <f>VLOOKUP(A95,agencies!$C$2:$D$375,2,FALSE)</f>
        <v>12955</v>
      </c>
      <c r="E95" s="33">
        <f t="shared" si="4"/>
        <v>1.5438054805094559</v>
      </c>
      <c r="F95" s="32">
        <f t="shared" si="5"/>
        <v>7950.5982246236972</v>
      </c>
    </row>
    <row r="96" spans="1:6">
      <c r="A96" s="3" t="s">
        <v>1604</v>
      </c>
      <c r="B96" s="39">
        <v>2</v>
      </c>
      <c r="C96" s="18">
        <v>44380</v>
      </c>
      <c r="D96">
        <f>VLOOKUP(A96,agencies!$C$2:$D$375,2,FALSE)</f>
        <v>12969</v>
      </c>
      <c r="E96" s="33">
        <f t="shared" si="4"/>
        <v>1.5421389467190993</v>
      </c>
      <c r="F96" s="32">
        <f t="shared" si="5"/>
        <v>34220.063227696817</v>
      </c>
    </row>
    <row r="97" spans="1:6">
      <c r="A97" s="3" t="s">
        <v>1583</v>
      </c>
      <c r="B97" s="39">
        <v>2</v>
      </c>
      <c r="C97" s="18">
        <v>13450.6</v>
      </c>
      <c r="D97">
        <f>VLOOKUP(A97,agencies!$C$2:$D$375,2,FALSE)</f>
        <v>13630</v>
      </c>
      <c r="E97" s="33">
        <f t="shared" si="4"/>
        <v>1.467351430667645</v>
      </c>
      <c r="F97" s="32">
        <f t="shared" si="5"/>
        <v>9868.3785766691126</v>
      </c>
    </row>
    <row r="98" spans="1:6">
      <c r="A98" s="3" t="s">
        <v>1580</v>
      </c>
      <c r="B98" s="39">
        <v>2</v>
      </c>
      <c r="C98" s="18">
        <v>129500</v>
      </c>
      <c r="D98">
        <f>VLOOKUP(A98,agencies!$C$2:$D$375,2,FALSE)</f>
        <v>13804</v>
      </c>
      <c r="E98" s="33">
        <f t="shared" ref="E98:E129" si="6">(B98/D98)*10000</f>
        <v>1.4488554042306578</v>
      </c>
      <c r="F98" s="32">
        <f t="shared" ref="F98:F129" si="7">(C98/D98)*10000</f>
        <v>93813.387423935099</v>
      </c>
    </row>
    <row r="99" spans="1:6">
      <c r="A99" s="3" t="s">
        <v>1574</v>
      </c>
      <c r="B99" s="39">
        <v>2</v>
      </c>
      <c r="C99" s="18">
        <v>12625</v>
      </c>
      <c r="D99">
        <f>VLOOKUP(A99,agencies!$C$2:$D$375,2,FALSE)</f>
        <v>14536</v>
      </c>
      <c r="E99" s="33">
        <f t="shared" si="6"/>
        <v>1.3758943313153549</v>
      </c>
      <c r="F99" s="32">
        <f t="shared" si="7"/>
        <v>8685.3329664281791</v>
      </c>
    </row>
    <row r="100" spans="1:6">
      <c r="A100" s="3" t="s">
        <v>1519</v>
      </c>
      <c r="B100" s="39">
        <v>2</v>
      </c>
      <c r="C100" s="18">
        <v>159375</v>
      </c>
      <c r="D100">
        <f>VLOOKUP(A100,agencies!$C$2:$D$375,2,FALSE)</f>
        <v>18929</v>
      </c>
      <c r="E100" s="33">
        <f t="shared" si="6"/>
        <v>1.0565798510222411</v>
      </c>
      <c r="F100" s="32">
        <f t="shared" si="7"/>
        <v>84196.206878334822</v>
      </c>
    </row>
    <row r="101" spans="1:6">
      <c r="A101" s="3" t="s">
        <v>1511</v>
      </c>
      <c r="B101" s="39">
        <v>2</v>
      </c>
      <c r="C101" s="18">
        <v>10861</v>
      </c>
      <c r="D101">
        <f>VLOOKUP(A101,agencies!$C$2:$D$375,2,FALSE)</f>
        <v>19871</v>
      </c>
      <c r="E101" s="33">
        <f t="shared" si="6"/>
        <v>1.0064918725781289</v>
      </c>
      <c r="F101" s="32">
        <f t="shared" si="7"/>
        <v>5465.7541140355288</v>
      </c>
    </row>
    <row r="102" spans="1:6">
      <c r="A102" s="3" t="s">
        <v>1487</v>
      </c>
      <c r="B102" s="39">
        <v>2</v>
      </c>
      <c r="C102" s="18">
        <v>13250</v>
      </c>
      <c r="D102">
        <f>VLOOKUP(A102,agencies!$C$2:$D$375,2,FALSE)</f>
        <v>22716</v>
      </c>
      <c r="E102" s="33">
        <f t="shared" si="6"/>
        <v>0.88043669660151436</v>
      </c>
      <c r="F102" s="32">
        <f t="shared" si="7"/>
        <v>5832.8931149850323</v>
      </c>
    </row>
    <row r="103" spans="1:6">
      <c r="A103" s="3" t="s">
        <v>1482</v>
      </c>
      <c r="B103" s="39">
        <v>2</v>
      </c>
      <c r="C103" s="18">
        <v>47000</v>
      </c>
      <c r="D103">
        <f>VLOOKUP(A103,agencies!$C$2:$D$375,2,FALSE)</f>
        <v>22940</v>
      </c>
      <c r="E103" s="33">
        <f t="shared" si="6"/>
        <v>0.87183958151700092</v>
      </c>
      <c r="F103" s="32">
        <f t="shared" si="7"/>
        <v>20488.230165649522</v>
      </c>
    </row>
    <row r="104" spans="1:6">
      <c r="A104" s="3" t="s">
        <v>1480</v>
      </c>
      <c r="B104" s="39">
        <v>2</v>
      </c>
      <c r="C104" s="18">
        <v>37800</v>
      </c>
      <c r="D104">
        <f>VLOOKUP(A104,agencies!$C$2:$D$375,2,FALSE)</f>
        <v>23269</v>
      </c>
      <c r="E104" s="33">
        <f t="shared" si="6"/>
        <v>0.85951265632386442</v>
      </c>
      <c r="F104" s="32">
        <f t="shared" si="7"/>
        <v>16244.789204521037</v>
      </c>
    </row>
    <row r="105" spans="1:6">
      <c r="A105" s="3" t="s">
        <v>1469</v>
      </c>
      <c r="B105" s="39">
        <v>2</v>
      </c>
      <c r="C105" s="18">
        <v>30000</v>
      </c>
      <c r="D105">
        <f>VLOOKUP(A105,agencies!$C$2:$D$375,2,FALSE)</f>
        <v>23882</v>
      </c>
      <c r="E105" s="33">
        <f t="shared" si="6"/>
        <v>0.83745079976551373</v>
      </c>
      <c r="F105" s="32">
        <f t="shared" si="7"/>
        <v>12561.761996482708</v>
      </c>
    </row>
    <row r="106" spans="1:6">
      <c r="A106" s="3" t="s">
        <v>1459</v>
      </c>
      <c r="B106" s="39">
        <v>2</v>
      </c>
      <c r="C106" s="18">
        <v>7358</v>
      </c>
      <c r="D106">
        <f>VLOOKUP(A106,agencies!$C$2:$D$375,2,FALSE)</f>
        <v>24515</v>
      </c>
      <c r="E106" s="33">
        <f t="shared" si="6"/>
        <v>0.81582704466653067</v>
      </c>
      <c r="F106" s="32">
        <f t="shared" si="7"/>
        <v>3001.4276973281662</v>
      </c>
    </row>
    <row r="107" spans="1:6">
      <c r="A107" s="3" t="s">
        <v>1456</v>
      </c>
      <c r="B107" s="39">
        <v>2</v>
      </c>
      <c r="C107" s="18">
        <v>1429.0900000000001</v>
      </c>
      <c r="D107">
        <f>VLOOKUP(A107,agencies!$C$2:$D$375,2,FALSE)</f>
        <v>24708</v>
      </c>
      <c r="E107" s="33">
        <f t="shared" si="6"/>
        <v>0.80945442771571963</v>
      </c>
      <c r="F107" s="32">
        <f t="shared" si="7"/>
        <v>578.39161405212894</v>
      </c>
    </row>
    <row r="108" spans="1:6">
      <c r="A108" s="3" t="s">
        <v>1435</v>
      </c>
      <c r="B108" s="39">
        <v>2</v>
      </c>
      <c r="C108" s="18">
        <v>7167.27</v>
      </c>
      <c r="D108">
        <f>VLOOKUP(A108,agencies!$C$2:$D$375,2,FALSE)</f>
        <v>28188</v>
      </c>
      <c r="E108" s="33">
        <f t="shared" si="6"/>
        <v>0.70952178231871721</v>
      </c>
      <c r="F108" s="32">
        <f t="shared" si="7"/>
        <v>2542.667092379736</v>
      </c>
    </row>
    <row r="109" spans="1:6">
      <c r="A109" s="3" t="s">
        <v>1368</v>
      </c>
      <c r="B109" s="39">
        <v>2</v>
      </c>
      <c r="C109" s="18">
        <v>133040</v>
      </c>
      <c r="D109">
        <f>VLOOKUP(A109,agencies!$C$2:$D$375,2,FALSE)</f>
        <v>63835</v>
      </c>
      <c r="E109" s="33">
        <f t="shared" si="6"/>
        <v>0.31330774653403304</v>
      </c>
      <c r="F109" s="32">
        <f t="shared" si="7"/>
        <v>20841.23129944388</v>
      </c>
    </row>
    <row r="110" spans="1:6">
      <c r="A110" s="3" t="s">
        <v>2318</v>
      </c>
      <c r="B110" s="39">
        <v>1</v>
      </c>
      <c r="C110" s="18">
        <v>55000</v>
      </c>
      <c r="D110" t="e">
        <f>VLOOKUP(A110,agencies!$C$2:$D$375,2,FALSE)</f>
        <v>#N/A</v>
      </c>
      <c r="E110" s="33" t="e">
        <f t="shared" si="6"/>
        <v>#N/A</v>
      </c>
      <c r="F110" s="32" t="e">
        <f t="shared" si="7"/>
        <v>#N/A</v>
      </c>
    </row>
    <row r="111" spans="1:6">
      <c r="A111" s="3" t="s">
        <v>2319</v>
      </c>
      <c r="B111" s="39">
        <v>1</v>
      </c>
      <c r="C111" s="18">
        <v>75000</v>
      </c>
      <c r="D111" t="e">
        <f>VLOOKUP(A111,agencies!$C$2:$D$375,2,FALSE)</f>
        <v>#N/A</v>
      </c>
      <c r="E111" s="33" t="e">
        <f t="shared" si="6"/>
        <v>#N/A</v>
      </c>
      <c r="F111" s="32" t="e">
        <f t="shared" si="7"/>
        <v>#N/A</v>
      </c>
    </row>
    <row r="112" spans="1:6">
      <c r="A112" s="3" t="s">
        <v>2324</v>
      </c>
      <c r="B112" s="39">
        <v>1</v>
      </c>
      <c r="C112" s="18">
        <v>34000</v>
      </c>
      <c r="D112" t="e">
        <f>VLOOKUP(A112,agencies!$C$2:$D$375,2,FALSE)</f>
        <v>#N/A</v>
      </c>
      <c r="E112" s="33" t="e">
        <f t="shared" si="6"/>
        <v>#N/A</v>
      </c>
      <c r="F112" s="32" t="e">
        <f t="shared" si="7"/>
        <v>#N/A</v>
      </c>
    </row>
    <row r="113" spans="1:6">
      <c r="A113" s="3" t="s">
        <v>2325</v>
      </c>
      <c r="B113" s="39">
        <v>1</v>
      </c>
      <c r="C113" s="18">
        <v>879.46</v>
      </c>
      <c r="D113" t="e">
        <f>VLOOKUP(A113,agencies!$C$2:$D$375,2,FALSE)</f>
        <v>#N/A</v>
      </c>
      <c r="E113" s="33" t="e">
        <f t="shared" si="6"/>
        <v>#N/A</v>
      </c>
      <c r="F113" s="32" t="e">
        <f t="shared" si="7"/>
        <v>#N/A</v>
      </c>
    </row>
    <row r="114" spans="1:6">
      <c r="A114" s="3" t="s">
        <v>1071</v>
      </c>
      <c r="B114" s="39">
        <v>1</v>
      </c>
      <c r="C114" s="18">
        <v>350000</v>
      </c>
      <c r="D114" t="e">
        <f>VLOOKUP(A114,agencies!$C$2:$D$375,2,FALSE)</f>
        <v>#N/A</v>
      </c>
      <c r="E114" s="33" t="e">
        <f t="shared" si="6"/>
        <v>#N/A</v>
      </c>
      <c r="F114" s="32" t="e">
        <f t="shared" si="7"/>
        <v>#N/A</v>
      </c>
    </row>
    <row r="115" spans="1:6">
      <c r="A115" s="3" t="s">
        <v>2326</v>
      </c>
      <c r="B115" s="39">
        <v>1</v>
      </c>
      <c r="C115" s="18">
        <v>17500</v>
      </c>
      <c r="D115" t="e">
        <f>VLOOKUP(A115,agencies!$C$2:$D$375,2,FALSE)</f>
        <v>#N/A</v>
      </c>
      <c r="E115" s="33" t="e">
        <f t="shared" si="6"/>
        <v>#N/A</v>
      </c>
      <c r="F115" s="32" t="e">
        <f t="shared" si="7"/>
        <v>#N/A</v>
      </c>
    </row>
    <row r="116" spans="1:6">
      <c r="A116" s="3" t="s">
        <v>2327</v>
      </c>
      <c r="B116" s="39">
        <v>1</v>
      </c>
      <c r="C116" s="18">
        <v>6800</v>
      </c>
      <c r="D116" t="e">
        <f>VLOOKUP(A116,agencies!$C$2:$D$375,2,FALSE)</f>
        <v>#N/A</v>
      </c>
      <c r="E116" s="33" t="e">
        <f t="shared" si="6"/>
        <v>#N/A</v>
      </c>
      <c r="F116" s="32" t="e">
        <f t="shared" si="7"/>
        <v>#N/A</v>
      </c>
    </row>
    <row r="117" spans="1:6">
      <c r="A117" s="3" t="s">
        <v>2295</v>
      </c>
      <c r="B117" s="39">
        <v>1</v>
      </c>
      <c r="C117" s="18">
        <v>4400</v>
      </c>
      <c r="D117" t="e">
        <f>VLOOKUP(A117,agencies!$C$2:$D$375,2,FALSE)</f>
        <v>#N/A</v>
      </c>
      <c r="E117" s="33" t="e">
        <f t="shared" si="6"/>
        <v>#N/A</v>
      </c>
      <c r="F117" s="32" t="e">
        <f t="shared" si="7"/>
        <v>#N/A</v>
      </c>
    </row>
    <row r="118" spans="1:6">
      <c r="A118" s="3" t="s">
        <v>2320</v>
      </c>
      <c r="B118" s="39">
        <v>1</v>
      </c>
      <c r="C118" s="18">
        <v>2623.8</v>
      </c>
      <c r="D118" t="e">
        <f>VLOOKUP(A118,agencies!$C$2:$D$375,2,FALSE)</f>
        <v>#N/A</v>
      </c>
      <c r="E118" s="33" t="e">
        <f t="shared" si="6"/>
        <v>#N/A</v>
      </c>
      <c r="F118" s="32" t="e">
        <f t="shared" si="7"/>
        <v>#N/A</v>
      </c>
    </row>
    <row r="119" spans="1:6">
      <c r="A119" s="3" t="s">
        <v>2328</v>
      </c>
      <c r="B119" s="39">
        <v>1</v>
      </c>
      <c r="C119" s="18">
        <v>793</v>
      </c>
      <c r="D119" t="e">
        <f>VLOOKUP(A119,agencies!$C$2:$D$375,2,FALSE)</f>
        <v>#N/A</v>
      </c>
      <c r="E119" s="33" t="e">
        <f t="shared" si="6"/>
        <v>#N/A</v>
      </c>
      <c r="F119" s="32" t="e">
        <f t="shared" si="7"/>
        <v>#N/A</v>
      </c>
    </row>
    <row r="120" spans="1:6">
      <c r="A120" s="3" t="s">
        <v>2329</v>
      </c>
      <c r="B120" s="39">
        <v>1</v>
      </c>
      <c r="C120" s="18">
        <v>265.22000000000003</v>
      </c>
      <c r="D120" s="38" t="e">
        <f>VLOOKUP(A120,agencies!$C$2:$D$375,2,FALSE)</f>
        <v>#N/A</v>
      </c>
      <c r="E120" s="33" t="e">
        <f t="shared" si="6"/>
        <v>#N/A</v>
      </c>
      <c r="F120" s="32" t="e">
        <f t="shared" si="7"/>
        <v>#N/A</v>
      </c>
    </row>
    <row r="121" spans="1:6">
      <c r="A121" s="3" t="s">
        <v>1691</v>
      </c>
      <c r="B121" s="39">
        <v>1</v>
      </c>
      <c r="C121" s="18">
        <v>9000</v>
      </c>
      <c r="D121" t="e">
        <f>VLOOKUP(A121,agencies!$C$2:$D$375,2,FALSE)</f>
        <v>#N/A</v>
      </c>
      <c r="E121" s="33" t="e">
        <f t="shared" si="6"/>
        <v>#N/A</v>
      </c>
      <c r="F121" s="32" t="e">
        <f t="shared" si="7"/>
        <v>#N/A</v>
      </c>
    </row>
    <row r="122" spans="1:6">
      <c r="A122" s="3" t="s">
        <v>2321</v>
      </c>
      <c r="B122" s="39">
        <v>1</v>
      </c>
      <c r="C122" s="18">
        <v>2500</v>
      </c>
      <c r="D122" t="e">
        <f>VLOOKUP(A122,agencies!$C$2:$D$375,2,FALSE)</f>
        <v>#N/A</v>
      </c>
      <c r="E122" s="33" t="e">
        <f t="shared" si="6"/>
        <v>#N/A</v>
      </c>
      <c r="F122" s="32" t="e">
        <f t="shared" si="7"/>
        <v>#N/A</v>
      </c>
    </row>
    <row r="123" spans="1:6">
      <c r="A123" s="3" t="s">
        <v>2330</v>
      </c>
      <c r="B123" s="39">
        <v>1</v>
      </c>
      <c r="C123" s="18">
        <v>12000</v>
      </c>
      <c r="D123" t="e">
        <f>VLOOKUP(A123,agencies!$C$2:$D$375,2,FALSE)</f>
        <v>#N/A</v>
      </c>
      <c r="E123" s="33" t="e">
        <f t="shared" si="6"/>
        <v>#N/A</v>
      </c>
      <c r="F123" s="32" t="e">
        <f t="shared" si="7"/>
        <v>#N/A</v>
      </c>
    </row>
    <row r="124" spans="1:6">
      <c r="A124" s="3" t="s">
        <v>2322</v>
      </c>
      <c r="B124" s="39">
        <v>1</v>
      </c>
      <c r="C124" s="18">
        <v>2543.67</v>
      </c>
      <c r="D124" t="e">
        <f>VLOOKUP(A124,agencies!$C$2:$D$375,2,FALSE)</f>
        <v>#N/A</v>
      </c>
      <c r="E124" s="33" t="e">
        <f t="shared" si="6"/>
        <v>#N/A</v>
      </c>
      <c r="F124" s="32" t="e">
        <f t="shared" si="7"/>
        <v>#N/A</v>
      </c>
    </row>
    <row r="125" spans="1:6">
      <c r="A125" s="3" t="s">
        <v>1086</v>
      </c>
      <c r="B125" s="39">
        <v>1</v>
      </c>
      <c r="C125" s="18">
        <v>108750</v>
      </c>
      <c r="D125" t="e">
        <f>VLOOKUP(A125,agencies!$C$2:$D$375,2,FALSE)</f>
        <v>#N/A</v>
      </c>
      <c r="E125" s="33" t="e">
        <f t="shared" si="6"/>
        <v>#N/A</v>
      </c>
      <c r="F125" s="32" t="e">
        <f t="shared" si="7"/>
        <v>#N/A</v>
      </c>
    </row>
    <row r="126" spans="1:6">
      <c r="A126" s="3" t="s">
        <v>1205</v>
      </c>
      <c r="B126" s="39">
        <v>1</v>
      </c>
      <c r="C126" s="18">
        <v>1586.31</v>
      </c>
      <c r="D126" t="e">
        <f>VLOOKUP(A126,agencies!$C$2:$D$375,2,FALSE)</f>
        <v>#N/A</v>
      </c>
      <c r="E126" s="33" t="e">
        <f t="shared" si="6"/>
        <v>#N/A</v>
      </c>
      <c r="F126" s="32" t="e">
        <f t="shared" si="7"/>
        <v>#N/A</v>
      </c>
    </row>
    <row r="127" spans="1:6">
      <c r="A127" s="3" t="s">
        <v>2285</v>
      </c>
      <c r="B127" s="39">
        <v>1</v>
      </c>
      <c r="C127" s="18">
        <v>2500</v>
      </c>
      <c r="D127" t="e">
        <f>VLOOKUP(A127,agencies!$C$2:$D$375,2,FALSE)</f>
        <v>#N/A</v>
      </c>
      <c r="E127" s="33" t="e">
        <f t="shared" si="6"/>
        <v>#N/A</v>
      </c>
      <c r="F127" s="32" t="e">
        <f t="shared" si="7"/>
        <v>#N/A</v>
      </c>
    </row>
    <row r="128" spans="1:6">
      <c r="A128" s="3" t="s">
        <v>2089</v>
      </c>
      <c r="B128" s="39">
        <v>1</v>
      </c>
      <c r="C128" s="18">
        <v>25000</v>
      </c>
      <c r="D128">
        <f>VLOOKUP(A128,agencies!$C$2:$D$375,2,FALSE)</f>
        <v>689</v>
      </c>
      <c r="E128" s="33">
        <f t="shared" si="6"/>
        <v>14.513788098693759</v>
      </c>
      <c r="F128" s="32">
        <f t="shared" si="7"/>
        <v>362844.702467344</v>
      </c>
    </row>
    <row r="129" spans="1:6">
      <c r="A129" s="3" t="s">
        <v>2085</v>
      </c>
      <c r="B129" s="39">
        <v>1</v>
      </c>
      <c r="C129" s="18">
        <v>7500</v>
      </c>
      <c r="D129">
        <f>VLOOKUP(A129,agencies!$C$2:$D$375,2,FALSE)</f>
        <v>757</v>
      </c>
      <c r="E129" s="33">
        <f t="shared" si="6"/>
        <v>13.21003963011889</v>
      </c>
      <c r="F129" s="32">
        <f t="shared" si="7"/>
        <v>99075.297225891671</v>
      </c>
    </row>
    <row r="130" spans="1:6">
      <c r="A130" s="3" t="s">
        <v>2081</v>
      </c>
      <c r="B130" s="39">
        <v>1</v>
      </c>
      <c r="C130" s="18">
        <v>182</v>
      </c>
      <c r="D130">
        <f>VLOOKUP(A130,agencies!$C$2:$D$375,2,FALSE)</f>
        <v>778</v>
      </c>
      <c r="E130" s="33">
        <f t="shared" ref="E130:E161" si="8">(B130/D130)*10000</f>
        <v>12.853470437017993</v>
      </c>
      <c r="F130" s="32">
        <f t="shared" ref="F130:F161" si="9">(C130/D130)*10000</f>
        <v>2339.3316195372749</v>
      </c>
    </row>
    <row r="131" spans="1:6">
      <c r="A131" s="3" t="s">
        <v>2071</v>
      </c>
      <c r="B131" s="39">
        <v>1</v>
      </c>
      <c r="C131" s="18">
        <v>16250</v>
      </c>
      <c r="D131">
        <f>VLOOKUP(A131,agencies!$C$2:$D$375,2,FALSE)</f>
        <v>821</v>
      </c>
      <c r="E131" s="33">
        <f t="shared" si="8"/>
        <v>12.180267965895249</v>
      </c>
      <c r="F131" s="32">
        <f t="shared" si="9"/>
        <v>197929.3544457978</v>
      </c>
    </row>
    <row r="132" spans="1:6">
      <c r="A132" s="3" t="s">
        <v>2067</v>
      </c>
      <c r="B132" s="39">
        <v>1</v>
      </c>
      <c r="C132" s="18">
        <v>28000</v>
      </c>
      <c r="D132">
        <f>VLOOKUP(A132,agencies!$C$2:$D$375,2,FALSE)</f>
        <v>922</v>
      </c>
      <c r="E132" s="33">
        <f t="shared" si="8"/>
        <v>10.845986984815619</v>
      </c>
      <c r="F132" s="32">
        <f t="shared" si="9"/>
        <v>303687.63557483733</v>
      </c>
    </row>
    <row r="133" spans="1:6">
      <c r="A133" s="3" t="s">
        <v>2003</v>
      </c>
      <c r="B133" s="39">
        <v>1</v>
      </c>
      <c r="C133" s="18">
        <v>8065</v>
      </c>
      <c r="D133" s="38">
        <f>VLOOKUP(A133,agencies!$C$2:$D$375,2,FALSE)</f>
        <v>1572</v>
      </c>
      <c r="E133" s="33">
        <f t="shared" si="8"/>
        <v>6.3613231552162857</v>
      </c>
      <c r="F133" s="32">
        <f t="shared" si="9"/>
        <v>51304.071246819338</v>
      </c>
    </row>
    <row r="134" spans="1:6">
      <c r="A134" s="3" t="s">
        <v>1989</v>
      </c>
      <c r="B134" s="39">
        <v>1</v>
      </c>
      <c r="C134" s="18">
        <v>80</v>
      </c>
      <c r="D134" s="38">
        <f>VLOOKUP(A134,agencies!$C$2:$D$375,2,FALSE)</f>
        <v>1729</v>
      </c>
      <c r="E134" s="33">
        <f t="shared" si="8"/>
        <v>5.78368999421631</v>
      </c>
      <c r="F134" s="32">
        <f t="shared" si="9"/>
        <v>462.6951995373048</v>
      </c>
    </row>
    <row r="135" spans="1:6">
      <c r="A135" s="3" t="s">
        <v>1985</v>
      </c>
      <c r="B135" s="39">
        <v>1</v>
      </c>
      <c r="C135" s="18">
        <v>130000</v>
      </c>
      <c r="D135">
        <f>VLOOKUP(A135,agencies!$C$2:$D$375,2,FALSE)</f>
        <v>1789</v>
      </c>
      <c r="E135" s="33">
        <f t="shared" si="8"/>
        <v>5.5897149245388489</v>
      </c>
      <c r="F135" s="32">
        <f t="shared" si="9"/>
        <v>726662.9401900504</v>
      </c>
    </row>
    <row r="136" spans="1:6">
      <c r="A136" s="3" t="s">
        <v>1975</v>
      </c>
      <c r="B136" s="39">
        <v>1</v>
      </c>
      <c r="C136" s="18">
        <v>10000</v>
      </c>
      <c r="D136">
        <f>VLOOKUP(A136,agencies!$C$2:$D$375,2,FALSE)</f>
        <v>1972</v>
      </c>
      <c r="E136" s="33">
        <f t="shared" si="8"/>
        <v>5.0709939148073024</v>
      </c>
      <c r="F136" s="32">
        <f t="shared" si="9"/>
        <v>50709.939148073026</v>
      </c>
    </row>
    <row r="137" spans="1:6">
      <c r="A137" s="3" t="s">
        <v>1968</v>
      </c>
      <c r="B137" s="39">
        <v>1</v>
      </c>
      <c r="C137" s="18">
        <v>26250</v>
      </c>
      <c r="D137">
        <f>VLOOKUP(A137,agencies!$C$2:$D$375,2,FALSE)</f>
        <v>2058</v>
      </c>
      <c r="E137" s="33">
        <f t="shared" si="8"/>
        <v>4.8590864917395526</v>
      </c>
      <c r="F137" s="32">
        <f t="shared" si="9"/>
        <v>127551.02040816327</v>
      </c>
    </row>
    <row r="138" spans="1:6">
      <c r="A138" s="3" t="s">
        <v>1964</v>
      </c>
      <c r="B138" s="39">
        <v>1</v>
      </c>
      <c r="C138" s="18">
        <v>455.68</v>
      </c>
      <c r="D138">
        <f>VLOOKUP(A138,agencies!$C$2:$D$375,2,FALSE)</f>
        <v>2060</v>
      </c>
      <c r="E138" s="33">
        <f t="shared" si="8"/>
        <v>4.8543689320388346</v>
      </c>
      <c r="F138" s="32">
        <f t="shared" si="9"/>
        <v>2212.0388349514565</v>
      </c>
    </row>
    <row r="139" spans="1:6">
      <c r="A139" s="3" t="s">
        <v>1942</v>
      </c>
      <c r="B139" s="39">
        <v>1</v>
      </c>
      <c r="C139" s="18">
        <v>539.77</v>
      </c>
      <c r="D139">
        <f>VLOOKUP(A139,agencies!$C$2:$D$375,2,FALSE)</f>
        <v>2285</v>
      </c>
      <c r="E139" s="33">
        <f t="shared" si="8"/>
        <v>4.3763676148796504</v>
      </c>
      <c r="F139" s="32">
        <f t="shared" si="9"/>
        <v>2362.2319474835886</v>
      </c>
    </row>
    <row r="140" spans="1:6">
      <c r="A140" s="3" t="s">
        <v>1936</v>
      </c>
      <c r="B140" s="39">
        <v>1</v>
      </c>
      <c r="C140" s="18">
        <v>35000</v>
      </c>
      <c r="D140">
        <f>VLOOKUP(A140,agencies!$C$2:$D$375,2,FALSE)</f>
        <v>2355</v>
      </c>
      <c r="E140" s="33">
        <f t="shared" si="8"/>
        <v>4.2462845010615711</v>
      </c>
      <c r="F140" s="32">
        <f t="shared" si="9"/>
        <v>148619.95753715499</v>
      </c>
    </row>
    <row r="141" spans="1:6">
      <c r="A141" s="3" t="s">
        <v>1928</v>
      </c>
      <c r="B141" s="39">
        <v>1</v>
      </c>
      <c r="C141" s="18">
        <v>4375.25</v>
      </c>
      <c r="D141" s="38">
        <f>VLOOKUP(A141,agencies!$C$2:$D$375,2,FALSE)</f>
        <v>2523</v>
      </c>
      <c r="E141" s="33">
        <f t="shared" si="8"/>
        <v>3.9635354736424895</v>
      </c>
      <c r="F141" s="32">
        <f t="shared" si="9"/>
        <v>17341.458581054299</v>
      </c>
    </row>
    <row r="142" spans="1:6">
      <c r="A142" s="3" t="s">
        <v>1872</v>
      </c>
      <c r="B142" s="39">
        <v>1</v>
      </c>
      <c r="C142" s="18">
        <v>8000</v>
      </c>
      <c r="D142">
        <f>VLOOKUP(A142,agencies!$C$2:$D$375,2,FALSE)</f>
        <v>3477</v>
      </c>
      <c r="E142" s="33">
        <f t="shared" si="8"/>
        <v>2.8760425654299682</v>
      </c>
      <c r="F142" s="32">
        <f t="shared" si="9"/>
        <v>23008.340523439747</v>
      </c>
    </row>
    <row r="143" spans="1:6">
      <c r="A143" s="3" t="s">
        <v>1870</v>
      </c>
      <c r="B143" s="39">
        <v>1</v>
      </c>
      <c r="C143" s="18">
        <v>3125</v>
      </c>
      <c r="D143">
        <f>VLOOKUP(A143,agencies!$C$2:$D$375,2,FALSE)</f>
        <v>3580</v>
      </c>
      <c r="E143" s="33">
        <f t="shared" si="8"/>
        <v>2.7932960893854748</v>
      </c>
      <c r="F143" s="32">
        <f t="shared" si="9"/>
        <v>8729.0502793296091</v>
      </c>
    </row>
    <row r="144" spans="1:6">
      <c r="A144" s="3" t="s">
        <v>1852</v>
      </c>
      <c r="B144" s="39">
        <v>1</v>
      </c>
      <c r="C144" s="18">
        <v>3500</v>
      </c>
      <c r="D144">
        <f>VLOOKUP(A144,agencies!$C$2:$D$375,2,FALSE)</f>
        <v>3942</v>
      </c>
      <c r="E144" s="33">
        <f t="shared" si="8"/>
        <v>2.5367833587011668</v>
      </c>
      <c r="F144" s="32">
        <f t="shared" si="9"/>
        <v>8878.7417554540843</v>
      </c>
    </row>
    <row r="145" spans="1:6">
      <c r="A145" s="3" t="s">
        <v>1841</v>
      </c>
      <c r="B145" s="39">
        <v>1</v>
      </c>
      <c r="C145" s="18">
        <v>1198.0899999999999</v>
      </c>
      <c r="D145">
        <f>VLOOKUP(A145,agencies!$C$2:$D$375,2,FALSE)</f>
        <v>4107</v>
      </c>
      <c r="E145" s="33">
        <f t="shared" si="8"/>
        <v>2.4348672997321645</v>
      </c>
      <c r="F145" s="32">
        <f t="shared" si="9"/>
        <v>2917.1901631361093</v>
      </c>
    </row>
    <row r="146" spans="1:6">
      <c r="A146" s="3" t="s">
        <v>1839</v>
      </c>
      <c r="B146" s="39">
        <v>1</v>
      </c>
      <c r="C146" s="18">
        <v>4000</v>
      </c>
      <c r="D146">
        <f>VLOOKUP(A146,agencies!$C$2:$D$375,2,FALSE)</f>
        <v>4228</v>
      </c>
      <c r="E146" s="33">
        <f t="shared" si="8"/>
        <v>2.3651844843897822</v>
      </c>
      <c r="F146" s="32">
        <f t="shared" si="9"/>
        <v>9460.7379375591299</v>
      </c>
    </row>
    <row r="147" spans="1:6">
      <c r="A147" s="3" t="s">
        <v>1824</v>
      </c>
      <c r="B147" s="39">
        <v>1</v>
      </c>
      <c r="C147" s="18">
        <v>2800</v>
      </c>
      <c r="D147">
        <f>VLOOKUP(A147,agencies!$C$2:$D$375,2,FALSE)</f>
        <v>4685</v>
      </c>
      <c r="E147" s="33">
        <f t="shared" si="8"/>
        <v>2.134471718249733</v>
      </c>
      <c r="F147" s="32">
        <f t="shared" si="9"/>
        <v>5976.5208110992526</v>
      </c>
    </row>
    <row r="148" spans="1:6">
      <c r="A148" s="3" t="s">
        <v>1811</v>
      </c>
      <c r="B148" s="39">
        <v>1</v>
      </c>
      <c r="C148" s="18">
        <v>98000</v>
      </c>
      <c r="D148">
        <f>VLOOKUP(A148,agencies!$C$2:$D$375,2,FALSE)</f>
        <v>4896</v>
      </c>
      <c r="E148" s="33">
        <f t="shared" si="8"/>
        <v>2.0424836601307188</v>
      </c>
      <c r="F148" s="32">
        <f t="shared" si="9"/>
        <v>200163.39869281047</v>
      </c>
    </row>
    <row r="149" spans="1:6">
      <c r="A149" s="3" t="s">
        <v>1798</v>
      </c>
      <c r="B149" s="39">
        <v>1</v>
      </c>
      <c r="C149" s="18">
        <v>34000</v>
      </c>
      <c r="D149">
        <f>VLOOKUP(A149,agencies!$C$2:$D$375,2,FALSE)</f>
        <v>5055</v>
      </c>
      <c r="E149" s="33">
        <f t="shared" si="8"/>
        <v>1.9782393669634024</v>
      </c>
      <c r="F149" s="32">
        <f t="shared" si="9"/>
        <v>67260.138476755688</v>
      </c>
    </row>
    <row r="150" spans="1:6">
      <c r="A150" s="3" t="s">
        <v>1792</v>
      </c>
      <c r="B150" s="39">
        <v>1</v>
      </c>
      <c r="C150" s="18">
        <v>1982.52</v>
      </c>
      <c r="D150">
        <f>VLOOKUP(A150,agencies!$C$2:$D$375,2,FALSE)</f>
        <v>5180</v>
      </c>
      <c r="E150" s="33">
        <f t="shared" si="8"/>
        <v>1.9305019305019304</v>
      </c>
      <c r="F150" s="32">
        <f t="shared" si="9"/>
        <v>3827.2586872586871</v>
      </c>
    </row>
    <row r="151" spans="1:6">
      <c r="A151" s="3" t="s">
        <v>1776</v>
      </c>
      <c r="B151" s="39">
        <v>1</v>
      </c>
      <c r="C151" s="18">
        <v>80000</v>
      </c>
      <c r="D151">
        <f>VLOOKUP(A151,agencies!$C$2:$D$375,2,FALSE)</f>
        <v>5408</v>
      </c>
      <c r="E151" s="33">
        <f t="shared" si="8"/>
        <v>1.849112426035503</v>
      </c>
      <c r="F151" s="32">
        <f t="shared" si="9"/>
        <v>147928.99408284025</v>
      </c>
    </row>
    <row r="152" spans="1:6">
      <c r="A152" s="3" t="s">
        <v>1774</v>
      </c>
      <c r="B152" s="39">
        <v>1</v>
      </c>
      <c r="C152" s="18">
        <v>408.6</v>
      </c>
      <c r="D152">
        <f>VLOOKUP(A152,agencies!$C$2:$D$375,2,FALSE)</f>
        <v>5450</v>
      </c>
      <c r="E152" s="33">
        <f t="shared" si="8"/>
        <v>1.834862385321101</v>
      </c>
      <c r="F152" s="32">
        <f t="shared" si="9"/>
        <v>749.72477064220197</v>
      </c>
    </row>
    <row r="153" spans="1:6">
      <c r="A153" s="3" t="s">
        <v>1770</v>
      </c>
      <c r="B153" s="39">
        <v>1</v>
      </c>
      <c r="C153" s="18">
        <v>11000</v>
      </c>
      <c r="D153">
        <f>VLOOKUP(A153,agencies!$C$2:$D$375,2,FALSE)</f>
        <v>5493</v>
      </c>
      <c r="E153" s="33">
        <f t="shared" si="8"/>
        <v>1.8204988166757692</v>
      </c>
      <c r="F153" s="32">
        <f t="shared" si="9"/>
        <v>20025.486983433464</v>
      </c>
    </row>
    <row r="154" spans="1:6">
      <c r="A154" s="3" t="s">
        <v>1751</v>
      </c>
      <c r="B154" s="39">
        <v>1</v>
      </c>
      <c r="C154" s="18">
        <v>3125</v>
      </c>
      <c r="D154">
        <f>VLOOKUP(A154,agencies!$C$2:$D$375,2,FALSE)</f>
        <v>6104</v>
      </c>
      <c r="E154" s="33">
        <f t="shared" si="8"/>
        <v>1.6382699868938402</v>
      </c>
      <c r="F154" s="32">
        <f t="shared" si="9"/>
        <v>5119.5937090432508</v>
      </c>
    </row>
    <row r="155" spans="1:6">
      <c r="A155" s="3" t="s">
        <v>1749</v>
      </c>
      <c r="B155" s="39">
        <v>1</v>
      </c>
      <c r="C155" s="18">
        <v>85</v>
      </c>
      <c r="D155">
        <f>VLOOKUP(A155,agencies!$C$2:$D$375,2,FALSE)</f>
        <v>6111</v>
      </c>
      <c r="E155" s="33">
        <f t="shared" si="8"/>
        <v>1.6363933889707085</v>
      </c>
      <c r="F155" s="32">
        <f t="shared" si="9"/>
        <v>139.09343806251022</v>
      </c>
    </row>
    <row r="156" spans="1:6">
      <c r="A156" s="3" t="s">
        <v>1737</v>
      </c>
      <c r="B156" s="39">
        <v>1</v>
      </c>
      <c r="C156" s="18">
        <v>5477.73</v>
      </c>
      <c r="D156">
        <f>VLOOKUP(A156,agencies!$C$2:$D$375,2,FALSE)</f>
        <v>6536</v>
      </c>
      <c r="E156" s="33">
        <f t="shared" si="8"/>
        <v>1.529987760097919</v>
      </c>
      <c r="F156" s="32">
        <f t="shared" si="9"/>
        <v>8380.8598531211737</v>
      </c>
    </row>
    <row r="157" spans="1:6">
      <c r="A157" s="3" t="s">
        <v>1727</v>
      </c>
      <c r="B157" s="39">
        <v>1</v>
      </c>
      <c r="C157" s="18">
        <v>27000</v>
      </c>
      <c r="D157">
        <f>VLOOKUP(A157,agencies!$C$2:$D$375,2,FALSE)</f>
        <v>6883</v>
      </c>
      <c r="E157" s="33">
        <f t="shared" si="8"/>
        <v>1.4528548597995061</v>
      </c>
      <c r="F157" s="32">
        <f t="shared" si="9"/>
        <v>39227.081214586666</v>
      </c>
    </row>
    <row r="158" spans="1:6">
      <c r="A158" s="3" t="s">
        <v>1717</v>
      </c>
      <c r="B158" s="39">
        <v>1</v>
      </c>
      <c r="C158" s="18">
        <v>12500</v>
      </c>
      <c r="D158">
        <f>VLOOKUP(A158,agencies!$C$2:$D$375,2,FALSE)</f>
        <v>7392</v>
      </c>
      <c r="E158" s="33">
        <f t="shared" si="8"/>
        <v>1.3528138528138529</v>
      </c>
      <c r="F158" s="32">
        <f t="shared" si="9"/>
        <v>16910.173160173163</v>
      </c>
    </row>
    <row r="159" spans="1:6">
      <c r="A159" s="3" t="s">
        <v>1706</v>
      </c>
      <c r="B159" s="39">
        <v>1</v>
      </c>
      <c r="C159" s="18">
        <v>6000</v>
      </c>
      <c r="D159">
        <f>VLOOKUP(A159,agencies!$C$2:$D$375,2,FALSE)</f>
        <v>7872</v>
      </c>
      <c r="E159" s="33">
        <f t="shared" si="8"/>
        <v>1.2703252032520327</v>
      </c>
      <c r="F159" s="32">
        <f t="shared" si="9"/>
        <v>7621.9512195121952</v>
      </c>
    </row>
    <row r="160" spans="1:6">
      <c r="A160" s="3" t="s">
        <v>1702</v>
      </c>
      <c r="B160" s="39">
        <v>1</v>
      </c>
      <c r="C160" s="18">
        <v>22500</v>
      </c>
      <c r="D160">
        <f>VLOOKUP(A160,agencies!$C$2:$D$375,2,FALSE)</f>
        <v>8035</v>
      </c>
      <c r="E160" s="33">
        <f t="shared" si="8"/>
        <v>1.2445550715619165</v>
      </c>
      <c r="F160" s="32">
        <f t="shared" si="9"/>
        <v>28002.489110143124</v>
      </c>
    </row>
    <row r="161" spans="1:6">
      <c r="A161" s="3" t="s">
        <v>1684</v>
      </c>
      <c r="B161" s="39">
        <v>1</v>
      </c>
      <c r="C161" s="18">
        <v>1201.6400000000001</v>
      </c>
      <c r="D161">
        <f>VLOOKUP(A161,agencies!$C$2:$D$375,2,FALSE)</f>
        <v>8659</v>
      </c>
      <c r="E161" s="33">
        <f t="shared" si="8"/>
        <v>1.1548677676406052</v>
      </c>
      <c r="F161" s="32">
        <f t="shared" si="9"/>
        <v>1387.7353043076569</v>
      </c>
    </row>
    <row r="162" spans="1:6">
      <c r="A162" s="3" t="s">
        <v>1653</v>
      </c>
      <c r="B162" s="39">
        <v>1</v>
      </c>
      <c r="C162" s="18">
        <v>130000</v>
      </c>
      <c r="D162">
        <f>VLOOKUP(A162,agencies!$C$2:$D$375,2,FALSE)</f>
        <v>9571</v>
      </c>
      <c r="E162" s="33">
        <f t="shared" ref="E162:E192" si="10">(B162/D162)*10000</f>
        <v>1.0448229025180231</v>
      </c>
      <c r="F162" s="32">
        <f t="shared" ref="F162:F192" si="11">(C162/D162)*10000</f>
        <v>135826.97732734302</v>
      </c>
    </row>
    <row r="163" spans="1:6">
      <c r="A163" s="3" t="s">
        <v>1641</v>
      </c>
      <c r="B163" s="39">
        <v>1</v>
      </c>
      <c r="C163" s="18">
        <v>20000</v>
      </c>
      <c r="D163">
        <f>VLOOKUP(A163,agencies!$C$2:$D$375,2,FALSE)</f>
        <v>10420</v>
      </c>
      <c r="E163" s="33">
        <f t="shared" si="10"/>
        <v>0.95969289827255277</v>
      </c>
      <c r="F163" s="32">
        <f t="shared" si="11"/>
        <v>19193.857965451054</v>
      </c>
    </row>
    <row r="164" spans="1:6">
      <c r="A164" s="3" t="s">
        <v>1639</v>
      </c>
      <c r="B164" s="39">
        <v>1</v>
      </c>
      <c r="C164" s="18">
        <v>3125</v>
      </c>
      <c r="D164">
        <f>VLOOKUP(A164,agencies!$C$2:$D$375,2,FALSE)</f>
        <v>10425</v>
      </c>
      <c r="E164" s="33">
        <f t="shared" si="10"/>
        <v>0.95923261390887282</v>
      </c>
      <c r="F164" s="32">
        <f t="shared" si="11"/>
        <v>2997.6019184652282</v>
      </c>
    </row>
    <row r="165" spans="1:6">
      <c r="A165" s="3" t="s">
        <v>1635</v>
      </c>
      <c r="B165" s="39">
        <v>1</v>
      </c>
      <c r="C165" s="18">
        <v>5500</v>
      </c>
      <c r="D165">
        <f>VLOOKUP(A165,agencies!$C$2:$D$375,2,FALSE)</f>
        <v>10903</v>
      </c>
      <c r="E165" s="33">
        <f t="shared" si="10"/>
        <v>0.91717875813996141</v>
      </c>
      <c r="F165" s="32">
        <f t="shared" si="11"/>
        <v>5044.4831697697882</v>
      </c>
    </row>
    <row r="166" spans="1:6">
      <c r="A166" s="3" t="s">
        <v>1633</v>
      </c>
      <c r="B166" s="39">
        <v>1</v>
      </c>
      <c r="C166" s="18">
        <v>963.55</v>
      </c>
      <c r="D166" s="38">
        <f>VLOOKUP(A166,agencies!$C$2:$D$375,2,FALSE)</f>
        <v>11155</v>
      </c>
      <c r="E166" s="33">
        <f t="shared" si="10"/>
        <v>0.89645898700134463</v>
      </c>
      <c r="F166" s="32">
        <f t="shared" si="11"/>
        <v>863.78305692514562</v>
      </c>
    </row>
    <row r="167" spans="1:6">
      <c r="A167" s="3" t="s">
        <v>1630</v>
      </c>
      <c r="B167" s="39">
        <v>1</v>
      </c>
      <c r="C167" s="18">
        <v>275000</v>
      </c>
      <c r="D167">
        <f>VLOOKUP(A167,agencies!$C$2:$D$375,2,FALSE)</f>
        <v>11238</v>
      </c>
      <c r="E167" s="33">
        <f t="shared" si="10"/>
        <v>0.88983804947499545</v>
      </c>
      <c r="F167" s="32">
        <f t="shared" si="11"/>
        <v>244705.46360562378</v>
      </c>
    </row>
    <row r="168" spans="1:6">
      <c r="A168" s="3" t="s">
        <v>1628</v>
      </c>
      <c r="B168" s="39">
        <v>1</v>
      </c>
      <c r="C168" s="18">
        <v>2800</v>
      </c>
      <c r="D168">
        <f>VLOOKUP(A168,agencies!$C$2:$D$375,2,FALSE)</f>
        <v>11258</v>
      </c>
      <c r="E168" s="33">
        <f t="shared" si="10"/>
        <v>0.88825723929650025</v>
      </c>
      <c r="F168" s="32">
        <f t="shared" si="11"/>
        <v>2487.120270030201</v>
      </c>
    </row>
    <row r="169" spans="1:6">
      <c r="A169" s="3" t="s">
        <v>1623</v>
      </c>
      <c r="B169" s="39">
        <v>1</v>
      </c>
      <c r="C169" s="18">
        <v>2800</v>
      </c>
      <c r="D169">
        <f>VLOOKUP(A169,agencies!$C$2:$D$375,2,FALSE)</f>
        <v>11666</v>
      </c>
      <c r="E169" s="33">
        <f t="shared" si="10"/>
        <v>0.85719183953368772</v>
      </c>
      <c r="F169" s="32">
        <f t="shared" si="11"/>
        <v>2400.1371506943251</v>
      </c>
    </row>
    <row r="170" spans="1:6">
      <c r="A170" s="3" t="s">
        <v>1598</v>
      </c>
      <c r="B170" s="39">
        <v>1</v>
      </c>
      <c r="C170" s="18">
        <v>105.6</v>
      </c>
      <c r="D170">
        <f>VLOOKUP(A170,agencies!$C$2:$D$375,2,FALSE)</f>
        <v>13195</v>
      </c>
      <c r="E170" s="33">
        <f t="shared" si="10"/>
        <v>0.75786282682834416</v>
      </c>
      <c r="F170" s="32">
        <f t="shared" si="11"/>
        <v>80.030314513073137</v>
      </c>
    </row>
    <row r="171" spans="1:6">
      <c r="A171" s="3" t="s">
        <v>1594</v>
      </c>
      <c r="B171" s="39">
        <v>1</v>
      </c>
      <c r="C171" s="18">
        <v>475000</v>
      </c>
      <c r="D171">
        <f>VLOOKUP(A171,agencies!$C$2:$D$375,2,FALSE)</f>
        <v>13384</v>
      </c>
      <c r="E171" s="33">
        <f t="shared" si="10"/>
        <v>0.74716078900179317</v>
      </c>
      <c r="F171" s="32">
        <f t="shared" si="11"/>
        <v>354901.37477585179</v>
      </c>
    </row>
    <row r="172" spans="1:6">
      <c r="A172" s="3" t="s">
        <v>1572</v>
      </c>
      <c r="B172" s="39">
        <v>1</v>
      </c>
      <c r="C172" s="18">
        <v>2500</v>
      </c>
      <c r="D172">
        <f>VLOOKUP(A172,agencies!$C$2:$D$375,2,FALSE)</f>
        <v>14602</v>
      </c>
      <c r="E172" s="33">
        <f t="shared" si="10"/>
        <v>0.68483769346664836</v>
      </c>
      <c r="F172" s="32">
        <f t="shared" si="11"/>
        <v>1712.094233666621</v>
      </c>
    </row>
    <row r="173" spans="1:6">
      <c r="A173" s="3" t="s">
        <v>1567</v>
      </c>
      <c r="B173" s="39">
        <v>1</v>
      </c>
      <c r="C173" s="18">
        <v>49000</v>
      </c>
      <c r="D173">
        <f>VLOOKUP(A173,agencies!$C$2:$D$375,2,FALSE)</f>
        <v>15463</v>
      </c>
      <c r="E173" s="33">
        <f t="shared" si="10"/>
        <v>0.64670503783224476</v>
      </c>
      <c r="F173" s="32">
        <f t="shared" si="11"/>
        <v>31688.546853779993</v>
      </c>
    </row>
    <row r="174" spans="1:6">
      <c r="A174" s="3" t="s">
        <v>1561</v>
      </c>
      <c r="B174" s="39">
        <v>1</v>
      </c>
      <c r="C174" s="18">
        <v>1750000</v>
      </c>
      <c r="D174">
        <f>VLOOKUP(A174,agencies!$C$2:$D$375,2,FALSE)</f>
        <v>15838</v>
      </c>
      <c r="E174" s="33">
        <f t="shared" si="10"/>
        <v>0.63139285263290823</v>
      </c>
      <c r="F174" s="32">
        <f t="shared" si="11"/>
        <v>1104937.4921075893</v>
      </c>
    </row>
    <row r="175" spans="1:6">
      <c r="A175" s="3" t="s">
        <v>1558</v>
      </c>
      <c r="B175" s="39">
        <v>1</v>
      </c>
      <c r="C175" s="18">
        <v>18000</v>
      </c>
      <c r="D175">
        <f>VLOOKUP(A175,agencies!$C$2:$D$375,2,FALSE)</f>
        <v>15839</v>
      </c>
      <c r="E175" s="33">
        <f t="shared" si="10"/>
        <v>0.63135298945640506</v>
      </c>
      <c r="F175" s="32">
        <f t="shared" si="11"/>
        <v>11364.353810215291</v>
      </c>
    </row>
    <row r="176" spans="1:6">
      <c r="A176" s="3" t="s">
        <v>1552</v>
      </c>
      <c r="B176" s="39">
        <v>1</v>
      </c>
      <c r="C176" s="18">
        <v>2800</v>
      </c>
      <c r="D176">
        <f>VLOOKUP(A176,agencies!$C$2:$D$375,2,FALSE)</f>
        <v>16474</v>
      </c>
      <c r="E176" s="33">
        <f t="shared" si="10"/>
        <v>0.60701711788272428</v>
      </c>
      <c r="F176" s="32">
        <f t="shared" si="11"/>
        <v>1699.647930071628</v>
      </c>
    </row>
    <row r="177" spans="1:6">
      <c r="A177" s="3" t="s">
        <v>1534</v>
      </c>
      <c r="B177" s="39">
        <v>1</v>
      </c>
      <c r="C177" s="18">
        <v>15000</v>
      </c>
      <c r="D177">
        <f>VLOOKUP(A177,agencies!$C$2:$D$375,2,FALSE)</f>
        <v>17605</v>
      </c>
      <c r="E177" s="33">
        <f t="shared" si="10"/>
        <v>0.56802044873615454</v>
      </c>
      <c r="F177" s="32">
        <f t="shared" si="11"/>
        <v>8520.3067310423176</v>
      </c>
    </row>
    <row r="178" spans="1:6">
      <c r="A178" s="3" t="s">
        <v>1531</v>
      </c>
      <c r="B178" s="39">
        <v>1</v>
      </c>
      <c r="C178" s="18">
        <v>750000</v>
      </c>
      <c r="D178" s="38">
        <f>VLOOKUP(A178,agencies!$C$2:$D$375,2,FALSE)</f>
        <v>17752</v>
      </c>
      <c r="E178" s="33">
        <f t="shared" si="10"/>
        <v>0.56331680937359174</v>
      </c>
      <c r="F178" s="32">
        <f t="shared" si="11"/>
        <v>422487.60703019379</v>
      </c>
    </row>
    <row r="179" spans="1:6">
      <c r="A179" s="3" t="s">
        <v>1523</v>
      </c>
      <c r="B179" s="39">
        <v>1</v>
      </c>
      <c r="C179" s="18">
        <v>57300</v>
      </c>
      <c r="D179">
        <f>VLOOKUP(A179,agencies!$C$2:$D$375,2,FALSE)</f>
        <v>18597</v>
      </c>
      <c r="E179" s="33">
        <f t="shared" si="10"/>
        <v>0.53772113781792763</v>
      </c>
      <c r="F179" s="32">
        <f t="shared" si="11"/>
        <v>30811.421196967254</v>
      </c>
    </row>
    <row r="180" spans="1:6">
      <c r="A180" s="3" t="s">
        <v>1513</v>
      </c>
      <c r="B180" s="39">
        <v>1</v>
      </c>
      <c r="C180" s="18">
        <v>257500</v>
      </c>
      <c r="D180">
        <f>VLOOKUP(A180,agencies!$C$2:$D$375,2,FALSE)</f>
        <v>19714</v>
      </c>
      <c r="E180" s="33">
        <f t="shared" si="10"/>
        <v>0.50725372831490312</v>
      </c>
      <c r="F180" s="32">
        <f t="shared" si="11"/>
        <v>130617.83504108754</v>
      </c>
    </row>
    <row r="181" spans="1:6">
      <c r="A181" s="3" t="s">
        <v>1509</v>
      </c>
      <c r="B181" s="39">
        <v>1</v>
      </c>
      <c r="C181" s="18">
        <v>18366.669999999998</v>
      </c>
      <c r="D181">
        <f>VLOOKUP(A181,agencies!$C$2:$D$375,2,FALSE)</f>
        <v>20430</v>
      </c>
      <c r="E181" s="33">
        <f t="shared" si="10"/>
        <v>0.48947626040137054</v>
      </c>
      <c r="F181" s="32">
        <f t="shared" si="11"/>
        <v>8990.0489476260391</v>
      </c>
    </row>
    <row r="182" spans="1:6">
      <c r="A182" s="3" t="s">
        <v>1503</v>
      </c>
      <c r="B182" s="39">
        <v>1</v>
      </c>
      <c r="C182" s="18">
        <v>5600</v>
      </c>
      <c r="D182">
        <f>VLOOKUP(A182,agencies!$C$2:$D$375,2,FALSE)</f>
        <v>20991</v>
      </c>
      <c r="E182" s="33">
        <f t="shared" si="10"/>
        <v>0.47639464532418657</v>
      </c>
      <c r="F182" s="32">
        <f t="shared" si="11"/>
        <v>2667.810013815445</v>
      </c>
    </row>
    <row r="183" spans="1:6">
      <c r="A183" s="3" t="s">
        <v>1493</v>
      </c>
      <c r="B183" s="39">
        <v>1</v>
      </c>
      <c r="C183" s="18">
        <v>33000</v>
      </c>
      <c r="D183">
        <f>VLOOKUP(A183,agencies!$C$2:$D$375,2,FALSE)</f>
        <v>21782</v>
      </c>
      <c r="E183" s="33">
        <f t="shared" si="10"/>
        <v>0.45909466531998894</v>
      </c>
      <c r="F183" s="32">
        <f t="shared" si="11"/>
        <v>15150.123955559635</v>
      </c>
    </row>
    <row r="184" spans="1:6">
      <c r="A184" s="3" t="s">
        <v>1489</v>
      </c>
      <c r="B184" s="39">
        <v>1</v>
      </c>
      <c r="C184" s="18">
        <v>11000</v>
      </c>
      <c r="D184">
        <f>VLOOKUP(A184,agencies!$C$2:$D$375,2,FALSE)</f>
        <v>22661</v>
      </c>
      <c r="E184" s="33">
        <f t="shared" si="10"/>
        <v>0.44128679228630685</v>
      </c>
      <c r="F184" s="32">
        <f t="shared" si="11"/>
        <v>4854.154715149376</v>
      </c>
    </row>
    <row r="185" spans="1:6">
      <c r="A185" s="3" t="s">
        <v>1477</v>
      </c>
      <c r="B185" s="39">
        <v>1</v>
      </c>
      <c r="C185" s="18">
        <v>7500</v>
      </c>
      <c r="D185">
        <f>VLOOKUP(A185,agencies!$C$2:$D$375,2,FALSE)</f>
        <v>23419</v>
      </c>
      <c r="E185" s="33">
        <f t="shared" si="10"/>
        <v>0.42700371493231992</v>
      </c>
      <c r="F185" s="32">
        <f t="shared" si="11"/>
        <v>3202.5278619923993</v>
      </c>
    </row>
    <row r="186" spans="1:6">
      <c r="A186" s="3" t="s">
        <v>1467</v>
      </c>
      <c r="B186" s="39">
        <v>1</v>
      </c>
      <c r="C186" s="18">
        <v>3125</v>
      </c>
      <c r="D186">
        <f>VLOOKUP(A186,agencies!$C$2:$D$375,2,FALSE)</f>
        <v>23924</v>
      </c>
      <c r="E186" s="33">
        <f t="shared" si="10"/>
        <v>0.4179903026249791</v>
      </c>
      <c r="F186" s="32">
        <f t="shared" si="11"/>
        <v>1306.2196957030596</v>
      </c>
    </row>
    <row r="187" spans="1:6">
      <c r="A187" s="3" t="s">
        <v>1450</v>
      </c>
      <c r="B187" s="39">
        <v>1</v>
      </c>
      <c r="C187" s="18">
        <v>2000</v>
      </c>
      <c r="D187">
        <f>VLOOKUP(A187,agencies!$C$2:$D$375,2,FALSE)</f>
        <v>25581</v>
      </c>
      <c r="E187" s="33">
        <f t="shared" si="10"/>
        <v>0.39091513232477232</v>
      </c>
      <c r="F187" s="32">
        <f t="shared" si="11"/>
        <v>781.83026464954457</v>
      </c>
    </row>
    <row r="188" spans="1:6">
      <c r="A188" s="3" t="s">
        <v>1445</v>
      </c>
      <c r="B188" s="39">
        <v>1</v>
      </c>
      <c r="C188" s="18">
        <v>6500</v>
      </c>
      <c r="D188">
        <f>VLOOKUP(A188,agencies!$C$2:$D$375,2,FALSE)</f>
        <v>26092</v>
      </c>
      <c r="E188" s="33">
        <f t="shared" si="10"/>
        <v>0.3832592365476008</v>
      </c>
      <c r="F188" s="32">
        <f t="shared" si="11"/>
        <v>2491.1850375594054</v>
      </c>
    </row>
    <row r="189" spans="1:6">
      <c r="A189" s="3" t="s">
        <v>1442</v>
      </c>
      <c r="B189" s="39">
        <v>1</v>
      </c>
      <c r="C189" s="18">
        <v>18000</v>
      </c>
      <c r="D189">
        <f>VLOOKUP(A189,agencies!$C$2:$D$375,2,FALSE)</f>
        <v>26712</v>
      </c>
      <c r="E189" s="33">
        <f t="shared" si="10"/>
        <v>0.37436358191075175</v>
      </c>
      <c r="F189" s="32">
        <f t="shared" si="11"/>
        <v>6738.5444743935304</v>
      </c>
    </row>
    <row r="190" spans="1:6">
      <c r="A190" s="3" t="s">
        <v>1424</v>
      </c>
      <c r="B190" s="39">
        <v>1</v>
      </c>
      <c r="C190" s="18">
        <v>33250</v>
      </c>
      <c r="D190">
        <f>VLOOKUP(A190,agencies!$C$2:$D$375,2,FALSE)</f>
        <v>30568</v>
      </c>
      <c r="E190" s="33">
        <f t="shared" si="10"/>
        <v>0.32713949227950795</v>
      </c>
      <c r="F190" s="32">
        <f t="shared" si="11"/>
        <v>10877.38811829364</v>
      </c>
    </row>
    <row r="191" spans="1:6">
      <c r="A191" s="3" t="s">
        <v>1417</v>
      </c>
      <c r="B191" s="39">
        <v>1</v>
      </c>
      <c r="C191" s="18">
        <v>2800</v>
      </c>
      <c r="D191">
        <f>VLOOKUP(A191,agencies!$C$2:$D$375,2,FALSE)</f>
        <v>34912</v>
      </c>
      <c r="E191" s="33">
        <f t="shared" si="10"/>
        <v>0.28643446379468379</v>
      </c>
      <c r="F191" s="32">
        <f t="shared" si="11"/>
        <v>802.01649862511454</v>
      </c>
    </row>
    <row r="192" spans="1:6">
      <c r="A192" s="3" t="s">
        <v>1354</v>
      </c>
      <c r="B192" s="39">
        <v>1</v>
      </c>
      <c r="C192" s="18">
        <v>74133.39</v>
      </c>
      <c r="D192">
        <f>VLOOKUP(A192,agencies!$C$2:$D$375,2,FALSE)</f>
        <v>73693</v>
      </c>
      <c r="E192" s="33">
        <f t="shared" si="10"/>
        <v>0.13569809886963485</v>
      </c>
      <c r="F192" s="32">
        <f t="shared" si="11"/>
        <v>10059.760085761198</v>
      </c>
    </row>
  </sheetData>
  <sortState ref="A3:F193">
    <sortCondition descending="1" ref="B3:B193"/>
  </sortState>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4" sqref="A4:C14"/>
    </sheetView>
  </sheetViews>
  <sheetFormatPr baseColWidth="10" defaultColWidth="8.83203125" defaultRowHeight="14" x14ac:dyDescent="0"/>
  <cols>
    <col min="1" max="1" width="13.1640625" bestFit="1" customWidth="1"/>
    <col min="2" max="2" width="18.1640625" bestFit="1" customWidth="1"/>
    <col min="3" max="3" width="20.5" bestFit="1" customWidth="1"/>
    <col min="4" max="5" width="11" bestFit="1" customWidth="1"/>
    <col min="6" max="6" width="12" bestFit="1" customWidth="1"/>
    <col min="7" max="11" width="11" bestFit="1" customWidth="1"/>
    <col min="12" max="12" width="10" bestFit="1" customWidth="1"/>
    <col min="13" max="13" width="12" bestFit="1" customWidth="1"/>
    <col min="14" max="14" width="11.33203125" bestFit="1" customWidth="1"/>
  </cols>
  <sheetData>
    <row r="1" spans="1:3">
      <c r="A1" s="2" t="s">
        <v>2354</v>
      </c>
      <c r="B1" t="s">
        <v>969</v>
      </c>
    </row>
    <row r="3" spans="1:3">
      <c r="A3" s="2" t="s">
        <v>1296</v>
      </c>
      <c r="B3" t="s">
        <v>1298</v>
      </c>
      <c r="C3" t="s">
        <v>2360</v>
      </c>
    </row>
    <row r="4" spans="1:3">
      <c r="A4" s="3">
        <v>2007</v>
      </c>
      <c r="B4" s="30">
        <v>5744250</v>
      </c>
      <c r="C4" s="30">
        <v>20</v>
      </c>
    </row>
    <row r="5" spans="1:3">
      <c r="A5" s="3">
        <v>2008</v>
      </c>
      <c r="B5" s="30">
        <v>221499</v>
      </c>
      <c r="C5" s="30">
        <v>13</v>
      </c>
    </row>
    <row r="6" spans="1:3">
      <c r="A6" s="3">
        <v>2009</v>
      </c>
      <c r="B6" s="30">
        <v>1489522.98</v>
      </c>
      <c r="C6" s="30">
        <v>12</v>
      </c>
    </row>
    <row r="7" spans="1:3">
      <c r="A7" s="3">
        <v>2010</v>
      </c>
      <c r="B7" s="30">
        <v>735126.95</v>
      </c>
      <c r="C7" s="30">
        <v>13</v>
      </c>
    </row>
    <row r="8" spans="1:3">
      <c r="A8" s="3">
        <v>2011</v>
      </c>
      <c r="B8" s="30">
        <v>4240284.2300000004</v>
      </c>
      <c r="C8" s="30">
        <v>24</v>
      </c>
    </row>
    <row r="9" spans="1:3">
      <c r="A9" s="3">
        <v>2012</v>
      </c>
      <c r="B9" s="30">
        <v>814093.39</v>
      </c>
      <c r="C9" s="30">
        <v>17</v>
      </c>
    </row>
    <row r="10" spans="1:3">
      <c r="A10" s="3">
        <v>2013</v>
      </c>
      <c r="B10" s="30">
        <v>4075669.99</v>
      </c>
      <c r="C10" s="30">
        <v>23</v>
      </c>
    </row>
    <row r="11" spans="1:3">
      <c r="A11" s="3">
        <v>2014</v>
      </c>
      <c r="B11" s="30">
        <v>1025772.28</v>
      </c>
      <c r="C11" s="30">
        <v>16</v>
      </c>
    </row>
    <row r="12" spans="1:3">
      <c r="A12" s="3">
        <v>2015</v>
      </c>
      <c r="B12" s="30">
        <v>1378210.5599999998</v>
      </c>
      <c r="C12" s="30">
        <v>30</v>
      </c>
    </row>
    <row r="13" spans="1:3">
      <c r="A13" s="3">
        <v>2016</v>
      </c>
      <c r="B13" s="30">
        <v>827200</v>
      </c>
      <c r="C13" s="30">
        <v>12</v>
      </c>
    </row>
    <row r="14" spans="1:3">
      <c r="A14" s="3">
        <v>2017</v>
      </c>
      <c r="B14" s="30">
        <v>424025</v>
      </c>
      <c r="C14" s="30">
        <v>15</v>
      </c>
    </row>
    <row r="15" spans="1:3">
      <c r="A15" s="3" t="s">
        <v>1297</v>
      </c>
      <c r="B15" s="30">
        <v>20975654.379999999</v>
      </c>
      <c r="C15" s="30">
        <v>195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combined</vt:lpstr>
      <vt:lpstr>Sheet1</vt:lpstr>
      <vt:lpstr>payouts</vt:lpstr>
      <vt:lpstr>counts</vt:lpstr>
      <vt:lpstr>agencies</vt:lpstr>
      <vt:lpstr>yearly_totals</vt:lpstr>
      <vt:lpstr>pivot</vt:lpstr>
      <vt:lpstr>rates</vt:lpstr>
      <vt:lpstr>Sheet4</vt:lpstr>
      <vt:lpstr>payments_2018</vt:lpstr>
      <vt:lpstr>source</vt:lpstr>
      <vt:lpstr>layout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StarTribune StarTribune</cp:lastModifiedBy>
  <dcterms:created xsi:type="dcterms:W3CDTF">2017-10-16T18:48:29Z</dcterms:created>
  <dcterms:modified xsi:type="dcterms:W3CDTF">2018-03-28T21:28:48Z</dcterms:modified>
</cp:coreProperties>
</file>