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3280" yWindow="0" windowWidth="29160" windowHeight="19060" activeTab="1"/>
  </bookViews>
  <sheets>
    <sheet name="2001_property_taxes" sheetId="4" r:id="rId1"/>
    <sheet name="2016_property_taxes" sheetId="1" r:id="rId2"/>
    <sheet name="cabins" sheetId="7" r:id="rId3"/>
    <sheet name="diff_analysis" sheetId="5" r:id="rId4"/>
    <sheet name="clean" sheetId="6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78" i="5"/>
  <c r="N10" i="5"/>
  <c r="N22" i="5"/>
  <c r="N52" i="5"/>
  <c r="N20" i="5"/>
  <c r="N57" i="5"/>
  <c r="N34" i="5"/>
  <c r="N73" i="5"/>
  <c r="N3" i="5"/>
  <c r="N68" i="5"/>
  <c r="N43" i="5"/>
  <c r="N64" i="5"/>
  <c r="N21" i="5"/>
  <c r="N2" i="5"/>
  <c r="N75" i="5"/>
  <c r="N7" i="5"/>
  <c r="N86" i="5"/>
  <c r="N16" i="5"/>
  <c r="N56" i="5"/>
  <c r="N42" i="5"/>
  <c r="N82" i="5"/>
  <c r="N47" i="5"/>
  <c r="N27" i="5"/>
  <c r="N55" i="5"/>
  <c r="N46" i="5"/>
  <c r="N6" i="5"/>
  <c r="N40" i="5"/>
  <c r="N14" i="5"/>
  <c r="N44" i="5"/>
  <c r="N26" i="5"/>
  <c r="N23" i="5"/>
  <c r="N41" i="5"/>
  <c r="N17" i="5"/>
  <c r="N66" i="5"/>
  <c r="N8" i="5"/>
  <c r="N5" i="5"/>
  <c r="N33" i="5"/>
  <c r="N31" i="5"/>
  <c r="N71" i="5"/>
  <c r="N11" i="5"/>
  <c r="N45" i="5"/>
  <c r="N50" i="5"/>
  <c r="N61" i="5"/>
  <c r="N28" i="5"/>
  <c r="N18" i="5"/>
  <c r="N19" i="5"/>
  <c r="N88" i="5"/>
  <c r="N24" i="5"/>
  <c r="N69" i="5"/>
  <c r="N76" i="5"/>
  <c r="N67" i="5"/>
  <c r="N85" i="5"/>
  <c r="N9" i="5"/>
  <c r="N72" i="5"/>
  <c r="N13" i="5"/>
  <c r="N83" i="5"/>
  <c r="N30" i="5"/>
  <c r="N15" i="5"/>
  <c r="N84" i="5"/>
  <c r="N81" i="5"/>
  <c r="N63" i="5"/>
  <c r="N53" i="5"/>
  <c r="N38" i="5"/>
  <c r="N70" i="5"/>
  <c r="N49" i="5"/>
  <c r="N77" i="5"/>
  <c r="N25" i="5"/>
  <c r="N35" i="5"/>
  <c r="N62" i="5"/>
  <c r="N54" i="5"/>
  <c r="N58" i="5"/>
  <c r="N12" i="5"/>
  <c r="N29" i="5"/>
  <c r="N36" i="5"/>
  <c r="N32" i="5"/>
  <c r="N51" i="5"/>
  <c r="N65" i="5"/>
  <c r="N48" i="5"/>
  <c r="N59" i="5"/>
  <c r="N37" i="5"/>
  <c r="N79" i="5"/>
  <c r="N39" i="5"/>
  <c r="N9" i="7"/>
  <c r="M9" i="7"/>
  <c r="L9" i="7"/>
  <c r="K9" i="7"/>
  <c r="J9" i="7"/>
  <c r="I9" i="7"/>
  <c r="H9" i="7"/>
  <c r="G9" i="7"/>
  <c r="F9" i="7"/>
  <c r="E9" i="7"/>
  <c r="D9" i="7"/>
  <c r="C9" i="7"/>
  <c r="I11" i="1"/>
  <c r="I47" i="1"/>
  <c r="I7" i="1"/>
  <c r="I19" i="1"/>
  <c r="I49" i="1"/>
  <c r="I42" i="1"/>
  <c r="I48" i="1"/>
  <c r="I61" i="1"/>
  <c r="I24" i="1"/>
  <c r="I50" i="1"/>
  <c r="I4" i="1"/>
  <c r="I74" i="1"/>
  <c r="I28" i="1"/>
  <c r="I55" i="1"/>
  <c r="I40" i="1"/>
  <c r="I12" i="1"/>
  <c r="I78" i="1"/>
  <c r="I2" i="1"/>
  <c r="I68" i="1"/>
  <c r="I88" i="1"/>
  <c r="I9" i="1"/>
  <c r="I64" i="1"/>
  <c r="I45" i="1"/>
  <c r="I76" i="1"/>
  <c r="I36" i="1"/>
  <c r="I41" i="1"/>
  <c r="I6" i="1"/>
  <c r="I46" i="1"/>
  <c r="I10" i="1"/>
  <c r="I32" i="1"/>
  <c r="I8" i="1"/>
  <c r="I60" i="1"/>
  <c r="I29" i="1"/>
  <c r="I16" i="1"/>
  <c r="I66" i="1"/>
  <c r="I30" i="1"/>
  <c r="I79" i="1"/>
  <c r="I17" i="1"/>
  <c r="I27" i="1"/>
  <c r="I23" i="1"/>
  <c r="I51" i="1"/>
  <c r="I72" i="1"/>
  <c r="I35" i="1"/>
  <c r="I63" i="1"/>
  <c r="I58" i="1"/>
  <c r="I59" i="1"/>
  <c r="I25" i="1"/>
  <c r="I20" i="1"/>
  <c r="I21" i="1"/>
  <c r="I86" i="1"/>
  <c r="I39" i="1"/>
  <c r="I65" i="1"/>
  <c r="I75" i="1"/>
  <c r="I80" i="1"/>
  <c r="I70" i="1"/>
  <c r="I3" i="1"/>
  <c r="I73" i="1"/>
  <c r="I14" i="1"/>
  <c r="I85" i="1"/>
  <c r="I26" i="1"/>
  <c r="I22" i="1"/>
  <c r="I56" i="1"/>
  <c r="I83" i="1"/>
  <c r="I81" i="1"/>
  <c r="I71" i="1"/>
  <c r="I38" i="1"/>
  <c r="I87" i="1"/>
  <c r="I43" i="1"/>
  <c r="I44" i="1"/>
  <c r="I31" i="1"/>
  <c r="I77" i="1"/>
  <c r="I5" i="1"/>
  <c r="I13" i="1"/>
  <c r="I57" i="1"/>
  <c r="I67" i="1"/>
  <c r="I69" i="1"/>
  <c r="I18" i="1"/>
  <c r="I54" i="1"/>
  <c r="I34" i="1"/>
  <c r="I37" i="1"/>
  <c r="I53" i="1"/>
  <c r="I33" i="1"/>
  <c r="I62" i="1"/>
  <c r="I84" i="1"/>
  <c r="I52" i="1"/>
  <c r="I15" i="1"/>
  <c r="I82" i="1"/>
  <c r="G89" i="1"/>
  <c r="H89" i="1"/>
  <c r="I89" i="1"/>
  <c r="H61" i="5"/>
  <c r="J4" i="5"/>
  <c r="I4" i="5"/>
  <c r="K4" i="5"/>
  <c r="J78" i="5"/>
  <c r="I78" i="5"/>
  <c r="K78" i="5"/>
  <c r="J10" i="5"/>
  <c r="I10" i="5"/>
  <c r="K10" i="5"/>
  <c r="J22" i="5"/>
  <c r="I22" i="5"/>
  <c r="K22" i="5"/>
  <c r="J52" i="5"/>
  <c r="I52" i="5"/>
  <c r="K52" i="5"/>
  <c r="J20" i="5"/>
  <c r="I20" i="5"/>
  <c r="K20" i="5"/>
  <c r="J57" i="5"/>
  <c r="I57" i="5"/>
  <c r="K57" i="5"/>
  <c r="J60" i="5"/>
  <c r="I60" i="5"/>
  <c r="K60" i="5"/>
  <c r="J34" i="5"/>
  <c r="I34" i="5"/>
  <c r="K34" i="5"/>
  <c r="J73" i="5"/>
  <c r="I73" i="5"/>
  <c r="K73" i="5"/>
  <c r="J3" i="5"/>
  <c r="I3" i="5"/>
  <c r="K3" i="5"/>
  <c r="J68" i="5"/>
  <c r="I68" i="5"/>
  <c r="K68" i="5"/>
  <c r="J43" i="5"/>
  <c r="I43" i="5"/>
  <c r="K43" i="5"/>
  <c r="J64" i="5"/>
  <c r="I64" i="5"/>
  <c r="K64" i="5"/>
  <c r="J21" i="5"/>
  <c r="I21" i="5"/>
  <c r="K21" i="5"/>
  <c r="J2" i="5"/>
  <c r="I2" i="5"/>
  <c r="K2" i="5"/>
  <c r="J75" i="5"/>
  <c r="I75" i="5"/>
  <c r="K75" i="5"/>
  <c r="J7" i="5"/>
  <c r="I7" i="5"/>
  <c r="K7" i="5"/>
  <c r="J86" i="5"/>
  <c r="I86" i="5"/>
  <c r="K86" i="5"/>
  <c r="J89" i="5"/>
  <c r="I89" i="5"/>
  <c r="K89" i="5"/>
  <c r="J16" i="5"/>
  <c r="I16" i="5"/>
  <c r="K16" i="5"/>
  <c r="J56" i="5"/>
  <c r="I56" i="5"/>
  <c r="K56" i="5"/>
  <c r="J42" i="5"/>
  <c r="I42" i="5"/>
  <c r="K42" i="5"/>
  <c r="J82" i="5"/>
  <c r="I82" i="5"/>
  <c r="K82" i="5"/>
  <c r="J47" i="5"/>
  <c r="I47" i="5"/>
  <c r="K47" i="5"/>
  <c r="J27" i="5"/>
  <c r="I27" i="5"/>
  <c r="K27" i="5"/>
  <c r="J55" i="5"/>
  <c r="I55" i="5"/>
  <c r="K55" i="5"/>
  <c r="J46" i="5"/>
  <c r="I46" i="5"/>
  <c r="K46" i="5"/>
  <c r="J6" i="5"/>
  <c r="I6" i="5"/>
  <c r="K6" i="5"/>
  <c r="J40" i="5"/>
  <c r="I40" i="5"/>
  <c r="K40" i="5"/>
  <c r="J14" i="5"/>
  <c r="I14" i="5"/>
  <c r="K14" i="5"/>
  <c r="J44" i="5"/>
  <c r="I44" i="5"/>
  <c r="K44" i="5"/>
  <c r="J26" i="5"/>
  <c r="I26" i="5"/>
  <c r="K26" i="5"/>
  <c r="J23" i="5"/>
  <c r="I23" i="5"/>
  <c r="K23" i="5"/>
  <c r="J41" i="5"/>
  <c r="I41" i="5"/>
  <c r="K41" i="5"/>
  <c r="J17" i="5"/>
  <c r="I17" i="5"/>
  <c r="K17" i="5"/>
  <c r="J66" i="5"/>
  <c r="I66" i="5"/>
  <c r="K66" i="5"/>
  <c r="J8" i="5"/>
  <c r="I8" i="5"/>
  <c r="K8" i="5"/>
  <c r="J5" i="5"/>
  <c r="I5" i="5"/>
  <c r="K5" i="5"/>
  <c r="J33" i="5"/>
  <c r="I33" i="5"/>
  <c r="K33" i="5"/>
  <c r="J31" i="5"/>
  <c r="I31" i="5"/>
  <c r="K31" i="5"/>
  <c r="J71" i="5"/>
  <c r="I71" i="5"/>
  <c r="K71" i="5"/>
  <c r="J61" i="5"/>
  <c r="I61" i="5"/>
  <c r="K61" i="5"/>
  <c r="J11" i="5"/>
  <c r="I11" i="5"/>
  <c r="K11" i="5"/>
  <c r="J45" i="5"/>
  <c r="I45" i="5"/>
  <c r="K45" i="5"/>
  <c r="J50" i="5"/>
  <c r="I50" i="5"/>
  <c r="K50" i="5"/>
  <c r="J28" i="5"/>
  <c r="I28" i="5"/>
  <c r="K28" i="5"/>
  <c r="J18" i="5"/>
  <c r="I18" i="5"/>
  <c r="K18" i="5"/>
  <c r="J19" i="5"/>
  <c r="I19" i="5"/>
  <c r="K19" i="5"/>
  <c r="J88" i="5"/>
  <c r="I88" i="5"/>
  <c r="K88" i="5"/>
  <c r="J24" i="5"/>
  <c r="I24" i="5"/>
  <c r="K24" i="5"/>
  <c r="J69" i="5"/>
  <c r="I69" i="5"/>
  <c r="K69" i="5"/>
  <c r="J76" i="5"/>
  <c r="I76" i="5"/>
  <c r="K76" i="5"/>
  <c r="J67" i="5"/>
  <c r="I67" i="5"/>
  <c r="K67" i="5"/>
  <c r="J85" i="5"/>
  <c r="I85" i="5"/>
  <c r="K85" i="5"/>
  <c r="J9" i="5"/>
  <c r="I9" i="5"/>
  <c r="K9" i="5"/>
  <c r="J72" i="5"/>
  <c r="I72" i="5"/>
  <c r="K72" i="5"/>
  <c r="J13" i="5"/>
  <c r="I13" i="5"/>
  <c r="K13" i="5"/>
  <c r="J83" i="5"/>
  <c r="I83" i="5"/>
  <c r="K83" i="5"/>
  <c r="J30" i="5"/>
  <c r="I30" i="5"/>
  <c r="K30" i="5"/>
  <c r="J15" i="5"/>
  <c r="I15" i="5"/>
  <c r="K15" i="5"/>
  <c r="J84" i="5"/>
  <c r="I84" i="5"/>
  <c r="K84" i="5"/>
  <c r="J74" i="5"/>
  <c r="I74" i="5"/>
  <c r="K74" i="5"/>
  <c r="J81" i="5"/>
  <c r="I81" i="5"/>
  <c r="K81" i="5"/>
  <c r="J63" i="5"/>
  <c r="I63" i="5"/>
  <c r="K63" i="5"/>
  <c r="J53" i="5"/>
  <c r="I53" i="5"/>
  <c r="K53" i="5"/>
  <c r="J87" i="5"/>
  <c r="I87" i="5"/>
  <c r="K87" i="5"/>
  <c r="J38" i="5"/>
  <c r="I38" i="5"/>
  <c r="K38" i="5"/>
  <c r="J25" i="5"/>
  <c r="I25" i="5"/>
  <c r="K25" i="5"/>
  <c r="J70" i="5"/>
  <c r="I70" i="5"/>
  <c r="K70" i="5"/>
  <c r="J49" i="5"/>
  <c r="I49" i="5"/>
  <c r="K49" i="5"/>
  <c r="J77" i="5"/>
  <c r="I77" i="5"/>
  <c r="K77" i="5"/>
  <c r="J35" i="5"/>
  <c r="I35" i="5"/>
  <c r="K35" i="5"/>
  <c r="J62" i="5"/>
  <c r="I62" i="5"/>
  <c r="K62" i="5"/>
  <c r="J54" i="5"/>
  <c r="I54" i="5"/>
  <c r="K54" i="5"/>
  <c r="J58" i="5"/>
  <c r="I58" i="5"/>
  <c r="K58" i="5"/>
  <c r="J12" i="5"/>
  <c r="I12" i="5"/>
  <c r="K12" i="5"/>
  <c r="J29" i="5"/>
  <c r="I29" i="5"/>
  <c r="K29" i="5"/>
  <c r="J36" i="5"/>
  <c r="I36" i="5"/>
  <c r="K36" i="5"/>
  <c r="J32" i="5"/>
  <c r="I32" i="5"/>
  <c r="K32" i="5"/>
  <c r="J51" i="5"/>
  <c r="I51" i="5"/>
  <c r="K51" i="5"/>
  <c r="J65" i="5"/>
  <c r="I65" i="5"/>
  <c r="K65" i="5"/>
  <c r="J48" i="5"/>
  <c r="I48" i="5"/>
  <c r="K48" i="5"/>
  <c r="J80" i="5"/>
  <c r="I80" i="5"/>
  <c r="K80" i="5"/>
  <c r="J59" i="5"/>
  <c r="I59" i="5"/>
  <c r="K59" i="5"/>
  <c r="J37" i="5"/>
  <c r="I37" i="5"/>
  <c r="K37" i="5"/>
  <c r="J79" i="5"/>
  <c r="I79" i="5"/>
  <c r="K79" i="5"/>
  <c r="J39" i="5"/>
  <c r="I39" i="5"/>
  <c r="K39" i="5"/>
  <c r="H73" i="5"/>
  <c r="E4" i="5"/>
  <c r="E78" i="5"/>
  <c r="E10" i="5"/>
  <c r="E22" i="5"/>
  <c r="E52" i="5"/>
  <c r="E20" i="5"/>
  <c r="E57" i="5"/>
  <c r="E34" i="5"/>
  <c r="E73" i="5"/>
  <c r="E3" i="5"/>
  <c r="E68" i="5"/>
  <c r="E43" i="5"/>
  <c r="E64" i="5"/>
  <c r="E21" i="5"/>
  <c r="E2" i="5"/>
  <c r="E75" i="5"/>
  <c r="E7" i="5"/>
  <c r="E86" i="5"/>
  <c r="E16" i="5"/>
  <c r="E56" i="5"/>
  <c r="E42" i="5"/>
  <c r="E82" i="5"/>
  <c r="E47" i="5"/>
  <c r="E27" i="5"/>
  <c r="E55" i="5"/>
  <c r="E46" i="5"/>
  <c r="E6" i="5"/>
  <c r="E40" i="5"/>
  <c r="E14" i="5"/>
  <c r="E44" i="5"/>
  <c r="E26" i="5"/>
  <c r="E23" i="5"/>
  <c r="E41" i="5"/>
  <c r="E17" i="5"/>
  <c r="E66" i="5"/>
  <c r="E8" i="5"/>
  <c r="E5" i="5"/>
  <c r="E33" i="5"/>
  <c r="E31" i="5"/>
  <c r="E71" i="5"/>
  <c r="E61" i="5"/>
  <c r="E11" i="5"/>
  <c r="E45" i="5"/>
  <c r="E50" i="5"/>
  <c r="E28" i="5"/>
  <c r="E18" i="5"/>
  <c r="E19" i="5"/>
  <c r="E88" i="5"/>
  <c r="E24" i="5"/>
  <c r="E69" i="5"/>
  <c r="E76" i="5"/>
  <c r="E67" i="5"/>
  <c r="E85" i="5"/>
  <c r="E9" i="5"/>
  <c r="E72" i="5"/>
  <c r="E13" i="5"/>
  <c r="E83" i="5"/>
  <c r="E30" i="5"/>
  <c r="E15" i="5"/>
  <c r="E84" i="5"/>
  <c r="E81" i="5"/>
  <c r="E63" i="5"/>
  <c r="E53" i="5"/>
  <c r="E38" i="5"/>
  <c r="E25" i="5"/>
  <c r="E70" i="5"/>
  <c r="E49" i="5"/>
  <c r="E77" i="5"/>
  <c r="E35" i="5"/>
  <c r="E62" i="5"/>
  <c r="E54" i="5"/>
  <c r="E58" i="5"/>
  <c r="E12" i="5"/>
  <c r="E29" i="5"/>
  <c r="E36" i="5"/>
  <c r="E32" i="5"/>
  <c r="E51" i="5"/>
  <c r="E65" i="5"/>
  <c r="E48" i="5"/>
  <c r="E59" i="5"/>
  <c r="E37" i="5"/>
  <c r="E39" i="5"/>
  <c r="H4" i="5"/>
  <c r="H78" i="5"/>
  <c r="H10" i="5"/>
  <c r="H22" i="5"/>
  <c r="H52" i="5"/>
  <c r="H20" i="5"/>
  <c r="H57" i="5"/>
  <c r="H60" i="5"/>
  <c r="H34" i="5"/>
  <c r="H3" i="5"/>
  <c r="H68" i="5"/>
  <c r="H43" i="5"/>
  <c r="H64" i="5"/>
  <c r="H21" i="5"/>
  <c r="H2" i="5"/>
  <c r="H75" i="5"/>
  <c r="H7" i="5"/>
  <c r="H86" i="5"/>
  <c r="H89" i="5"/>
  <c r="H16" i="5"/>
  <c r="H56" i="5"/>
  <c r="H42" i="5"/>
  <c r="H82" i="5"/>
  <c r="H47" i="5"/>
  <c r="H27" i="5"/>
  <c r="H55" i="5"/>
  <c r="H46" i="5"/>
  <c r="H6" i="5"/>
  <c r="H40" i="5"/>
  <c r="H14" i="5"/>
  <c r="H44" i="5"/>
  <c r="H26" i="5"/>
  <c r="H23" i="5"/>
  <c r="H41" i="5"/>
  <c r="H17" i="5"/>
  <c r="H66" i="5"/>
  <c r="H8" i="5"/>
  <c r="H5" i="5"/>
  <c r="H33" i="5"/>
  <c r="H31" i="5"/>
  <c r="H71" i="5"/>
  <c r="H11" i="5"/>
  <c r="H45" i="5"/>
  <c r="H50" i="5"/>
  <c r="H28" i="5"/>
  <c r="H18" i="5"/>
  <c r="H19" i="5"/>
  <c r="H88" i="5"/>
  <c r="H24" i="5"/>
  <c r="H69" i="5"/>
  <c r="H76" i="5"/>
  <c r="H67" i="5"/>
  <c r="H85" i="5"/>
  <c r="H9" i="5"/>
  <c r="H72" i="5"/>
  <c r="H13" i="5"/>
  <c r="H83" i="5"/>
  <c r="H30" i="5"/>
  <c r="H15" i="5"/>
  <c r="H84" i="5"/>
  <c r="H74" i="5"/>
  <c r="H81" i="5"/>
  <c r="H63" i="5"/>
  <c r="H53" i="5"/>
  <c r="H87" i="5"/>
  <c r="H38" i="5"/>
  <c r="H25" i="5"/>
  <c r="H70" i="5"/>
  <c r="H49" i="5"/>
  <c r="H77" i="5"/>
  <c r="H35" i="5"/>
  <c r="H62" i="5"/>
  <c r="H54" i="5"/>
  <c r="H58" i="5"/>
  <c r="H12" i="5"/>
  <c r="H29" i="5"/>
  <c r="H36" i="5"/>
  <c r="H32" i="5"/>
  <c r="H51" i="5"/>
  <c r="H65" i="5"/>
  <c r="H48" i="5"/>
  <c r="H80" i="5"/>
  <c r="H59" i="5"/>
  <c r="H37" i="5"/>
  <c r="H79" i="5"/>
  <c r="H39" i="5"/>
  <c r="R89" i="1"/>
  <c r="Q89" i="1"/>
  <c r="P89" i="1"/>
  <c r="O89" i="1"/>
  <c r="N89" i="1"/>
  <c r="M89" i="1"/>
  <c r="L89" i="1"/>
  <c r="K89" i="1"/>
  <c r="J89" i="1"/>
  <c r="F89" i="1"/>
  <c r="E89" i="1"/>
  <c r="D89" i="1"/>
  <c r="C89" i="1"/>
</calcChain>
</file>

<file path=xl/sharedStrings.xml><?xml version="1.0" encoding="utf-8"?>
<sst xmlns="http://schemas.openxmlformats.org/spreadsheetml/2006/main" count="642" uniqueCount="319">
  <si>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</si>
  <si>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</si>
  <si>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</si>
  <si>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</si>
  <si>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</si>
  <si>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</si>
  <si>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</si>
  <si>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</si>
  <si>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</si>
  <si>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</si>
  <si>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</si>
  <si>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</si>
  <si>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</si>
  <si>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</si>
  <si>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</si>
  <si>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</si>
  <si>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</si>
  <si>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</si>
  <si>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</si>
  <si>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</si>
  <si>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</si>
  <si>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</si>
  <si>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</si>
  <si>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</si>
  <si>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</si>
  <si>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</si>
  <si>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</si>
  <si>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</si>
  <si>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</si>
  <si>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</si>
  <si>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</si>
  <si>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</si>
  <si>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</si>
  <si>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</si>
  <si>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</si>
  <si>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</si>
  <si>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</si>
  <si>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</si>
  <si>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</si>
  <si>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</si>
  <si>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</si>
  <si>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</si>
  <si>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</si>
  <si>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</si>
  <si>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</si>
  <si>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</si>
  <si>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</si>
  <si>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</si>
  <si>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</si>
  <si>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</si>
  <si>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</si>
  <si>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</si>
  <si>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</si>
  <si>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</si>
  <si>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</si>
  <si>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</si>
  <si>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</si>
  <si>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</si>
  <si>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</si>
  <si>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</si>
  <si>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</si>
  <si>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</si>
  <si>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</si>
  <si>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</si>
  <si>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</si>
  <si>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</si>
  <si>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</si>
  <si>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</si>
  <si>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</si>
  <si>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</si>
  <si>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</si>
  <si>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</si>
  <si>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</si>
  <si>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</si>
  <si>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</si>
  <si>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</si>
  <si>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</si>
  <si>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</si>
  <si>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</si>
  <si>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</si>
  <si>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</si>
  <si>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</si>
  <si>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</si>
  <si>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</si>
  <si>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</si>
  <si>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</si>
  <si>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</si>
  <si>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</si>
  <si>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</si>
  <si>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</si>
  <si>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</si>
  <si>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</si>
  <si>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</si>
  <si>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</si>
  <si>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</si>
  <si>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</si>
  <si>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</si>
  <si>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</si>
  <si>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</si>
  <si>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</si>
  <si>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</si>
  <si>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</si>
  <si>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</si>
  <si>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</si>
  <si>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</si>
  <si>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</si>
  <si>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</si>
  <si>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</si>
  <si>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</si>
  <si>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</si>
  <si>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</si>
  <si>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</si>
  <si>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</si>
  <si>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</si>
  <si>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</si>
  <si>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</si>
  <si>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</si>
  <si>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</si>
  <si>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</si>
  <si>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</si>
  <si>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</si>
  <si>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</si>
  <si>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</si>
  <si>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</si>
  <si>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</si>
  <si>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</si>
  <si>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</si>
  <si>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</si>
  <si>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</si>
  <si>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</si>
  <si>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</si>
  <si>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</si>
  <si>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index</t>
  </si>
  <si>
    <t>cabins_2004</t>
  </si>
  <si>
    <t>cabins_diff</t>
  </si>
  <si>
    <t>Seasonal Residential Recreational Parcel Counts, by Year, by County</t>
  </si>
  <si>
    <t>August 24, 2017</t>
  </si>
  <si>
    <t>Minnesota Department of Revenue</t>
  </si>
  <si>
    <t>Property Tax Research</t>
  </si>
  <si>
    <t>YEAR</t>
  </si>
  <si>
    <t>COUNTY NAME</t>
  </si>
  <si>
    <t>CO</t>
  </si>
  <si>
    <t xml:space="preserve">AITKIN             </t>
  </si>
  <si>
    <t>01</t>
  </si>
  <si>
    <t xml:space="preserve">ANOKA              </t>
  </si>
  <si>
    <t>02</t>
  </si>
  <si>
    <t xml:space="preserve">BECKER             </t>
  </si>
  <si>
    <t>03</t>
  </si>
  <si>
    <t xml:space="preserve">BELTRAMI           </t>
  </si>
  <si>
    <t>04</t>
  </si>
  <si>
    <t xml:space="preserve">BENTON             </t>
  </si>
  <si>
    <t>05</t>
  </si>
  <si>
    <t xml:space="preserve">BIG STONE          </t>
  </si>
  <si>
    <t>06</t>
  </si>
  <si>
    <t xml:space="preserve">BLUE EARTH         </t>
  </si>
  <si>
    <t>07</t>
  </si>
  <si>
    <t xml:space="preserve">BROWN              </t>
  </si>
  <si>
    <t>08</t>
  </si>
  <si>
    <t>-</t>
  </si>
  <si>
    <t xml:space="preserve">CARLTON            </t>
  </si>
  <si>
    <t>09</t>
  </si>
  <si>
    <t xml:space="preserve">CARVER             </t>
  </si>
  <si>
    <t>10</t>
  </si>
  <si>
    <t xml:space="preserve">CASS               </t>
  </si>
  <si>
    <t>11</t>
  </si>
  <si>
    <t xml:space="preserve">CHIPPEWA           </t>
  </si>
  <si>
    <t>12</t>
  </si>
  <si>
    <t xml:space="preserve">CHISAGO            </t>
  </si>
  <si>
    <t>13</t>
  </si>
  <si>
    <t xml:space="preserve">CLAY               </t>
  </si>
  <si>
    <t>14</t>
  </si>
  <si>
    <t xml:space="preserve">CLEARWATER         </t>
  </si>
  <si>
    <t>15</t>
  </si>
  <si>
    <t xml:space="preserve">COOK               </t>
  </si>
  <si>
    <t>16</t>
  </si>
  <si>
    <t xml:space="preserve">COTTONWOOD         </t>
  </si>
  <si>
    <t>17</t>
  </si>
  <si>
    <t xml:space="preserve">CROW WING          </t>
  </si>
  <si>
    <t>18</t>
  </si>
  <si>
    <t xml:space="preserve">DAKOTA             </t>
  </si>
  <si>
    <t>19</t>
  </si>
  <si>
    <t xml:space="preserve">DODGE              </t>
  </si>
  <si>
    <t>20</t>
  </si>
  <si>
    <t xml:space="preserve">DOUGLAS            </t>
  </si>
  <si>
    <t>21</t>
  </si>
  <si>
    <t xml:space="preserve">FARIBAULT          </t>
  </si>
  <si>
    <t>22</t>
  </si>
  <si>
    <t xml:space="preserve">FILLMORE           </t>
  </si>
  <si>
    <t>23</t>
  </si>
  <si>
    <t xml:space="preserve">FREEBORN           </t>
  </si>
  <si>
    <t>24</t>
  </si>
  <si>
    <t xml:space="preserve">GOODHUE            </t>
  </si>
  <si>
    <t>25</t>
  </si>
  <si>
    <t xml:space="preserve">GRANT              </t>
  </si>
  <si>
    <t>26</t>
  </si>
  <si>
    <t xml:space="preserve">HENNEPIN           </t>
  </si>
  <si>
    <t>27</t>
  </si>
  <si>
    <t xml:space="preserve">HOUSTON            </t>
  </si>
  <si>
    <t>28</t>
  </si>
  <si>
    <t xml:space="preserve">HUBBARD            </t>
  </si>
  <si>
    <t>29</t>
  </si>
  <si>
    <t xml:space="preserve">ISANTI             </t>
  </si>
  <si>
    <t>30</t>
  </si>
  <si>
    <t xml:space="preserve">ITASCA             </t>
  </si>
  <si>
    <t>31</t>
  </si>
  <si>
    <t xml:space="preserve">JACKSON            </t>
  </si>
  <si>
    <t>32</t>
  </si>
  <si>
    <t xml:space="preserve">KANABEC            </t>
  </si>
  <si>
    <t>33</t>
  </si>
  <si>
    <t xml:space="preserve">KANDIYOHI          </t>
  </si>
  <si>
    <t>34</t>
  </si>
  <si>
    <t xml:space="preserve">KITTSON            </t>
  </si>
  <si>
    <t>35</t>
  </si>
  <si>
    <t xml:space="preserve">KOOCHICHING        </t>
  </si>
  <si>
    <t>36</t>
  </si>
  <si>
    <t xml:space="preserve">LAC QUI PARLE      </t>
  </si>
  <si>
    <t>37</t>
  </si>
  <si>
    <t xml:space="preserve">LAKE               </t>
  </si>
  <si>
    <t>38</t>
  </si>
  <si>
    <t xml:space="preserve">LAKE OF THE WOODS  </t>
  </si>
  <si>
    <t>39</t>
  </si>
  <si>
    <t xml:space="preserve">LE SUEUR           </t>
  </si>
  <si>
    <t>40</t>
  </si>
  <si>
    <t xml:space="preserve">LINCOLN            </t>
  </si>
  <si>
    <t>41</t>
  </si>
  <si>
    <t xml:space="preserve">LYON               </t>
  </si>
  <si>
    <t>42</t>
  </si>
  <si>
    <t xml:space="preserve">MCLEOD             </t>
  </si>
  <si>
    <t>43</t>
  </si>
  <si>
    <t xml:space="preserve">MAHNOMEN           </t>
  </si>
  <si>
    <t>44</t>
  </si>
  <si>
    <t xml:space="preserve">MARSHALL           </t>
  </si>
  <si>
    <t>45</t>
  </si>
  <si>
    <t xml:space="preserve">MARTIN             </t>
  </si>
  <si>
    <t>46</t>
  </si>
  <si>
    <t xml:space="preserve">MEEKER             </t>
  </si>
  <si>
    <t>47</t>
  </si>
  <si>
    <t xml:space="preserve">MILLE LACS         </t>
  </si>
  <si>
    <t>48</t>
  </si>
  <si>
    <t xml:space="preserve">MORRISON           </t>
  </si>
  <si>
    <t>49</t>
  </si>
  <si>
    <t xml:space="preserve">MOWER              </t>
  </si>
  <si>
    <t>50</t>
  </si>
  <si>
    <t xml:space="preserve">MURRAY             </t>
  </si>
  <si>
    <t>51</t>
  </si>
  <si>
    <t xml:space="preserve">NICOLLET           </t>
  </si>
  <si>
    <t>52</t>
  </si>
  <si>
    <t xml:space="preserve">NOBLES             </t>
  </si>
  <si>
    <t>53</t>
  </si>
  <si>
    <t xml:space="preserve">NORMAN             </t>
  </si>
  <si>
    <t>54</t>
  </si>
  <si>
    <t xml:space="preserve">OLMSTED            </t>
  </si>
  <si>
    <t>55</t>
  </si>
  <si>
    <t xml:space="preserve">OTTER TAIL         </t>
  </si>
  <si>
    <t>56</t>
  </si>
  <si>
    <t xml:space="preserve">PENNINGTON         </t>
  </si>
  <si>
    <t>57</t>
  </si>
  <si>
    <t xml:space="preserve">PINE               </t>
  </si>
  <si>
    <t>58</t>
  </si>
  <si>
    <t xml:space="preserve">PIPESTONE          </t>
  </si>
  <si>
    <t>59</t>
  </si>
  <si>
    <t xml:space="preserve">POLK               </t>
  </si>
  <si>
    <t>60</t>
  </si>
  <si>
    <t xml:space="preserve">POPE               </t>
  </si>
  <si>
    <t>61</t>
  </si>
  <si>
    <t xml:space="preserve">RAMSEY             </t>
  </si>
  <si>
    <t>62</t>
  </si>
  <si>
    <t xml:space="preserve">RED LAKE           </t>
  </si>
  <si>
    <t>63</t>
  </si>
  <si>
    <t xml:space="preserve">REDWOOD            </t>
  </si>
  <si>
    <t>64</t>
  </si>
  <si>
    <t xml:space="preserve">RENVILLE           </t>
  </si>
  <si>
    <t>65</t>
  </si>
  <si>
    <t xml:space="preserve">RICE               </t>
  </si>
  <si>
    <t>66</t>
  </si>
  <si>
    <t xml:space="preserve">ROCK               </t>
  </si>
  <si>
    <t>67</t>
  </si>
  <si>
    <t xml:space="preserve">ROSEAU             </t>
  </si>
  <si>
    <t>68</t>
  </si>
  <si>
    <t>69</t>
  </si>
  <si>
    <t xml:space="preserve">SCOTT              </t>
  </si>
  <si>
    <t>70</t>
  </si>
  <si>
    <t xml:space="preserve">SHERBURNE          </t>
  </si>
  <si>
    <t>71</t>
  </si>
  <si>
    <t xml:space="preserve">SIBLEY             </t>
  </si>
  <si>
    <t>72</t>
  </si>
  <si>
    <t xml:space="preserve">STEARNS            </t>
  </si>
  <si>
    <t>73</t>
  </si>
  <si>
    <t xml:space="preserve">STEELE             </t>
  </si>
  <si>
    <t>74</t>
  </si>
  <si>
    <t xml:space="preserve">STEVENS            </t>
  </si>
  <si>
    <t>75</t>
  </si>
  <si>
    <t xml:space="preserve">SWIFT              </t>
  </si>
  <si>
    <t>76</t>
  </si>
  <si>
    <t xml:space="preserve">TODD               </t>
  </si>
  <si>
    <t>77</t>
  </si>
  <si>
    <t xml:space="preserve">TRAVERSE           </t>
  </si>
  <si>
    <t>78</t>
  </si>
  <si>
    <t xml:space="preserve">WABASHA            </t>
  </si>
  <si>
    <t>79</t>
  </si>
  <si>
    <t xml:space="preserve">WADENA             </t>
  </si>
  <si>
    <t>80</t>
  </si>
  <si>
    <t xml:space="preserve">WASECA             </t>
  </si>
  <si>
    <t>81</t>
  </si>
  <si>
    <t xml:space="preserve">WASHINGTON         </t>
  </si>
  <si>
    <t>82</t>
  </si>
  <si>
    <t xml:space="preserve">WATONWAN           </t>
  </si>
  <si>
    <t>83</t>
  </si>
  <si>
    <t xml:space="preserve">WILKIN             </t>
  </si>
  <si>
    <t>84</t>
  </si>
  <si>
    <t xml:space="preserve">WINONA             </t>
  </si>
  <si>
    <t>85</t>
  </si>
  <si>
    <t xml:space="preserve">WRIGHT             </t>
  </si>
  <si>
    <t>86</t>
  </si>
  <si>
    <t xml:space="preserve">YELLOW MEDICINE    </t>
  </si>
  <si>
    <t>87</t>
  </si>
  <si>
    <t>includes parcels with building value</t>
  </si>
  <si>
    <t xml:space="preserve">ST. LOUIS           </t>
  </si>
  <si>
    <t>cabins_2015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</si>
</sst>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  <numFmt numFmtId="168" formatCode="[Blue]General"/>
    <numFmt numFmtId="169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51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9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  <xf numFmtId="0" fontId="7" fillId="0" borderId="0" xfId="442" applyFont="1"/>
    <xf numFmtId="0" fontId="6" fillId="0" borderId="0" xfId="442" applyFont="1"/>
    <xf numFmtId="0" fontId="6" fillId="0" borderId="0" xfId="442"/>
    <xf numFmtId="15" fontId="6" fillId="0" borderId="0" xfId="442" quotePrefix="1" applyNumberFormat="1" applyFont="1"/>
    <xf numFmtId="0" fontId="6" fillId="0" borderId="0" xfId="442" applyFont="1" applyFill="1"/>
    <xf numFmtId="22" fontId="6" fillId="0" borderId="0" xfId="442" applyNumberFormat="1" applyFont="1" applyAlignment="1">
      <alignment horizontal="left"/>
    </xf>
    <xf numFmtId="0" fontId="6" fillId="0" borderId="0" xfId="442" applyBorder="1"/>
    <xf numFmtId="0" fontId="7" fillId="0" borderId="1" xfId="442" applyFont="1" applyBorder="1" applyAlignment="1">
      <alignment horizontal="centerContinuous"/>
    </xf>
    <xf numFmtId="0" fontId="6" fillId="0" borderId="1" xfId="442" applyBorder="1" applyAlignment="1">
      <alignment horizontal="centerContinuous"/>
    </xf>
    <xf numFmtId="0" fontId="6" fillId="0" borderId="1" xfId="442" applyFont="1" applyBorder="1" applyAlignment="1">
      <alignment horizontal="centerContinuous"/>
    </xf>
    <xf numFmtId="0" fontId="7" fillId="5" borderId="2" xfId="442" applyNumberFormat="1" applyFont="1" applyFill="1" applyBorder="1" applyAlignment="1" applyProtection="1">
      <alignment horizontal="right"/>
      <protection locked="0"/>
    </xf>
    <xf numFmtId="0" fontId="6" fillId="5" borderId="2" xfId="442" applyFont="1" applyFill="1" applyBorder="1"/>
    <xf numFmtId="0" fontId="7" fillId="5" borderId="2" xfId="442" applyFont="1" applyFill="1" applyBorder="1" applyAlignment="1">
      <alignment horizontal="right"/>
    </xf>
    <xf numFmtId="0" fontId="7" fillId="5" borderId="3" xfId="442" applyNumberFormat="1" applyFont="1" applyFill="1" applyBorder="1" applyAlignment="1" applyProtection="1">
      <alignment horizontal="left"/>
      <protection locked="0"/>
    </xf>
    <xf numFmtId="49" fontId="7" fillId="5" borderId="3" xfId="442" applyNumberFormat="1" applyFont="1" applyFill="1" applyBorder="1" applyAlignment="1" applyProtection="1">
      <alignment horizontal="left"/>
      <protection locked="0"/>
    </xf>
    <xf numFmtId="0" fontId="7" fillId="5" borderId="3" xfId="442" applyNumberFormat="1" applyFont="1" applyFill="1" applyBorder="1" applyAlignment="1" applyProtection="1">
      <alignment horizontal="right"/>
      <protection locked="0"/>
    </xf>
    <xf numFmtId="168" fontId="7" fillId="6" borderId="2" xfId="442" applyNumberFormat="1" applyFont="1" applyFill="1" applyBorder="1" applyAlignment="1" applyProtection="1">
      <alignment horizontal="left"/>
      <protection locked="0"/>
    </xf>
    <xf numFmtId="168" fontId="7" fillId="6" borderId="4" xfId="442" applyNumberFormat="1" applyFont="1" applyFill="1" applyBorder="1" applyAlignment="1" applyProtection="1">
      <alignment horizontal="left"/>
      <protection locked="0"/>
    </xf>
    <xf numFmtId="168" fontId="7" fillId="6" borderId="5" xfId="442" applyNumberFormat="1" applyFont="1" applyFill="1" applyBorder="1" applyAlignment="1" applyProtection="1">
      <alignment horizontal="left"/>
      <protection locked="0"/>
    </xf>
    <xf numFmtId="168" fontId="6" fillId="6" borderId="2" xfId="442" applyNumberFormat="1" applyFont="1" applyFill="1" applyBorder="1" applyAlignment="1" applyProtection="1">
      <alignment horizontal="left"/>
      <protection locked="0"/>
    </xf>
    <xf numFmtId="3" fontId="6" fillId="6" borderId="3" xfId="442" applyNumberFormat="1" applyFont="1" applyFill="1" applyBorder="1" applyAlignment="1" applyProtection="1">
      <alignment horizontal="center"/>
      <protection locked="0"/>
    </xf>
    <xf numFmtId="3" fontId="6" fillId="6" borderId="3" xfId="442" applyNumberFormat="1" applyFont="1" applyFill="1" applyBorder="1" applyAlignment="1" applyProtection="1">
      <alignment horizontal="right"/>
      <protection locked="0"/>
    </xf>
    <xf numFmtId="3" fontId="6" fillId="6" borderId="6" xfId="442" applyNumberFormat="1" applyFont="1" applyFill="1" applyBorder="1" applyAlignment="1" applyProtection="1">
      <alignment horizontal="right"/>
      <protection locked="0"/>
    </xf>
    <xf numFmtId="3" fontId="6" fillId="6" borderId="7" xfId="442" applyNumberFormat="1" applyFont="1" applyFill="1" applyBorder="1" applyAlignment="1" applyProtection="1">
      <alignment horizontal="right"/>
      <protection locked="0"/>
    </xf>
    <xf numFmtId="3" fontId="6" fillId="6" borderId="3" xfId="442" applyNumberFormat="1" applyFont="1" applyFill="1" applyBorder="1" applyAlignment="1">
      <alignment horizontal="right"/>
    </xf>
    <xf numFmtId="0" fontId="6" fillId="0" borderId="8" xfId="442" applyFont="1" applyBorder="1" applyAlignment="1" applyProtection="1">
      <alignment horizontal="left"/>
    </xf>
    <xf numFmtId="0" fontId="8" fillId="0" borderId="9" xfId="442" applyFont="1" applyBorder="1" applyAlignment="1" applyProtection="1">
      <alignment horizontal="left"/>
    </xf>
    <xf numFmtId="3" fontId="6" fillId="0" borderId="8" xfId="442" applyNumberFormat="1" applyBorder="1"/>
    <xf numFmtId="3" fontId="6" fillId="0" borderId="9" xfId="442" applyNumberFormat="1" applyBorder="1"/>
    <xf numFmtId="3" fontId="6" fillId="0" borderId="8" xfId="443" applyNumberFormat="1" applyFont="1" applyBorder="1"/>
    <xf numFmtId="3" fontId="6" fillId="0" borderId="8" xfId="442" applyNumberFormat="1" applyBorder="1" applyAlignment="1">
      <alignment horizontal="right"/>
    </xf>
    <xf numFmtId="3" fontId="6" fillId="0" borderId="9" xfId="442" applyNumberFormat="1" applyBorder="1" applyAlignment="1">
      <alignment horizontal="right"/>
    </xf>
    <xf numFmtId="3" fontId="6" fillId="0" borderId="8" xfId="443" applyNumberFormat="1" applyFont="1" applyBorder="1" applyAlignment="1">
      <alignment horizontal="right"/>
    </xf>
    <xf numFmtId="0" fontId="6" fillId="0" borderId="3" xfId="442" applyBorder="1"/>
    <xf numFmtId="0" fontId="6" fillId="0" borderId="7" xfId="442" applyBorder="1"/>
    <xf numFmtId="3" fontId="6" fillId="0" borderId="10" xfId="443" applyNumberFormat="1" applyFont="1" applyBorder="1"/>
    <xf numFmtId="0" fontId="10" fillId="0" borderId="0" xfId="442" applyFont="1"/>
    <xf numFmtId="167" fontId="0" fillId="0" borderId="0" xfId="0" applyNumberFormat="1"/>
    <xf numFmtId="0" fontId="4" fillId="7" borderId="0" xfId="0" applyFont="1" applyFill="1"/>
    <xf numFmtId="167" fontId="4" fillId="7" borderId="0" xfId="0" applyNumberFormat="1" applyFont="1" applyFill="1"/>
    <xf numFmtId="3" fontId="6" fillId="7" borderId="0" xfId="442" applyNumberFormat="1" applyFont="1" applyFill="1" applyBorder="1" applyAlignment="1" applyProtection="1">
      <alignment horizontal="right"/>
      <protection locked="0"/>
    </xf>
    <xf numFmtId="167" fontId="0" fillId="7" borderId="0" xfId="0" applyNumberFormat="1" applyFill="1" applyBorder="1"/>
    <xf numFmtId="3" fontId="6" fillId="7" borderId="0" xfId="442" applyNumberFormat="1" applyFill="1" applyBorder="1"/>
    <xf numFmtId="3" fontId="6" fillId="7" borderId="0" xfId="442" applyNumberFormat="1" applyFill="1" applyBorder="1" applyAlignment="1">
      <alignment horizontal="right"/>
    </xf>
  </cellXfs>
  <cellStyles count="5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Normal" xfId="0" builtinId="0"/>
    <cellStyle name="Normal 2" xfId="442"/>
    <cellStyle name="Normal_04 LGA formula" xfId="4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K2" sqref="K2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132</v>
      </c>
      <c r="B1" s="7" t="s">
        <v>102</v>
      </c>
      <c r="C1" s="7" t="s">
        <v>117</v>
      </c>
      <c r="D1" s="7" t="s">
        <v>118</v>
      </c>
      <c r="E1" s="7" t="s">
        <v>119</v>
      </c>
      <c r="F1" s="7" t="s">
        <v>3</v>
      </c>
      <c r="G1" s="8" t="s">
        <v>106</v>
      </c>
      <c r="H1" s="16" t="s">
        <v>107</v>
      </c>
      <c r="I1" s="16" t="s">
        <v>120</v>
      </c>
      <c r="J1" s="16" t="s">
        <v>121</v>
      </c>
      <c r="K1" s="8" t="s">
        <v>122</v>
      </c>
      <c r="L1" s="7" t="s">
        <v>7</v>
      </c>
      <c r="M1" s="7" t="s">
        <v>108</v>
      </c>
      <c r="N1" s="7" t="s">
        <v>109</v>
      </c>
      <c r="O1" s="7" t="s">
        <v>110</v>
      </c>
      <c r="P1" s="7" t="s">
        <v>11</v>
      </c>
      <c r="Q1" s="7" t="s">
        <v>12</v>
      </c>
      <c r="R1" s="7" t="s">
        <v>111</v>
      </c>
      <c r="S1" s="7" t="s">
        <v>112</v>
      </c>
      <c r="T1" s="7" t="s">
        <v>113</v>
      </c>
      <c r="U1" s="7" t="s">
        <v>114</v>
      </c>
      <c r="V1" s="7" t="s">
        <v>115</v>
      </c>
    </row>
    <row r="2" spans="1:22">
      <c r="A2">
        <v>0</v>
      </c>
      <c r="B2" t="s">
        <v>116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103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54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55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56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58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59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60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57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61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62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63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64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65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66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67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68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69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70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71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72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73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74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75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76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77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78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79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80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81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82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83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84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85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104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86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87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88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89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90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91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92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93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94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95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96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97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98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99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100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selection activeCell="F1" sqref="F1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132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128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101</v>
      </c>
    </row>
    <row r="2" spans="1:20">
      <c r="A2" s="2">
        <v>18</v>
      </c>
      <c r="B2" t="s">
        <v>33</v>
      </c>
      <c r="C2" s="1">
        <v>1157010.7690000001</v>
      </c>
      <c r="D2" s="1">
        <v>2444437.1039999998</v>
      </c>
      <c r="E2" s="1">
        <v>163513.0533</v>
      </c>
      <c r="F2" s="30">
        <v>34408503.799999997</v>
      </c>
      <c r="G2" s="30">
        <v>33520339.120000001</v>
      </c>
      <c r="H2" s="30">
        <v>5781159.2989999996</v>
      </c>
      <c r="I2" s="30">
        <f t="shared" ref="I2:I33" si="0">G2+H2</f>
        <v>39301498.419</v>
      </c>
      <c r="J2" s="1">
        <v>2401277.8790000002</v>
      </c>
      <c r="K2" s="1">
        <v>1196258.3829999999</v>
      </c>
      <c r="L2" s="1">
        <v>22544297.850000001</v>
      </c>
      <c r="M2" s="1">
        <v>650210.92180000001</v>
      </c>
      <c r="N2" s="1">
        <v>588297.27540000004</v>
      </c>
      <c r="O2" s="1">
        <v>918.10604279999995</v>
      </c>
      <c r="P2" s="1">
        <v>472820.17570000002</v>
      </c>
      <c r="Q2" s="1">
        <v>1685573.274</v>
      </c>
      <c r="R2" s="1">
        <v>107014617</v>
      </c>
    </row>
    <row r="3" spans="1:20">
      <c r="A3" s="2">
        <v>56</v>
      </c>
      <c r="B3" t="s">
        <v>70</v>
      </c>
      <c r="C3" s="1">
        <v>8500762.4829999991</v>
      </c>
      <c r="D3" s="1">
        <v>7252627.9939999999</v>
      </c>
      <c r="E3" s="1">
        <v>167535.9479</v>
      </c>
      <c r="F3" s="30">
        <v>24282676.510000002</v>
      </c>
      <c r="G3" s="30">
        <v>26014191.989999998</v>
      </c>
      <c r="H3" s="30">
        <v>3763788.6009999998</v>
      </c>
      <c r="I3" s="30">
        <f t="shared" si="0"/>
        <v>29777980.590999998</v>
      </c>
      <c r="J3" s="1">
        <v>2028792.1839999999</v>
      </c>
      <c r="K3" s="1">
        <v>714605.34970000002</v>
      </c>
      <c r="L3" s="1">
        <v>10629483.51</v>
      </c>
      <c r="M3" s="1">
        <v>2453863.9410000001</v>
      </c>
      <c r="N3" s="1">
        <v>1715169.831</v>
      </c>
      <c r="O3" s="1">
        <v>0</v>
      </c>
      <c r="P3" s="1">
        <v>767627.67119999998</v>
      </c>
      <c r="Q3" s="1">
        <v>2963713.9879999999</v>
      </c>
      <c r="R3" s="1">
        <v>91254840</v>
      </c>
      <c r="T3" s="3"/>
    </row>
    <row r="4" spans="1:20">
      <c r="A4" s="2">
        <v>11</v>
      </c>
      <c r="B4" t="s">
        <v>26</v>
      </c>
      <c r="C4" s="1">
        <v>891459.25040000002</v>
      </c>
      <c r="D4" s="1">
        <v>2941637.96</v>
      </c>
      <c r="E4" s="1">
        <v>136189.58929999999</v>
      </c>
      <c r="F4" s="30">
        <v>23010323.260000002</v>
      </c>
      <c r="G4" s="30">
        <v>12629849.34</v>
      </c>
      <c r="H4" s="30">
        <v>1692111.5379999999</v>
      </c>
      <c r="I4" s="30">
        <f t="shared" si="0"/>
        <v>14321960.878</v>
      </c>
      <c r="J4" s="1">
        <v>372148.96679999999</v>
      </c>
      <c r="K4" s="1">
        <v>1324334.547</v>
      </c>
      <c r="L4" s="1">
        <v>3571413.7069999999</v>
      </c>
      <c r="M4" s="1">
        <v>291245.08319999999</v>
      </c>
      <c r="N4" s="1">
        <v>1104724.43</v>
      </c>
      <c r="O4" s="1">
        <v>0</v>
      </c>
      <c r="P4" s="1">
        <v>335602.40019999997</v>
      </c>
      <c r="Q4" s="1">
        <v>6178035.9280000003</v>
      </c>
      <c r="R4" s="1">
        <v>54479076</v>
      </c>
      <c r="T4" s="3"/>
    </row>
    <row r="5" spans="1:20">
      <c r="A5" s="2">
        <v>72</v>
      </c>
      <c r="B5" t="s">
        <v>104</v>
      </c>
      <c r="C5" s="1">
        <v>823519.28709999996</v>
      </c>
      <c r="D5" s="1">
        <v>11036821.390000001</v>
      </c>
      <c r="E5" s="1">
        <v>205920.6545</v>
      </c>
      <c r="F5" s="30">
        <v>22192172.329999998</v>
      </c>
      <c r="G5" s="30">
        <v>98051101.290000007</v>
      </c>
      <c r="H5" s="30">
        <v>25492785.379999999</v>
      </c>
      <c r="I5" s="30">
        <f t="shared" si="0"/>
        <v>123543886.67</v>
      </c>
      <c r="J5" s="1">
        <v>9900131.3059999999</v>
      </c>
      <c r="K5" s="1">
        <v>753754.67709999997</v>
      </c>
      <c r="L5" s="1">
        <v>51919169</v>
      </c>
      <c r="M5" s="1">
        <v>6844939.0599999996</v>
      </c>
      <c r="N5" s="1">
        <v>6863005.6579999998</v>
      </c>
      <c r="O5" s="1">
        <v>94679.762879999995</v>
      </c>
      <c r="P5" s="1">
        <v>9145297.7039999999</v>
      </c>
      <c r="Q5" s="1">
        <v>17487283.5</v>
      </c>
      <c r="R5" s="1">
        <v>260810581</v>
      </c>
      <c r="T5" s="3"/>
    </row>
    <row r="6" spans="1:20">
      <c r="A6" s="2">
        <v>27</v>
      </c>
      <c r="B6" t="s">
        <v>42</v>
      </c>
      <c r="C6" s="1">
        <v>2821697.8539999998</v>
      </c>
      <c r="D6" s="1">
        <v>4470802.415</v>
      </c>
      <c r="E6" s="1">
        <v>0</v>
      </c>
      <c r="F6" s="30">
        <v>15926877.75</v>
      </c>
      <c r="G6" s="30">
        <v>1203835085</v>
      </c>
      <c r="H6" s="30">
        <v>232307571.90000001</v>
      </c>
      <c r="I6" s="30">
        <f t="shared" si="0"/>
        <v>1436142656.9000001</v>
      </c>
      <c r="J6" s="1">
        <v>229990520.69999999</v>
      </c>
      <c r="K6" s="1">
        <v>964881.46810000006</v>
      </c>
      <c r="L6" s="1">
        <v>853536872.70000005</v>
      </c>
      <c r="M6" s="1">
        <v>246413928.80000001</v>
      </c>
      <c r="N6" s="1">
        <v>12312261.939999999</v>
      </c>
      <c r="O6" s="1">
        <v>0</v>
      </c>
      <c r="P6" s="1">
        <v>11081223.630000001</v>
      </c>
      <c r="Q6" s="1">
        <v>48649319.700000003</v>
      </c>
      <c r="R6" s="1">
        <v>2862311044</v>
      </c>
      <c r="T6" s="3"/>
    </row>
    <row r="7" spans="1:20">
      <c r="A7" s="2">
        <v>3</v>
      </c>
      <c r="B7" t="s">
        <v>18</v>
      </c>
      <c r="C7" s="1">
        <v>4021277.0929999999</v>
      </c>
      <c r="D7" s="1">
        <v>3288119.6039999998</v>
      </c>
      <c r="E7" s="1">
        <v>98800.428239999994</v>
      </c>
      <c r="F7" s="30">
        <v>12036238.699999999</v>
      </c>
      <c r="G7" s="30">
        <v>14386626.039999999</v>
      </c>
      <c r="H7" s="30">
        <v>2721506.8080000002</v>
      </c>
      <c r="I7" s="30">
        <f t="shared" si="0"/>
        <v>17108132.847999997</v>
      </c>
      <c r="J7" s="1">
        <v>647459.76159999997</v>
      </c>
      <c r="K7" s="1">
        <v>386898.51209999999</v>
      </c>
      <c r="L7" s="1">
        <v>5984272.1610000003</v>
      </c>
      <c r="M7" s="1">
        <v>1413771.1629999999</v>
      </c>
      <c r="N7" s="1">
        <v>219811.0097</v>
      </c>
      <c r="O7" s="1">
        <v>0</v>
      </c>
      <c r="P7" s="1">
        <v>569922.1594</v>
      </c>
      <c r="Q7" s="1">
        <v>471545.55310000002</v>
      </c>
      <c r="R7" s="1">
        <v>46246249</v>
      </c>
      <c r="T7" s="3"/>
    </row>
    <row r="8" spans="1:20">
      <c r="A8" s="2">
        <v>31</v>
      </c>
      <c r="B8" t="s">
        <v>46</v>
      </c>
      <c r="C8" s="1">
        <v>755073.54859999998</v>
      </c>
      <c r="D8" s="1">
        <v>6790661.3399999999</v>
      </c>
      <c r="E8" s="1">
        <v>200044.03219999999</v>
      </c>
      <c r="F8" s="30">
        <v>11275317.869999999</v>
      </c>
      <c r="G8" s="30">
        <v>20642488.77</v>
      </c>
      <c r="H8" s="30">
        <v>3367433.6490000002</v>
      </c>
      <c r="I8" s="30">
        <f t="shared" si="0"/>
        <v>24009922.419</v>
      </c>
      <c r="J8" s="1">
        <v>1376396.013</v>
      </c>
      <c r="K8" s="1">
        <v>468935.11560000002</v>
      </c>
      <c r="L8" s="1">
        <v>8811701.4969999995</v>
      </c>
      <c r="M8" s="1">
        <v>2248134.4389999998</v>
      </c>
      <c r="N8" s="1">
        <v>11750333.92</v>
      </c>
      <c r="O8" s="1">
        <v>12956.617179999999</v>
      </c>
      <c r="P8" s="1">
        <v>980472.02060000005</v>
      </c>
      <c r="Q8" s="1">
        <v>12334815.17</v>
      </c>
      <c r="R8" s="1">
        <v>81014764</v>
      </c>
      <c r="T8" s="3"/>
    </row>
    <row r="9" spans="1:20">
      <c r="A9" s="2">
        <v>21</v>
      </c>
      <c r="B9" t="s">
        <v>36</v>
      </c>
      <c r="C9" s="1">
        <v>3824539.0129999998</v>
      </c>
      <c r="D9" s="1">
        <v>2509823.2880000002</v>
      </c>
      <c r="E9" s="1">
        <v>16117.385</v>
      </c>
      <c r="F9" s="30">
        <v>10705786.16</v>
      </c>
      <c r="G9" s="30">
        <v>21763782.370000001</v>
      </c>
      <c r="H9" s="30">
        <v>3424951.5070000002</v>
      </c>
      <c r="I9" s="30">
        <f t="shared" si="0"/>
        <v>25188733.877</v>
      </c>
      <c r="J9" s="1">
        <v>2084994.219</v>
      </c>
      <c r="K9" s="1">
        <v>421224.5932</v>
      </c>
      <c r="L9" s="1">
        <v>12792420.75</v>
      </c>
      <c r="M9" s="1">
        <v>2061249.2479999999</v>
      </c>
      <c r="N9" s="1">
        <v>1329190.7579999999</v>
      </c>
      <c r="O9" s="1">
        <v>0</v>
      </c>
      <c r="P9" s="1">
        <v>245548.8596</v>
      </c>
      <c r="Q9" s="1">
        <v>2346660.8420000002</v>
      </c>
      <c r="R9" s="1">
        <v>63526289</v>
      </c>
      <c r="T9" s="3"/>
    </row>
    <row r="10" spans="1:20">
      <c r="A10" s="2">
        <v>29</v>
      </c>
      <c r="B10" t="s">
        <v>44</v>
      </c>
      <c r="C10" s="1">
        <v>985719.06900000002</v>
      </c>
      <c r="D10" s="1">
        <v>2291198.0649999999</v>
      </c>
      <c r="E10" s="1">
        <v>151296.679</v>
      </c>
      <c r="F10" s="30">
        <v>10687840.41</v>
      </c>
      <c r="G10" s="30">
        <v>9169366.1950000003</v>
      </c>
      <c r="H10" s="30">
        <v>1640827.5730000001</v>
      </c>
      <c r="I10" s="30">
        <f t="shared" si="0"/>
        <v>10810193.768000001</v>
      </c>
      <c r="J10" s="1">
        <v>297866.91450000001</v>
      </c>
      <c r="K10" s="1">
        <v>527597.08039999998</v>
      </c>
      <c r="L10" s="1">
        <v>3695453.6310000001</v>
      </c>
      <c r="M10" s="1">
        <v>666902.98049999995</v>
      </c>
      <c r="N10" s="1">
        <v>332649.35100000002</v>
      </c>
      <c r="O10" s="1">
        <v>0</v>
      </c>
      <c r="P10" s="1">
        <v>54265.333460000002</v>
      </c>
      <c r="Q10" s="1">
        <v>3412919.716</v>
      </c>
      <c r="R10" s="1">
        <v>33913903</v>
      </c>
      <c r="T10" s="3"/>
    </row>
    <row r="11" spans="1:20">
      <c r="A11" s="2">
        <v>1</v>
      </c>
      <c r="B11" t="s">
        <v>16</v>
      </c>
      <c r="C11" s="1">
        <v>705475.11679999996</v>
      </c>
      <c r="D11" s="1">
        <v>2960538.017</v>
      </c>
      <c r="E11" s="1">
        <v>21711.2585</v>
      </c>
      <c r="F11" s="30">
        <v>9711017.1989999991</v>
      </c>
      <c r="G11" s="30">
        <v>4909919.8210000005</v>
      </c>
      <c r="H11" s="30">
        <v>1391610.969</v>
      </c>
      <c r="I11" s="30">
        <f t="shared" si="0"/>
        <v>6301530.790000001</v>
      </c>
      <c r="J11" s="1">
        <v>281570.26289999997</v>
      </c>
      <c r="K11" s="1">
        <v>139574.23879999999</v>
      </c>
      <c r="L11" s="1">
        <v>1855580.2479999999</v>
      </c>
      <c r="M11" s="1">
        <v>507012.45030000003</v>
      </c>
      <c r="N11" s="1">
        <v>101148.6588</v>
      </c>
      <c r="O11" s="1">
        <v>0</v>
      </c>
      <c r="P11" s="1">
        <v>223674.06080000001</v>
      </c>
      <c r="Q11" s="1">
        <v>420599.69919999997</v>
      </c>
      <c r="R11" s="1">
        <v>23229432</v>
      </c>
      <c r="T11" s="3"/>
    </row>
    <row r="12" spans="1:20">
      <c r="A12" s="2">
        <v>16</v>
      </c>
      <c r="B12" t="s">
        <v>31</v>
      </c>
      <c r="C12" s="1">
        <v>15950.308150000001</v>
      </c>
      <c r="D12" s="1">
        <v>939488.85530000005</v>
      </c>
      <c r="E12" s="1">
        <v>14662.541370000001</v>
      </c>
      <c r="F12" s="30">
        <v>6423302.7419999996</v>
      </c>
      <c r="G12" s="30">
        <v>2608792.6510000001</v>
      </c>
      <c r="H12" s="30">
        <v>341755.46909999999</v>
      </c>
      <c r="I12" s="30">
        <f t="shared" si="0"/>
        <v>2950548.1200999999</v>
      </c>
      <c r="J12" s="1">
        <v>60190.693290000003</v>
      </c>
      <c r="K12" s="1">
        <v>307358.52230000001</v>
      </c>
      <c r="L12" s="1">
        <v>1812350.35</v>
      </c>
      <c r="M12" s="1">
        <v>7095.6533829999998</v>
      </c>
      <c r="N12" s="1">
        <v>388818.44699999999</v>
      </c>
      <c r="O12" s="1">
        <v>0</v>
      </c>
      <c r="P12" s="1">
        <v>0</v>
      </c>
      <c r="Q12" s="1">
        <v>329786.76750000002</v>
      </c>
      <c r="R12" s="1">
        <v>13249553</v>
      </c>
      <c r="T12" s="3"/>
    </row>
    <row r="13" spans="1:20">
      <c r="A13" s="2">
        <v>73</v>
      </c>
      <c r="B13" t="s">
        <v>86</v>
      </c>
      <c r="C13" s="1">
        <v>13761738.050000001</v>
      </c>
      <c r="D13" s="1">
        <v>6311261.9579999996</v>
      </c>
      <c r="E13" s="1">
        <v>113694.8186</v>
      </c>
      <c r="F13" s="30">
        <v>6258611.7390000001</v>
      </c>
      <c r="G13" s="30">
        <v>73439787.099999994</v>
      </c>
      <c r="H13" s="30">
        <v>10216318.720000001</v>
      </c>
      <c r="I13" s="30">
        <f t="shared" si="0"/>
        <v>83656105.819999993</v>
      </c>
      <c r="J13" s="1">
        <v>11822553.050000001</v>
      </c>
      <c r="K13" s="1">
        <v>463749.70049999998</v>
      </c>
      <c r="L13" s="1">
        <v>58808013.210000001</v>
      </c>
      <c r="M13" s="1">
        <v>12457336.119999999</v>
      </c>
      <c r="N13" s="1">
        <v>1313910.4450000001</v>
      </c>
      <c r="O13" s="1">
        <v>0</v>
      </c>
      <c r="P13" s="1">
        <v>685918.38439999998</v>
      </c>
      <c r="Q13" s="1">
        <v>8683457.7050000001</v>
      </c>
      <c r="R13" s="1">
        <v>204336351</v>
      </c>
      <c r="T13" s="3"/>
    </row>
    <row r="14" spans="1:20">
      <c r="A14" s="2">
        <v>58</v>
      </c>
      <c r="B14" t="s">
        <v>72</v>
      </c>
      <c r="C14" s="1">
        <v>3092377.662</v>
      </c>
      <c r="D14" s="1">
        <v>3689274.142</v>
      </c>
      <c r="E14" s="1">
        <v>99444.121440000003</v>
      </c>
      <c r="F14" s="30">
        <v>6188285.6260000002</v>
      </c>
      <c r="G14" s="30">
        <v>9862791.3709999993</v>
      </c>
      <c r="H14" s="30">
        <v>2793557.2179999999</v>
      </c>
      <c r="I14" s="30">
        <f t="shared" si="0"/>
        <v>12656348.589</v>
      </c>
      <c r="J14" s="1">
        <v>715251.31669999997</v>
      </c>
      <c r="K14" s="1">
        <v>152541.66800000001</v>
      </c>
      <c r="L14" s="1">
        <v>5187302.2359999996</v>
      </c>
      <c r="M14" s="1">
        <v>343324.1545</v>
      </c>
      <c r="N14" s="1">
        <v>288962.37190000003</v>
      </c>
      <c r="O14" s="1">
        <v>0</v>
      </c>
      <c r="P14" s="1">
        <v>429085.48560000001</v>
      </c>
      <c r="Q14" s="1">
        <v>1279220.6259999999</v>
      </c>
      <c r="R14" s="1">
        <v>34121418</v>
      </c>
      <c r="T14" s="3"/>
    </row>
    <row r="15" spans="1:20">
      <c r="A15" s="2">
        <v>86</v>
      </c>
      <c r="B15" t="s">
        <v>99</v>
      </c>
      <c r="C15" s="1">
        <v>8580505.2489999998</v>
      </c>
      <c r="D15" s="1">
        <v>4695804.8949999996</v>
      </c>
      <c r="E15" s="1">
        <v>22076.10298</v>
      </c>
      <c r="F15" s="30">
        <v>6158061.8660000004</v>
      </c>
      <c r="G15" s="30">
        <v>88592889.469999999</v>
      </c>
      <c r="H15" s="30">
        <v>11573101.65</v>
      </c>
      <c r="I15" s="30">
        <f t="shared" si="0"/>
        <v>100165991.12</v>
      </c>
      <c r="J15" s="1">
        <v>3539991.7450000001</v>
      </c>
      <c r="K15" s="1">
        <v>346380.61849999998</v>
      </c>
      <c r="L15" s="1">
        <v>29481130.34</v>
      </c>
      <c r="M15" s="1">
        <v>8680792.0989999995</v>
      </c>
      <c r="N15" s="1">
        <v>20118311.879999999</v>
      </c>
      <c r="O15" s="1">
        <v>0</v>
      </c>
      <c r="P15" s="1">
        <v>717641.30180000002</v>
      </c>
      <c r="Q15" s="1">
        <v>4433268.7850000001</v>
      </c>
      <c r="R15" s="1">
        <v>186939956</v>
      </c>
      <c r="T15" s="3"/>
    </row>
    <row r="16" spans="1:20">
      <c r="A16" s="2">
        <v>34</v>
      </c>
      <c r="B16" t="s">
        <v>49</v>
      </c>
      <c r="C16" s="1">
        <v>7966592.2640000004</v>
      </c>
      <c r="D16" s="1">
        <v>8307102.5120000001</v>
      </c>
      <c r="E16" s="1">
        <v>2510.1986069999998</v>
      </c>
      <c r="F16" s="30">
        <v>5550811.7790000001</v>
      </c>
      <c r="G16" s="30">
        <v>20403934.370000001</v>
      </c>
      <c r="H16" s="30">
        <v>3133391.9410000001</v>
      </c>
      <c r="I16" s="30">
        <f t="shared" si="0"/>
        <v>23537326.311000001</v>
      </c>
      <c r="J16" s="1">
        <v>1340442.2379999999</v>
      </c>
      <c r="K16" s="1">
        <v>198745.97380000001</v>
      </c>
      <c r="L16" s="1">
        <v>11461273.109999999</v>
      </c>
      <c r="M16" s="1">
        <v>2331866.5090000001</v>
      </c>
      <c r="N16" s="1">
        <v>273374.62359999999</v>
      </c>
      <c r="O16" s="1">
        <v>0</v>
      </c>
      <c r="P16" s="1">
        <v>573324.84239999996</v>
      </c>
      <c r="Q16" s="1">
        <v>2032694.6340000001</v>
      </c>
      <c r="R16" s="1">
        <v>63576065</v>
      </c>
      <c r="T16" s="3"/>
    </row>
    <row r="17" spans="1:20">
      <c r="A17" s="2">
        <v>38</v>
      </c>
      <c r="B17" t="s">
        <v>53</v>
      </c>
      <c r="C17" s="1">
        <v>16403.527959999999</v>
      </c>
      <c r="D17" s="1">
        <v>2169247.3429999999</v>
      </c>
      <c r="E17" s="1">
        <v>83354.977060000005</v>
      </c>
      <c r="F17" s="30">
        <v>5289107.2549999999</v>
      </c>
      <c r="G17" s="30">
        <v>4715132.949</v>
      </c>
      <c r="H17" s="30">
        <v>1479431.121</v>
      </c>
      <c r="I17" s="30">
        <f t="shared" si="0"/>
        <v>6194564.0700000003</v>
      </c>
      <c r="J17" s="1">
        <v>177391.54800000001</v>
      </c>
      <c r="K17" s="1">
        <v>283846.66879999998</v>
      </c>
      <c r="L17" s="1">
        <v>1925529.125</v>
      </c>
      <c r="M17" s="1">
        <v>289544.04389999999</v>
      </c>
      <c r="N17" s="1">
        <v>848311.12800000003</v>
      </c>
      <c r="O17" s="1">
        <v>0</v>
      </c>
      <c r="P17" s="1">
        <v>1205321.29</v>
      </c>
      <c r="Q17" s="1">
        <v>331066.0233</v>
      </c>
      <c r="R17" s="1">
        <v>18813687</v>
      </c>
      <c r="T17" s="3"/>
    </row>
    <row r="18" spans="1:20">
      <c r="A18" s="2">
        <v>77</v>
      </c>
      <c r="B18" t="s">
        <v>90</v>
      </c>
      <c r="C18" s="1">
        <v>6048151.7390000001</v>
      </c>
      <c r="D18" s="1">
        <v>3201790.2680000002</v>
      </c>
      <c r="E18" s="1">
        <v>171063.6329</v>
      </c>
      <c r="F18" s="30">
        <v>4443209.7869999995</v>
      </c>
      <c r="G18" s="30">
        <v>7555183.3839999996</v>
      </c>
      <c r="H18" s="30">
        <v>1509467.8959999999</v>
      </c>
      <c r="I18" s="30">
        <f t="shared" si="0"/>
        <v>9064651.2799999993</v>
      </c>
      <c r="J18" s="1">
        <v>320754.95130000002</v>
      </c>
      <c r="K18" s="1">
        <v>118576.03690000001</v>
      </c>
      <c r="L18" s="1">
        <v>1928910.4469999999</v>
      </c>
      <c r="M18" s="1">
        <v>711602.63069999998</v>
      </c>
      <c r="N18" s="1">
        <v>200349.77480000001</v>
      </c>
      <c r="O18" s="1">
        <v>0</v>
      </c>
      <c r="P18" s="1">
        <v>347363.78450000001</v>
      </c>
      <c r="Q18" s="1">
        <v>1379516.6680000001</v>
      </c>
      <c r="R18" s="1">
        <v>27935941</v>
      </c>
      <c r="T18" s="3"/>
    </row>
    <row r="19" spans="1:20">
      <c r="A19" s="2">
        <v>4</v>
      </c>
      <c r="B19" t="s">
        <v>19</v>
      </c>
      <c r="C19" s="1">
        <v>1797881.9709999999</v>
      </c>
      <c r="D19" s="1">
        <v>1942061</v>
      </c>
      <c r="E19" s="1">
        <v>20419.14645</v>
      </c>
      <c r="F19" s="30">
        <v>4425790.9800000004</v>
      </c>
      <c r="G19" s="30">
        <v>14854884.890000001</v>
      </c>
      <c r="H19" s="30">
        <v>3826081.108</v>
      </c>
      <c r="I19" s="30">
        <f t="shared" si="0"/>
        <v>18680965.998</v>
      </c>
      <c r="J19" s="1">
        <v>1823182.111</v>
      </c>
      <c r="K19" s="1">
        <v>365122.23369999998</v>
      </c>
      <c r="L19" s="1">
        <v>10108146.68</v>
      </c>
      <c r="M19" s="1">
        <v>375037.53120000003</v>
      </c>
      <c r="N19" s="1">
        <v>663356.3027</v>
      </c>
      <c r="O19" s="1">
        <v>0</v>
      </c>
      <c r="P19" s="1">
        <v>170854.87710000001</v>
      </c>
      <c r="Q19" s="1">
        <v>5730830.1679999996</v>
      </c>
      <c r="R19" s="1">
        <v>46103649</v>
      </c>
      <c r="T19" s="3"/>
    </row>
    <row r="20" spans="1:20">
      <c r="A20" s="2">
        <v>48</v>
      </c>
      <c r="B20" t="s">
        <v>62</v>
      </c>
      <c r="C20" s="1">
        <v>2312099.585</v>
      </c>
      <c r="D20" s="1">
        <v>2270491.2110000001</v>
      </c>
      <c r="E20" s="1">
        <v>43212.288630000003</v>
      </c>
      <c r="F20" s="30">
        <v>4189309.1120000002</v>
      </c>
      <c r="G20" s="30">
        <v>11205142.029999999</v>
      </c>
      <c r="H20" s="30">
        <v>3224951.165</v>
      </c>
      <c r="I20" s="30">
        <f t="shared" si="0"/>
        <v>14430093.195</v>
      </c>
      <c r="J20" s="1">
        <v>764343.11369999999</v>
      </c>
      <c r="K20" s="1">
        <v>277292.80410000001</v>
      </c>
      <c r="L20" s="1">
        <v>3781529.1850000001</v>
      </c>
      <c r="M20" s="1">
        <v>325643.74369999999</v>
      </c>
      <c r="N20" s="1">
        <v>205921.86540000001</v>
      </c>
      <c r="O20" s="1">
        <v>0</v>
      </c>
      <c r="P20" s="1">
        <v>0</v>
      </c>
      <c r="Q20" s="1">
        <v>757463.89690000005</v>
      </c>
      <c r="R20" s="1">
        <v>29357400</v>
      </c>
      <c r="T20" s="3"/>
    </row>
    <row r="21" spans="1:20">
      <c r="A21" s="2">
        <v>49</v>
      </c>
      <c r="B21" t="s">
        <v>63</v>
      </c>
      <c r="C21" s="1">
        <v>6323577.5640000002</v>
      </c>
      <c r="D21" s="1">
        <v>2564491.59</v>
      </c>
      <c r="E21" s="1">
        <v>133268.1698</v>
      </c>
      <c r="F21" s="30">
        <v>3864366.98</v>
      </c>
      <c r="G21" s="30">
        <v>12612884.380000001</v>
      </c>
      <c r="H21" s="30">
        <v>1959053.236</v>
      </c>
      <c r="I21" s="30">
        <f t="shared" si="0"/>
        <v>14571937.616</v>
      </c>
      <c r="J21" s="1">
        <v>833392.89749999996</v>
      </c>
      <c r="K21" s="1">
        <v>116915.79790000001</v>
      </c>
      <c r="L21" s="1">
        <v>5509670.0549999997</v>
      </c>
      <c r="M21" s="1">
        <v>571099.24439999997</v>
      </c>
      <c r="N21" s="1">
        <v>736666.50470000005</v>
      </c>
      <c r="O21" s="1">
        <v>0</v>
      </c>
      <c r="P21" s="1">
        <v>467758.69569999998</v>
      </c>
      <c r="Q21" s="1">
        <v>2418608.8840000001</v>
      </c>
      <c r="R21" s="1">
        <v>38111754</v>
      </c>
      <c r="T21" s="3"/>
    </row>
    <row r="22" spans="1:20">
      <c r="A22" s="2">
        <v>61</v>
      </c>
      <c r="B22" t="s">
        <v>75</v>
      </c>
      <c r="C22" s="1">
        <v>4337106.3320000004</v>
      </c>
      <c r="D22" s="1">
        <v>3250405.8160000001</v>
      </c>
      <c r="E22" s="1">
        <v>4930.8278719999998</v>
      </c>
      <c r="F22" s="30">
        <v>2500681.9550000001</v>
      </c>
      <c r="G22" s="30">
        <v>4661223.5089999996</v>
      </c>
      <c r="H22" s="30">
        <v>1058948.4620000001</v>
      </c>
      <c r="I22" s="30">
        <f t="shared" si="0"/>
        <v>5720171.9709999999</v>
      </c>
      <c r="J22" s="1">
        <v>256440.49720000001</v>
      </c>
      <c r="K22" s="1">
        <v>104507.66559999999</v>
      </c>
      <c r="L22" s="1">
        <v>1865595.4310000001</v>
      </c>
      <c r="M22" s="1">
        <v>431076.9633</v>
      </c>
      <c r="N22" s="1">
        <v>115539.2938</v>
      </c>
      <c r="O22" s="1">
        <v>0</v>
      </c>
      <c r="P22" s="1">
        <v>255705.29949999999</v>
      </c>
      <c r="Q22" s="1">
        <v>718299.94700000004</v>
      </c>
      <c r="R22" s="1">
        <v>19560462</v>
      </c>
      <c r="T22" s="3"/>
    </row>
    <row r="23" spans="1:20">
      <c r="A23" s="2">
        <v>40</v>
      </c>
      <c r="B23" t="s">
        <v>54</v>
      </c>
      <c r="C23" s="1">
        <v>6582024.3729999997</v>
      </c>
      <c r="D23" s="1">
        <v>3707076.9589999998</v>
      </c>
      <c r="E23" s="1">
        <v>6387.2766060000004</v>
      </c>
      <c r="F23" s="30">
        <v>2226844.5699999998</v>
      </c>
      <c r="G23" s="30">
        <v>17953462.440000001</v>
      </c>
      <c r="H23" s="30">
        <v>3245531.855</v>
      </c>
      <c r="I23" s="30">
        <f t="shared" si="0"/>
        <v>21198994.295000002</v>
      </c>
      <c r="J23" s="1">
        <v>592916.41280000005</v>
      </c>
      <c r="K23" s="1">
        <v>177097.1428</v>
      </c>
      <c r="L23" s="1">
        <v>4358605.0779999997</v>
      </c>
      <c r="M23" s="1">
        <v>2744074.0920000002</v>
      </c>
      <c r="N23" s="1">
        <v>422404.31760000001</v>
      </c>
      <c r="O23" s="1">
        <v>0</v>
      </c>
      <c r="P23" s="1">
        <v>313953.66629999998</v>
      </c>
      <c r="Q23" s="1">
        <v>1016674.82</v>
      </c>
      <c r="R23" s="1">
        <v>43347053</v>
      </c>
      <c r="T23" s="3"/>
    </row>
    <row r="24" spans="1:20">
      <c r="A24" s="2">
        <v>9</v>
      </c>
      <c r="B24" t="s">
        <v>24</v>
      </c>
      <c r="C24" s="1">
        <v>1556818.7350000001</v>
      </c>
      <c r="D24" s="1">
        <v>2444256.0460000001</v>
      </c>
      <c r="E24" s="1">
        <v>148854.5673</v>
      </c>
      <c r="F24" s="30">
        <v>2108633.0210000002</v>
      </c>
      <c r="G24" s="30">
        <v>21275232.02</v>
      </c>
      <c r="H24" s="30">
        <v>3016383.5449999999</v>
      </c>
      <c r="I24" s="30">
        <f t="shared" si="0"/>
        <v>24291615.564999998</v>
      </c>
      <c r="J24" s="1">
        <v>1568774.7930000001</v>
      </c>
      <c r="K24" s="1">
        <v>73715.968299999993</v>
      </c>
      <c r="L24" s="1">
        <v>6041117.1600000001</v>
      </c>
      <c r="M24" s="1">
        <v>3138068.8620000002</v>
      </c>
      <c r="N24" s="1">
        <v>3687894.41</v>
      </c>
      <c r="O24" s="1">
        <v>0</v>
      </c>
      <c r="P24" s="1">
        <v>769529.25710000005</v>
      </c>
      <c r="Q24" s="1">
        <v>6693122.6200000001</v>
      </c>
      <c r="R24" s="1">
        <v>52522401</v>
      </c>
      <c r="T24" s="3"/>
    </row>
    <row r="25" spans="1:20">
      <c r="A25" s="2">
        <v>47</v>
      </c>
      <c r="B25" t="s">
        <v>61</v>
      </c>
      <c r="C25" s="1">
        <v>5680655.8789999997</v>
      </c>
      <c r="D25" s="1">
        <v>4956004.0729999999</v>
      </c>
      <c r="E25" s="1">
        <v>2806.539992</v>
      </c>
      <c r="F25" s="30">
        <v>1945967.693</v>
      </c>
      <c r="G25" s="30">
        <v>9869643.2229999993</v>
      </c>
      <c r="H25" s="30">
        <v>1807191.26</v>
      </c>
      <c r="I25" s="30">
        <f t="shared" si="0"/>
        <v>11676834.482999999</v>
      </c>
      <c r="J25" s="1">
        <v>422579.39409999998</v>
      </c>
      <c r="K25" s="1">
        <v>43359.31568</v>
      </c>
      <c r="L25" s="1">
        <v>3098191.9539999999</v>
      </c>
      <c r="M25" s="1">
        <v>1564823.09</v>
      </c>
      <c r="N25" s="1">
        <v>162146.65220000001</v>
      </c>
      <c r="O25" s="1">
        <v>0</v>
      </c>
      <c r="P25" s="1">
        <v>279520.65429999999</v>
      </c>
      <c r="Q25" s="1">
        <v>1551169.2720000001</v>
      </c>
      <c r="R25" s="1">
        <v>31384059</v>
      </c>
      <c r="T25" s="3"/>
    </row>
    <row r="26" spans="1:20">
      <c r="A26" s="2">
        <v>60</v>
      </c>
      <c r="B26" t="s">
        <v>74</v>
      </c>
      <c r="C26" s="1">
        <v>9828529.1940000001</v>
      </c>
      <c r="D26" s="1">
        <v>11728180.640000001</v>
      </c>
      <c r="E26" s="1">
        <v>6350.1045800000002</v>
      </c>
      <c r="F26" s="30">
        <v>1793722.865</v>
      </c>
      <c r="G26" s="30">
        <v>11933284.699999999</v>
      </c>
      <c r="H26" s="30">
        <v>2269717.91</v>
      </c>
      <c r="I26" s="30">
        <f t="shared" si="0"/>
        <v>14203002.609999999</v>
      </c>
      <c r="J26" s="1">
        <v>765686.15969999996</v>
      </c>
      <c r="K26" s="1">
        <v>55958.544450000001</v>
      </c>
      <c r="L26" s="1">
        <v>4543768.9960000003</v>
      </c>
      <c r="M26" s="1">
        <v>1032638.52</v>
      </c>
      <c r="N26" s="1">
        <v>617255.88269999996</v>
      </c>
      <c r="O26" s="1">
        <v>0</v>
      </c>
      <c r="P26" s="1">
        <v>858445.49210000003</v>
      </c>
      <c r="Q26" s="1">
        <v>2825428.9909999999</v>
      </c>
      <c r="R26" s="1">
        <v>48258968</v>
      </c>
      <c r="T26" s="3"/>
    </row>
    <row r="27" spans="1:20">
      <c r="A27" s="2">
        <v>39</v>
      </c>
      <c r="B27" t="s">
        <v>103</v>
      </c>
      <c r="C27" s="1">
        <v>296835.4253</v>
      </c>
      <c r="D27" s="1">
        <v>968683.39969999995</v>
      </c>
      <c r="E27" s="1">
        <v>1766.6946049999999</v>
      </c>
      <c r="F27" s="30">
        <v>1772195.8670000001</v>
      </c>
      <c r="G27" s="30">
        <v>1407108.7439999999</v>
      </c>
      <c r="H27" s="30">
        <v>236434.7341</v>
      </c>
      <c r="I27" s="30">
        <f t="shared" si="0"/>
        <v>1643543.4780999999</v>
      </c>
      <c r="J27" s="1">
        <v>31954.005880000001</v>
      </c>
      <c r="K27" s="1">
        <v>261352.3248</v>
      </c>
      <c r="L27" s="1">
        <v>753046.44530000002</v>
      </c>
      <c r="M27" s="1">
        <v>125262.69439999999</v>
      </c>
      <c r="N27" s="1">
        <v>104205.5313</v>
      </c>
      <c r="O27" s="1">
        <v>0</v>
      </c>
      <c r="P27" s="1">
        <v>463043.38079999998</v>
      </c>
      <c r="Q27" s="1">
        <v>67641.752890000003</v>
      </c>
      <c r="R27" s="1">
        <v>6489531</v>
      </c>
      <c r="T27" s="3"/>
    </row>
    <row r="28" spans="1:20">
      <c r="A28" s="2">
        <v>13</v>
      </c>
      <c r="B28" t="s">
        <v>28</v>
      </c>
      <c r="C28" s="1">
        <v>4621008.6909999996</v>
      </c>
      <c r="D28" s="1">
        <v>1987261.3570000001</v>
      </c>
      <c r="E28" s="1">
        <v>41147.903270000003</v>
      </c>
      <c r="F28" s="30">
        <v>1608053.6610000001</v>
      </c>
      <c r="G28" s="30">
        <v>42838375.049999997</v>
      </c>
      <c r="H28" s="30">
        <v>6077135.5530000003</v>
      </c>
      <c r="I28" s="30">
        <f t="shared" si="0"/>
        <v>48915510.603</v>
      </c>
      <c r="J28" s="1">
        <v>2043770.7169999999</v>
      </c>
      <c r="K28" s="1">
        <v>153145.3205</v>
      </c>
      <c r="L28" s="1">
        <v>10689769.41</v>
      </c>
      <c r="M28" s="1">
        <v>2980717.6850000001</v>
      </c>
      <c r="N28" s="1">
        <v>1775184.7239999999</v>
      </c>
      <c r="O28" s="1">
        <v>0</v>
      </c>
      <c r="P28" s="1">
        <v>24424.556619999999</v>
      </c>
      <c r="Q28" s="1">
        <v>2498829.3670000001</v>
      </c>
      <c r="R28" s="1">
        <v>77338824</v>
      </c>
      <c r="T28" s="3"/>
    </row>
    <row r="29" spans="1:20">
      <c r="A29" s="2">
        <v>33</v>
      </c>
      <c r="B29" t="s">
        <v>48</v>
      </c>
      <c r="C29" s="1">
        <v>2848956.9419999998</v>
      </c>
      <c r="D29" s="1">
        <v>2156608.557</v>
      </c>
      <c r="E29" s="1">
        <v>100886.16989999999</v>
      </c>
      <c r="F29" s="30">
        <v>1380399.902</v>
      </c>
      <c r="G29" s="30">
        <v>6434953.165</v>
      </c>
      <c r="H29" s="30">
        <v>1618939.317</v>
      </c>
      <c r="I29" s="30">
        <f t="shared" si="0"/>
        <v>8053892.4819999998</v>
      </c>
      <c r="J29" s="1">
        <v>404522.87400000001</v>
      </c>
      <c r="K29" s="1">
        <v>36132.157019999999</v>
      </c>
      <c r="L29" s="1">
        <v>1738975.7579999999</v>
      </c>
      <c r="M29" s="1">
        <v>455877.85119999998</v>
      </c>
      <c r="N29" s="1">
        <v>87885.670230000003</v>
      </c>
      <c r="O29" s="1">
        <v>0</v>
      </c>
      <c r="P29" s="1">
        <v>42079.808920000003</v>
      </c>
      <c r="Q29" s="1">
        <v>165432.8278</v>
      </c>
      <c r="R29" s="1">
        <v>17471651</v>
      </c>
      <c r="T29" s="3"/>
    </row>
    <row r="30" spans="1:20">
      <c r="A30" s="2">
        <v>36</v>
      </c>
      <c r="B30" t="s">
        <v>51</v>
      </c>
      <c r="C30" s="1">
        <v>263426.69919999997</v>
      </c>
      <c r="D30" s="1">
        <v>1680339.077</v>
      </c>
      <c r="E30" s="1">
        <v>2321.7893130000002</v>
      </c>
      <c r="F30" s="30">
        <v>1200626.253</v>
      </c>
      <c r="G30" s="30">
        <v>3465504.3</v>
      </c>
      <c r="H30" s="30">
        <v>546264.70860000001</v>
      </c>
      <c r="I30" s="30">
        <f t="shared" si="0"/>
        <v>4011769.0085999998</v>
      </c>
      <c r="J30" s="1">
        <v>156868.36300000001</v>
      </c>
      <c r="K30" s="1">
        <v>85403.957909999997</v>
      </c>
      <c r="L30" s="1">
        <v>1225810.764</v>
      </c>
      <c r="M30" s="1">
        <v>1108988.588</v>
      </c>
      <c r="N30" s="1">
        <v>274395.87</v>
      </c>
      <c r="O30" s="1">
        <v>0</v>
      </c>
      <c r="P30" s="1">
        <v>572521.6862</v>
      </c>
      <c r="Q30" s="1">
        <v>367312.94530000002</v>
      </c>
      <c r="R30" s="1">
        <v>10949785</v>
      </c>
      <c r="T30" s="3"/>
    </row>
    <row r="31" spans="1:20">
      <c r="A31" s="2">
        <v>70</v>
      </c>
      <c r="B31" t="s">
        <v>84</v>
      </c>
      <c r="C31" s="1">
        <v>2255459.5649999999</v>
      </c>
      <c r="D31" s="1">
        <v>1742587.7279999999</v>
      </c>
      <c r="E31" s="1">
        <v>128949.08010000001</v>
      </c>
      <c r="F31" s="30">
        <v>1149575.713</v>
      </c>
      <c r="G31" s="30">
        <v>64085375.140000001</v>
      </c>
      <c r="H31" s="30">
        <v>8375741.1469999999</v>
      </c>
      <c r="I31" s="30">
        <f t="shared" si="0"/>
        <v>72461116.287</v>
      </c>
      <c r="J31" s="1">
        <v>3197846.0389999999</v>
      </c>
      <c r="K31" s="1">
        <v>55339.177960000001</v>
      </c>
      <c r="L31" s="1">
        <v>19438595.59</v>
      </c>
      <c r="M31" s="1">
        <v>5833332.2790000001</v>
      </c>
      <c r="N31" s="1">
        <v>20063896.329999998</v>
      </c>
      <c r="O31" s="1">
        <v>0</v>
      </c>
      <c r="P31" s="1">
        <v>484806.68949999998</v>
      </c>
      <c r="Q31" s="1">
        <v>3046290.5159999998</v>
      </c>
      <c r="R31" s="1">
        <v>129857795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0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82</v>
      </c>
      <c r="B33" t="s">
        <v>95</v>
      </c>
      <c r="C33" s="1">
        <v>2466470.781</v>
      </c>
      <c r="D33" s="1">
        <v>4064584.4879999999</v>
      </c>
      <c r="E33" s="1">
        <v>42163.024819999999</v>
      </c>
      <c r="F33" s="30">
        <v>1115133.1159999999</v>
      </c>
      <c r="G33" s="30">
        <v>245143635.19999999</v>
      </c>
      <c r="H33" s="30">
        <v>35994761.219999999</v>
      </c>
      <c r="I33" s="30">
        <f t="shared" si="0"/>
        <v>281138396.41999996</v>
      </c>
      <c r="J33" s="1">
        <v>13266125.35</v>
      </c>
      <c r="K33" s="1">
        <v>458360.2463</v>
      </c>
      <c r="L33" s="1">
        <v>82875397.329999998</v>
      </c>
      <c r="M33" s="1">
        <v>19839193.809999999</v>
      </c>
      <c r="N33" s="1">
        <v>7612340.727</v>
      </c>
      <c r="O33" s="1">
        <v>0</v>
      </c>
      <c r="P33" s="1">
        <v>1184201.871</v>
      </c>
      <c r="Q33" s="1">
        <v>8423064.8890000004</v>
      </c>
      <c r="R33" s="1">
        <v>422485432</v>
      </c>
      <c r="T33" s="3"/>
    </row>
    <row r="34" spans="1:20">
      <c r="A34" s="2">
        <v>79</v>
      </c>
      <c r="B34" t="s">
        <v>92</v>
      </c>
      <c r="C34" s="1">
        <v>5824076.2889999999</v>
      </c>
      <c r="D34" s="1">
        <v>2760390.8840000001</v>
      </c>
      <c r="E34" s="1">
        <v>32314.91188</v>
      </c>
      <c r="F34" s="30">
        <v>1029103.974</v>
      </c>
      <c r="G34" s="30">
        <v>12297002.199999999</v>
      </c>
      <c r="H34" s="30">
        <v>2723148.659</v>
      </c>
      <c r="I34" s="30">
        <f t="shared" ref="I34:I65" si="1">G34+H34</f>
        <v>15020150.858999999</v>
      </c>
      <c r="J34" s="1">
        <v>384235.18040000001</v>
      </c>
      <c r="K34" s="1">
        <v>107006.2789</v>
      </c>
      <c r="L34" s="1">
        <v>3724566.5970000001</v>
      </c>
      <c r="M34" s="1">
        <v>826627.69880000001</v>
      </c>
      <c r="N34" s="1">
        <v>173928.37760000001</v>
      </c>
      <c r="O34" s="1">
        <v>0</v>
      </c>
      <c r="P34" s="1">
        <v>210566.21950000001</v>
      </c>
      <c r="Q34" s="1">
        <v>1376813.7339999999</v>
      </c>
      <c r="R34" s="1">
        <v>31469781</v>
      </c>
      <c r="T34" s="3"/>
    </row>
    <row r="35" spans="1:20">
      <c r="A35" s="2">
        <v>43</v>
      </c>
      <c r="B35" t="s">
        <v>58</v>
      </c>
      <c r="C35" s="1">
        <v>2133308.1120000002</v>
      </c>
      <c r="D35" s="1">
        <v>1663514.5060000001</v>
      </c>
      <c r="E35" s="1">
        <v>366.18660540000002</v>
      </c>
      <c r="F35" s="30">
        <v>714060.81319999998</v>
      </c>
      <c r="G35" s="30">
        <v>828791.7145</v>
      </c>
      <c r="H35" s="30">
        <v>198436.92</v>
      </c>
      <c r="I35" s="30">
        <f t="shared" si="1"/>
        <v>1027228.6345</v>
      </c>
      <c r="J35" s="1">
        <v>46453.827140000001</v>
      </c>
      <c r="K35" s="1">
        <v>42176.289089999998</v>
      </c>
      <c r="L35" s="1">
        <v>481920.0796</v>
      </c>
      <c r="M35" s="1">
        <v>47058.138359999997</v>
      </c>
      <c r="N35" s="1">
        <v>23264.43449</v>
      </c>
      <c r="O35" s="1">
        <v>0</v>
      </c>
      <c r="P35" s="1">
        <v>120195.47319999999</v>
      </c>
      <c r="Q35" s="1">
        <v>137316.5049</v>
      </c>
      <c r="R35" s="1">
        <v>6436863</v>
      </c>
      <c r="T35" s="3"/>
    </row>
    <row r="36" spans="1:20">
      <c r="A36" s="2">
        <v>25</v>
      </c>
      <c r="B36" t="s">
        <v>40</v>
      </c>
      <c r="C36" s="1">
        <v>10552445.210000001</v>
      </c>
      <c r="D36" s="1">
        <v>4336472.0549999997</v>
      </c>
      <c r="E36" s="1">
        <v>22834.225620000001</v>
      </c>
      <c r="F36" s="30">
        <v>586651.14690000005</v>
      </c>
      <c r="G36" s="30">
        <v>26277142.34</v>
      </c>
      <c r="H36" s="30">
        <v>4424482.4630000005</v>
      </c>
      <c r="I36" s="30">
        <f t="shared" si="1"/>
        <v>30701624.802999999</v>
      </c>
      <c r="J36" s="1">
        <v>1869352.112</v>
      </c>
      <c r="K36" s="1">
        <v>137159.22039999999</v>
      </c>
      <c r="L36" s="1">
        <v>11568608.699999999</v>
      </c>
      <c r="M36" s="1">
        <v>3698459.1120000002</v>
      </c>
      <c r="N36" s="1">
        <v>23034089.100000001</v>
      </c>
      <c r="O36" s="1">
        <v>0</v>
      </c>
      <c r="P36" s="1">
        <v>226384.2506</v>
      </c>
      <c r="Q36" s="1">
        <v>1915095.0560000001</v>
      </c>
      <c r="R36" s="1">
        <v>88649175</v>
      </c>
      <c r="T36" s="3"/>
    </row>
    <row r="37" spans="1:20">
      <c r="A37" s="2">
        <v>80</v>
      </c>
      <c r="B37" t="s">
        <v>93</v>
      </c>
      <c r="C37" s="1">
        <v>1743679.504</v>
      </c>
      <c r="D37" s="1">
        <v>1914558.746</v>
      </c>
      <c r="E37" s="1">
        <v>115116.1382</v>
      </c>
      <c r="F37" s="30">
        <v>575285.44099999999</v>
      </c>
      <c r="G37" s="30">
        <v>4187944.236</v>
      </c>
      <c r="H37" s="30">
        <v>1231965.1950000001</v>
      </c>
      <c r="I37" s="30">
        <f t="shared" si="1"/>
        <v>5419909.4309999999</v>
      </c>
      <c r="J37" s="1">
        <v>424767.92099999997</v>
      </c>
      <c r="K37" s="1">
        <v>52290.404860000002</v>
      </c>
      <c r="L37" s="1">
        <v>1924112.3149999999</v>
      </c>
      <c r="M37" s="1">
        <v>275254.84830000001</v>
      </c>
      <c r="N37" s="1">
        <v>207867.66279999999</v>
      </c>
      <c r="O37" s="1">
        <v>0</v>
      </c>
      <c r="P37" s="1">
        <v>188456.5631</v>
      </c>
      <c r="Q37" s="1">
        <v>1754558.0249999999</v>
      </c>
      <c r="R37" s="1">
        <v>14595857</v>
      </c>
      <c r="T37" s="3"/>
    </row>
    <row r="38" spans="1:20">
      <c r="A38" s="2">
        <v>66</v>
      </c>
      <c r="B38" t="s">
        <v>80</v>
      </c>
      <c r="C38" s="1">
        <v>5423503.9790000003</v>
      </c>
      <c r="D38" s="1">
        <v>3742974.0529999998</v>
      </c>
      <c r="E38" s="1">
        <v>8576.3710790000005</v>
      </c>
      <c r="F38" s="30">
        <v>532864.21569999994</v>
      </c>
      <c r="G38" s="30">
        <v>35101620.43</v>
      </c>
      <c r="H38" s="30">
        <v>6971315.9809999997</v>
      </c>
      <c r="I38" s="30">
        <f t="shared" si="1"/>
        <v>42072936.410999998</v>
      </c>
      <c r="J38" s="1">
        <v>2876653.327</v>
      </c>
      <c r="K38" s="1">
        <v>62502.665800000002</v>
      </c>
      <c r="L38" s="1">
        <v>15763686.42</v>
      </c>
      <c r="M38" s="1">
        <v>1762679.9879999999</v>
      </c>
      <c r="N38" s="1">
        <v>949510.26359999995</v>
      </c>
      <c r="O38" s="1">
        <v>0</v>
      </c>
      <c r="P38" s="1">
        <v>380610.49089999998</v>
      </c>
      <c r="Q38" s="1">
        <v>3159056.8190000001</v>
      </c>
      <c r="R38" s="1">
        <v>76735555</v>
      </c>
      <c r="T38" s="3"/>
    </row>
    <row r="39" spans="1:20">
      <c r="A39" s="2">
        <v>51</v>
      </c>
      <c r="B39" t="s">
        <v>65</v>
      </c>
      <c r="C39" s="1">
        <v>3698764.165</v>
      </c>
      <c r="D39" s="1">
        <v>3702035.1430000002</v>
      </c>
      <c r="E39" s="1">
        <v>0</v>
      </c>
      <c r="F39" s="30">
        <v>521608.04950000002</v>
      </c>
      <c r="G39" s="30">
        <v>2344688.0890000002</v>
      </c>
      <c r="H39" s="30">
        <v>306404.12319999997</v>
      </c>
      <c r="I39" s="30">
        <f t="shared" si="1"/>
        <v>2651092.2122</v>
      </c>
      <c r="J39" s="1">
        <v>115062.94990000001</v>
      </c>
      <c r="K39" s="1">
        <v>22973.099910000001</v>
      </c>
      <c r="L39" s="1">
        <v>782280.35380000004</v>
      </c>
      <c r="M39" s="1">
        <v>304100.49920000002</v>
      </c>
      <c r="N39" s="1">
        <v>2163.9447399999999</v>
      </c>
      <c r="O39" s="1">
        <v>0</v>
      </c>
      <c r="P39" s="1">
        <v>0</v>
      </c>
      <c r="Q39" s="1">
        <v>1202050.5830000001</v>
      </c>
      <c r="R39" s="1">
        <v>13002131</v>
      </c>
      <c r="T39" s="3"/>
    </row>
    <row r="40" spans="1:20">
      <c r="A40" s="2">
        <v>15</v>
      </c>
      <c r="B40" t="s">
        <v>30</v>
      </c>
      <c r="C40" s="1">
        <v>1290385.7379999999</v>
      </c>
      <c r="D40" s="1">
        <v>1060861.202</v>
      </c>
      <c r="E40" s="1">
        <v>11306.358249999999</v>
      </c>
      <c r="F40" s="30">
        <v>504442.00140000001</v>
      </c>
      <c r="G40" s="30">
        <v>1683461.442</v>
      </c>
      <c r="H40" s="30">
        <v>410899.60560000001</v>
      </c>
      <c r="I40" s="30">
        <f t="shared" si="1"/>
        <v>2094361.0476000002</v>
      </c>
      <c r="J40" s="1">
        <v>127236.92909999999</v>
      </c>
      <c r="K40" s="1">
        <v>12714.478569999999</v>
      </c>
      <c r="L40" s="1">
        <v>742496.28009999997</v>
      </c>
      <c r="M40" s="1">
        <v>99453.923809999993</v>
      </c>
      <c r="N40" s="1">
        <v>5155873.6969999997</v>
      </c>
      <c r="O40" s="1">
        <v>0</v>
      </c>
      <c r="P40" s="1">
        <v>122015.0027</v>
      </c>
      <c r="Q40" s="1">
        <v>3946713.3420000002</v>
      </c>
      <c r="R40" s="1">
        <v>15167860</v>
      </c>
      <c r="T40" s="3"/>
    </row>
    <row r="41" spans="1:20">
      <c r="A41" s="2">
        <v>26</v>
      </c>
      <c r="B41" t="s">
        <v>41</v>
      </c>
      <c r="C41" s="1">
        <v>3942547.09</v>
      </c>
      <c r="D41" s="1">
        <v>3235502.7790000001</v>
      </c>
      <c r="E41" s="1">
        <v>624.38952849999998</v>
      </c>
      <c r="F41" s="30">
        <v>427001.51819999999</v>
      </c>
      <c r="G41" s="30">
        <v>2093256.368</v>
      </c>
      <c r="H41" s="30">
        <v>416533.3689</v>
      </c>
      <c r="I41" s="30">
        <f t="shared" si="1"/>
        <v>2509789.7368999999</v>
      </c>
      <c r="J41" s="1">
        <v>98619.785300000003</v>
      </c>
      <c r="K41" s="1">
        <v>29543.775880000001</v>
      </c>
      <c r="L41" s="1">
        <v>960895.04779999994</v>
      </c>
      <c r="M41" s="1">
        <v>70624.805319999999</v>
      </c>
      <c r="N41" s="1">
        <v>40725.220150000001</v>
      </c>
      <c r="O41" s="1">
        <v>0</v>
      </c>
      <c r="P41" s="1">
        <v>228561.02429999999</v>
      </c>
      <c r="Q41" s="1">
        <v>849450.82689999999</v>
      </c>
      <c r="R41" s="1">
        <v>12393886</v>
      </c>
      <c r="T41" s="3"/>
    </row>
    <row r="42" spans="1:20">
      <c r="A42" s="2">
        <v>6</v>
      </c>
      <c r="B42" t="s">
        <v>21</v>
      </c>
      <c r="C42" s="1">
        <v>3167459.3960000002</v>
      </c>
      <c r="D42" s="1">
        <v>2143010.821</v>
      </c>
      <c r="E42" s="1">
        <v>0</v>
      </c>
      <c r="F42" s="30">
        <v>404447.49430000002</v>
      </c>
      <c r="G42" s="30">
        <v>1339534.5149999999</v>
      </c>
      <c r="H42" s="30">
        <v>293328.95640000002</v>
      </c>
      <c r="I42" s="30">
        <f t="shared" si="1"/>
        <v>1632863.4713999999</v>
      </c>
      <c r="J42" s="1">
        <v>24425.005079999999</v>
      </c>
      <c r="K42" s="1">
        <v>7052.1261080000004</v>
      </c>
      <c r="L42" s="1">
        <v>515703.52779999998</v>
      </c>
      <c r="M42" s="1">
        <v>10776.263650000001</v>
      </c>
      <c r="N42" s="1">
        <v>73570.079240000006</v>
      </c>
      <c r="O42" s="1">
        <v>0</v>
      </c>
      <c r="P42" s="1">
        <v>146298.98939999999</v>
      </c>
      <c r="Q42" s="1">
        <v>128870.82640000001</v>
      </c>
      <c r="R42" s="1">
        <v>8254478</v>
      </c>
      <c r="T42" s="3"/>
    </row>
    <row r="43" spans="1:20">
      <c r="A43" s="2">
        <v>68</v>
      </c>
      <c r="B43" t="s">
        <v>82</v>
      </c>
      <c r="C43" s="1">
        <v>3117945.0240000002</v>
      </c>
      <c r="D43" s="1">
        <v>2182152.9169999999</v>
      </c>
      <c r="E43" s="1">
        <v>3454.935254</v>
      </c>
      <c r="F43" s="30">
        <v>352285.62359999999</v>
      </c>
      <c r="G43" s="30">
        <v>4959170.2369999997</v>
      </c>
      <c r="H43" s="30">
        <v>934224.13190000004</v>
      </c>
      <c r="I43" s="30">
        <f t="shared" si="1"/>
        <v>5893394.3689000001</v>
      </c>
      <c r="J43" s="1">
        <v>542834.00650000002</v>
      </c>
      <c r="K43" s="1">
        <v>58275.370510000001</v>
      </c>
      <c r="L43" s="1">
        <v>2093351.629</v>
      </c>
      <c r="M43" s="1">
        <v>1080167.43</v>
      </c>
      <c r="N43" s="1">
        <v>667231.53359999997</v>
      </c>
      <c r="O43" s="1">
        <v>0</v>
      </c>
      <c r="P43" s="1">
        <v>251038.75820000001</v>
      </c>
      <c r="Q43" s="1">
        <v>400073.40399999998</v>
      </c>
      <c r="R43" s="1">
        <v>16642205</v>
      </c>
      <c r="T43" s="3"/>
    </row>
    <row r="44" spans="1:20">
      <c r="A44" s="2">
        <v>69</v>
      </c>
      <c r="B44" t="s">
        <v>83</v>
      </c>
      <c r="C44" s="1">
        <v>4021720.139</v>
      </c>
      <c r="D44" s="1">
        <v>3534844.6329999999</v>
      </c>
      <c r="E44" s="1">
        <v>8336.2785480000002</v>
      </c>
      <c r="F44" s="30">
        <v>334969.32939999999</v>
      </c>
      <c r="G44" s="30">
        <v>136300888.5</v>
      </c>
      <c r="H44" s="30">
        <v>21560661.440000001</v>
      </c>
      <c r="I44" s="30">
        <f t="shared" si="1"/>
        <v>157861549.94</v>
      </c>
      <c r="J44" s="1">
        <v>5808301.6540000001</v>
      </c>
      <c r="K44" s="1">
        <v>242381.1985</v>
      </c>
      <c r="L44" s="1">
        <v>34072283.869999997</v>
      </c>
      <c r="M44" s="1">
        <v>33547368.719999999</v>
      </c>
      <c r="N44" s="1">
        <v>1808004.2450000001</v>
      </c>
      <c r="O44" s="1">
        <v>0</v>
      </c>
      <c r="P44" s="1">
        <v>811095.27179999999</v>
      </c>
      <c r="Q44" s="1">
        <v>6509089.7390000001</v>
      </c>
      <c r="R44" s="1">
        <v>248559945</v>
      </c>
      <c r="T44" s="3"/>
    </row>
    <row r="45" spans="1:20">
      <c r="A45" s="2">
        <v>23</v>
      </c>
      <c r="B45" t="s">
        <v>38</v>
      </c>
      <c r="C45" s="1">
        <v>7612329.074</v>
      </c>
      <c r="D45" s="1">
        <v>5633315.7750000004</v>
      </c>
      <c r="E45" s="1">
        <v>68709.618719999999</v>
      </c>
      <c r="F45" s="30">
        <v>305884.13870000001</v>
      </c>
      <c r="G45" s="30">
        <v>7128995.2920000004</v>
      </c>
      <c r="H45" s="30">
        <v>1695932.0290000001</v>
      </c>
      <c r="I45" s="30">
        <f t="shared" si="1"/>
        <v>8824927.3210000005</v>
      </c>
      <c r="J45" s="1">
        <v>452348.25060000003</v>
      </c>
      <c r="K45" s="1">
        <v>56075.150780000004</v>
      </c>
      <c r="L45" s="1">
        <v>3070004.7239999999</v>
      </c>
      <c r="M45" s="1">
        <v>653326.83990000002</v>
      </c>
      <c r="N45" s="1">
        <v>143627.44089999999</v>
      </c>
      <c r="O45" s="1">
        <v>0</v>
      </c>
      <c r="P45" s="1">
        <v>0</v>
      </c>
      <c r="Q45" s="1">
        <v>1194751.666</v>
      </c>
      <c r="R45" s="1">
        <v>28015300</v>
      </c>
      <c r="T45" s="3"/>
    </row>
    <row r="46" spans="1:20">
      <c r="A46" s="2">
        <v>28</v>
      </c>
      <c r="B46" t="s">
        <v>43</v>
      </c>
      <c r="C46" s="1">
        <v>5873026.2240000004</v>
      </c>
      <c r="D46" s="1">
        <v>2060568.6810000001</v>
      </c>
      <c r="E46" s="1">
        <v>161220.91930000001</v>
      </c>
      <c r="F46" s="30">
        <v>301562.27720000001</v>
      </c>
      <c r="G46" s="30">
        <v>11276241.75</v>
      </c>
      <c r="H46" s="30">
        <v>1587323.9480000001</v>
      </c>
      <c r="I46" s="30">
        <f t="shared" si="1"/>
        <v>12863565.698000001</v>
      </c>
      <c r="J46" s="1">
        <v>488174.1923</v>
      </c>
      <c r="K46" s="1">
        <v>91759.493419999999</v>
      </c>
      <c r="L46" s="1">
        <v>2821535.7030000002</v>
      </c>
      <c r="M46" s="1">
        <v>297099.04989999998</v>
      </c>
      <c r="N46" s="1">
        <v>84648.958799999993</v>
      </c>
      <c r="O46" s="1">
        <v>0</v>
      </c>
      <c r="P46" s="1">
        <v>139736.80439999999</v>
      </c>
      <c r="Q46" s="1">
        <v>922846.99470000004</v>
      </c>
      <c r="R46" s="1">
        <v>26105745</v>
      </c>
      <c r="T46" s="3"/>
    </row>
    <row r="47" spans="1:20">
      <c r="A47" s="2">
        <v>2</v>
      </c>
      <c r="B47" t="s">
        <v>17</v>
      </c>
      <c r="C47" s="1">
        <v>1571984.594</v>
      </c>
      <c r="D47" s="1">
        <v>1407786.615</v>
      </c>
      <c r="E47" s="1">
        <v>15463.71218</v>
      </c>
      <c r="F47" s="30">
        <v>292828.86700000003</v>
      </c>
      <c r="G47" s="30">
        <v>241128848.09999999</v>
      </c>
      <c r="H47" s="30">
        <v>33852147.289999999</v>
      </c>
      <c r="I47" s="30">
        <f t="shared" si="1"/>
        <v>274980995.38999999</v>
      </c>
      <c r="J47" s="1">
        <v>18556071.93</v>
      </c>
      <c r="K47" s="1">
        <v>208068.98269999999</v>
      </c>
      <c r="L47" s="1">
        <v>81475125.079999998</v>
      </c>
      <c r="M47" s="1">
        <v>53510459.600000001</v>
      </c>
      <c r="N47" s="1">
        <v>1808941.798</v>
      </c>
      <c r="O47" s="1">
        <v>0</v>
      </c>
      <c r="P47" s="1">
        <v>1702527.7120000001</v>
      </c>
      <c r="Q47" s="1">
        <v>10095443.75</v>
      </c>
      <c r="R47" s="1">
        <v>445625698</v>
      </c>
      <c r="T47" s="3"/>
    </row>
    <row r="48" spans="1:20">
      <c r="A48" s="2">
        <v>7</v>
      </c>
      <c r="B48" t="s">
        <v>22</v>
      </c>
      <c r="C48" s="1">
        <v>7282791.9800000004</v>
      </c>
      <c r="D48" s="1">
        <v>9575143.8159999996</v>
      </c>
      <c r="E48" s="1">
        <v>4726.2237370000003</v>
      </c>
      <c r="F48" s="30">
        <v>283579.05530000001</v>
      </c>
      <c r="G48" s="30">
        <v>25061899.219999999</v>
      </c>
      <c r="H48" s="30">
        <v>6486853.1849999996</v>
      </c>
      <c r="I48" s="30">
        <f t="shared" si="1"/>
        <v>31548752.404999997</v>
      </c>
      <c r="J48" s="1">
        <v>5812216.3389999997</v>
      </c>
      <c r="K48" s="1">
        <v>49701.583149999999</v>
      </c>
      <c r="L48" s="1">
        <v>27737589.190000001</v>
      </c>
      <c r="M48" s="1">
        <v>5010574.8219999997</v>
      </c>
      <c r="N48" s="1">
        <v>1904847.5660000001</v>
      </c>
      <c r="O48" s="1">
        <v>0</v>
      </c>
      <c r="P48" s="1">
        <v>405350.86930000002</v>
      </c>
      <c r="Q48" s="1">
        <v>2493256.1469999999</v>
      </c>
      <c r="R48" s="1">
        <v>92108530</v>
      </c>
      <c r="T48" s="3"/>
    </row>
    <row r="49" spans="1:20">
      <c r="A49" s="2">
        <v>5</v>
      </c>
      <c r="B49" t="s">
        <v>20</v>
      </c>
      <c r="C49" s="1">
        <v>4919505.4759999998</v>
      </c>
      <c r="D49" s="1">
        <v>1908523.6029999999</v>
      </c>
      <c r="E49" s="1">
        <v>20283.327799999999</v>
      </c>
      <c r="F49" s="30">
        <v>264980.1189</v>
      </c>
      <c r="G49" s="30">
        <v>17828165.280000001</v>
      </c>
      <c r="H49" s="30">
        <v>2575258.4619999998</v>
      </c>
      <c r="I49" s="30">
        <f t="shared" si="1"/>
        <v>20403423.742000002</v>
      </c>
      <c r="J49" s="1">
        <v>3846342.34</v>
      </c>
      <c r="K49" s="1">
        <v>106297.82859999999</v>
      </c>
      <c r="L49" s="1">
        <v>8240437.0650000004</v>
      </c>
      <c r="M49" s="1">
        <v>3760336.4879999999</v>
      </c>
      <c r="N49" s="1">
        <v>1148528.4639999999</v>
      </c>
      <c r="O49" s="1">
        <v>0</v>
      </c>
      <c r="P49" s="1">
        <v>666410.51520000002</v>
      </c>
      <c r="Q49" s="1">
        <v>1409597.0279999999</v>
      </c>
      <c r="R49" s="1">
        <v>46694666</v>
      </c>
      <c r="T49" s="3"/>
    </row>
    <row r="50" spans="1:20">
      <c r="A50" s="2">
        <v>10</v>
      </c>
      <c r="B50" t="s">
        <v>25</v>
      </c>
      <c r="C50" s="1">
        <v>4781295.7810000004</v>
      </c>
      <c r="D50" s="1">
        <v>2457778.5490000001</v>
      </c>
      <c r="E50" s="1">
        <v>1356.419727</v>
      </c>
      <c r="F50" s="30">
        <v>212293.70920000001</v>
      </c>
      <c r="G50" s="30">
        <v>108317261</v>
      </c>
      <c r="H50" s="30">
        <v>16235583.16</v>
      </c>
      <c r="I50" s="30">
        <f t="shared" si="1"/>
        <v>124552844.16</v>
      </c>
      <c r="J50" s="1">
        <v>4044231.37</v>
      </c>
      <c r="K50" s="1">
        <v>227196.478</v>
      </c>
      <c r="L50" s="1">
        <v>26589398.739999998</v>
      </c>
      <c r="M50" s="1">
        <v>14790359.859999999</v>
      </c>
      <c r="N50" s="1">
        <v>686454.23880000005</v>
      </c>
      <c r="O50" s="1">
        <v>0</v>
      </c>
      <c r="P50" s="1">
        <v>27472.760630000001</v>
      </c>
      <c r="Q50" s="1">
        <v>4138178.9160000002</v>
      </c>
      <c r="R50" s="1">
        <v>182508861</v>
      </c>
      <c r="T50" s="3"/>
    </row>
    <row r="51" spans="1:20">
      <c r="A51" s="2">
        <v>41</v>
      </c>
      <c r="B51" t="s">
        <v>55</v>
      </c>
      <c r="C51" s="1">
        <v>3753754.6260000002</v>
      </c>
      <c r="D51" s="1">
        <v>3253924.4589999998</v>
      </c>
      <c r="E51" s="1">
        <v>0</v>
      </c>
      <c r="F51" s="30">
        <v>202206.6765</v>
      </c>
      <c r="G51" s="30">
        <v>1429454.5319999999</v>
      </c>
      <c r="H51" s="30">
        <v>322323.68849999999</v>
      </c>
      <c r="I51" s="30">
        <f t="shared" si="1"/>
        <v>1751778.2204999998</v>
      </c>
      <c r="J51" s="1">
        <v>45210.79148</v>
      </c>
      <c r="K51" s="1">
        <v>22653.21098</v>
      </c>
      <c r="L51" s="1">
        <v>449133.2452</v>
      </c>
      <c r="M51" s="1">
        <v>130410.3792</v>
      </c>
      <c r="N51" s="1">
        <v>167567.4333</v>
      </c>
      <c r="O51" s="1">
        <v>0</v>
      </c>
      <c r="P51" s="1">
        <v>83116.660810000001</v>
      </c>
      <c r="Q51" s="1">
        <v>1597737.297</v>
      </c>
      <c r="R51" s="1">
        <v>11457493</v>
      </c>
      <c r="T51" s="3"/>
    </row>
    <row r="52" spans="1:20">
      <c r="A52" s="2">
        <v>85</v>
      </c>
      <c r="B52" t="s">
        <v>98</v>
      </c>
      <c r="C52" s="1">
        <v>5977339.8030000003</v>
      </c>
      <c r="D52" s="1">
        <v>2325149.3029999998</v>
      </c>
      <c r="E52" s="1">
        <v>61811.561710000002</v>
      </c>
      <c r="F52" s="30">
        <v>194198.09239999999</v>
      </c>
      <c r="G52" s="30">
        <v>20065404.539999999</v>
      </c>
      <c r="H52" s="30">
        <v>3676169.1669999999</v>
      </c>
      <c r="I52" s="30">
        <f t="shared" si="1"/>
        <v>23741573.706999999</v>
      </c>
      <c r="J52" s="1">
        <v>2505498.2420000001</v>
      </c>
      <c r="K52" s="1">
        <v>143138.63759999999</v>
      </c>
      <c r="L52" s="1">
        <v>10294112.529999999</v>
      </c>
      <c r="M52" s="1">
        <v>3526134.673</v>
      </c>
      <c r="N52" s="1">
        <v>259141.65590000001</v>
      </c>
      <c r="O52" s="1">
        <v>0</v>
      </c>
      <c r="P52" s="1">
        <v>421865.64860000001</v>
      </c>
      <c r="Q52" s="1">
        <v>1298337.1429999999</v>
      </c>
      <c r="R52" s="1">
        <v>50748301</v>
      </c>
      <c r="T52" s="3"/>
    </row>
    <row r="53" spans="1:20">
      <c r="A53" s="2">
        <v>81</v>
      </c>
      <c r="B53" t="s">
        <v>94</v>
      </c>
      <c r="C53" s="1">
        <v>6733076.449</v>
      </c>
      <c r="D53" s="1">
        <v>4494473.9809999997</v>
      </c>
      <c r="E53" s="1">
        <v>0</v>
      </c>
      <c r="F53" s="30">
        <v>144142.1827</v>
      </c>
      <c r="G53" s="30">
        <v>8851859.9470000006</v>
      </c>
      <c r="H53" s="30">
        <v>1613481.443</v>
      </c>
      <c r="I53" s="30">
        <f t="shared" si="1"/>
        <v>10465341.390000001</v>
      </c>
      <c r="J53" s="1">
        <v>636822.56420000002</v>
      </c>
      <c r="K53" s="1">
        <v>41452.983560000001</v>
      </c>
      <c r="L53" s="1">
        <v>2865847.0720000002</v>
      </c>
      <c r="M53" s="1">
        <v>2260222.352</v>
      </c>
      <c r="N53" s="1">
        <v>301815.41279999999</v>
      </c>
      <c r="O53" s="1">
        <v>0</v>
      </c>
      <c r="P53" s="1">
        <v>175173.08170000001</v>
      </c>
      <c r="Q53" s="1">
        <v>1283275.5319999999</v>
      </c>
      <c r="R53" s="1">
        <v>29401643</v>
      </c>
      <c r="T53" s="3"/>
    </row>
    <row r="54" spans="1:20">
      <c r="A54" s="2">
        <v>78</v>
      </c>
      <c r="B54" t="s">
        <v>91</v>
      </c>
      <c r="C54" s="1">
        <v>3539530.7689999999</v>
      </c>
      <c r="D54" s="1">
        <v>3351172.4479999999</v>
      </c>
      <c r="E54" s="1">
        <v>104.8934356</v>
      </c>
      <c r="F54" s="30">
        <v>140253.6207</v>
      </c>
      <c r="G54" s="30">
        <v>744058.04509999999</v>
      </c>
      <c r="H54" s="30">
        <v>228319.1813</v>
      </c>
      <c r="I54" s="30">
        <f t="shared" si="1"/>
        <v>972377.22640000004</v>
      </c>
      <c r="J54" s="1">
        <v>69979.134520000007</v>
      </c>
      <c r="K54" s="1">
        <v>7000.7713240000003</v>
      </c>
      <c r="L54" s="1">
        <v>340201.28039999999</v>
      </c>
      <c r="M54" s="1">
        <v>203209.26</v>
      </c>
      <c r="N54" s="1">
        <v>92840.850269999995</v>
      </c>
      <c r="O54" s="1">
        <v>0</v>
      </c>
      <c r="P54" s="1">
        <v>37022.263910000001</v>
      </c>
      <c r="Q54" s="1">
        <v>512203.48220000003</v>
      </c>
      <c r="R54" s="1">
        <v>9265896</v>
      </c>
      <c r="T54" s="3"/>
    </row>
    <row r="55" spans="1:20">
      <c r="A55" s="2">
        <v>14</v>
      </c>
      <c r="B55" t="s">
        <v>29</v>
      </c>
      <c r="C55" s="1">
        <v>7098951.5970000001</v>
      </c>
      <c r="D55" s="1">
        <v>8041705.4919999996</v>
      </c>
      <c r="E55" s="1">
        <v>520.01676480000003</v>
      </c>
      <c r="F55" s="30">
        <v>138495.74919999999</v>
      </c>
      <c r="G55" s="30">
        <v>29603321.960000001</v>
      </c>
      <c r="H55" s="30">
        <v>4736678.4989999998</v>
      </c>
      <c r="I55" s="30">
        <f t="shared" si="1"/>
        <v>34340000.458999999</v>
      </c>
      <c r="J55" s="1">
        <v>3436516.929</v>
      </c>
      <c r="K55" s="1">
        <v>54863.031439999999</v>
      </c>
      <c r="L55" s="1">
        <v>10279402.5</v>
      </c>
      <c r="M55" s="1">
        <v>1658133.4709999999</v>
      </c>
      <c r="N55" s="1">
        <v>74417.004159999997</v>
      </c>
      <c r="O55" s="1">
        <v>0</v>
      </c>
      <c r="P55" s="1">
        <v>1026798.2929999999</v>
      </c>
      <c r="Q55" s="1">
        <v>1413104.453</v>
      </c>
      <c r="R55" s="1">
        <v>67562909</v>
      </c>
      <c r="T55" s="3"/>
    </row>
    <row r="56" spans="1:20">
      <c r="A56" s="2">
        <v>62</v>
      </c>
      <c r="B56" t="s">
        <v>76</v>
      </c>
      <c r="C56" s="1">
        <v>16480.950580000001</v>
      </c>
      <c r="D56" s="1">
        <v>252378.25279999999</v>
      </c>
      <c r="E56" s="1">
        <v>0</v>
      </c>
      <c r="F56" s="30">
        <v>123994.51700000001</v>
      </c>
      <c r="G56" s="30">
        <v>370838629.60000002</v>
      </c>
      <c r="H56" s="30">
        <v>70672047.049999997</v>
      </c>
      <c r="I56" s="30">
        <f t="shared" si="1"/>
        <v>441510676.65000004</v>
      </c>
      <c r="J56" s="1">
        <v>86153768.420000002</v>
      </c>
      <c r="K56" s="1">
        <v>102306.3361</v>
      </c>
      <c r="L56" s="1">
        <v>271051801.5</v>
      </c>
      <c r="M56" s="1">
        <v>48292136.969999999</v>
      </c>
      <c r="N56" s="1">
        <v>6909799.0719999997</v>
      </c>
      <c r="O56" s="1">
        <v>0</v>
      </c>
      <c r="P56" s="1">
        <v>6678088.6160000004</v>
      </c>
      <c r="Q56" s="1">
        <v>22241351.640000001</v>
      </c>
      <c r="R56" s="1">
        <v>883332783</v>
      </c>
      <c r="T56" s="3"/>
    </row>
    <row r="57" spans="1:20">
      <c r="A57" s="2">
        <v>74</v>
      </c>
      <c r="B57" t="s">
        <v>87</v>
      </c>
      <c r="C57" s="1">
        <v>6969151.648</v>
      </c>
      <c r="D57" s="1">
        <v>4691156.0010000002</v>
      </c>
      <c r="E57" s="1">
        <v>393.16770259999998</v>
      </c>
      <c r="F57" s="30">
        <v>114191.2124</v>
      </c>
      <c r="G57" s="30">
        <v>21724009.629999999</v>
      </c>
      <c r="H57" s="30">
        <v>2905577.6140000001</v>
      </c>
      <c r="I57" s="30">
        <f t="shared" si="1"/>
        <v>24629587.243999999</v>
      </c>
      <c r="J57" s="1">
        <v>2024394.405</v>
      </c>
      <c r="K57" s="1">
        <v>55987.176879999999</v>
      </c>
      <c r="L57" s="1">
        <v>10642198.75</v>
      </c>
      <c r="M57" s="1">
        <v>5287360.2790000001</v>
      </c>
      <c r="N57" s="1">
        <v>403995.08750000002</v>
      </c>
      <c r="O57" s="1">
        <v>0</v>
      </c>
      <c r="P57" s="1">
        <v>528639.93740000005</v>
      </c>
      <c r="Q57" s="1">
        <v>1453919.095</v>
      </c>
      <c r="R57" s="1">
        <v>56800974</v>
      </c>
      <c r="T57" s="3"/>
    </row>
    <row r="58" spans="1:20">
      <c r="A58" s="2">
        <v>45</v>
      </c>
      <c r="B58" t="s">
        <v>60</v>
      </c>
      <c r="C58" s="1">
        <v>7567549.466</v>
      </c>
      <c r="D58" s="1">
        <v>7114728.4040000001</v>
      </c>
      <c r="E58" s="1">
        <v>0</v>
      </c>
      <c r="F58" s="30">
        <v>111353.1047</v>
      </c>
      <c r="G58" s="30">
        <v>6573665.1529999999</v>
      </c>
      <c r="H58" s="30">
        <v>1366215.7080000001</v>
      </c>
      <c r="I58" s="30">
        <f t="shared" si="1"/>
        <v>7939880.8609999996</v>
      </c>
      <c r="J58" s="1">
        <v>405351.39039999997</v>
      </c>
      <c r="K58" s="1">
        <v>24205.179039999999</v>
      </c>
      <c r="L58" s="1">
        <v>4778292.1189999999</v>
      </c>
      <c r="M58" s="1">
        <v>2959660.6129999999</v>
      </c>
      <c r="N58" s="1">
        <v>1297975.5649999999</v>
      </c>
      <c r="O58" s="1">
        <v>0</v>
      </c>
      <c r="P58" s="1">
        <v>318970.11210000003</v>
      </c>
      <c r="Q58" s="1">
        <v>1812662.186</v>
      </c>
      <c r="R58" s="1">
        <v>34330629</v>
      </c>
      <c r="T58" s="3"/>
    </row>
    <row r="59" spans="1:20">
      <c r="A59" s="2">
        <v>46</v>
      </c>
      <c r="B59" t="s">
        <v>57</v>
      </c>
      <c r="C59" s="1">
        <v>7617575.4639999997</v>
      </c>
      <c r="D59" s="1">
        <v>4248435.7340000002</v>
      </c>
      <c r="E59" s="1">
        <v>1198.583582</v>
      </c>
      <c r="F59" s="30">
        <v>109287.2265</v>
      </c>
      <c r="G59" s="30">
        <v>18788184.039999999</v>
      </c>
      <c r="H59" s="30">
        <v>2804766.7859999998</v>
      </c>
      <c r="I59" s="30">
        <f t="shared" si="1"/>
        <v>21592950.825999998</v>
      </c>
      <c r="J59" s="1">
        <v>1967080.7849999999</v>
      </c>
      <c r="K59" s="1">
        <v>72748.998989999993</v>
      </c>
      <c r="L59" s="1">
        <v>8823263.7019999996</v>
      </c>
      <c r="M59" s="1">
        <v>3620102.7459999998</v>
      </c>
      <c r="N59" s="1">
        <v>196830.7905</v>
      </c>
      <c r="O59" s="1">
        <v>0</v>
      </c>
      <c r="P59" s="1">
        <v>29309.393090000001</v>
      </c>
      <c r="Q59" s="1">
        <v>1055192.747</v>
      </c>
      <c r="R59" s="1">
        <v>49333977</v>
      </c>
      <c r="T59" s="3"/>
    </row>
    <row r="60" spans="1:20">
      <c r="A60" s="2">
        <v>32</v>
      </c>
      <c r="B60" t="s">
        <v>47</v>
      </c>
      <c r="C60" s="1">
        <v>6039368.46</v>
      </c>
      <c r="D60" s="1">
        <v>6004857.1809999999</v>
      </c>
      <c r="E60" s="1">
        <v>0</v>
      </c>
      <c r="F60" s="30">
        <v>106937.1623</v>
      </c>
      <c r="G60" s="30">
        <v>2689687.3530000001</v>
      </c>
      <c r="H60" s="30">
        <v>567568.36230000004</v>
      </c>
      <c r="I60" s="30">
        <f t="shared" si="1"/>
        <v>3257255.7153000003</v>
      </c>
      <c r="J60" s="1">
        <v>216547.8738</v>
      </c>
      <c r="K60" s="1">
        <v>15159.371419999999</v>
      </c>
      <c r="L60" s="1">
        <v>1604062.4779999999</v>
      </c>
      <c r="M60" s="1">
        <v>942067.66269999999</v>
      </c>
      <c r="N60" s="1">
        <v>569541.39930000005</v>
      </c>
      <c r="O60" s="1">
        <v>0</v>
      </c>
      <c r="P60" s="1">
        <v>118805.45879999999</v>
      </c>
      <c r="Q60" s="1">
        <v>2091025.237</v>
      </c>
      <c r="R60" s="1">
        <v>20965628</v>
      </c>
      <c r="T60" s="3"/>
    </row>
    <row r="61" spans="1:20">
      <c r="A61" s="2">
        <v>8</v>
      </c>
      <c r="B61" t="s">
        <v>23</v>
      </c>
      <c r="C61" s="1">
        <v>6462136.4050000003</v>
      </c>
      <c r="D61" s="1">
        <v>4242422.8619999997</v>
      </c>
      <c r="E61" s="1">
        <v>566.56119139999998</v>
      </c>
      <c r="F61" s="30">
        <v>83363.234060000003</v>
      </c>
      <c r="G61" s="30">
        <v>11439207.039999999</v>
      </c>
      <c r="H61" s="30">
        <v>1390297.746</v>
      </c>
      <c r="I61" s="30">
        <f t="shared" si="1"/>
        <v>12829504.785999998</v>
      </c>
      <c r="J61" s="1">
        <v>818161.79700000002</v>
      </c>
      <c r="K61" s="1">
        <v>12219.62247</v>
      </c>
      <c r="L61" s="1">
        <v>6079312.3430000003</v>
      </c>
      <c r="M61" s="1">
        <v>2218397.327</v>
      </c>
      <c r="N61" s="1">
        <v>38468.401599999997</v>
      </c>
      <c r="O61" s="1">
        <v>0</v>
      </c>
      <c r="P61" s="1">
        <v>199707.23809999999</v>
      </c>
      <c r="Q61" s="1">
        <v>494444.4264</v>
      </c>
      <c r="R61" s="1">
        <v>33478705</v>
      </c>
      <c r="T61" s="3"/>
    </row>
    <row r="62" spans="1:20">
      <c r="A62" s="2">
        <v>83</v>
      </c>
      <c r="B62" t="s">
        <v>96</v>
      </c>
      <c r="C62" s="1">
        <v>5903153.8499999996</v>
      </c>
      <c r="D62" s="1">
        <v>4586987.6859999998</v>
      </c>
      <c r="E62" s="1">
        <v>243.44512710000001</v>
      </c>
      <c r="F62" s="30">
        <v>63499.764219999997</v>
      </c>
      <c r="G62" s="30">
        <v>2941784.41</v>
      </c>
      <c r="H62" s="30">
        <v>517635.59850000002</v>
      </c>
      <c r="I62" s="30">
        <f t="shared" si="1"/>
        <v>3459420.0085</v>
      </c>
      <c r="J62" s="1">
        <v>160714.91959999999</v>
      </c>
      <c r="K62" s="1">
        <v>29714.426019999999</v>
      </c>
      <c r="L62" s="1">
        <v>1136536.0789999999</v>
      </c>
      <c r="M62" s="1">
        <v>834410.54480000003</v>
      </c>
      <c r="N62" s="1">
        <v>210800.2887</v>
      </c>
      <c r="O62" s="1">
        <v>0</v>
      </c>
      <c r="P62" s="1">
        <v>201863.4835</v>
      </c>
      <c r="Q62" s="1">
        <v>375148.50449999998</v>
      </c>
      <c r="R62" s="1">
        <v>16962493</v>
      </c>
      <c r="T62" s="3"/>
    </row>
    <row r="63" spans="1:20">
      <c r="A63" s="2">
        <v>44</v>
      </c>
      <c r="B63" t="s">
        <v>59</v>
      </c>
      <c r="C63" s="1">
        <v>3606137.926</v>
      </c>
      <c r="D63" s="1">
        <v>4247981.9139999999</v>
      </c>
      <c r="E63" s="1">
        <v>812.89480449999996</v>
      </c>
      <c r="F63" s="30">
        <v>57625.18333</v>
      </c>
      <c r="G63" s="30">
        <v>1989011.9450000001</v>
      </c>
      <c r="H63" s="30">
        <v>273271.77590000001</v>
      </c>
      <c r="I63" s="30">
        <f t="shared" si="1"/>
        <v>2262283.7209000001</v>
      </c>
      <c r="J63" s="1">
        <v>60873.005709999998</v>
      </c>
      <c r="K63" s="1">
        <v>1394.811663</v>
      </c>
      <c r="L63" s="1">
        <v>980825.50470000005</v>
      </c>
      <c r="M63" s="1">
        <v>7841.7351230000004</v>
      </c>
      <c r="N63" s="1">
        <v>1116129.831</v>
      </c>
      <c r="O63" s="1">
        <v>0</v>
      </c>
      <c r="P63" s="1">
        <v>334480.40840000001</v>
      </c>
      <c r="Q63" s="1">
        <v>4056454.0639999998</v>
      </c>
      <c r="R63" s="1">
        <v>16732841</v>
      </c>
      <c r="T63" s="3"/>
    </row>
    <row r="64" spans="1:20">
      <c r="A64" s="2">
        <v>22</v>
      </c>
      <c r="B64" t="s">
        <v>37</v>
      </c>
      <c r="C64" s="1">
        <v>6725913.2630000003</v>
      </c>
      <c r="D64" s="1">
        <v>7183947.7429999998</v>
      </c>
      <c r="E64" s="1">
        <v>0</v>
      </c>
      <c r="F64" s="30">
        <v>49623.47294</v>
      </c>
      <c r="G64" s="30">
        <v>3566236.3530000001</v>
      </c>
      <c r="H64" s="30">
        <v>958570.31550000003</v>
      </c>
      <c r="I64" s="30">
        <f t="shared" si="1"/>
        <v>4524806.6685000006</v>
      </c>
      <c r="J64" s="1">
        <v>177380.05989999999</v>
      </c>
      <c r="K64" s="1">
        <v>14908.54916</v>
      </c>
      <c r="L64" s="1">
        <v>1374421.817</v>
      </c>
      <c r="M64" s="1">
        <v>1438941.639</v>
      </c>
      <c r="N64" s="1">
        <v>190520.0698</v>
      </c>
      <c r="O64" s="1">
        <v>0</v>
      </c>
      <c r="P64" s="1">
        <v>272125.21710000001</v>
      </c>
      <c r="Q64" s="1">
        <v>629194.50049999997</v>
      </c>
      <c r="R64" s="1">
        <v>22581783</v>
      </c>
      <c r="T64" s="3"/>
    </row>
    <row r="65" spans="1:20">
      <c r="A65" s="2">
        <v>52</v>
      </c>
      <c r="B65" t="s">
        <v>66</v>
      </c>
      <c r="C65" s="1">
        <v>8735018.0659999996</v>
      </c>
      <c r="D65" s="1">
        <v>4240368.2319999998</v>
      </c>
      <c r="E65" s="1">
        <v>796.48700359999998</v>
      </c>
      <c r="F65" s="30">
        <v>49339.70577</v>
      </c>
      <c r="G65" s="30">
        <v>18156969.98</v>
      </c>
      <c r="H65" s="30">
        <v>2332768.8990000002</v>
      </c>
      <c r="I65" s="30">
        <f t="shared" si="1"/>
        <v>20489738.879000001</v>
      </c>
      <c r="J65" s="1">
        <v>1992843.35</v>
      </c>
      <c r="K65" s="1">
        <v>22954.80515</v>
      </c>
      <c r="L65" s="1">
        <v>5974392.6969999997</v>
      </c>
      <c r="M65" s="1">
        <v>2967958.088</v>
      </c>
      <c r="N65" s="1">
        <v>244864.82250000001</v>
      </c>
      <c r="O65" s="1">
        <v>0</v>
      </c>
      <c r="P65" s="1">
        <v>0</v>
      </c>
      <c r="Q65" s="1">
        <v>1356314.872</v>
      </c>
      <c r="R65" s="1">
        <v>46074590</v>
      </c>
      <c r="T65" s="3"/>
    </row>
    <row r="66" spans="1:20">
      <c r="A66" s="2">
        <v>35</v>
      </c>
      <c r="B66" t="s">
        <v>50</v>
      </c>
      <c r="C66" s="1">
        <v>1574234.344</v>
      </c>
      <c r="D66" s="1">
        <v>2721783.0780000002</v>
      </c>
      <c r="E66" s="1">
        <v>0</v>
      </c>
      <c r="F66" s="30">
        <v>47381.33438</v>
      </c>
      <c r="G66" s="30">
        <v>1025199.118</v>
      </c>
      <c r="H66" s="30">
        <v>259383.68729999999</v>
      </c>
      <c r="I66" s="30">
        <f t="shared" ref="I66:I97" si="2">G66+H66</f>
        <v>1284582.8053000001</v>
      </c>
      <c r="J66" s="1">
        <v>109865.83319999999</v>
      </c>
      <c r="K66" s="1">
        <v>7642.9785840000004</v>
      </c>
      <c r="L66" s="1">
        <v>392915.71289999998</v>
      </c>
      <c r="M66" s="1">
        <v>387008.80849999998</v>
      </c>
      <c r="N66" s="1">
        <v>1123419.9350000001</v>
      </c>
      <c r="O66" s="1">
        <v>0</v>
      </c>
      <c r="P66" s="1">
        <v>337793.46740000002</v>
      </c>
      <c r="Q66" s="1">
        <v>2466027.7030000002</v>
      </c>
      <c r="R66" s="1">
        <v>10452656</v>
      </c>
      <c r="T66" s="3"/>
    </row>
    <row r="67" spans="1:20">
      <c r="A67" s="2">
        <v>75</v>
      </c>
      <c r="B67" t="s">
        <v>88</v>
      </c>
      <c r="C67" s="1">
        <v>5268694.8930000002</v>
      </c>
      <c r="D67" s="1">
        <v>3382499.2480000001</v>
      </c>
      <c r="E67" s="1">
        <v>0</v>
      </c>
      <c r="F67" s="30">
        <v>41588.380140000001</v>
      </c>
      <c r="G67" s="30">
        <v>2723487.0350000001</v>
      </c>
      <c r="H67" s="30">
        <v>700776.08589999995</v>
      </c>
      <c r="I67" s="30">
        <f t="shared" si="2"/>
        <v>3424263.1209</v>
      </c>
      <c r="J67" s="1">
        <v>192992.81789999999</v>
      </c>
      <c r="K67" s="1">
        <v>9047.9767840000004</v>
      </c>
      <c r="L67" s="1">
        <v>1727541.348</v>
      </c>
      <c r="M67" s="1">
        <v>126279.33900000001</v>
      </c>
      <c r="N67" s="1">
        <v>66008.385309999998</v>
      </c>
      <c r="O67" s="1">
        <v>0</v>
      </c>
      <c r="P67" s="1">
        <v>260132.36189999999</v>
      </c>
      <c r="Q67" s="1">
        <v>914779.12919999997</v>
      </c>
      <c r="R67" s="1">
        <v>15413827</v>
      </c>
      <c r="T67" s="3"/>
    </row>
    <row r="68" spans="1:20">
      <c r="A68" s="2">
        <v>19</v>
      </c>
      <c r="B68" t="s">
        <v>34</v>
      </c>
      <c r="C68" s="1">
        <v>6199553.4330000002</v>
      </c>
      <c r="D68" s="1">
        <v>4037494.2230000002</v>
      </c>
      <c r="E68" s="1">
        <v>0</v>
      </c>
      <c r="F68" s="30">
        <v>29942.623179999999</v>
      </c>
      <c r="G68" s="30">
        <v>343251339</v>
      </c>
      <c r="H68" s="30">
        <v>42472406.469999999</v>
      </c>
      <c r="I68" s="30">
        <f t="shared" si="2"/>
        <v>385723745.47000003</v>
      </c>
      <c r="J68" s="1">
        <v>34362748</v>
      </c>
      <c r="K68" s="1">
        <v>339466.43089999998</v>
      </c>
      <c r="L68" s="1">
        <v>171389308.30000001</v>
      </c>
      <c r="M68" s="1">
        <v>41935728.509999998</v>
      </c>
      <c r="N68" s="1">
        <v>11216913.84</v>
      </c>
      <c r="O68" s="1">
        <v>0</v>
      </c>
      <c r="P68" s="1">
        <v>2198939.236</v>
      </c>
      <c r="Q68" s="1">
        <v>17728865.850000001</v>
      </c>
      <c r="R68" s="1">
        <v>675162706</v>
      </c>
      <c r="T68" s="3"/>
    </row>
    <row r="69" spans="1:20">
      <c r="A69" s="2">
        <v>76</v>
      </c>
      <c r="B69" t="s">
        <v>89</v>
      </c>
      <c r="C69" s="1">
        <v>5795004.6569999997</v>
      </c>
      <c r="D69" s="1">
        <v>4986884.0820000004</v>
      </c>
      <c r="E69" s="1">
        <v>0</v>
      </c>
      <c r="F69" s="30">
        <v>26333.426599999999</v>
      </c>
      <c r="G69" s="30">
        <v>2375033.0970000001</v>
      </c>
      <c r="H69" s="30">
        <v>581160.98250000004</v>
      </c>
      <c r="I69" s="30">
        <f t="shared" si="2"/>
        <v>2956194.0795</v>
      </c>
      <c r="J69" s="1">
        <v>172179.40030000001</v>
      </c>
      <c r="K69" s="1">
        <v>4573.4169380000003</v>
      </c>
      <c r="L69" s="1">
        <v>3001413.8739999998</v>
      </c>
      <c r="M69" s="1">
        <v>1451421.5020000001</v>
      </c>
      <c r="N69" s="1">
        <v>228472.56030000001</v>
      </c>
      <c r="O69" s="1">
        <v>0</v>
      </c>
      <c r="P69" s="1">
        <v>321857.53220000002</v>
      </c>
      <c r="Q69" s="1">
        <v>861844.4693</v>
      </c>
      <c r="R69" s="1">
        <v>19806179</v>
      </c>
      <c r="T69" s="3"/>
    </row>
    <row r="70" spans="1:20">
      <c r="A70" s="2">
        <v>55</v>
      </c>
      <c r="B70" t="s">
        <v>69</v>
      </c>
      <c r="C70" s="1">
        <v>10628348.6</v>
      </c>
      <c r="D70" s="1">
        <v>5851740.9230000004</v>
      </c>
      <c r="E70" s="1">
        <v>33459.823799999998</v>
      </c>
      <c r="F70" s="30">
        <v>23379.644270000001</v>
      </c>
      <c r="G70" s="30">
        <v>103214558.59999999</v>
      </c>
      <c r="H70" s="30">
        <v>20093443.039999999</v>
      </c>
      <c r="I70" s="30">
        <f t="shared" si="2"/>
        <v>123308001.63999999</v>
      </c>
      <c r="J70" s="1">
        <v>10881670.449999999</v>
      </c>
      <c r="K70" s="1">
        <v>117067.5385</v>
      </c>
      <c r="L70" s="1">
        <v>91920982.709999993</v>
      </c>
      <c r="M70" s="1">
        <v>4339245.318</v>
      </c>
      <c r="N70" s="1">
        <v>665001.06570000004</v>
      </c>
      <c r="O70" s="1">
        <v>0</v>
      </c>
      <c r="P70" s="1">
        <v>223619.519</v>
      </c>
      <c r="Q70" s="1">
        <v>4291840.8</v>
      </c>
      <c r="R70" s="1">
        <v>252284358</v>
      </c>
      <c r="T70" s="3"/>
    </row>
    <row r="71" spans="1:20">
      <c r="A71" s="2">
        <v>65</v>
      </c>
      <c r="B71" t="s">
        <v>79</v>
      </c>
      <c r="C71" s="1">
        <v>10451301.85</v>
      </c>
      <c r="D71" s="1">
        <v>7222906.8119999999</v>
      </c>
      <c r="E71" s="1">
        <v>568.78382399999998</v>
      </c>
      <c r="F71" s="30">
        <v>21502.580030000001</v>
      </c>
      <c r="G71" s="30">
        <v>3918912.8689999999</v>
      </c>
      <c r="H71" s="30">
        <v>756899.81759999995</v>
      </c>
      <c r="I71" s="30">
        <f t="shared" si="2"/>
        <v>4675812.6865999997</v>
      </c>
      <c r="J71" s="1">
        <v>389224.5428</v>
      </c>
      <c r="K71" s="1">
        <v>16702.311010000001</v>
      </c>
      <c r="L71" s="1">
        <v>1705224.665</v>
      </c>
      <c r="M71" s="1">
        <v>2440292.4909999999</v>
      </c>
      <c r="N71" s="1">
        <v>747842.81180000002</v>
      </c>
      <c r="O71" s="1">
        <v>0</v>
      </c>
      <c r="P71" s="1">
        <v>35629.360339999999</v>
      </c>
      <c r="Q71" s="1">
        <v>1658281.108</v>
      </c>
      <c r="R71" s="1">
        <v>29365290</v>
      </c>
      <c r="T71" s="3"/>
    </row>
    <row r="72" spans="1:20">
      <c r="A72" s="2">
        <v>42</v>
      </c>
      <c r="B72" t="s">
        <v>56</v>
      </c>
      <c r="C72" s="1">
        <v>7381659.3600000003</v>
      </c>
      <c r="D72" s="1">
        <v>5286502.8389999997</v>
      </c>
      <c r="E72" s="1">
        <v>0</v>
      </c>
      <c r="F72" s="30">
        <v>20590.76729</v>
      </c>
      <c r="G72" s="30">
        <v>8778894.2080000006</v>
      </c>
      <c r="H72" s="30">
        <v>1666607.18</v>
      </c>
      <c r="I72" s="30">
        <f t="shared" si="2"/>
        <v>10445501.388</v>
      </c>
      <c r="J72" s="1">
        <v>1236391.22</v>
      </c>
      <c r="K72" s="1">
        <v>23672.05544</v>
      </c>
      <c r="L72" s="1">
        <v>8454368.0580000002</v>
      </c>
      <c r="M72" s="1">
        <v>2938124.3820000002</v>
      </c>
      <c r="N72" s="1">
        <v>1208123.6950000001</v>
      </c>
      <c r="O72" s="1">
        <v>0</v>
      </c>
      <c r="P72" s="1">
        <v>320442.71490000002</v>
      </c>
      <c r="Q72" s="1">
        <v>2120608.52</v>
      </c>
      <c r="R72" s="1">
        <v>39435985</v>
      </c>
      <c r="T72" s="3"/>
    </row>
    <row r="73" spans="1:20">
      <c r="A73" s="2">
        <v>57</v>
      </c>
      <c r="B73" t="s">
        <v>71</v>
      </c>
      <c r="C73" s="1">
        <v>2714507.923</v>
      </c>
      <c r="D73" s="1">
        <v>2098907.8859999999</v>
      </c>
      <c r="E73" s="1">
        <v>978.66392710000002</v>
      </c>
      <c r="F73" s="30">
        <v>12098.37918</v>
      </c>
      <c r="G73" s="30">
        <v>5776277.0159999998</v>
      </c>
      <c r="H73" s="30">
        <v>711141.63710000005</v>
      </c>
      <c r="I73" s="30">
        <f t="shared" si="2"/>
        <v>6487418.6530999998</v>
      </c>
      <c r="J73" s="1">
        <v>472181.77659999998</v>
      </c>
      <c r="K73" s="1">
        <v>29605.595010000001</v>
      </c>
      <c r="L73" s="1">
        <v>2706098.9449999998</v>
      </c>
      <c r="M73" s="1">
        <v>441815.91739999998</v>
      </c>
      <c r="N73" s="1">
        <v>97416.778950000007</v>
      </c>
      <c r="O73" s="1">
        <v>0</v>
      </c>
      <c r="P73" s="1">
        <v>118712.94469999999</v>
      </c>
      <c r="Q73" s="1">
        <v>3824621.537</v>
      </c>
      <c r="R73" s="1">
        <v>19004365</v>
      </c>
      <c r="T73" s="3"/>
    </row>
    <row r="74" spans="1:20">
      <c r="A74" s="2">
        <v>12</v>
      </c>
      <c r="B74" t="s">
        <v>27</v>
      </c>
      <c r="C74" s="1">
        <v>5329461.8360000001</v>
      </c>
      <c r="D74" s="1">
        <v>5191676.466</v>
      </c>
      <c r="E74" s="1">
        <v>0</v>
      </c>
      <c r="F74" s="30">
        <v>11616.046</v>
      </c>
      <c r="G74" s="30">
        <v>3777608.4759999998</v>
      </c>
      <c r="H74" s="30">
        <v>828840.06830000004</v>
      </c>
      <c r="I74" s="30">
        <f t="shared" si="2"/>
        <v>4606448.5443000002</v>
      </c>
      <c r="J74" s="1">
        <v>364908.63050000003</v>
      </c>
      <c r="K74" s="1">
        <v>9669.3243619999994</v>
      </c>
      <c r="L74" s="1">
        <v>2410908.35</v>
      </c>
      <c r="M74" s="1">
        <v>1081337.4080000001</v>
      </c>
      <c r="N74" s="1">
        <v>936686.39599999995</v>
      </c>
      <c r="O74" s="1">
        <v>0</v>
      </c>
      <c r="P74" s="1">
        <v>154606.17300000001</v>
      </c>
      <c r="Q74" s="1">
        <v>781447.82660000003</v>
      </c>
      <c r="R74" s="1">
        <v>20878767</v>
      </c>
      <c r="T74" s="3"/>
    </row>
    <row r="75" spans="1:20">
      <c r="A75" s="2">
        <v>53</v>
      </c>
      <c r="B75" t="s">
        <v>67</v>
      </c>
      <c r="C75" s="1">
        <v>6707199.6890000002</v>
      </c>
      <c r="D75" s="1">
        <v>7387407.8260000004</v>
      </c>
      <c r="E75" s="1">
        <v>0</v>
      </c>
      <c r="F75" s="30">
        <v>9637.7869109999992</v>
      </c>
      <c r="G75" s="30">
        <v>5806092.0109999999</v>
      </c>
      <c r="H75" s="30">
        <v>1263800.128</v>
      </c>
      <c r="I75" s="30">
        <f t="shared" si="2"/>
        <v>7069892.1390000004</v>
      </c>
      <c r="J75" s="1">
        <v>518612.73690000002</v>
      </c>
      <c r="K75" s="1">
        <v>19638.793409999998</v>
      </c>
      <c r="L75" s="1">
        <v>4153204.6970000002</v>
      </c>
      <c r="M75" s="1">
        <v>1609683.578</v>
      </c>
      <c r="N75" s="1">
        <v>527927.13970000006</v>
      </c>
      <c r="O75" s="1">
        <v>0</v>
      </c>
      <c r="P75" s="1">
        <v>142994.2083</v>
      </c>
      <c r="Q75" s="1">
        <v>1522531.406</v>
      </c>
      <c r="R75" s="1">
        <v>29668730</v>
      </c>
      <c r="T75" s="3"/>
    </row>
    <row r="76" spans="1:20">
      <c r="A76" s="2">
        <v>24</v>
      </c>
      <c r="B76" t="s">
        <v>39</v>
      </c>
      <c r="C76" s="1">
        <v>10356950.01</v>
      </c>
      <c r="D76" s="1">
        <v>7474019.7249999996</v>
      </c>
      <c r="E76" s="1">
        <v>402.95018479999999</v>
      </c>
      <c r="F76" s="30">
        <v>9434.1630239999995</v>
      </c>
      <c r="G76" s="30">
        <v>11054087.58</v>
      </c>
      <c r="H76" s="30">
        <v>2083766.0109999999</v>
      </c>
      <c r="I76" s="30">
        <f t="shared" si="2"/>
        <v>13137853.591</v>
      </c>
      <c r="J76" s="1">
        <v>659238.17429999996</v>
      </c>
      <c r="K76" s="1">
        <v>41605.6178</v>
      </c>
      <c r="L76" s="1">
        <v>6044744.3310000002</v>
      </c>
      <c r="M76" s="1">
        <v>2704505.1690000002</v>
      </c>
      <c r="N76" s="1">
        <v>1182639.193</v>
      </c>
      <c r="O76" s="1">
        <v>0</v>
      </c>
      <c r="P76" s="1">
        <v>484770.29180000001</v>
      </c>
      <c r="Q76" s="1">
        <v>4049201.784</v>
      </c>
      <c r="R76" s="1">
        <v>46145365</v>
      </c>
      <c r="T76" s="3"/>
    </row>
    <row r="77" spans="1:20">
      <c r="A77" s="2">
        <v>71</v>
      </c>
      <c r="B77" t="s">
        <v>85</v>
      </c>
      <c r="C77" s="1">
        <v>8072383.2719999999</v>
      </c>
      <c r="D77" s="1">
        <v>6645975.9740000004</v>
      </c>
      <c r="E77" s="1">
        <v>4663.4022670000004</v>
      </c>
      <c r="F77" s="30">
        <v>9332.0726539999996</v>
      </c>
      <c r="G77" s="30">
        <v>5873475.8080000002</v>
      </c>
      <c r="H77" s="30">
        <v>1131508.0589999999</v>
      </c>
      <c r="I77" s="30">
        <f t="shared" si="2"/>
        <v>7004983.8670000006</v>
      </c>
      <c r="J77" s="1">
        <v>341716.81800000003</v>
      </c>
      <c r="K77" s="1">
        <v>11699.805420000001</v>
      </c>
      <c r="L77" s="1">
        <v>1500256.7150000001</v>
      </c>
      <c r="M77" s="1">
        <v>972798.40399999998</v>
      </c>
      <c r="N77" s="1">
        <v>135286.2899</v>
      </c>
      <c r="O77" s="1">
        <v>0</v>
      </c>
      <c r="P77" s="1">
        <v>0</v>
      </c>
      <c r="Q77" s="1">
        <v>2304475.38</v>
      </c>
      <c r="R77" s="1">
        <v>27003572</v>
      </c>
      <c r="T77" s="3"/>
    </row>
    <row r="78" spans="1:20">
      <c r="A78" s="2">
        <v>17</v>
      </c>
      <c r="B78" t="s">
        <v>32</v>
      </c>
      <c r="C78" s="1">
        <v>4566496.5930000003</v>
      </c>
      <c r="D78" s="1">
        <v>6021077.5939999996</v>
      </c>
      <c r="E78" s="1">
        <v>0</v>
      </c>
      <c r="F78" s="30">
        <v>6639.6002749999998</v>
      </c>
      <c r="G78" s="30">
        <v>3374601.909</v>
      </c>
      <c r="H78" s="30">
        <v>774165.00780000002</v>
      </c>
      <c r="I78" s="30">
        <f t="shared" si="2"/>
        <v>4148766.9167999998</v>
      </c>
      <c r="J78" s="1">
        <v>273514.97289999999</v>
      </c>
      <c r="K78" s="1">
        <v>5721.3631690000002</v>
      </c>
      <c r="L78" s="1">
        <v>1556808.0689999999</v>
      </c>
      <c r="M78" s="1">
        <v>1620028.6429999999</v>
      </c>
      <c r="N78" s="1">
        <v>58406.373269999996</v>
      </c>
      <c r="O78" s="1">
        <v>0</v>
      </c>
      <c r="P78" s="1">
        <v>89013.648719999997</v>
      </c>
      <c r="Q78" s="1">
        <v>978378.22530000005</v>
      </c>
      <c r="R78" s="1">
        <v>19324852</v>
      </c>
      <c r="T78" s="3"/>
    </row>
    <row r="79" spans="1:20">
      <c r="A79" s="2">
        <v>37</v>
      </c>
      <c r="B79" t="s">
        <v>52</v>
      </c>
      <c r="C79" s="1">
        <v>4470660.9680000003</v>
      </c>
      <c r="D79" s="1">
        <v>3378644.7409999999</v>
      </c>
      <c r="E79" s="1">
        <v>149.69025540000001</v>
      </c>
      <c r="F79" s="30">
        <v>5548.2092389999998</v>
      </c>
      <c r="G79" s="30">
        <v>1454536.62</v>
      </c>
      <c r="H79" s="30">
        <v>311163.05420000001</v>
      </c>
      <c r="I79" s="30">
        <f t="shared" si="2"/>
        <v>1765699.6742000002</v>
      </c>
      <c r="J79" s="1">
        <v>66474.192240000004</v>
      </c>
      <c r="K79" s="1">
        <v>2621.8361679999998</v>
      </c>
      <c r="L79" s="1">
        <v>414177.20919999998</v>
      </c>
      <c r="M79" s="1">
        <v>665569.34329999995</v>
      </c>
      <c r="N79" s="1">
        <v>114980.3328</v>
      </c>
      <c r="O79" s="1">
        <v>0</v>
      </c>
      <c r="P79" s="1">
        <v>125613.8667</v>
      </c>
      <c r="Q79" s="1">
        <v>380662.9363</v>
      </c>
      <c r="R79" s="1">
        <v>11390803</v>
      </c>
      <c r="T79" s="3"/>
    </row>
    <row r="80" spans="1:20">
      <c r="A80" s="2">
        <v>54</v>
      </c>
      <c r="B80" t="s">
        <v>68</v>
      </c>
      <c r="C80" s="1">
        <v>2757060.389</v>
      </c>
      <c r="D80" s="1">
        <v>4895297.8530000001</v>
      </c>
      <c r="E80" s="1">
        <v>359.73028060000001</v>
      </c>
      <c r="F80" s="30">
        <v>4458.7687390000001</v>
      </c>
      <c r="G80" s="30">
        <v>1295860.051</v>
      </c>
      <c r="H80" s="30">
        <v>376083.20250000001</v>
      </c>
      <c r="I80" s="30">
        <f t="shared" si="2"/>
        <v>1671943.2535000001</v>
      </c>
      <c r="J80" s="1">
        <v>125539.1957</v>
      </c>
      <c r="K80" s="1">
        <v>483.6689882</v>
      </c>
      <c r="L80" s="1">
        <v>569866.61939999997</v>
      </c>
      <c r="M80" s="1">
        <v>0</v>
      </c>
      <c r="N80" s="1">
        <v>99493.810559999998</v>
      </c>
      <c r="O80" s="1">
        <v>0</v>
      </c>
      <c r="P80" s="1">
        <v>3002.860091</v>
      </c>
      <c r="Q80" s="1">
        <v>110304.85129999999</v>
      </c>
      <c r="R80" s="1">
        <v>10237811</v>
      </c>
      <c r="T80" s="3"/>
    </row>
    <row r="81" spans="1:20">
      <c r="A81" s="2">
        <v>64</v>
      </c>
      <c r="B81" t="s">
        <v>78</v>
      </c>
      <c r="C81" s="1">
        <v>6860322.1100000003</v>
      </c>
      <c r="D81" s="1">
        <v>7113848.4859999996</v>
      </c>
      <c r="E81" s="1">
        <v>171.2220221</v>
      </c>
      <c r="F81" s="30">
        <v>3715.1470129999998</v>
      </c>
      <c r="G81" s="30">
        <v>4089564.67</v>
      </c>
      <c r="H81" s="30">
        <v>834185.27009999997</v>
      </c>
      <c r="I81" s="30">
        <f t="shared" si="2"/>
        <v>4923749.9401000002</v>
      </c>
      <c r="J81" s="1">
        <v>337187.04810000001</v>
      </c>
      <c r="K81" s="1">
        <v>30112.494320000002</v>
      </c>
      <c r="L81" s="1">
        <v>2713689.5989999999</v>
      </c>
      <c r="M81" s="1">
        <v>1545887.105</v>
      </c>
      <c r="N81" s="1">
        <v>169968.6151</v>
      </c>
      <c r="O81" s="1">
        <v>0</v>
      </c>
      <c r="P81" s="1">
        <v>79166.823650000006</v>
      </c>
      <c r="Q81" s="1">
        <v>1272791.409</v>
      </c>
      <c r="R81" s="1">
        <v>25050610</v>
      </c>
      <c r="T81" s="3"/>
    </row>
    <row r="82" spans="1:20">
      <c r="A82" s="2">
        <v>87</v>
      </c>
      <c r="B82" t="s">
        <v>100</v>
      </c>
      <c r="C82" s="1">
        <v>6427392.551</v>
      </c>
      <c r="D82" s="1">
        <v>6347247.068</v>
      </c>
      <c r="E82" s="1">
        <v>0</v>
      </c>
      <c r="F82" s="30">
        <v>3320.8666239999998</v>
      </c>
      <c r="G82" s="30">
        <v>2842993.625</v>
      </c>
      <c r="H82" s="30">
        <v>540107.76379999996</v>
      </c>
      <c r="I82" s="30">
        <f t="shared" si="2"/>
        <v>3383101.3887999998</v>
      </c>
      <c r="J82" s="1">
        <v>127195.32150000001</v>
      </c>
      <c r="K82" s="1">
        <v>1344.0928120000001</v>
      </c>
      <c r="L82" s="1">
        <v>1162924.2590000001</v>
      </c>
      <c r="M82" s="1">
        <v>824508.94079999998</v>
      </c>
      <c r="N82" s="1">
        <v>158916.36309999999</v>
      </c>
      <c r="O82" s="1">
        <v>0</v>
      </c>
      <c r="P82" s="1">
        <v>165169.8388</v>
      </c>
      <c r="Q82" s="1">
        <v>804329.30940000003</v>
      </c>
      <c r="R82" s="1">
        <v>19405450</v>
      </c>
      <c r="T82" s="3"/>
    </row>
    <row r="83" spans="1:20">
      <c r="A83" s="2">
        <v>63</v>
      </c>
      <c r="B83" t="s">
        <v>77</v>
      </c>
      <c r="C83" s="1">
        <v>1530931.753</v>
      </c>
      <c r="D83" s="1">
        <v>932379.58909999998</v>
      </c>
      <c r="E83" s="1">
        <v>694.92284700000005</v>
      </c>
      <c r="F83" s="30">
        <v>2537.7239690000001</v>
      </c>
      <c r="G83" s="30">
        <v>1380309.9839999999</v>
      </c>
      <c r="H83" s="30">
        <v>188487.50700000001</v>
      </c>
      <c r="I83" s="30">
        <f t="shared" si="2"/>
        <v>1568797.4909999999</v>
      </c>
      <c r="J83" s="1">
        <v>73764.560819999999</v>
      </c>
      <c r="K83" s="1">
        <v>8855.8225149999998</v>
      </c>
      <c r="L83" s="1">
        <v>351874.36339999997</v>
      </c>
      <c r="M83" s="1">
        <v>25231.695059999998</v>
      </c>
      <c r="N83" s="1">
        <v>586149.35510000004</v>
      </c>
      <c r="O83" s="1">
        <v>0</v>
      </c>
      <c r="P83" s="1">
        <v>74878.487519999995</v>
      </c>
      <c r="Q83" s="1">
        <v>2370093.2349999999</v>
      </c>
      <c r="R83" s="1">
        <v>7526189</v>
      </c>
      <c r="T83" s="3"/>
    </row>
    <row r="84" spans="1:20">
      <c r="A84" s="2">
        <v>84</v>
      </c>
      <c r="B84" t="s">
        <v>97</v>
      </c>
      <c r="C84" s="1">
        <v>4400791.8150000004</v>
      </c>
      <c r="D84" s="1">
        <v>5435761.0669999998</v>
      </c>
      <c r="E84" s="1">
        <v>142.78116879999999</v>
      </c>
      <c r="F84" s="30">
        <v>1942.0565280000001</v>
      </c>
      <c r="G84" s="30">
        <v>1877956.5009999999</v>
      </c>
      <c r="H84" s="30">
        <v>286913.40029999998</v>
      </c>
      <c r="I84" s="30">
        <f t="shared" si="2"/>
        <v>2164869.9013</v>
      </c>
      <c r="J84" s="1">
        <v>110750.46279999999</v>
      </c>
      <c r="K84" s="1">
        <v>2296.6524049999998</v>
      </c>
      <c r="L84" s="1">
        <v>583434.58519999997</v>
      </c>
      <c r="M84" s="1">
        <v>3714.3784129999999</v>
      </c>
      <c r="N84" s="1">
        <v>19357.989229999999</v>
      </c>
      <c r="O84" s="1">
        <v>0</v>
      </c>
      <c r="P84" s="1">
        <v>446653.79719999997</v>
      </c>
      <c r="Q84" s="1">
        <v>646144.5135</v>
      </c>
      <c r="R84" s="1">
        <v>13815860</v>
      </c>
      <c r="T84" s="3"/>
    </row>
    <row r="85" spans="1:20">
      <c r="A85" s="2">
        <v>59</v>
      </c>
      <c r="B85" t="s">
        <v>73</v>
      </c>
      <c r="C85" s="1">
        <v>3309430.861</v>
      </c>
      <c r="D85" s="1">
        <v>3276642.7170000002</v>
      </c>
      <c r="E85" s="1">
        <v>0</v>
      </c>
      <c r="F85" s="30">
        <v>1842.7360269999999</v>
      </c>
      <c r="G85" s="30">
        <v>2284825.7340000002</v>
      </c>
      <c r="H85" s="30">
        <v>429506.32490000001</v>
      </c>
      <c r="I85" s="30">
        <f t="shared" si="2"/>
        <v>2714332.0589000001</v>
      </c>
      <c r="J85" s="1">
        <v>111413.5674</v>
      </c>
      <c r="K85" s="1">
        <v>9590.9184939999996</v>
      </c>
      <c r="L85" s="1">
        <v>1398812.858</v>
      </c>
      <c r="M85" s="1">
        <v>1014942.431</v>
      </c>
      <c r="N85" s="1">
        <v>165722.47589999999</v>
      </c>
      <c r="O85" s="1">
        <v>0</v>
      </c>
      <c r="P85" s="1">
        <v>157197.0582</v>
      </c>
      <c r="Q85" s="1">
        <v>438854.3175</v>
      </c>
      <c r="R85" s="1">
        <v>12598782</v>
      </c>
      <c r="T85" s="3"/>
    </row>
    <row r="86" spans="1:20">
      <c r="A86" s="2">
        <v>50</v>
      </c>
      <c r="B86" t="s">
        <v>64</v>
      </c>
      <c r="C86" s="1">
        <v>7539906.4510000004</v>
      </c>
      <c r="D86" s="1">
        <v>10043158.369999999</v>
      </c>
      <c r="E86" s="1">
        <v>491.3832549</v>
      </c>
      <c r="F86" s="30">
        <v>417.57797770000002</v>
      </c>
      <c r="G86" s="30">
        <v>12100783.41</v>
      </c>
      <c r="H86" s="30">
        <v>2822185.818</v>
      </c>
      <c r="I86" s="30">
        <f t="shared" si="2"/>
        <v>14922969.228</v>
      </c>
      <c r="J86" s="1">
        <v>922184.70570000005</v>
      </c>
      <c r="K86" s="1">
        <v>101040.0143</v>
      </c>
      <c r="L86" s="1">
        <v>7120514.3629999999</v>
      </c>
      <c r="M86" s="1">
        <v>1035987.781</v>
      </c>
      <c r="N86" s="1">
        <v>448079.44500000001</v>
      </c>
      <c r="O86" s="1">
        <v>0</v>
      </c>
      <c r="P86" s="1">
        <v>186284.2402</v>
      </c>
      <c r="Q86" s="1">
        <v>2097904.4410000001</v>
      </c>
      <c r="R86" s="1">
        <v>44418938</v>
      </c>
      <c r="T86" s="3"/>
    </row>
    <row r="87" spans="1:20">
      <c r="A87" s="2">
        <v>67</v>
      </c>
      <c r="B87" t="s">
        <v>81</v>
      </c>
      <c r="C87" s="1">
        <v>3436122.7450000001</v>
      </c>
      <c r="D87" s="1">
        <v>4640256.574</v>
      </c>
      <c r="E87" s="1">
        <v>0</v>
      </c>
      <c r="F87" s="30">
        <v>109.308329</v>
      </c>
      <c r="G87" s="30">
        <v>2444494.2629999998</v>
      </c>
      <c r="H87" s="30">
        <v>336334.0123</v>
      </c>
      <c r="I87" s="30">
        <f t="shared" si="2"/>
        <v>2780828.2752999999</v>
      </c>
      <c r="J87" s="1">
        <v>174930.6954</v>
      </c>
      <c r="K87" s="1">
        <v>4668.5969210000003</v>
      </c>
      <c r="L87" s="1">
        <v>1175368.892</v>
      </c>
      <c r="M87" s="1">
        <v>956890.00109999999</v>
      </c>
      <c r="N87" s="1">
        <v>108076.1323</v>
      </c>
      <c r="O87" s="1">
        <v>0</v>
      </c>
      <c r="P87" s="1">
        <v>78942.877200000003</v>
      </c>
      <c r="Q87" s="1">
        <v>252919.9026</v>
      </c>
      <c r="R87" s="1">
        <v>13609114</v>
      </c>
      <c r="T87" s="3"/>
    </row>
    <row r="88" spans="1:20">
      <c r="A88" s="2">
        <v>20</v>
      </c>
      <c r="B88" t="s">
        <v>35</v>
      </c>
      <c r="C88" s="1">
        <v>7525562.216</v>
      </c>
      <c r="D88" s="1">
        <v>5004331.2259999998</v>
      </c>
      <c r="E88" s="1">
        <v>7325.4162290000004</v>
      </c>
      <c r="F88" s="30">
        <v>0</v>
      </c>
      <c r="G88" s="30">
        <v>11091165.140000001</v>
      </c>
      <c r="H88" s="30">
        <v>1469932.6869999999</v>
      </c>
      <c r="I88" s="30">
        <f t="shared" si="2"/>
        <v>12561097.827</v>
      </c>
      <c r="J88" s="1">
        <v>415101.03879999998</v>
      </c>
      <c r="K88" s="1">
        <v>20010.703659999999</v>
      </c>
      <c r="L88" s="1">
        <v>2139721.8849999998</v>
      </c>
      <c r="M88" s="1">
        <v>1292506.568</v>
      </c>
      <c r="N88" s="1">
        <v>213641.16099999999</v>
      </c>
      <c r="O88" s="1">
        <v>0</v>
      </c>
      <c r="P88" s="1">
        <v>105364.023</v>
      </c>
      <c r="Q88" s="1">
        <v>796723.93050000002</v>
      </c>
      <c r="R88" s="1">
        <v>30081386</v>
      </c>
      <c r="T88" s="3"/>
    </row>
    <row r="89" spans="1:20">
      <c r="A89" s="2">
        <v>0</v>
      </c>
      <c r="B89" t="s">
        <v>15</v>
      </c>
      <c r="C89" s="1">
        <f t="shared" ref="C89:H89" si="3">SUM(C90:C176)</f>
        <v>0</v>
      </c>
      <c r="D89" s="1">
        <f t="shared" si="3"/>
        <v>0</v>
      </c>
      <c r="E89" s="1">
        <f t="shared" si="3"/>
        <v>0</v>
      </c>
      <c r="F89" s="30">
        <f t="shared" si="3"/>
        <v>0</v>
      </c>
      <c r="G89" s="30">
        <f t="shared" si="3"/>
        <v>0</v>
      </c>
      <c r="H89" s="30">
        <f t="shared" si="3"/>
        <v>0</v>
      </c>
      <c r="I89" s="30">
        <f t="shared" si="2"/>
        <v>0</v>
      </c>
      <c r="J89" s="1">
        <f t="shared" ref="J89:R89" si="4">SUM(J90:J176)</f>
        <v>0</v>
      </c>
      <c r="K89" s="1">
        <f t="shared" si="4"/>
        <v>0</v>
      </c>
      <c r="L89" s="1">
        <f t="shared" si="4"/>
        <v>0</v>
      </c>
      <c r="M89" s="1">
        <f t="shared" si="4"/>
        <v>0</v>
      </c>
      <c r="N89" s="1">
        <f t="shared" si="4"/>
        <v>0</v>
      </c>
      <c r="O89" s="1">
        <f t="shared" si="4"/>
        <v>0</v>
      </c>
      <c r="P89" s="1">
        <f t="shared" si="4"/>
        <v>0</v>
      </c>
      <c r="Q89" s="1">
        <f t="shared" si="4"/>
        <v>0</v>
      </c>
      <c r="R89" s="1">
        <f t="shared" si="4"/>
        <v>0</v>
      </c>
      <c r="T89" s="3"/>
    </row>
  </sheetData>
  <sortState ref="A2:R89">
    <sortCondition descending="1" ref="F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65" sqref="C65"/>
    </sheetView>
  </sheetViews>
  <sheetFormatPr baseColWidth="10" defaultRowHeight="14" x14ac:dyDescent="0"/>
  <sheetData>
    <row r="1" spans="1:15">
      <c r="A1" s="32" t="s">
        <v>135</v>
      </c>
      <c r="B1" s="33"/>
      <c r="C1" s="33"/>
      <c r="D1" s="34"/>
      <c r="E1" s="33"/>
      <c r="F1" s="34"/>
      <c r="G1" s="33"/>
      <c r="H1" s="34"/>
      <c r="I1" s="33"/>
      <c r="J1" s="34"/>
      <c r="K1" s="33"/>
      <c r="L1" s="34"/>
      <c r="M1" s="33"/>
      <c r="N1" s="34"/>
      <c r="O1" s="34"/>
    </row>
    <row r="2" spans="1:15">
      <c r="A2" s="35" t="s">
        <v>136</v>
      </c>
      <c r="B2" s="33"/>
      <c r="C2" s="33"/>
      <c r="D2" s="34"/>
      <c r="E2" s="33"/>
      <c r="F2" s="34"/>
      <c r="G2" s="33"/>
      <c r="H2" s="34"/>
      <c r="I2" s="33"/>
      <c r="J2" s="34"/>
      <c r="K2" s="33"/>
      <c r="L2" s="34"/>
      <c r="M2" s="33"/>
      <c r="N2" s="34"/>
      <c r="O2" s="34"/>
    </row>
    <row r="3" spans="1:15">
      <c r="A3" s="33" t="s">
        <v>137</v>
      </c>
      <c r="B3" s="34"/>
      <c r="C3" s="34"/>
      <c r="D3" s="34"/>
      <c r="E3" s="36"/>
      <c r="F3" s="34"/>
      <c r="G3" s="36"/>
      <c r="H3" s="34"/>
      <c r="I3" s="36"/>
      <c r="J3" s="34"/>
      <c r="K3" s="36"/>
      <c r="L3" s="34"/>
      <c r="M3" s="36"/>
      <c r="N3" s="34"/>
      <c r="O3" s="34"/>
    </row>
    <row r="4" spans="1:15">
      <c r="A4" s="33" t="s">
        <v>138</v>
      </c>
      <c r="B4" s="34"/>
      <c r="C4" s="34"/>
      <c r="D4" s="34"/>
      <c r="E4" s="37"/>
      <c r="F4" s="34"/>
      <c r="G4" s="37"/>
      <c r="H4" s="34"/>
      <c r="I4" s="37"/>
      <c r="J4" s="34"/>
      <c r="K4" s="37"/>
      <c r="L4" s="34"/>
      <c r="M4" s="37"/>
      <c r="N4" s="34"/>
      <c r="O4" s="34"/>
    </row>
    <row r="5" spans="1:15">
      <c r="A5" s="38"/>
      <c r="B5" s="38"/>
      <c r="C5" s="39"/>
      <c r="D5" s="40"/>
      <c r="E5" s="41"/>
      <c r="F5" s="40"/>
      <c r="G5" s="41"/>
      <c r="H5" s="40"/>
      <c r="I5" s="41"/>
      <c r="J5" s="40"/>
      <c r="K5" s="41"/>
      <c r="L5" s="40"/>
      <c r="M5" s="41"/>
      <c r="N5" s="40"/>
      <c r="O5" s="38"/>
    </row>
    <row r="6" spans="1:15">
      <c r="A6" s="42" t="s">
        <v>139</v>
      </c>
      <c r="B6" s="43"/>
      <c r="C6" s="44">
        <v>2015</v>
      </c>
      <c r="D6" s="44">
        <v>2014</v>
      </c>
      <c r="E6" s="44">
        <v>2013</v>
      </c>
      <c r="F6" s="44">
        <v>2012</v>
      </c>
      <c r="G6" s="44">
        <v>2011</v>
      </c>
      <c r="H6" s="44">
        <v>2010</v>
      </c>
      <c r="I6" s="44">
        <v>2009</v>
      </c>
      <c r="J6" s="44">
        <v>2008</v>
      </c>
      <c r="K6" s="44">
        <v>2007</v>
      </c>
      <c r="L6" s="44">
        <v>2006</v>
      </c>
      <c r="M6" s="44">
        <v>2005</v>
      </c>
      <c r="N6" s="44">
        <v>2004</v>
      </c>
      <c r="O6" s="34"/>
    </row>
    <row r="7" spans="1:15">
      <c r="A7" s="45" t="s">
        <v>140</v>
      </c>
      <c r="B7" s="46" t="s">
        <v>141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34"/>
    </row>
    <row r="8" spans="1:15">
      <c r="A8" s="48"/>
      <c r="B8" s="48"/>
      <c r="C8" s="49"/>
      <c r="D8" s="50"/>
      <c r="E8" s="51"/>
      <c r="F8" s="50"/>
      <c r="G8" s="51"/>
      <c r="H8" s="50"/>
      <c r="I8" s="51"/>
      <c r="J8" s="50"/>
      <c r="K8" s="51"/>
      <c r="L8" s="50"/>
      <c r="M8" s="51"/>
      <c r="N8" s="48"/>
      <c r="O8" s="34"/>
    </row>
    <row r="9" spans="1:15">
      <c r="A9" s="52" t="s">
        <v>116</v>
      </c>
      <c r="B9" s="53"/>
      <c r="C9" s="54">
        <f>SUM(C10:C96)</f>
        <v>124471</v>
      </c>
      <c r="D9" s="55">
        <f>SUM(D10:D96)</f>
        <v>122427</v>
      </c>
      <c r="E9" s="56">
        <f>SUM(E10:E96)</f>
        <v>119124</v>
      </c>
      <c r="F9" s="55">
        <f t="shared" ref="F9:N9" si="0">SUM(F10:F96)</f>
        <v>117395</v>
      </c>
      <c r="G9" s="56">
        <f t="shared" si="0"/>
        <v>115531</v>
      </c>
      <c r="H9" s="55">
        <f t="shared" si="0"/>
        <v>114405</v>
      </c>
      <c r="I9" s="56">
        <f t="shared" si="0"/>
        <v>113387</v>
      </c>
      <c r="J9" s="55">
        <f t="shared" si="0"/>
        <v>116371</v>
      </c>
      <c r="K9" s="56">
        <f t="shared" si="0"/>
        <v>114661</v>
      </c>
      <c r="L9" s="55">
        <f t="shared" si="0"/>
        <v>112044</v>
      </c>
      <c r="M9" s="56">
        <f t="shared" si="0"/>
        <v>109300</v>
      </c>
      <c r="N9" s="53">
        <f t="shared" si="0"/>
        <v>106788</v>
      </c>
      <c r="O9" s="34"/>
    </row>
    <row r="10" spans="1:15">
      <c r="A10" s="57" t="s">
        <v>142</v>
      </c>
      <c r="B10" s="58" t="s">
        <v>143</v>
      </c>
      <c r="C10" s="59">
        <v>8537</v>
      </c>
      <c r="D10" s="60">
        <v>8521</v>
      </c>
      <c r="E10" s="61">
        <v>8501</v>
      </c>
      <c r="F10" s="60">
        <v>8492</v>
      </c>
      <c r="G10" s="61">
        <v>8420</v>
      </c>
      <c r="H10" s="60">
        <v>8404</v>
      </c>
      <c r="I10" s="61">
        <v>8324</v>
      </c>
      <c r="J10" s="60">
        <v>8872</v>
      </c>
      <c r="K10" s="61">
        <v>8782</v>
      </c>
      <c r="L10" s="60">
        <v>8669</v>
      </c>
      <c r="M10" s="61">
        <v>8521</v>
      </c>
      <c r="N10" s="59">
        <v>8435</v>
      </c>
      <c r="O10" s="34"/>
    </row>
    <row r="11" spans="1:15">
      <c r="A11" s="57" t="s">
        <v>144</v>
      </c>
      <c r="B11" s="58" t="s">
        <v>145</v>
      </c>
      <c r="C11" s="59">
        <v>154</v>
      </c>
      <c r="D11" s="60">
        <v>159</v>
      </c>
      <c r="E11" s="61">
        <v>162</v>
      </c>
      <c r="F11" s="60">
        <v>170</v>
      </c>
      <c r="G11" s="61">
        <v>173</v>
      </c>
      <c r="H11" s="60">
        <v>175</v>
      </c>
      <c r="I11" s="61">
        <v>175</v>
      </c>
      <c r="J11" s="60">
        <v>183</v>
      </c>
      <c r="K11" s="61">
        <v>188</v>
      </c>
      <c r="L11" s="60">
        <v>197</v>
      </c>
      <c r="M11" s="61">
        <v>207</v>
      </c>
      <c r="N11" s="59">
        <v>210</v>
      </c>
      <c r="O11" s="34"/>
    </row>
    <row r="12" spans="1:15">
      <c r="A12" s="57" t="s">
        <v>146</v>
      </c>
      <c r="B12" s="58" t="s">
        <v>147</v>
      </c>
      <c r="C12" s="59">
        <v>5202</v>
      </c>
      <c r="D12" s="60">
        <v>5132</v>
      </c>
      <c r="E12" s="61">
        <v>5040</v>
      </c>
      <c r="F12" s="60">
        <v>4914</v>
      </c>
      <c r="G12" s="61">
        <v>4778</v>
      </c>
      <c r="H12" s="60">
        <v>4719</v>
      </c>
      <c r="I12" s="61">
        <v>4712</v>
      </c>
      <c r="J12" s="60">
        <v>4639</v>
      </c>
      <c r="K12" s="61">
        <v>4483</v>
      </c>
      <c r="L12" s="60">
        <v>4402</v>
      </c>
      <c r="M12" s="61">
        <v>4205</v>
      </c>
      <c r="N12" s="59">
        <v>4104</v>
      </c>
      <c r="O12" s="34"/>
    </row>
    <row r="13" spans="1:15">
      <c r="A13" s="57" t="s">
        <v>148</v>
      </c>
      <c r="B13" s="58" t="s">
        <v>149</v>
      </c>
      <c r="C13" s="59">
        <v>2102</v>
      </c>
      <c r="D13" s="60">
        <v>2074</v>
      </c>
      <c r="E13" s="61">
        <v>2061</v>
      </c>
      <c r="F13" s="60">
        <v>2043</v>
      </c>
      <c r="G13" s="61">
        <v>1991</v>
      </c>
      <c r="H13" s="60">
        <v>1988</v>
      </c>
      <c r="I13" s="61">
        <v>1971</v>
      </c>
      <c r="J13" s="60">
        <v>2167</v>
      </c>
      <c r="K13" s="61">
        <v>2089</v>
      </c>
      <c r="L13" s="60">
        <v>1986</v>
      </c>
      <c r="M13" s="61">
        <v>1913</v>
      </c>
      <c r="N13" s="59">
        <v>1853</v>
      </c>
      <c r="O13" s="34"/>
    </row>
    <row r="14" spans="1:15">
      <c r="A14" s="57" t="s">
        <v>150</v>
      </c>
      <c r="B14" s="58" t="s">
        <v>151</v>
      </c>
      <c r="C14" s="59">
        <v>156</v>
      </c>
      <c r="D14" s="60">
        <v>153</v>
      </c>
      <c r="E14" s="61">
        <v>153</v>
      </c>
      <c r="F14" s="60">
        <v>142</v>
      </c>
      <c r="G14" s="61">
        <v>146</v>
      </c>
      <c r="H14" s="60">
        <v>145</v>
      </c>
      <c r="I14" s="61">
        <v>139</v>
      </c>
      <c r="J14" s="60">
        <v>138</v>
      </c>
      <c r="K14" s="61">
        <v>139</v>
      </c>
      <c r="L14" s="60">
        <v>136</v>
      </c>
      <c r="M14" s="61">
        <v>132</v>
      </c>
      <c r="N14" s="59">
        <v>134</v>
      </c>
      <c r="O14" s="34"/>
    </row>
    <row r="15" spans="1:15">
      <c r="A15" s="57" t="s">
        <v>152</v>
      </c>
      <c r="B15" s="58" t="s">
        <v>153</v>
      </c>
      <c r="C15" s="59">
        <v>461</v>
      </c>
      <c r="D15" s="60">
        <v>468</v>
      </c>
      <c r="E15" s="61">
        <v>464</v>
      </c>
      <c r="F15" s="60">
        <v>472</v>
      </c>
      <c r="G15" s="61">
        <v>470</v>
      </c>
      <c r="H15" s="60">
        <v>472</v>
      </c>
      <c r="I15" s="61">
        <v>479</v>
      </c>
      <c r="J15" s="60">
        <v>475</v>
      </c>
      <c r="K15" s="61">
        <v>450</v>
      </c>
      <c r="L15" s="60">
        <v>408</v>
      </c>
      <c r="M15" s="61">
        <v>401</v>
      </c>
      <c r="N15" s="59">
        <v>391</v>
      </c>
      <c r="O15" s="34"/>
    </row>
    <row r="16" spans="1:15">
      <c r="A16" s="57" t="s">
        <v>154</v>
      </c>
      <c r="B16" s="58" t="s">
        <v>155</v>
      </c>
      <c r="C16" s="59">
        <v>138</v>
      </c>
      <c r="D16" s="60">
        <v>139</v>
      </c>
      <c r="E16" s="61">
        <v>134</v>
      </c>
      <c r="F16" s="60">
        <v>131</v>
      </c>
      <c r="G16" s="61">
        <v>129</v>
      </c>
      <c r="H16" s="60">
        <v>127</v>
      </c>
      <c r="I16" s="61">
        <v>122</v>
      </c>
      <c r="J16" s="60">
        <v>120</v>
      </c>
      <c r="K16" s="61">
        <v>119</v>
      </c>
      <c r="L16" s="60">
        <v>117</v>
      </c>
      <c r="M16" s="61">
        <v>116</v>
      </c>
      <c r="N16" s="59">
        <v>109</v>
      </c>
      <c r="O16" s="34"/>
    </row>
    <row r="17" spans="1:15">
      <c r="A17" s="57" t="s">
        <v>156</v>
      </c>
      <c r="B17" s="58" t="s">
        <v>157</v>
      </c>
      <c r="C17" s="59">
        <v>35</v>
      </c>
      <c r="D17" s="60">
        <v>35</v>
      </c>
      <c r="E17" s="61">
        <v>36</v>
      </c>
      <c r="F17" s="60">
        <v>34</v>
      </c>
      <c r="G17" s="61">
        <v>30</v>
      </c>
      <c r="H17" s="60">
        <v>25</v>
      </c>
      <c r="I17" s="61">
        <v>27</v>
      </c>
      <c r="J17" s="60">
        <v>23</v>
      </c>
      <c r="K17" s="61">
        <v>23</v>
      </c>
      <c r="L17" s="60">
        <v>25</v>
      </c>
      <c r="M17" s="62" t="s">
        <v>158</v>
      </c>
      <c r="N17" s="62" t="s">
        <v>158</v>
      </c>
      <c r="O17" s="34"/>
    </row>
    <row r="18" spans="1:15">
      <c r="A18" s="57" t="s">
        <v>159</v>
      </c>
      <c r="B18" s="58" t="s">
        <v>160</v>
      </c>
      <c r="C18" s="59">
        <v>1350</v>
      </c>
      <c r="D18" s="60">
        <v>1322</v>
      </c>
      <c r="E18" s="61">
        <v>1316</v>
      </c>
      <c r="F18" s="60">
        <v>1223</v>
      </c>
      <c r="G18" s="61">
        <v>1176</v>
      </c>
      <c r="H18" s="60">
        <v>1109</v>
      </c>
      <c r="I18" s="61">
        <v>1079</v>
      </c>
      <c r="J18" s="60">
        <v>1292</v>
      </c>
      <c r="K18" s="61">
        <v>1302</v>
      </c>
      <c r="L18" s="60">
        <v>1289</v>
      </c>
      <c r="M18" s="61">
        <v>1283</v>
      </c>
      <c r="N18" s="59">
        <v>1279</v>
      </c>
      <c r="O18" s="34"/>
    </row>
    <row r="19" spans="1:15">
      <c r="A19" s="57" t="s">
        <v>161</v>
      </c>
      <c r="B19" s="58" t="s">
        <v>162</v>
      </c>
      <c r="C19" s="59">
        <v>35</v>
      </c>
      <c r="D19" s="60">
        <v>35</v>
      </c>
      <c r="E19" s="61">
        <v>37</v>
      </c>
      <c r="F19" s="60">
        <v>36</v>
      </c>
      <c r="G19" s="61">
        <v>37</v>
      </c>
      <c r="H19" s="60">
        <v>37</v>
      </c>
      <c r="I19" s="61">
        <v>36</v>
      </c>
      <c r="J19" s="60">
        <v>37</v>
      </c>
      <c r="K19" s="61">
        <v>37</v>
      </c>
      <c r="L19" s="60">
        <v>37</v>
      </c>
      <c r="M19" s="61">
        <v>42</v>
      </c>
      <c r="N19" s="59">
        <v>45</v>
      </c>
      <c r="O19" s="34"/>
    </row>
    <row r="20" spans="1:15">
      <c r="A20" s="57" t="s">
        <v>163</v>
      </c>
      <c r="B20" s="58" t="s">
        <v>164</v>
      </c>
      <c r="C20" s="59">
        <v>12058</v>
      </c>
      <c r="D20" s="60">
        <v>11981</v>
      </c>
      <c r="E20" s="61">
        <v>11703</v>
      </c>
      <c r="F20" s="60">
        <v>11467</v>
      </c>
      <c r="G20" s="61">
        <v>11338</v>
      </c>
      <c r="H20" s="60">
        <v>11186</v>
      </c>
      <c r="I20" s="61">
        <v>11105</v>
      </c>
      <c r="J20" s="60">
        <v>11317</v>
      </c>
      <c r="K20" s="61">
        <v>11076</v>
      </c>
      <c r="L20" s="60">
        <v>10899</v>
      </c>
      <c r="M20" s="61">
        <v>10564</v>
      </c>
      <c r="N20" s="59">
        <v>10230</v>
      </c>
      <c r="O20" s="34"/>
    </row>
    <row r="21" spans="1:15">
      <c r="A21" s="57" t="s">
        <v>165</v>
      </c>
      <c r="B21" s="58" t="s">
        <v>166</v>
      </c>
      <c r="C21" s="59">
        <v>20</v>
      </c>
      <c r="D21" s="60">
        <v>18</v>
      </c>
      <c r="E21" s="61">
        <v>18</v>
      </c>
      <c r="F21" s="60">
        <v>18</v>
      </c>
      <c r="G21" s="61">
        <v>16</v>
      </c>
      <c r="H21" s="60">
        <v>16</v>
      </c>
      <c r="I21" s="61">
        <v>14</v>
      </c>
      <c r="J21" s="60">
        <v>15</v>
      </c>
      <c r="K21" s="61">
        <v>12</v>
      </c>
      <c r="L21" s="60">
        <v>13</v>
      </c>
      <c r="M21" s="61">
        <v>12</v>
      </c>
      <c r="N21" s="59">
        <v>11</v>
      </c>
      <c r="O21" s="34"/>
    </row>
    <row r="22" spans="1:15">
      <c r="A22" s="57" t="s">
        <v>167</v>
      </c>
      <c r="B22" s="58" t="s">
        <v>168</v>
      </c>
      <c r="C22" s="59">
        <v>691</v>
      </c>
      <c r="D22" s="60">
        <v>690</v>
      </c>
      <c r="E22" s="61">
        <v>683</v>
      </c>
      <c r="F22" s="60">
        <v>683</v>
      </c>
      <c r="G22" s="61">
        <v>656</v>
      </c>
      <c r="H22" s="60">
        <v>653</v>
      </c>
      <c r="I22" s="61">
        <v>641</v>
      </c>
      <c r="J22" s="60">
        <v>647</v>
      </c>
      <c r="K22" s="61">
        <v>637</v>
      </c>
      <c r="L22" s="60">
        <v>620</v>
      </c>
      <c r="M22" s="61">
        <v>607</v>
      </c>
      <c r="N22" s="59">
        <v>581</v>
      </c>
      <c r="O22" s="34"/>
    </row>
    <row r="23" spans="1:15">
      <c r="A23" s="57" t="s">
        <v>169</v>
      </c>
      <c r="B23" s="58" t="s">
        <v>170</v>
      </c>
      <c r="C23" s="59">
        <v>69</v>
      </c>
      <c r="D23" s="60">
        <v>66</v>
      </c>
      <c r="E23" s="61">
        <v>56</v>
      </c>
      <c r="F23" s="60">
        <v>56</v>
      </c>
      <c r="G23" s="61">
        <v>55</v>
      </c>
      <c r="H23" s="60">
        <v>56</v>
      </c>
      <c r="I23" s="61">
        <v>53</v>
      </c>
      <c r="J23" s="60">
        <v>54</v>
      </c>
      <c r="K23" s="61">
        <v>49</v>
      </c>
      <c r="L23" s="60">
        <v>52</v>
      </c>
      <c r="M23" s="61">
        <v>52</v>
      </c>
      <c r="N23" s="59">
        <v>52</v>
      </c>
      <c r="O23" s="34"/>
    </row>
    <row r="24" spans="1:15">
      <c r="A24" s="57" t="s">
        <v>171</v>
      </c>
      <c r="B24" s="58" t="s">
        <v>172</v>
      </c>
      <c r="C24" s="59">
        <v>496</v>
      </c>
      <c r="D24" s="60">
        <v>487</v>
      </c>
      <c r="E24" s="61">
        <v>443</v>
      </c>
      <c r="F24" s="60">
        <v>440</v>
      </c>
      <c r="G24" s="61">
        <v>440</v>
      </c>
      <c r="H24" s="60">
        <v>445</v>
      </c>
      <c r="I24" s="61">
        <v>442</v>
      </c>
      <c r="J24" s="60">
        <v>503</v>
      </c>
      <c r="K24" s="61">
        <v>526</v>
      </c>
      <c r="L24" s="60">
        <v>515</v>
      </c>
      <c r="M24" s="61">
        <v>517</v>
      </c>
      <c r="N24" s="59">
        <v>521</v>
      </c>
      <c r="O24" s="34"/>
    </row>
    <row r="25" spans="1:15">
      <c r="A25" s="57" t="s">
        <v>173</v>
      </c>
      <c r="B25" s="58" t="s">
        <v>174</v>
      </c>
      <c r="C25" s="59">
        <v>3137</v>
      </c>
      <c r="D25" s="60">
        <v>3034</v>
      </c>
      <c r="E25" s="61">
        <v>2951</v>
      </c>
      <c r="F25" s="60">
        <v>2925</v>
      </c>
      <c r="G25" s="61">
        <v>2878</v>
      </c>
      <c r="H25" s="60">
        <v>2910</v>
      </c>
      <c r="I25" s="61">
        <v>2841</v>
      </c>
      <c r="J25" s="60">
        <v>2844</v>
      </c>
      <c r="K25" s="61">
        <v>2734</v>
      </c>
      <c r="L25" s="60">
        <v>2656</v>
      </c>
      <c r="M25" s="61">
        <v>2600</v>
      </c>
      <c r="N25" s="59">
        <v>2524</v>
      </c>
      <c r="O25" s="34"/>
    </row>
    <row r="26" spans="1:15">
      <c r="A26" s="57" t="s">
        <v>175</v>
      </c>
      <c r="B26" s="58" t="s">
        <v>176</v>
      </c>
      <c r="C26" s="59">
        <v>16</v>
      </c>
      <c r="D26" s="60">
        <v>15</v>
      </c>
      <c r="E26" s="61">
        <v>16</v>
      </c>
      <c r="F26" s="60">
        <v>15</v>
      </c>
      <c r="G26" s="61">
        <v>16</v>
      </c>
      <c r="H26" s="60">
        <v>16</v>
      </c>
      <c r="I26" s="61">
        <v>15</v>
      </c>
      <c r="J26" s="60">
        <v>15</v>
      </c>
      <c r="K26" s="61">
        <v>14</v>
      </c>
      <c r="L26" s="60">
        <v>13</v>
      </c>
      <c r="M26" s="61">
        <v>13</v>
      </c>
      <c r="N26" s="59">
        <v>12</v>
      </c>
      <c r="O26" s="34"/>
    </row>
    <row r="27" spans="1:15">
      <c r="A27" s="57" t="s">
        <v>177</v>
      </c>
      <c r="B27" s="58" t="s">
        <v>178</v>
      </c>
      <c r="C27" s="59">
        <v>13941</v>
      </c>
      <c r="D27" s="60">
        <v>13768</v>
      </c>
      <c r="E27" s="61">
        <v>13646</v>
      </c>
      <c r="F27" s="60">
        <v>13516</v>
      </c>
      <c r="G27" s="61">
        <v>13351</v>
      </c>
      <c r="H27" s="60">
        <v>13185</v>
      </c>
      <c r="I27" s="61">
        <v>13248</v>
      </c>
      <c r="J27" s="60">
        <v>13064</v>
      </c>
      <c r="K27" s="61">
        <v>12923</v>
      </c>
      <c r="L27" s="60">
        <v>12626</v>
      </c>
      <c r="M27" s="61">
        <v>12468</v>
      </c>
      <c r="N27" s="59">
        <v>12197</v>
      </c>
      <c r="O27" s="34"/>
    </row>
    <row r="28" spans="1:15">
      <c r="A28" s="57" t="s">
        <v>179</v>
      </c>
      <c r="B28" s="58" t="s">
        <v>180</v>
      </c>
      <c r="C28" s="59">
        <v>11</v>
      </c>
      <c r="D28" s="60">
        <v>13</v>
      </c>
      <c r="E28" s="61">
        <v>18</v>
      </c>
      <c r="F28" s="60">
        <v>18</v>
      </c>
      <c r="G28" s="61">
        <v>19</v>
      </c>
      <c r="H28" s="60">
        <v>20</v>
      </c>
      <c r="I28" s="61">
        <v>20</v>
      </c>
      <c r="J28" s="60">
        <v>22</v>
      </c>
      <c r="K28" s="61">
        <v>25</v>
      </c>
      <c r="L28" s="60">
        <v>26</v>
      </c>
      <c r="M28" s="61">
        <v>28</v>
      </c>
      <c r="N28" s="59">
        <v>32</v>
      </c>
      <c r="O28" s="34"/>
    </row>
    <row r="29" spans="1:15">
      <c r="A29" s="57" t="s">
        <v>181</v>
      </c>
      <c r="B29" s="58" t="s">
        <v>182</v>
      </c>
      <c r="C29" s="62" t="s">
        <v>158</v>
      </c>
      <c r="D29" s="63" t="s">
        <v>158</v>
      </c>
      <c r="E29" s="64" t="s">
        <v>158</v>
      </c>
      <c r="F29" s="63" t="s">
        <v>158</v>
      </c>
      <c r="G29" s="64" t="s">
        <v>158</v>
      </c>
      <c r="H29" s="63" t="s">
        <v>158</v>
      </c>
      <c r="I29" s="64" t="s">
        <v>158</v>
      </c>
      <c r="J29" s="63" t="s">
        <v>158</v>
      </c>
      <c r="K29" s="64" t="s">
        <v>158</v>
      </c>
      <c r="L29" s="63" t="s">
        <v>158</v>
      </c>
      <c r="M29" s="64" t="s">
        <v>158</v>
      </c>
      <c r="N29" s="62" t="s">
        <v>158</v>
      </c>
      <c r="O29" s="34"/>
    </row>
    <row r="30" spans="1:15">
      <c r="A30" s="57" t="s">
        <v>183</v>
      </c>
      <c r="B30" s="58" t="s">
        <v>184</v>
      </c>
      <c r="C30" s="59">
        <v>3627</v>
      </c>
      <c r="D30" s="60">
        <v>3618</v>
      </c>
      <c r="E30" s="61">
        <v>3577</v>
      </c>
      <c r="F30" s="60">
        <v>3591</v>
      </c>
      <c r="G30" s="61">
        <v>3483</v>
      </c>
      <c r="H30" s="60">
        <v>3428</v>
      </c>
      <c r="I30" s="61">
        <v>3326</v>
      </c>
      <c r="J30" s="60">
        <v>3285</v>
      </c>
      <c r="K30" s="61">
        <v>3252</v>
      </c>
      <c r="L30" s="60">
        <v>3182</v>
      </c>
      <c r="M30" s="61">
        <v>3089</v>
      </c>
      <c r="N30" s="59">
        <v>3022</v>
      </c>
      <c r="O30" s="34"/>
    </row>
    <row r="31" spans="1:15">
      <c r="A31" s="57" t="s">
        <v>185</v>
      </c>
      <c r="B31" s="58" t="s">
        <v>186</v>
      </c>
      <c r="C31" s="59">
        <v>52</v>
      </c>
      <c r="D31" s="60">
        <v>51</v>
      </c>
      <c r="E31" s="61">
        <v>50</v>
      </c>
      <c r="F31" s="60">
        <v>48</v>
      </c>
      <c r="G31" s="61">
        <v>47</v>
      </c>
      <c r="H31" s="60">
        <v>48</v>
      </c>
      <c r="I31" s="61">
        <v>46</v>
      </c>
      <c r="J31" s="60">
        <v>46</v>
      </c>
      <c r="K31" s="61">
        <v>43</v>
      </c>
      <c r="L31" s="60">
        <v>38</v>
      </c>
      <c r="M31" s="61">
        <v>40</v>
      </c>
      <c r="N31" s="59">
        <v>40</v>
      </c>
      <c r="O31" s="34"/>
    </row>
    <row r="32" spans="1:15">
      <c r="A32" s="57" t="s">
        <v>187</v>
      </c>
      <c r="B32" s="58" t="s">
        <v>188</v>
      </c>
      <c r="C32" s="59">
        <v>242</v>
      </c>
      <c r="D32" s="60">
        <v>230</v>
      </c>
      <c r="E32" s="61">
        <v>228</v>
      </c>
      <c r="F32" s="60">
        <v>227</v>
      </c>
      <c r="G32" s="61">
        <v>220</v>
      </c>
      <c r="H32" s="60">
        <v>220</v>
      </c>
      <c r="I32" s="61">
        <v>222</v>
      </c>
      <c r="J32" s="60">
        <v>257</v>
      </c>
      <c r="K32" s="61">
        <v>252</v>
      </c>
      <c r="L32" s="60">
        <v>241</v>
      </c>
      <c r="M32" s="61">
        <v>216</v>
      </c>
      <c r="N32" s="59">
        <v>189</v>
      </c>
      <c r="O32" s="34"/>
    </row>
    <row r="33" spans="1:15">
      <c r="A33" s="57" t="s">
        <v>189</v>
      </c>
      <c r="B33" s="58" t="s">
        <v>190</v>
      </c>
      <c r="C33" s="59">
        <v>14</v>
      </c>
      <c r="D33" s="60">
        <v>14</v>
      </c>
      <c r="E33" s="61">
        <v>12</v>
      </c>
      <c r="F33" s="60">
        <v>12</v>
      </c>
      <c r="G33" s="61">
        <v>12</v>
      </c>
      <c r="H33" s="60">
        <v>12</v>
      </c>
      <c r="I33" s="61">
        <v>11</v>
      </c>
      <c r="J33" s="60">
        <v>11</v>
      </c>
      <c r="K33" s="61">
        <v>10</v>
      </c>
      <c r="L33" s="60">
        <v>10</v>
      </c>
      <c r="M33" s="61">
        <v>10</v>
      </c>
      <c r="N33" s="59">
        <v>10</v>
      </c>
      <c r="O33" s="34"/>
    </row>
    <row r="34" spans="1:15">
      <c r="A34" s="57" t="s">
        <v>191</v>
      </c>
      <c r="B34" s="58" t="s">
        <v>192</v>
      </c>
      <c r="C34" s="59">
        <v>224</v>
      </c>
      <c r="D34" s="60">
        <v>238</v>
      </c>
      <c r="E34" s="61">
        <v>241</v>
      </c>
      <c r="F34" s="60">
        <v>246</v>
      </c>
      <c r="G34" s="61">
        <v>252</v>
      </c>
      <c r="H34" s="60">
        <v>245</v>
      </c>
      <c r="I34" s="61">
        <v>245</v>
      </c>
      <c r="J34" s="60">
        <v>237</v>
      </c>
      <c r="K34" s="61">
        <v>227</v>
      </c>
      <c r="L34" s="60">
        <v>170</v>
      </c>
      <c r="M34" s="61">
        <v>135</v>
      </c>
      <c r="N34" s="59">
        <v>136</v>
      </c>
      <c r="O34" s="34"/>
    </row>
    <row r="35" spans="1:15">
      <c r="A35" s="57" t="s">
        <v>193</v>
      </c>
      <c r="B35" s="58" t="s">
        <v>194</v>
      </c>
      <c r="C35" s="59">
        <v>353</v>
      </c>
      <c r="D35" s="60">
        <v>349</v>
      </c>
      <c r="E35" s="61">
        <v>343</v>
      </c>
      <c r="F35" s="60">
        <v>340</v>
      </c>
      <c r="G35" s="61">
        <v>338</v>
      </c>
      <c r="H35" s="60">
        <v>337</v>
      </c>
      <c r="I35" s="61">
        <v>334</v>
      </c>
      <c r="J35" s="60">
        <v>331</v>
      </c>
      <c r="K35" s="61">
        <v>326</v>
      </c>
      <c r="L35" s="60">
        <v>316</v>
      </c>
      <c r="M35" s="61">
        <v>298</v>
      </c>
      <c r="N35" s="59">
        <v>278</v>
      </c>
      <c r="O35" s="34"/>
    </row>
    <row r="36" spans="1:15">
      <c r="A36" s="57" t="s">
        <v>195</v>
      </c>
      <c r="B36" s="58" t="s">
        <v>196</v>
      </c>
      <c r="C36" s="59">
        <v>2535</v>
      </c>
      <c r="D36" s="60">
        <v>1985</v>
      </c>
      <c r="E36" s="61">
        <v>168</v>
      </c>
      <c r="F36" s="60">
        <v>179</v>
      </c>
      <c r="G36" s="61">
        <v>181</v>
      </c>
      <c r="H36" s="60">
        <v>185</v>
      </c>
      <c r="I36" s="61">
        <v>193</v>
      </c>
      <c r="J36" s="60">
        <v>201</v>
      </c>
      <c r="K36" s="61">
        <v>212</v>
      </c>
      <c r="L36" s="60">
        <v>218</v>
      </c>
      <c r="M36" s="61">
        <v>226</v>
      </c>
      <c r="N36" s="59">
        <v>231</v>
      </c>
      <c r="O36" s="34"/>
    </row>
    <row r="37" spans="1:15">
      <c r="A37" s="57" t="s">
        <v>197</v>
      </c>
      <c r="B37" s="58" t="s">
        <v>198</v>
      </c>
      <c r="C37" s="59">
        <v>94</v>
      </c>
      <c r="D37" s="60">
        <v>96</v>
      </c>
      <c r="E37" s="61">
        <v>106</v>
      </c>
      <c r="F37" s="60">
        <v>109</v>
      </c>
      <c r="G37" s="61">
        <v>103</v>
      </c>
      <c r="H37" s="60">
        <v>101</v>
      </c>
      <c r="I37" s="61">
        <v>100</v>
      </c>
      <c r="J37" s="60">
        <v>150</v>
      </c>
      <c r="K37" s="61">
        <v>146</v>
      </c>
      <c r="L37" s="60">
        <v>136</v>
      </c>
      <c r="M37" s="61">
        <v>127</v>
      </c>
      <c r="N37" s="59">
        <v>125</v>
      </c>
      <c r="O37" s="34"/>
    </row>
    <row r="38" spans="1:15">
      <c r="A38" s="57" t="s">
        <v>199</v>
      </c>
      <c r="B38" s="58" t="s">
        <v>200</v>
      </c>
      <c r="C38" s="59">
        <v>5590</v>
      </c>
      <c r="D38" s="60">
        <v>5505</v>
      </c>
      <c r="E38" s="61">
        <v>5431</v>
      </c>
      <c r="F38" s="60">
        <v>5346</v>
      </c>
      <c r="G38" s="61">
        <v>5237</v>
      </c>
      <c r="H38" s="60">
        <v>5221</v>
      </c>
      <c r="I38" s="61">
        <v>5104</v>
      </c>
      <c r="J38" s="60">
        <v>5141</v>
      </c>
      <c r="K38" s="61">
        <v>5049</v>
      </c>
      <c r="L38" s="60">
        <v>4911</v>
      </c>
      <c r="M38" s="61">
        <v>4722</v>
      </c>
      <c r="N38" s="59">
        <v>4549</v>
      </c>
      <c r="O38" s="34"/>
    </row>
    <row r="39" spans="1:15">
      <c r="A39" s="57" t="s">
        <v>201</v>
      </c>
      <c r="B39" s="58" t="s">
        <v>202</v>
      </c>
      <c r="C39" s="59">
        <v>459</v>
      </c>
      <c r="D39" s="60">
        <v>442</v>
      </c>
      <c r="E39" s="61">
        <v>452</v>
      </c>
      <c r="F39" s="60">
        <v>463</v>
      </c>
      <c r="G39" s="61">
        <v>451</v>
      </c>
      <c r="H39" s="60">
        <v>361</v>
      </c>
      <c r="I39" s="61">
        <v>353</v>
      </c>
      <c r="J39" s="60">
        <v>341</v>
      </c>
      <c r="K39" s="61">
        <v>333</v>
      </c>
      <c r="L39" s="60">
        <v>326</v>
      </c>
      <c r="M39" s="61">
        <v>330</v>
      </c>
      <c r="N39" s="59">
        <v>339</v>
      </c>
      <c r="O39" s="34"/>
    </row>
    <row r="40" spans="1:15">
      <c r="A40" s="57" t="s">
        <v>203</v>
      </c>
      <c r="B40" s="58" t="s">
        <v>204</v>
      </c>
      <c r="C40" s="59">
        <v>6591</v>
      </c>
      <c r="D40" s="60">
        <v>6561</v>
      </c>
      <c r="E40" s="61">
        <v>6546</v>
      </c>
      <c r="F40" s="60">
        <v>6485</v>
      </c>
      <c r="G40" s="61">
        <v>6505</v>
      </c>
      <c r="H40" s="60">
        <v>6552</v>
      </c>
      <c r="I40" s="61">
        <v>6623</v>
      </c>
      <c r="J40" s="60">
        <v>6876</v>
      </c>
      <c r="K40" s="61">
        <v>6826</v>
      </c>
      <c r="L40" s="60">
        <v>6703</v>
      </c>
      <c r="M40" s="61">
        <v>6513</v>
      </c>
      <c r="N40" s="59">
        <v>6168</v>
      </c>
      <c r="O40" s="34"/>
    </row>
    <row r="41" spans="1:15">
      <c r="A41" s="57" t="s">
        <v>205</v>
      </c>
      <c r="B41" s="58" t="s">
        <v>206</v>
      </c>
      <c r="C41" s="59">
        <v>92</v>
      </c>
      <c r="D41" s="60">
        <v>94</v>
      </c>
      <c r="E41" s="61">
        <v>94</v>
      </c>
      <c r="F41" s="60">
        <v>98</v>
      </c>
      <c r="G41" s="61">
        <v>98</v>
      </c>
      <c r="H41" s="60">
        <v>91</v>
      </c>
      <c r="I41" s="61">
        <v>90</v>
      </c>
      <c r="J41" s="60">
        <v>95</v>
      </c>
      <c r="K41" s="61">
        <v>89</v>
      </c>
      <c r="L41" s="60">
        <v>88</v>
      </c>
      <c r="M41" s="61">
        <v>87</v>
      </c>
      <c r="N41" s="59">
        <v>77</v>
      </c>
      <c r="O41" s="34"/>
    </row>
    <row r="42" spans="1:15">
      <c r="A42" s="57" t="s">
        <v>207</v>
      </c>
      <c r="B42" s="58" t="s">
        <v>208</v>
      </c>
      <c r="C42" s="59">
        <v>849</v>
      </c>
      <c r="D42" s="60">
        <v>850</v>
      </c>
      <c r="E42" s="61">
        <v>851</v>
      </c>
      <c r="F42" s="60">
        <v>856</v>
      </c>
      <c r="G42" s="61">
        <v>847</v>
      </c>
      <c r="H42" s="60">
        <v>843</v>
      </c>
      <c r="I42" s="61">
        <v>824</v>
      </c>
      <c r="J42" s="60">
        <v>931</v>
      </c>
      <c r="K42" s="61">
        <v>932</v>
      </c>
      <c r="L42" s="60">
        <v>914</v>
      </c>
      <c r="M42" s="61">
        <v>907</v>
      </c>
      <c r="N42" s="59">
        <v>916</v>
      </c>
      <c r="O42" s="34"/>
    </row>
    <row r="43" spans="1:15">
      <c r="A43" s="57" t="s">
        <v>209</v>
      </c>
      <c r="B43" s="58" t="s">
        <v>210</v>
      </c>
      <c r="C43" s="59">
        <v>2018</v>
      </c>
      <c r="D43" s="60">
        <v>1992</v>
      </c>
      <c r="E43" s="61">
        <v>1953</v>
      </c>
      <c r="F43" s="60">
        <v>1921</v>
      </c>
      <c r="G43" s="61">
        <v>1863</v>
      </c>
      <c r="H43" s="60">
        <v>1863</v>
      </c>
      <c r="I43" s="61">
        <v>1831</v>
      </c>
      <c r="J43" s="60">
        <v>1830</v>
      </c>
      <c r="K43" s="61">
        <v>1795</v>
      </c>
      <c r="L43" s="60">
        <v>1757</v>
      </c>
      <c r="M43" s="61">
        <v>1672</v>
      </c>
      <c r="N43" s="59">
        <v>1624</v>
      </c>
      <c r="O43" s="34"/>
    </row>
    <row r="44" spans="1:15">
      <c r="A44" s="57" t="s">
        <v>211</v>
      </c>
      <c r="B44" s="58" t="s">
        <v>212</v>
      </c>
      <c r="C44" s="59">
        <v>97</v>
      </c>
      <c r="D44" s="60">
        <v>99</v>
      </c>
      <c r="E44" s="61">
        <v>98</v>
      </c>
      <c r="F44" s="60">
        <v>103</v>
      </c>
      <c r="G44" s="61">
        <v>98</v>
      </c>
      <c r="H44" s="60">
        <v>95</v>
      </c>
      <c r="I44" s="61">
        <v>96</v>
      </c>
      <c r="J44" s="60">
        <v>160</v>
      </c>
      <c r="K44" s="61">
        <v>155</v>
      </c>
      <c r="L44" s="60">
        <v>150</v>
      </c>
      <c r="M44" s="61">
        <v>143</v>
      </c>
      <c r="N44" s="59">
        <v>145</v>
      </c>
      <c r="O44" s="34"/>
    </row>
    <row r="45" spans="1:15">
      <c r="A45" s="57" t="s">
        <v>213</v>
      </c>
      <c r="B45" s="58" t="s">
        <v>214</v>
      </c>
      <c r="C45" s="59">
        <v>1256</v>
      </c>
      <c r="D45" s="60">
        <v>1216</v>
      </c>
      <c r="E45" s="61">
        <v>1189</v>
      </c>
      <c r="F45" s="60">
        <v>1131</v>
      </c>
      <c r="G45" s="61">
        <v>1087</v>
      </c>
      <c r="H45" s="60">
        <v>1059</v>
      </c>
      <c r="I45" s="61">
        <v>962</v>
      </c>
      <c r="J45" s="60">
        <v>1205</v>
      </c>
      <c r="K45" s="61">
        <v>1175</v>
      </c>
      <c r="L45" s="60">
        <v>1129</v>
      </c>
      <c r="M45" s="61">
        <v>1078</v>
      </c>
      <c r="N45" s="59">
        <v>1062</v>
      </c>
      <c r="O45" s="34"/>
    </row>
    <row r="46" spans="1:15">
      <c r="A46" s="57" t="s">
        <v>215</v>
      </c>
      <c r="B46" s="58" t="s">
        <v>216</v>
      </c>
      <c r="C46" s="59">
        <v>26</v>
      </c>
      <c r="D46" s="60">
        <v>26</v>
      </c>
      <c r="E46" s="61">
        <v>27</v>
      </c>
      <c r="F46" s="60">
        <v>27</v>
      </c>
      <c r="G46" s="61">
        <v>27</v>
      </c>
      <c r="H46" s="60">
        <v>28</v>
      </c>
      <c r="I46" s="61">
        <v>27</v>
      </c>
      <c r="J46" s="60">
        <v>30</v>
      </c>
      <c r="K46" s="61">
        <v>27</v>
      </c>
      <c r="L46" s="60">
        <v>28</v>
      </c>
      <c r="M46" s="61">
        <v>26</v>
      </c>
      <c r="N46" s="59">
        <v>25</v>
      </c>
      <c r="O46" s="34"/>
    </row>
    <row r="47" spans="1:15">
      <c r="A47" s="57" t="s">
        <v>217</v>
      </c>
      <c r="B47" s="58" t="s">
        <v>218</v>
      </c>
      <c r="C47" s="59">
        <v>2425</v>
      </c>
      <c r="D47" s="60">
        <v>2382</v>
      </c>
      <c r="E47" s="61">
        <v>2327</v>
      </c>
      <c r="F47" s="60">
        <v>2233</v>
      </c>
      <c r="G47" s="61">
        <v>2135</v>
      </c>
      <c r="H47" s="60">
        <v>2119</v>
      </c>
      <c r="I47" s="61">
        <v>2033</v>
      </c>
      <c r="J47" s="60">
        <v>2111</v>
      </c>
      <c r="K47" s="61">
        <v>2052</v>
      </c>
      <c r="L47" s="60">
        <v>1899</v>
      </c>
      <c r="M47" s="61">
        <v>1797</v>
      </c>
      <c r="N47" s="59">
        <v>1759</v>
      </c>
      <c r="O47" s="34"/>
    </row>
    <row r="48" spans="1:15">
      <c r="A48" s="57" t="s">
        <v>219</v>
      </c>
      <c r="B48" s="58" t="s">
        <v>220</v>
      </c>
      <c r="C48" s="59">
        <v>1213</v>
      </c>
      <c r="D48" s="60">
        <v>1186</v>
      </c>
      <c r="E48" s="61">
        <v>1128</v>
      </c>
      <c r="F48" s="60">
        <v>1092</v>
      </c>
      <c r="G48" s="61">
        <v>1041</v>
      </c>
      <c r="H48" s="60">
        <v>1014</v>
      </c>
      <c r="I48" s="61">
        <v>965</v>
      </c>
      <c r="J48" s="60">
        <v>1120</v>
      </c>
      <c r="K48" s="61">
        <v>1110</v>
      </c>
      <c r="L48" s="60">
        <v>1079</v>
      </c>
      <c r="M48" s="61">
        <v>1047</v>
      </c>
      <c r="N48" s="59">
        <v>1003</v>
      </c>
      <c r="O48" s="34"/>
    </row>
    <row r="49" spans="1:15">
      <c r="A49" s="57" t="s">
        <v>221</v>
      </c>
      <c r="B49" s="58" t="s">
        <v>222</v>
      </c>
      <c r="C49" s="59">
        <v>942</v>
      </c>
      <c r="D49" s="60">
        <v>935</v>
      </c>
      <c r="E49" s="61">
        <v>930</v>
      </c>
      <c r="F49" s="60">
        <v>921</v>
      </c>
      <c r="G49" s="61">
        <v>913</v>
      </c>
      <c r="H49" s="60">
        <v>903</v>
      </c>
      <c r="I49" s="61">
        <v>877</v>
      </c>
      <c r="J49" s="60">
        <v>854</v>
      </c>
      <c r="K49" s="61">
        <v>819</v>
      </c>
      <c r="L49" s="60">
        <v>790</v>
      </c>
      <c r="M49" s="61">
        <v>764</v>
      </c>
      <c r="N49" s="59">
        <v>677</v>
      </c>
      <c r="O49" s="34"/>
    </row>
    <row r="50" spans="1:15">
      <c r="A50" s="57" t="s">
        <v>223</v>
      </c>
      <c r="B50" s="58" t="s">
        <v>224</v>
      </c>
      <c r="C50" s="59">
        <v>224</v>
      </c>
      <c r="D50" s="60">
        <v>221</v>
      </c>
      <c r="E50" s="61">
        <v>211</v>
      </c>
      <c r="F50" s="60">
        <v>206</v>
      </c>
      <c r="G50" s="61">
        <v>201</v>
      </c>
      <c r="H50" s="60">
        <v>191</v>
      </c>
      <c r="I50" s="61">
        <v>191</v>
      </c>
      <c r="J50" s="60">
        <v>192</v>
      </c>
      <c r="K50" s="61">
        <v>183</v>
      </c>
      <c r="L50" s="60">
        <v>182</v>
      </c>
      <c r="M50" s="61">
        <v>178</v>
      </c>
      <c r="N50" s="59">
        <v>176</v>
      </c>
      <c r="O50" s="34"/>
    </row>
    <row r="51" spans="1:15">
      <c r="A51" s="57" t="s">
        <v>225</v>
      </c>
      <c r="B51" s="58" t="s">
        <v>226</v>
      </c>
      <c r="C51" s="59">
        <v>14</v>
      </c>
      <c r="D51" s="60">
        <v>14</v>
      </c>
      <c r="E51" s="61">
        <v>14</v>
      </c>
      <c r="F51" s="60">
        <v>13</v>
      </c>
      <c r="G51" s="61">
        <v>11</v>
      </c>
      <c r="H51" s="60">
        <v>10</v>
      </c>
      <c r="I51" s="61">
        <v>11</v>
      </c>
      <c r="J51" s="60">
        <v>9</v>
      </c>
      <c r="K51" s="61">
        <v>8</v>
      </c>
      <c r="L51" s="60">
        <v>6</v>
      </c>
      <c r="M51" s="61">
        <v>5</v>
      </c>
      <c r="N51" s="59">
        <v>4</v>
      </c>
      <c r="O51" s="34"/>
    </row>
    <row r="52" spans="1:15">
      <c r="A52" s="57" t="s">
        <v>229</v>
      </c>
      <c r="B52" s="58" t="s">
        <v>230</v>
      </c>
      <c r="C52" s="59">
        <v>473</v>
      </c>
      <c r="D52" s="60">
        <v>467</v>
      </c>
      <c r="E52" s="61">
        <v>468</v>
      </c>
      <c r="F52" s="60">
        <v>465</v>
      </c>
      <c r="G52" s="61">
        <v>468</v>
      </c>
      <c r="H52" s="60">
        <v>472</v>
      </c>
      <c r="I52" s="61">
        <v>459</v>
      </c>
      <c r="J52" s="60">
        <v>457</v>
      </c>
      <c r="K52" s="61">
        <v>457</v>
      </c>
      <c r="L52" s="60">
        <v>448</v>
      </c>
      <c r="M52" s="61">
        <v>430</v>
      </c>
      <c r="N52" s="59">
        <v>420</v>
      </c>
      <c r="O52" s="34"/>
    </row>
    <row r="53" spans="1:15">
      <c r="A53" s="57" t="s">
        <v>231</v>
      </c>
      <c r="B53" s="58" t="s">
        <v>232</v>
      </c>
      <c r="C53" s="59">
        <v>104</v>
      </c>
      <c r="D53" s="60">
        <v>99</v>
      </c>
      <c r="E53" s="61">
        <v>104</v>
      </c>
      <c r="F53" s="60">
        <v>103</v>
      </c>
      <c r="G53" s="61">
        <v>105</v>
      </c>
      <c r="H53" s="60">
        <v>97</v>
      </c>
      <c r="I53" s="61">
        <v>92</v>
      </c>
      <c r="J53" s="60">
        <v>63</v>
      </c>
      <c r="K53" s="61">
        <v>220</v>
      </c>
      <c r="L53" s="60">
        <v>219</v>
      </c>
      <c r="M53" s="61">
        <v>215</v>
      </c>
      <c r="N53" s="59">
        <v>199</v>
      </c>
      <c r="O53" s="34"/>
    </row>
    <row r="54" spans="1:15">
      <c r="A54" s="57" t="s">
        <v>233</v>
      </c>
      <c r="B54" s="58" t="s">
        <v>234</v>
      </c>
      <c r="C54" s="59">
        <v>98</v>
      </c>
      <c r="D54" s="60">
        <v>96</v>
      </c>
      <c r="E54" s="61">
        <v>95</v>
      </c>
      <c r="F54" s="60">
        <v>94</v>
      </c>
      <c r="G54" s="61">
        <v>92</v>
      </c>
      <c r="H54" s="60">
        <v>88</v>
      </c>
      <c r="I54" s="61">
        <v>87</v>
      </c>
      <c r="J54" s="60">
        <v>81</v>
      </c>
      <c r="K54" s="61">
        <v>74</v>
      </c>
      <c r="L54" s="60">
        <v>61</v>
      </c>
      <c r="M54" s="61">
        <v>45</v>
      </c>
      <c r="N54" s="59">
        <v>42</v>
      </c>
      <c r="O54" s="34"/>
    </row>
    <row r="55" spans="1:15">
      <c r="A55" s="57" t="s">
        <v>227</v>
      </c>
      <c r="B55" s="58" t="s">
        <v>228</v>
      </c>
      <c r="C55" s="59">
        <v>48</v>
      </c>
      <c r="D55" s="60">
        <v>48</v>
      </c>
      <c r="E55" s="61">
        <v>40</v>
      </c>
      <c r="F55" s="60">
        <v>39</v>
      </c>
      <c r="G55" s="61">
        <v>37</v>
      </c>
      <c r="H55" s="60">
        <v>38</v>
      </c>
      <c r="I55" s="61">
        <v>31</v>
      </c>
      <c r="J55" s="60">
        <v>29</v>
      </c>
      <c r="K55" s="61">
        <v>27</v>
      </c>
      <c r="L55" s="60">
        <v>27</v>
      </c>
      <c r="M55" s="61">
        <v>26</v>
      </c>
      <c r="N55" s="59">
        <v>22</v>
      </c>
      <c r="O55" s="34"/>
    </row>
    <row r="56" spans="1:15">
      <c r="A56" s="57" t="s">
        <v>235</v>
      </c>
      <c r="B56" s="58" t="s">
        <v>236</v>
      </c>
      <c r="C56" s="59">
        <v>1013</v>
      </c>
      <c r="D56" s="60">
        <v>1011</v>
      </c>
      <c r="E56" s="61">
        <v>1007</v>
      </c>
      <c r="F56" s="60">
        <v>1024</v>
      </c>
      <c r="G56" s="61">
        <v>993</v>
      </c>
      <c r="H56" s="60">
        <v>980</v>
      </c>
      <c r="I56" s="61">
        <v>952</v>
      </c>
      <c r="J56" s="60">
        <v>946</v>
      </c>
      <c r="K56" s="61">
        <v>950</v>
      </c>
      <c r="L56" s="60">
        <v>938</v>
      </c>
      <c r="M56" s="61">
        <v>930</v>
      </c>
      <c r="N56" s="59">
        <v>934</v>
      </c>
      <c r="O56" s="34"/>
    </row>
    <row r="57" spans="1:15">
      <c r="A57" s="57" t="s">
        <v>237</v>
      </c>
      <c r="B57" s="58" t="s">
        <v>238</v>
      </c>
      <c r="C57" s="59">
        <v>2185</v>
      </c>
      <c r="D57" s="60">
        <v>2185</v>
      </c>
      <c r="E57" s="61">
        <v>2122</v>
      </c>
      <c r="F57" s="60">
        <v>2078</v>
      </c>
      <c r="G57" s="61">
        <v>2018</v>
      </c>
      <c r="H57" s="60">
        <v>1993</v>
      </c>
      <c r="I57" s="61">
        <v>1938</v>
      </c>
      <c r="J57" s="60">
        <v>1961</v>
      </c>
      <c r="K57" s="61">
        <v>1944</v>
      </c>
      <c r="L57" s="60">
        <v>1842</v>
      </c>
      <c r="M57" s="61">
        <v>1754</v>
      </c>
      <c r="N57" s="59">
        <v>1697</v>
      </c>
      <c r="O57" s="34"/>
    </row>
    <row r="58" spans="1:15">
      <c r="A58" s="57" t="s">
        <v>239</v>
      </c>
      <c r="B58" s="58" t="s">
        <v>240</v>
      </c>
      <c r="C58" s="59">
        <v>2026</v>
      </c>
      <c r="D58" s="60">
        <v>1998</v>
      </c>
      <c r="E58" s="61">
        <v>1989</v>
      </c>
      <c r="F58" s="60">
        <v>1950</v>
      </c>
      <c r="G58" s="61">
        <v>1949</v>
      </c>
      <c r="H58" s="60">
        <v>1928</v>
      </c>
      <c r="I58" s="61">
        <v>1929</v>
      </c>
      <c r="J58" s="60">
        <v>1991</v>
      </c>
      <c r="K58" s="61">
        <v>1953</v>
      </c>
      <c r="L58" s="60">
        <v>1904</v>
      </c>
      <c r="M58" s="61">
        <v>1893</v>
      </c>
      <c r="N58" s="59">
        <v>1849</v>
      </c>
      <c r="O58" s="34"/>
    </row>
    <row r="59" spans="1:15">
      <c r="A59" s="57" t="s">
        <v>241</v>
      </c>
      <c r="B59" s="58" t="s">
        <v>242</v>
      </c>
      <c r="C59" s="59">
        <v>2</v>
      </c>
      <c r="D59" s="60">
        <v>2</v>
      </c>
      <c r="E59" s="61">
        <v>2</v>
      </c>
      <c r="F59" s="60">
        <v>2</v>
      </c>
      <c r="G59" s="61">
        <v>2</v>
      </c>
      <c r="H59" s="60">
        <v>3</v>
      </c>
      <c r="I59" s="61">
        <v>4</v>
      </c>
      <c r="J59" s="60">
        <v>3</v>
      </c>
      <c r="K59" s="61">
        <v>5</v>
      </c>
      <c r="L59" s="60">
        <v>4</v>
      </c>
      <c r="M59" s="61">
        <v>4</v>
      </c>
      <c r="N59" s="59">
        <v>4</v>
      </c>
      <c r="O59" s="34"/>
    </row>
    <row r="60" spans="1:15">
      <c r="A60" s="57" t="s">
        <v>243</v>
      </c>
      <c r="B60" s="58" t="s">
        <v>244</v>
      </c>
      <c r="C60" s="59">
        <v>530</v>
      </c>
      <c r="D60" s="60">
        <v>530</v>
      </c>
      <c r="E60" s="61">
        <v>518</v>
      </c>
      <c r="F60" s="60">
        <v>514</v>
      </c>
      <c r="G60" s="61">
        <v>506</v>
      </c>
      <c r="H60" s="60">
        <v>502</v>
      </c>
      <c r="I60" s="61">
        <v>498</v>
      </c>
      <c r="J60" s="60">
        <v>480</v>
      </c>
      <c r="K60" s="61">
        <v>455</v>
      </c>
      <c r="L60" s="60">
        <v>460</v>
      </c>
      <c r="M60" s="61">
        <v>465</v>
      </c>
      <c r="N60" s="59">
        <v>453</v>
      </c>
      <c r="O60" s="34"/>
    </row>
    <row r="61" spans="1:15">
      <c r="A61" s="57" t="s">
        <v>245</v>
      </c>
      <c r="B61" s="58" t="s">
        <v>246</v>
      </c>
      <c r="C61" s="59">
        <v>60</v>
      </c>
      <c r="D61" s="60">
        <v>61</v>
      </c>
      <c r="E61" s="61">
        <v>57</v>
      </c>
      <c r="F61" s="60">
        <v>54</v>
      </c>
      <c r="G61" s="61">
        <v>51</v>
      </c>
      <c r="H61" s="60">
        <v>51</v>
      </c>
      <c r="I61" s="61">
        <v>50</v>
      </c>
      <c r="J61" s="60">
        <v>48</v>
      </c>
      <c r="K61" s="61">
        <v>48</v>
      </c>
      <c r="L61" s="60">
        <v>47</v>
      </c>
      <c r="M61" s="61">
        <v>47</v>
      </c>
      <c r="N61" s="59">
        <v>45</v>
      </c>
      <c r="O61" s="34"/>
    </row>
    <row r="62" spans="1:15">
      <c r="A62" s="57" t="s">
        <v>247</v>
      </c>
      <c r="B62" s="58" t="s">
        <v>248</v>
      </c>
      <c r="C62" s="59">
        <v>8</v>
      </c>
      <c r="D62" s="60">
        <v>8</v>
      </c>
      <c r="E62" s="61">
        <v>7</v>
      </c>
      <c r="F62" s="60">
        <v>8</v>
      </c>
      <c r="G62" s="61">
        <v>8</v>
      </c>
      <c r="H62" s="60">
        <v>8</v>
      </c>
      <c r="I62" s="61">
        <v>8</v>
      </c>
      <c r="J62" s="60">
        <v>8</v>
      </c>
      <c r="K62" s="61">
        <v>9</v>
      </c>
      <c r="L62" s="60">
        <v>9</v>
      </c>
      <c r="M62" s="61">
        <v>9</v>
      </c>
      <c r="N62" s="59">
        <v>9</v>
      </c>
      <c r="O62" s="34"/>
    </row>
    <row r="63" spans="1:15">
      <c r="A63" s="57" t="s">
        <v>249</v>
      </c>
      <c r="B63" s="58" t="s">
        <v>250</v>
      </c>
      <c r="C63" s="59">
        <v>9</v>
      </c>
      <c r="D63" s="60">
        <v>9</v>
      </c>
      <c r="E63" s="61">
        <v>15</v>
      </c>
      <c r="F63" s="60">
        <v>15</v>
      </c>
      <c r="G63" s="61">
        <v>15</v>
      </c>
      <c r="H63" s="60">
        <v>18</v>
      </c>
      <c r="I63" s="61">
        <v>17</v>
      </c>
      <c r="J63" s="60">
        <v>15</v>
      </c>
      <c r="K63" s="61">
        <v>12</v>
      </c>
      <c r="L63" s="60">
        <v>8</v>
      </c>
      <c r="M63" s="61">
        <v>6</v>
      </c>
      <c r="N63" s="59">
        <v>5</v>
      </c>
      <c r="O63" s="34"/>
    </row>
    <row r="64" spans="1:15">
      <c r="A64" s="57" t="s">
        <v>251</v>
      </c>
      <c r="B64" s="58" t="s">
        <v>252</v>
      </c>
      <c r="C64" s="59">
        <v>22</v>
      </c>
      <c r="D64" s="60">
        <v>22</v>
      </c>
      <c r="E64" s="61">
        <v>21</v>
      </c>
      <c r="F64" s="60">
        <v>22</v>
      </c>
      <c r="G64" s="61">
        <v>22</v>
      </c>
      <c r="H64" s="60">
        <v>22</v>
      </c>
      <c r="I64" s="61">
        <v>22</v>
      </c>
      <c r="J64" s="60">
        <v>26</v>
      </c>
      <c r="K64" s="61">
        <v>26</v>
      </c>
      <c r="L64" s="60">
        <v>27</v>
      </c>
      <c r="M64" s="61">
        <v>31</v>
      </c>
      <c r="N64" s="59">
        <v>33</v>
      </c>
      <c r="O64" s="34"/>
    </row>
    <row r="65" spans="1:15">
      <c r="A65" s="57" t="s">
        <v>253</v>
      </c>
      <c r="B65" s="58" t="s">
        <v>254</v>
      </c>
      <c r="C65" s="59">
        <v>10659</v>
      </c>
      <c r="D65" s="60">
        <v>10492</v>
      </c>
      <c r="E65" s="61">
        <v>10358</v>
      </c>
      <c r="F65" s="60">
        <v>10214</v>
      </c>
      <c r="G65" s="61">
        <v>10086</v>
      </c>
      <c r="H65" s="60">
        <v>9958</v>
      </c>
      <c r="I65" s="61">
        <v>9905</v>
      </c>
      <c r="J65" s="60">
        <v>9749</v>
      </c>
      <c r="K65" s="61">
        <v>9613</v>
      </c>
      <c r="L65" s="60">
        <v>9455</v>
      </c>
      <c r="M65" s="61">
        <v>9286</v>
      </c>
      <c r="N65" s="59">
        <v>9000</v>
      </c>
      <c r="O65" s="34"/>
    </row>
    <row r="66" spans="1:15">
      <c r="A66" s="57" t="s">
        <v>255</v>
      </c>
      <c r="B66" s="58" t="s">
        <v>256</v>
      </c>
      <c r="C66" s="59">
        <v>16</v>
      </c>
      <c r="D66" s="60">
        <v>17</v>
      </c>
      <c r="E66" s="61">
        <v>15</v>
      </c>
      <c r="F66" s="60">
        <v>13</v>
      </c>
      <c r="G66" s="61">
        <v>13</v>
      </c>
      <c r="H66" s="60">
        <v>13</v>
      </c>
      <c r="I66" s="61">
        <v>14</v>
      </c>
      <c r="J66" s="60">
        <v>19</v>
      </c>
      <c r="K66" s="61">
        <v>19</v>
      </c>
      <c r="L66" s="60">
        <v>16</v>
      </c>
      <c r="M66" s="61">
        <v>15</v>
      </c>
      <c r="N66" s="59">
        <v>15</v>
      </c>
      <c r="O66" s="34"/>
    </row>
    <row r="67" spans="1:15">
      <c r="A67" s="57" t="s">
        <v>257</v>
      </c>
      <c r="B67" s="58" t="s">
        <v>258</v>
      </c>
      <c r="C67" s="59">
        <v>5193</v>
      </c>
      <c r="D67" s="60">
        <v>5109</v>
      </c>
      <c r="E67" s="61">
        <v>5086</v>
      </c>
      <c r="F67" s="60">
        <v>5017</v>
      </c>
      <c r="G67" s="61">
        <v>5013</v>
      </c>
      <c r="H67" s="60">
        <v>4929</v>
      </c>
      <c r="I67" s="61">
        <v>4917</v>
      </c>
      <c r="J67" s="60">
        <v>5377</v>
      </c>
      <c r="K67" s="61">
        <v>5299</v>
      </c>
      <c r="L67" s="60">
        <v>5234</v>
      </c>
      <c r="M67" s="61">
        <v>5136</v>
      </c>
      <c r="N67" s="59">
        <v>5098</v>
      </c>
      <c r="O67" s="34"/>
    </row>
    <row r="68" spans="1:15">
      <c r="A68" s="57" t="s">
        <v>259</v>
      </c>
      <c r="B68" s="58" t="s">
        <v>260</v>
      </c>
      <c r="C68" s="59">
        <v>4</v>
      </c>
      <c r="D68" s="60">
        <v>4</v>
      </c>
      <c r="E68" s="61">
        <v>4</v>
      </c>
      <c r="F68" s="60">
        <v>4</v>
      </c>
      <c r="G68" s="61">
        <v>4</v>
      </c>
      <c r="H68" s="60">
        <v>4</v>
      </c>
      <c r="I68" s="61">
        <v>4</v>
      </c>
      <c r="J68" s="60">
        <v>4</v>
      </c>
      <c r="K68" s="61">
        <v>4</v>
      </c>
      <c r="L68" s="60">
        <v>4</v>
      </c>
      <c r="M68" s="61">
        <v>3</v>
      </c>
      <c r="N68" s="59">
        <v>4</v>
      </c>
      <c r="O68" s="34"/>
    </row>
    <row r="69" spans="1:15">
      <c r="A69" s="57" t="s">
        <v>261</v>
      </c>
      <c r="B69" s="58" t="s">
        <v>262</v>
      </c>
      <c r="C69" s="59">
        <v>971</v>
      </c>
      <c r="D69" s="60">
        <v>953</v>
      </c>
      <c r="E69" s="61">
        <v>939</v>
      </c>
      <c r="F69" s="60">
        <v>931</v>
      </c>
      <c r="G69" s="61">
        <v>914</v>
      </c>
      <c r="H69" s="60">
        <v>903</v>
      </c>
      <c r="I69" s="61">
        <v>888</v>
      </c>
      <c r="J69" s="60">
        <v>864</v>
      </c>
      <c r="K69" s="61">
        <v>827</v>
      </c>
      <c r="L69" s="60">
        <v>821</v>
      </c>
      <c r="M69" s="61">
        <v>812</v>
      </c>
      <c r="N69" s="59">
        <v>807</v>
      </c>
      <c r="O69" s="34"/>
    </row>
    <row r="70" spans="1:15">
      <c r="A70" s="57" t="s">
        <v>263</v>
      </c>
      <c r="B70" s="58" t="s">
        <v>264</v>
      </c>
      <c r="C70" s="59">
        <v>1325</v>
      </c>
      <c r="D70" s="60">
        <v>1326</v>
      </c>
      <c r="E70" s="61">
        <v>1321</v>
      </c>
      <c r="F70" s="60">
        <v>1299</v>
      </c>
      <c r="G70" s="61">
        <v>1297</v>
      </c>
      <c r="H70" s="60">
        <v>1293</v>
      </c>
      <c r="I70" s="61">
        <v>1283</v>
      </c>
      <c r="J70" s="60">
        <v>1300</v>
      </c>
      <c r="K70" s="61">
        <v>1276</v>
      </c>
      <c r="L70" s="60">
        <v>1244</v>
      </c>
      <c r="M70" s="61">
        <v>1185</v>
      </c>
      <c r="N70" s="59">
        <v>1148</v>
      </c>
      <c r="O70" s="34"/>
    </row>
    <row r="71" spans="1:15">
      <c r="A71" s="57" t="s">
        <v>265</v>
      </c>
      <c r="B71" s="58" t="s">
        <v>266</v>
      </c>
      <c r="C71" s="59">
        <v>17</v>
      </c>
      <c r="D71" s="60">
        <v>19</v>
      </c>
      <c r="E71" s="61">
        <v>21</v>
      </c>
      <c r="F71" s="60">
        <v>21</v>
      </c>
      <c r="G71" s="61">
        <v>21</v>
      </c>
      <c r="H71" s="60">
        <v>22</v>
      </c>
      <c r="I71" s="61">
        <v>22</v>
      </c>
      <c r="J71" s="60">
        <v>22</v>
      </c>
      <c r="K71" s="61">
        <v>23</v>
      </c>
      <c r="L71" s="60">
        <v>23</v>
      </c>
      <c r="M71" s="61">
        <v>26</v>
      </c>
      <c r="N71" s="59">
        <v>29</v>
      </c>
      <c r="O71" s="34"/>
    </row>
    <row r="72" spans="1:15">
      <c r="A72" s="57" t="s">
        <v>267</v>
      </c>
      <c r="B72" s="58" t="s">
        <v>268</v>
      </c>
      <c r="C72" s="59">
        <v>3</v>
      </c>
      <c r="D72" s="60">
        <v>4</v>
      </c>
      <c r="E72" s="61">
        <v>4</v>
      </c>
      <c r="F72" s="60">
        <v>4</v>
      </c>
      <c r="G72" s="61">
        <v>4</v>
      </c>
      <c r="H72" s="60">
        <v>4</v>
      </c>
      <c r="I72" s="61">
        <v>4</v>
      </c>
      <c r="J72" s="62" t="s">
        <v>158</v>
      </c>
      <c r="K72" s="62" t="s">
        <v>158</v>
      </c>
      <c r="L72" s="62" t="s">
        <v>158</v>
      </c>
      <c r="M72" s="62" t="s">
        <v>158</v>
      </c>
      <c r="N72" s="62" t="s">
        <v>158</v>
      </c>
      <c r="O72" s="34"/>
    </row>
    <row r="73" spans="1:15">
      <c r="A73" s="57" t="s">
        <v>269</v>
      </c>
      <c r="B73" s="58" t="s">
        <v>270</v>
      </c>
      <c r="C73" s="59">
        <v>9</v>
      </c>
      <c r="D73" s="60">
        <v>9</v>
      </c>
      <c r="E73" s="61">
        <v>9</v>
      </c>
      <c r="F73" s="60">
        <v>9</v>
      </c>
      <c r="G73" s="61">
        <v>9</v>
      </c>
      <c r="H73" s="60">
        <v>8</v>
      </c>
      <c r="I73" s="61">
        <v>8</v>
      </c>
      <c r="J73" s="60">
        <v>8</v>
      </c>
      <c r="K73" s="61">
        <v>5</v>
      </c>
      <c r="L73" s="60">
        <v>6</v>
      </c>
      <c r="M73" s="61">
        <v>5</v>
      </c>
      <c r="N73" s="59">
        <v>5</v>
      </c>
      <c r="O73" s="34"/>
    </row>
    <row r="74" spans="1:15">
      <c r="A74" s="57" t="s">
        <v>271</v>
      </c>
      <c r="B74" s="58" t="s">
        <v>272</v>
      </c>
      <c r="C74" s="59">
        <v>24</v>
      </c>
      <c r="D74" s="60">
        <v>22</v>
      </c>
      <c r="E74" s="61">
        <v>22</v>
      </c>
      <c r="F74" s="60">
        <v>22</v>
      </c>
      <c r="G74" s="61">
        <v>21</v>
      </c>
      <c r="H74" s="60">
        <v>22</v>
      </c>
      <c r="I74" s="61">
        <v>23</v>
      </c>
      <c r="J74" s="60">
        <v>24</v>
      </c>
      <c r="K74" s="61">
        <v>25</v>
      </c>
      <c r="L74" s="60">
        <v>23</v>
      </c>
      <c r="M74" s="61">
        <v>25</v>
      </c>
      <c r="N74" s="59">
        <v>24</v>
      </c>
      <c r="O74" s="34"/>
    </row>
    <row r="75" spans="1:15">
      <c r="A75" s="57" t="s">
        <v>273</v>
      </c>
      <c r="B75" s="58" t="s">
        <v>274</v>
      </c>
      <c r="C75" s="59">
        <v>318</v>
      </c>
      <c r="D75" s="60">
        <v>324</v>
      </c>
      <c r="E75" s="61">
        <v>318</v>
      </c>
      <c r="F75" s="60">
        <v>317</v>
      </c>
      <c r="G75" s="61">
        <v>317</v>
      </c>
      <c r="H75" s="60">
        <v>318</v>
      </c>
      <c r="I75" s="61">
        <v>312</v>
      </c>
      <c r="J75" s="60">
        <v>318</v>
      </c>
      <c r="K75" s="61">
        <v>319</v>
      </c>
      <c r="L75" s="60">
        <v>320</v>
      </c>
      <c r="M75" s="61">
        <v>318</v>
      </c>
      <c r="N75" s="59">
        <v>331</v>
      </c>
      <c r="O75" s="34"/>
    </row>
    <row r="76" spans="1:15">
      <c r="A76" s="57" t="s">
        <v>275</v>
      </c>
      <c r="B76" s="58" t="s">
        <v>276</v>
      </c>
      <c r="C76" s="59">
        <v>1</v>
      </c>
      <c r="D76" s="60">
        <v>1</v>
      </c>
      <c r="E76" s="61">
        <v>1</v>
      </c>
      <c r="F76" s="60">
        <v>1</v>
      </c>
      <c r="G76" s="61">
        <v>1</v>
      </c>
      <c r="H76" s="62" t="s">
        <v>158</v>
      </c>
      <c r="I76" s="62" t="s">
        <v>158</v>
      </c>
      <c r="J76" s="62" t="s">
        <v>158</v>
      </c>
      <c r="K76" s="62" t="s">
        <v>158</v>
      </c>
      <c r="L76" s="62" t="s">
        <v>158</v>
      </c>
      <c r="M76" s="62" t="s">
        <v>158</v>
      </c>
      <c r="N76" s="62" t="s">
        <v>158</v>
      </c>
      <c r="O76" s="34"/>
    </row>
    <row r="77" spans="1:15">
      <c r="A77" s="57" t="s">
        <v>277</v>
      </c>
      <c r="B77" s="58" t="s">
        <v>278</v>
      </c>
      <c r="C77" s="59">
        <v>323</v>
      </c>
      <c r="D77" s="60">
        <v>318</v>
      </c>
      <c r="E77" s="61">
        <v>305</v>
      </c>
      <c r="F77" s="60">
        <v>301</v>
      </c>
      <c r="G77" s="61">
        <v>302</v>
      </c>
      <c r="H77" s="60">
        <v>283</v>
      </c>
      <c r="I77" s="61">
        <v>274</v>
      </c>
      <c r="J77" s="60">
        <v>440</v>
      </c>
      <c r="K77" s="61">
        <v>441</v>
      </c>
      <c r="L77" s="60">
        <v>432</v>
      </c>
      <c r="M77" s="61">
        <v>380</v>
      </c>
      <c r="N77" s="59">
        <v>366</v>
      </c>
      <c r="O77" s="34"/>
    </row>
    <row r="78" spans="1:15">
      <c r="A78" s="57" t="s">
        <v>280</v>
      </c>
      <c r="B78" s="58" t="s">
        <v>281</v>
      </c>
      <c r="C78" s="59">
        <v>89</v>
      </c>
      <c r="D78" s="60">
        <v>91</v>
      </c>
      <c r="E78" s="61">
        <v>91</v>
      </c>
      <c r="F78" s="60">
        <v>91</v>
      </c>
      <c r="G78" s="61">
        <v>95</v>
      </c>
      <c r="H78" s="60">
        <v>96</v>
      </c>
      <c r="I78" s="61">
        <v>98</v>
      </c>
      <c r="J78" s="60">
        <v>97</v>
      </c>
      <c r="K78" s="61">
        <v>99</v>
      </c>
      <c r="L78" s="60">
        <v>105</v>
      </c>
      <c r="M78" s="61">
        <v>110</v>
      </c>
      <c r="N78" s="59">
        <v>114</v>
      </c>
      <c r="O78" s="34"/>
    </row>
    <row r="79" spans="1:15">
      <c r="A79" s="57" t="s">
        <v>282</v>
      </c>
      <c r="B79" s="58" t="s">
        <v>283</v>
      </c>
      <c r="C79" s="59">
        <v>607</v>
      </c>
      <c r="D79" s="60">
        <v>605</v>
      </c>
      <c r="E79" s="61">
        <v>612</v>
      </c>
      <c r="F79" s="60">
        <v>598</v>
      </c>
      <c r="G79" s="61">
        <v>601</v>
      </c>
      <c r="H79" s="60">
        <v>604</v>
      </c>
      <c r="I79" s="61">
        <v>593</v>
      </c>
      <c r="J79" s="60">
        <v>600</v>
      </c>
      <c r="K79" s="61">
        <v>591</v>
      </c>
      <c r="L79" s="60">
        <v>597</v>
      </c>
      <c r="M79" s="61">
        <v>598</v>
      </c>
      <c r="N79" s="59">
        <v>604</v>
      </c>
      <c r="O79" s="34"/>
    </row>
    <row r="80" spans="1:15">
      <c r="A80" s="57" t="s">
        <v>284</v>
      </c>
      <c r="B80" s="58" t="s">
        <v>285</v>
      </c>
      <c r="C80" s="59">
        <v>13</v>
      </c>
      <c r="D80" s="60">
        <v>13</v>
      </c>
      <c r="E80" s="61">
        <v>13</v>
      </c>
      <c r="F80" s="60">
        <v>13</v>
      </c>
      <c r="G80" s="61">
        <v>17</v>
      </c>
      <c r="H80" s="60">
        <v>18</v>
      </c>
      <c r="I80" s="61">
        <v>19</v>
      </c>
      <c r="J80" s="60">
        <v>18</v>
      </c>
      <c r="K80" s="61">
        <v>18</v>
      </c>
      <c r="L80" s="60">
        <v>17</v>
      </c>
      <c r="M80" s="61">
        <v>16</v>
      </c>
      <c r="N80" s="59">
        <v>15</v>
      </c>
      <c r="O80" s="34"/>
    </row>
    <row r="81" spans="1:15">
      <c r="A81" s="57" t="s">
        <v>317</v>
      </c>
      <c r="B81" s="58" t="s">
        <v>279</v>
      </c>
      <c r="C81" s="59">
        <v>11709</v>
      </c>
      <c r="D81" s="60">
        <v>11373</v>
      </c>
      <c r="E81" s="61">
        <v>11204</v>
      </c>
      <c r="F81" s="60">
        <v>10934</v>
      </c>
      <c r="G81" s="61">
        <v>10562</v>
      </c>
      <c r="H81" s="60">
        <v>10428</v>
      </c>
      <c r="I81" s="61">
        <v>10375</v>
      </c>
      <c r="J81" s="60">
        <v>10736</v>
      </c>
      <c r="K81" s="61">
        <v>10615</v>
      </c>
      <c r="L81" s="60">
        <v>10438</v>
      </c>
      <c r="M81" s="61">
        <v>10334</v>
      </c>
      <c r="N81" s="59">
        <v>10320</v>
      </c>
      <c r="O81" s="34"/>
    </row>
    <row r="82" spans="1:15">
      <c r="A82" s="57" t="s">
        <v>286</v>
      </c>
      <c r="B82" s="58" t="s">
        <v>287</v>
      </c>
      <c r="C82" s="59">
        <v>2637</v>
      </c>
      <c r="D82" s="60">
        <v>2606</v>
      </c>
      <c r="E82" s="61">
        <v>2577</v>
      </c>
      <c r="F82" s="60">
        <v>2556</v>
      </c>
      <c r="G82" s="61">
        <v>2529</v>
      </c>
      <c r="H82" s="60">
        <v>2531</v>
      </c>
      <c r="I82" s="61">
        <v>2503</v>
      </c>
      <c r="J82" s="60">
        <v>2488</v>
      </c>
      <c r="K82" s="61">
        <v>2400</v>
      </c>
      <c r="L82" s="60">
        <v>2345</v>
      </c>
      <c r="M82" s="61">
        <v>2265</v>
      </c>
      <c r="N82" s="59">
        <v>2204</v>
      </c>
      <c r="O82" s="34"/>
    </row>
    <row r="83" spans="1:15">
      <c r="A83" s="57" t="s">
        <v>288</v>
      </c>
      <c r="B83" s="58" t="s">
        <v>289</v>
      </c>
      <c r="C83" s="59">
        <v>90</v>
      </c>
      <c r="D83" s="60">
        <v>80</v>
      </c>
      <c r="E83" s="61">
        <v>79</v>
      </c>
      <c r="F83" s="60">
        <v>79</v>
      </c>
      <c r="G83" s="61">
        <v>79</v>
      </c>
      <c r="H83" s="60">
        <v>80</v>
      </c>
      <c r="I83" s="61">
        <v>82</v>
      </c>
      <c r="J83" s="60">
        <v>84</v>
      </c>
      <c r="K83" s="61">
        <v>79</v>
      </c>
      <c r="L83" s="60">
        <v>80</v>
      </c>
      <c r="M83" s="61">
        <v>81</v>
      </c>
      <c r="N83" s="59">
        <v>81</v>
      </c>
      <c r="O83" s="34"/>
    </row>
    <row r="84" spans="1:15">
      <c r="A84" s="57" t="s">
        <v>290</v>
      </c>
      <c r="B84" s="58" t="s">
        <v>291</v>
      </c>
      <c r="C84" s="59">
        <v>47</v>
      </c>
      <c r="D84" s="60">
        <v>45</v>
      </c>
      <c r="E84" s="61">
        <v>42</v>
      </c>
      <c r="F84" s="60">
        <v>42</v>
      </c>
      <c r="G84" s="61">
        <v>40</v>
      </c>
      <c r="H84" s="60">
        <v>39</v>
      </c>
      <c r="I84" s="61">
        <v>39</v>
      </c>
      <c r="J84" s="60">
        <v>40</v>
      </c>
      <c r="K84" s="61">
        <v>36</v>
      </c>
      <c r="L84" s="60">
        <v>37</v>
      </c>
      <c r="M84" s="61">
        <v>38</v>
      </c>
      <c r="N84" s="59">
        <v>34</v>
      </c>
      <c r="O84" s="34"/>
    </row>
    <row r="85" spans="1:15">
      <c r="A85" s="57" t="s">
        <v>292</v>
      </c>
      <c r="B85" s="58" t="s">
        <v>293</v>
      </c>
      <c r="C85" s="59">
        <v>30</v>
      </c>
      <c r="D85" s="60">
        <v>30</v>
      </c>
      <c r="E85" s="61">
        <v>30</v>
      </c>
      <c r="F85" s="60">
        <v>30</v>
      </c>
      <c r="G85" s="61">
        <v>28</v>
      </c>
      <c r="H85" s="60">
        <v>28</v>
      </c>
      <c r="I85" s="61">
        <v>29</v>
      </c>
      <c r="J85" s="60">
        <v>31</v>
      </c>
      <c r="K85" s="61">
        <v>26</v>
      </c>
      <c r="L85" s="60">
        <v>23</v>
      </c>
      <c r="M85" s="61">
        <v>23</v>
      </c>
      <c r="N85" s="59">
        <v>16</v>
      </c>
      <c r="O85" s="34"/>
    </row>
    <row r="86" spans="1:15">
      <c r="A86" s="57" t="s">
        <v>294</v>
      </c>
      <c r="B86" s="58" t="s">
        <v>295</v>
      </c>
      <c r="C86" s="59">
        <v>2223</v>
      </c>
      <c r="D86" s="60">
        <v>2206</v>
      </c>
      <c r="E86" s="61">
        <v>2195</v>
      </c>
      <c r="F86" s="60">
        <v>2144</v>
      </c>
      <c r="G86" s="61">
        <v>2114</v>
      </c>
      <c r="H86" s="60">
        <v>2096</v>
      </c>
      <c r="I86" s="61">
        <v>2099</v>
      </c>
      <c r="J86" s="60">
        <v>2173</v>
      </c>
      <c r="K86" s="61">
        <v>2152</v>
      </c>
      <c r="L86" s="60">
        <v>2051</v>
      </c>
      <c r="M86" s="61">
        <v>1988</v>
      </c>
      <c r="N86" s="59">
        <v>1936</v>
      </c>
      <c r="O86" s="34"/>
    </row>
    <row r="87" spans="1:15">
      <c r="A87" s="57" t="s">
        <v>296</v>
      </c>
      <c r="B87" s="58" t="s">
        <v>297</v>
      </c>
      <c r="C87" s="59">
        <v>225</v>
      </c>
      <c r="D87" s="60">
        <v>219</v>
      </c>
      <c r="E87" s="61">
        <v>216</v>
      </c>
      <c r="F87" s="60">
        <v>215</v>
      </c>
      <c r="G87" s="61">
        <v>217</v>
      </c>
      <c r="H87" s="60">
        <v>218</v>
      </c>
      <c r="I87" s="61">
        <v>217</v>
      </c>
      <c r="J87" s="60">
        <v>210</v>
      </c>
      <c r="K87" s="61">
        <v>196</v>
      </c>
      <c r="L87" s="60">
        <v>194</v>
      </c>
      <c r="M87" s="61">
        <v>186</v>
      </c>
      <c r="N87" s="59">
        <v>188</v>
      </c>
      <c r="O87" s="34"/>
    </row>
    <row r="88" spans="1:15">
      <c r="A88" s="57" t="s">
        <v>298</v>
      </c>
      <c r="B88" s="58" t="s">
        <v>299</v>
      </c>
      <c r="C88" s="59">
        <v>460</v>
      </c>
      <c r="D88" s="60">
        <v>458</v>
      </c>
      <c r="E88" s="61">
        <v>458</v>
      </c>
      <c r="F88" s="60">
        <v>441</v>
      </c>
      <c r="G88" s="61">
        <v>443</v>
      </c>
      <c r="H88" s="60">
        <v>445</v>
      </c>
      <c r="I88" s="61">
        <v>448</v>
      </c>
      <c r="J88" s="60">
        <v>447</v>
      </c>
      <c r="K88" s="61">
        <v>422</v>
      </c>
      <c r="L88" s="60">
        <v>395</v>
      </c>
      <c r="M88" s="61">
        <v>348</v>
      </c>
      <c r="N88" s="59">
        <v>319</v>
      </c>
      <c r="O88" s="34"/>
    </row>
    <row r="89" spans="1:15">
      <c r="A89" s="57" t="s">
        <v>300</v>
      </c>
      <c r="B89" s="58" t="s">
        <v>301</v>
      </c>
      <c r="C89" s="59">
        <v>420</v>
      </c>
      <c r="D89" s="60">
        <v>421</v>
      </c>
      <c r="E89" s="61">
        <v>427</v>
      </c>
      <c r="F89" s="60">
        <v>423</v>
      </c>
      <c r="G89" s="61">
        <v>413</v>
      </c>
      <c r="H89" s="60">
        <v>395</v>
      </c>
      <c r="I89" s="61">
        <v>388</v>
      </c>
      <c r="J89" s="60">
        <v>543</v>
      </c>
      <c r="K89" s="61">
        <v>536</v>
      </c>
      <c r="L89" s="60">
        <v>518</v>
      </c>
      <c r="M89" s="61">
        <v>509</v>
      </c>
      <c r="N89" s="59">
        <v>501</v>
      </c>
      <c r="O89" s="34"/>
    </row>
    <row r="90" spans="1:15">
      <c r="A90" s="57" t="s">
        <v>302</v>
      </c>
      <c r="B90" s="58" t="s">
        <v>303</v>
      </c>
      <c r="C90" s="59">
        <v>76</v>
      </c>
      <c r="D90" s="60">
        <v>75</v>
      </c>
      <c r="E90" s="61">
        <v>73</v>
      </c>
      <c r="F90" s="60">
        <v>61</v>
      </c>
      <c r="G90" s="61">
        <v>61</v>
      </c>
      <c r="H90" s="60">
        <v>64</v>
      </c>
      <c r="I90" s="61">
        <v>66</v>
      </c>
      <c r="J90" s="60">
        <v>63</v>
      </c>
      <c r="K90" s="61">
        <v>63</v>
      </c>
      <c r="L90" s="60">
        <v>63</v>
      </c>
      <c r="M90" s="61">
        <v>63</v>
      </c>
      <c r="N90" s="59">
        <v>62</v>
      </c>
      <c r="O90" s="34"/>
    </row>
    <row r="91" spans="1:15">
      <c r="A91" s="57" t="s">
        <v>304</v>
      </c>
      <c r="B91" s="58" t="s">
        <v>305</v>
      </c>
      <c r="C91" s="59">
        <v>292</v>
      </c>
      <c r="D91" s="60">
        <v>306</v>
      </c>
      <c r="E91" s="61">
        <v>313</v>
      </c>
      <c r="F91" s="60">
        <v>318</v>
      </c>
      <c r="G91" s="61">
        <v>326</v>
      </c>
      <c r="H91" s="60">
        <v>330</v>
      </c>
      <c r="I91" s="61">
        <v>340</v>
      </c>
      <c r="J91" s="60">
        <v>346</v>
      </c>
      <c r="K91" s="61">
        <v>358</v>
      </c>
      <c r="L91" s="60">
        <v>368</v>
      </c>
      <c r="M91" s="61">
        <v>380</v>
      </c>
      <c r="N91" s="59">
        <v>387</v>
      </c>
      <c r="O91" s="34"/>
    </row>
    <row r="92" spans="1:15">
      <c r="A92" s="57" t="s">
        <v>306</v>
      </c>
      <c r="B92" s="58" t="s">
        <v>307</v>
      </c>
      <c r="C92" s="59">
        <v>46</v>
      </c>
      <c r="D92" s="60">
        <v>43</v>
      </c>
      <c r="E92" s="61">
        <v>37</v>
      </c>
      <c r="F92" s="60">
        <v>38</v>
      </c>
      <c r="G92" s="61">
        <v>38</v>
      </c>
      <c r="H92" s="60">
        <v>36</v>
      </c>
      <c r="I92" s="61">
        <v>35</v>
      </c>
      <c r="J92" s="60">
        <v>35</v>
      </c>
      <c r="K92" s="61">
        <v>35</v>
      </c>
      <c r="L92" s="60">
        <v>35</v>
      </c>
      <c r="M92" s="61">
        <v>34</v>
      </c>
      <c r="N92" s="59">
        <v>31</v>
      </c>
      <c r="O92" s="34"/>
    </row>
    <row r="93" spans="1:15">
      <c r="A93" s="57" t="s">
        <v>308</v>
      </c>
      <c r="B93" s="58" t="s">
        <v>309</v>
      </c>
      <c r="C93" s="62" t="s">
        <v>158</v>
      </c>
      <c r="D93" s="62" t="s">
        <v>158</v>
      </c>
      <c r="E93" s="62" t="s">
        <v>158</v>
      </c>
      <c r="F93" s="62" t="s">
        <v>158</v>
      </c>
      <c r="G93" s="62" t="s">
        <v>158</v>
      </c>
      <c r="H93" s="62" t="s">
        <v>158</v>
      </c>
      <c r="I93" s="62" t="s">
        <v>158</v>
      </c>
      <c r="J93" s="62" t="s">
        <v>158</v>
      </c>
      <c r="K93" s="62" t="s">
        <v>158</v>
      </c>
      <c r="L93" s="62" t="s">
        <v>158</v>
      </c>
      <c r="M93" s="62" t="s">
        <v>158</v>
      </c>
      <c r="N93" s="62" t="s">
        <v>158</v>
      </c>
      <c r="O93" s="34"/>
    </row>
    <row r="94" spans="1:15">
      <c r="A94" s="57" t="s">
        <v>310</v>
      </c>
      <c r="B94" s="58" t="s">
        <v>311</v>
      </c>
      <c r="C94" s="59">
        <v>101</v>
      </c>
      <c r="D94" s="60">
        <v>97</v>
      </c>
      <c r="E94" s="61">
        <v>100</v>
      </c>
      <c r="F94" s="60">
        <v>100</v>
      </c>
      <c r="G94" s="61">
        <v>98</v>
      </c>
      <c r="H94" s="60">
        <v>98</v>
      </c>
      <c r="I94" s="61">
        <v>95</v>
      </c>
      <c r="J94" s="60">
        <v>98</v>
      </c>
      <c r="K94" s="61">
        <v>98</v>
      </c>
      <c r="L94" s="60">
        <v>99</v>
      </c>
      <c r="M94" s="61">
        <v>96</v>
      </c>
      <c r="N94" s="59">
        <v>95</v>
      </c>
      <c r="O94" s="34"/>
    </row>
    <row r="95" spans="1:15">
      <c r="A95" s="57" t="s">
        <v>312</v>
      </c>
      <c r="B95" s="58" t="s">
        <v>313</v>
      </c>
      <c r="C95" s="59">
        <v>2412</v>
      </c>
      <c r="D95" s="60">
        <v>2403</v>
      </c>
      <c r="E95" s="61">
        <v>2387</v>
      </c>
      <c r="F95" s="60">
        <v>2342</v>
      </c>
      <c r="G95" s="61">
        <v>2325</v>
      </c>
      <c r="H95" s="60">
        <v>2320</v>
      </c>
      <c r="I95" s="61">
        <v>2306</v>
      </c>
      <c r="J95" s="60">
        <v>2283</v>
      </c>
      <c r="K95" s="61">
        <v>2273</v>
      </c>
      <c r="L95" s="60">
        <v>2144</v>
      </c>
      <c r="M95" s="61">
        <v>2091</v>
      </c>
      <c r="N95" s="59">
        <v>2066</v>
      </c>
      <c r="O95" s="34"/>
    </row>
    <row r="96" spans="1:15">
      <c r="A96" s="57" t="s">
        <v>314</v>
      </c>
      <c r="B96" s="58" t="s">
        <v>315</v>
      </c>
      <c r="C96" s="59">
        <v>7</v>
      </c>
      <c r="D96" s="60">
        <v>8</v>
      </c>
      <c r="E96" s="61">
        <v>8</v>
      </c>
      <c r="F96" s="60">
        <v>7</v>
      </c>
      <c r="G96" s="61">
        <v>8</v>
      </c>
      <c r="H96" s="60">
        <v>8</v>
      </c>
      <c r="I96" s="61">
        <v>7</v>
      </c>
      <c r="J96" s="60">
        <v>6</v>
      </c>
      <c r="K96" s="61">
        <v>4</v>
      </c>
      <c r="L96" s="60">
        <v>4</v>
      </c>
      <c r="M96" s="61">
        <v>3</v>
      </c>
      <c r="N96" s="59">
        <v>1</v>
      </c>
      <c r="O96" s="34"/>
    </row>
    <row r="97" spans="1:15">
      <c r="A97" s="65"/>
      <c r="B97" s="66"/>
      <c r="C97" s="65"/>
      <c r="D97" s="66"/>
      <c r="E97" s="67"/>
      <c r="F97" s="66"/>
      <c r="G97" s="67"/>
      <c r="H97" s="66"/>
      <c r="I97" s="67"/>
      <c r="J97" s="66"/>
      <c r="K97" s="67"/>
      <c r="L97" s="66"/>
      <c r="M97" s="67"/>
      <c r="N97" s="65"/>
      <c r="O97" s="34"/>
    </row>
    <row r="98" spans="1: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>
      <c r="A99" s="68" t="s">
        <v>316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J11" sqref="J2:J11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  <col min="14" max="14" width="10.83203125" style="69"/>
  </cols>
  <sheetData>
    <row r="1" spans="1:14" s="7" customFormat="1">
      <c r="A1" s="7" t="s">
        <v>132</v>
      </c>
      <c r="B1" s="7" t="s">
        <v>0</v>
      </c>
      <c r="C1" s="17" t="s">
        <v>123</v>
      </c>
      <c r="D1" s="18" t="s">
        <v>105</v>
      </c>
      <c r="E1" s="8" t="s">
        <v>124</v>
      </c>
      <c r="F1" s="9" t="s">
        <v>125</v>
      </c>
      <c r="G1" s="9" t="s">
        <v>128</v>
      </c>
      <c r="H1" s="9" t="s">
        <v>126</v>
      </c>
      <c r="I1" s="11" t="s">
        <v>129</v>
      </c>
      <c r="J1" s="11" t="s">
        <v>130</v>
      </c>
      <c r="K1" s="11" t="s">
        <v>131</v>
      </c>
      <c r="L1" s="70" t="s">
        <v>133</v>
      </c>
      <c r="M1" s="70" t="s">
        <v>318</v>
      </c>
      <c r="N1" s="71" t="s">
        <v>134</v>
      </c>
    </row>
    <row r="2" spans="1:14">
      <c r="A2" s="2">
        <v>16</v>
      </c>
      <c r="B2" t="s">
        <v>31</v>
      </c>
      <c r="C2" s="19">
        <v>3719689</v>
      </c>
      <c r="D2" s="20">
        <v>6423302.7419999996</v>
      </c>
      <c r="E2" s="21">
        <f>((D2-C2)/C2)</f>
        <v>0.72683865290888561</v>
      </c>
      <c r="F2" s="24">
        <v>1612624</v>
      </c>
      <c r="G2" s="25">
        <v>2950548.1200999999</v>
      </c>
      <c r="H2" s="26">
        <f>((G2-F2) / F2)</f>
        <v>0.82965658460992764</v>
      </c>
      <c r="I2" s="31">
        <f>C2/(C2+F2)</f>
        <v>0.69757514234441975</v>
      </c>
      <c r="J2" s="31">
        <f>D2/(D2+G2)</f>
        <v>0.68523628511847301</v>
      </c>
      <c r="K2" s="12">
        <f>J2-I2</f>
        <v>-1.2338857225946742E-2</v>
      </c>
      <c r="L2" s="74">
        <v>2524</v>
      </c>
      <c r="M2" s="74">
        <v>3137</v>
      </c>
      <c r="N2" s="73">
        <f>(M2-L2) / L2</f>
        <v>0.24286846275752774</v>
      </c>
    </row>
    <row r="3" spans="1:14">
      <c r="A3" s="2">
        <v>11</v>
      </c>
      <c r="B3" t="s">
        <v>26</v>
      </c>
      <c r="C3" s="19">
        <v>11386004</v>
      </c>
      <c r="D3" s="20">
        <v>23010323.260000002</v>
      </c>
      <c r="E3" s="21">
        <f>((D3-C3)/C3)</f>
        <v>1.02093054420146</v>
      </c>
      <c r="F3" s="24">
        <v>9038668</v>
      </c>
      <c r="G3" s="25">
        <v>14321960.878</v>
      </c>
      <c r="H3" s="26">
        <f>((G3-F3) / F3)</f>
        <v>0.58452117922685076</v>
      </c>
      <c r="I3" s="31">
        <f>C3/(C3+F3)</f>
        <v>0.55746324836942307</v>
      </c>
      <c r="J3" s="31">
        <f>D3/(D3+G3)</f>
        <v>0.61636526645253187</v>
      </c>
      <c r="K3" s="12">
        <f>J3-I3</f>
        <v>5.8902018083108798E-2</v>
      </c>
      <c r="L3" s="74">
        <v>10230</v>
      </c>
      <c r="M3" s="74">
        <v>12058</v>
      </c>
      <c r="N3" s="73">
        <f>(M3-L3) / L3</f>
        <v>0.17869012707722384</v>
      </c>
    </row>
    <row r="4" spans="1:14">
      <c r="A4" s="2">
        <v>1</v>
      </c>
      <c r="B4" t="s">
        <v>16</v>
      </c>
      <c r="C4" s="19">
        <v>6535311</v>
      </c>
      <c r="D4" s="20">
        <v>9711017.1989999991</v>
      </c>
      <c r="E4" s="21">
        <f>((D4-C4)/C4)</f>
        <v>0.48593038632744473</v>
      </c>
      <c r="F4" s="24">
        <v>3897091</v>
      </c>
      <c r="G4" s="25">
        <v>6301530.790000001</v>
      </c>
      <c r="H4" s="26">
        <f>((G4-F4) / F4)</f>
        <v>0.6169832292856392</v>
      </c>
      <c r="I4" s="31">
        <f>C4/(C4+F4)</f>
        <v>0.6264435553767963</v>
      </c>
      <c r="J4" s="31">
        <f>D4/(D4+G4)</f>
        <v>0.60646295678058804</v>
      </c>
      <c r="K4" s="12">
        <f>J4-I4</f>
        <v>-1.9980598596208266E-2</v>
      </c>
      <c r="L4" s="74">
        <v>8435</v>
      </c>
      <c r="M4" s="74">
        <v>8537</v>
      </c>
      <c r="N4" s="73">
        <f>(M4-L4) / L4</f>
        <v>1.2092471843509188E-2</v>
      </c>
    </row>
    <row r="5" spans="1:14">
      <c r="A5" s="2">
        <v>39</v>
      </c>
      <c r="B5" t="s">
        <v>103</v>
      </c>
      <c r="C5" s="19">
        <v>661754</v>
      </c>
      <c r="D5" s="20">
        <v>1772195.8670000001</v>
      </c>
      <c r="E5" s="21">
        <f>((D5-C5)/C5)</f>
        <v>1.6780281902338332</v>
      </c>
      <c r="F5" s="24">
        <v>897310</v>
      </c>
      <c r="G5" s="25">
        <v>1643543.4780999999</v>
      </c>
      <c r="H5" s="26">
        <f>((G5-F5) / F5)</f>
        <v>0.831633970534152</v>
      </c>
      <c r="I5" s="31">
        <f>C5/(C5+F5)</f>
        <v>0.42445595562465682</v>
      </c>
      <c r="J5" s="31">
        <f>D5/(D5+G5)</f>
        <v>0.51883229015770138</v>
      </c>
      <c r="K5" s="12">
        <f>J5-I5</f>
        <v>9.4376334533044559E-2</v>
      </c>
      <c r="L5" s="74">
        <v>1003</v>
      </c>
      <c r="M5" s="74">
        <v>1213</v>
      </c>
      <c r="N5" s="73">
        <f>(M5-L5) / L5</f>
        <v>0.20937188434695914</v>
      </c>
    </row>
    <row r="6" spans="1:14">
      <c r="A6" s="2">
        <v>29</v>
      </c>
      <c r="B6" t="s">
        <v>44</v>
      </c>
      <c r="C6" s="19">
        <v>4920079</v>
      </c>
      <c r="D6" s="20">
        <v>10687840.41</v>
      </c>
      <c r="E6" s="21">
        <f>((D6-C6)/C6)</f>
        <v>1.1722904063125816</v>
      </c>
      <c r="F6" s="24">
        <v>5855111</v>
      </c>
      <c r="G6" s="25">
        <v>10810193.768000001</v>
      </c>
      <c r="H6" s="26">
        <f>((G6-F6) / F6)</f>
        <v>0.84628331862538575</v>
      </c>
      <c r="I6" s="31">
        <f>C6/(C6+F6)</f>
        <v>0.45661180916531402</v>
      </c>
      <c r="J6" s="31">
        <f>D6/(D6+G6)</f>
        <v>0.49715431287840234</v>
      </c>
      <c r="K6" s="12">
        <f>J6-I6</f>
        <v>4.0542503713088318E-2</v>
      </c>
      <c r="L6" s="74">
        <v>4549</v>
      </c>
      <c r="M6" s="74">
        <v>5590</v>
      </c>
      <c r="N6" s="73">
        <f>(M6-L6) / L6</f>
        <v>0.22884150362717082</v>
      </c>
    </row>
    <row r="7" spans="1:14">
      <c r="A7" s="2">
        <v>18</v>
      </c>
      <c r="B7" t="s">
        <v>33</v>
      </c>
      <c r="C7" s="19">
        <v>15480464</v>
      </c>
      <c r="D7" s="20">
        <v>34408503.799999997</v>
      </c>
      <c r="E7" s="21">
        <f>((D7-C7)/C7)</f>
        <v>1.2227049395935417</v>
      </c>
      <c r="F7" s="24">
        <v>17088584</v>
      </c>
      <c r="G7" s="25">
        <v>39301498.419</v>
      </c>
      <c r="H7" s="26">
        <f>((G7-F7) / F7)</f>
        <v>1.2998686385601055</v>
      </c>
      <c r="I7" s="31">
        <f>C7/(C7+F7)</f>
        <v>0.47531214298925778</v>
      </c>
      <c r="J7" s="31">
        <f>D7/(D7+G7)</f>
        <v>0.46680915430946257</v>
      </c>
      <c r="K7" s="12">
        <f>J7-I7</f>
        <v>-8.5029886797952092E-3</v>
      </c>
      <c r="L7" s="74">
        <v>12197</v>
      </c>
      <c r="M7" s="74">
        <v>13941</v>
      </c>
      <c r="N7" s="73">
        <f>(M7-L7) / L7</f>
        <v>0.1429859801590555</v>
      </c>
    </row>
    <row r="8" spans="1:14">
      <c r="A8" s="2">
        <v>38</v>
      </c>
      <c r="B8" t="s">
        <v>53</v>
      </c>
      <c r="C8" s="19">
        <v>2421620</v>
      </c>
      <c r="D8" s="20">
        <v>5289107.2549999999</v>
      </c>
      <c r="E8" s="21">
        <f>((D8-C8)/C8)</f>
        <v>1.1841194138634468</v>
      </c>
      <c r="F8" s="24">
        <v>2460932</v>
      </c>
      <c r="G8" s="25">
        <v>6194564.0700000003</v>
      </c>
      <c r="H8" s="26">
        <f>((G8-F8) / F8)</f>
        <v>1.5171618191807008</v>
      </c>
      <c r="I8" s="31">
        <f>C8/(C8+F8)</f>
        <v>0.49597423642390293</v>
      </c>
      <c r="J8" s="31">
        <f>D8/(D8+G8)</f>
        <v>0.46057633532976444</v>
      </c>
      <c r="K8" s="12">
        <f>J8-I8</f>
        <v>-3.5397901094138484E-2</v>
      </c>
      <c r="L8" s="74">
        <v>1759</v>
      </c>
      <c r="M8" s="74">
        <v>2425</v>
      </c>
      <c r="N8" s="73">
        <f>(M8-L8) / L8</f>
        <v>0.37862421830585558</v>
      </c>
    </row>
    <row r="9" spans="1:14">
      <c r="A9" s="2">
        <v>56</v>
      </c>
      <c r="B9" t="s">
        <v>70</v>
      </c>
      <c r="C9" s="19">
        <v>8426951</v>
      </c>
      <c r="D9" s="20">
        <v>24282676.510000002</v>
      </c>
      <c r="E9" s="21">
        <f>((D9-C9)/C9)</f>
        <v>1.8815495082385079</v>
      </c>
      <c r="F9" s="24">
        <v>13345028</v>
      </c>
      <c r="G9" s="25">
        <v>29777980.590999998</v>
      </c>
      <c r="H9" s="26">
        <f>((G9-F9) / F9)</f>
        <v>1.2313913909360099</v>
      </c>
      <c r="I9" s="31">
        <f>C9/(C9+F9)</f>
        <v>0.38705489289696632</v>
      </c>
      <c r="J9" s="31">
        <f>D9/(D9+G9)</f>
        <v>0.44917464589143569</v>
      </c>
      <c r="K9" s="12">
        <f>J9-I9</f>
        <v>6.2119752994469368E-2</v>
      </c>
      <c r="L9" s="74">
        <v>9000</v>
      </c>
      <c r="M9" s="74">
        <v>10659</v>
      </c>
      <c r="N9" s="73">
        <f>(M9-L9) / L9</f>
        <v>0.18433333333333332</v>
      </c>
    </row>
    <row r="10" spans="1:14">
      <c r="A10" s="2">
        <v>3</v>
      </c>
      <c r="B10" t="s">
        <v>18</v>
      </c>
      <c r="C10" s="19">
        <v>4677892</v>
      </c>
      <c r="D10" s="20">
        <v>12036238.699999999</v>
      </c>
      <c r="E10" s="21">
        <f>((D10-C10)/C10)</f>
        <v>1.5730048278156057</v>
      </c>
      <c r="F10" s="24">
        <v>9006159</v>
      </c>
      <c r="G10" s="25">
        <v>17108132.847999997</v>
      </c>
      <c r="H10" s="26">
        <f>((G10-F10) / F10)</f>
        <v>0.89960368765419285</v>
      </c>
      <c r="I10" s="31">
        <f>C10/(C10+F10)</f>
        <v>0.34184993902755845</v>
      </c>
      <c r="J10" s="31">
        <f>D10/(D10+G10)</f>
        <v>0.41298672987944302</v>
      </c>
      <c r="K10" s="12">
        <f>J10-I10</f>
        <v>7.1136790851884568E-2</v>
      </c>
      <c r="L10" s="74">
        <v>4104</v>
      </c>
      <c r="M10" s="74">
        <v>5202</v>
      </c>
      <c r="N10" s="73">
        <f>(M10-L10) / L10</f>
        <v>0.26754385964912281</v>
      </c>
    </row>
    <row r="11" spans="1:14">
      <c r="A11" s="2">
        <v>43</v>
      </c>
      <c r="B11" t="s">
        <v>58</v>
      </c>
      <c r="C11" s="19">
        <v>290620</v>
      </c>
      <c r="D11" s="20">
        <v>714060.81319999998</v>
      </c>
      <c r="E11" s="21">
        <f>((D11-C11)/C11)</f>
        <v>1.457025714678962</v>
      </c>
      <c r="F11" s="24">
        <v>790750</v>
      </c>
      <c r="G11" s="25">
        <v>1027228.6345</v>
      </c>
      <c r="H11" s="26">
        <f>((G11-F11) / F11)</f>
        <v>0.29905612962377498</v>
      </c>
      <c r="I11" s="31">
        <f>C11/(C11+F11)</f>
        <v>0.26875167611455836</v>
      </c>
      <c r="J11" s="31">
        <f>D11/(D11+G11)</f>
        <v>0.41007588608727547</v>
      </c>
      <c r="K11" s="12">
        <f>J11-I11</f>
        <v>0.14132420997271711</v>
      </c>
      <c r="L11" s="74">
        <v>420</v>
      </c>
      <c r="M11" s="74">
        <v>473</v>
      </c>
      <c r="N11" s="73">
        <f>(M11-L11) / L11</f>
        <v>0.12619047619047619</v>
      </c>
    </row>
    <row r="12" spans="1:14">
      <c r="A12" s="2">
        <v>77</v>
      </c>
      <c r="B12" t="s">
        <v>90</v>
      </c>
      <c r="C12" s="19">
        <v>2076734</v>
      </c>
      <c r="D12" s="20">
        <v>4443209.7869999995</v>
      </c>
      <c r="E12" s="21">
        <f>((D12-C12)/C12)</f>
        <v>1.1395180061577455</v>
      </c>
      <c r="F12" s="24">
        <v>5178274</v>
      </c>
      <c r="G12" s="25">
        <v>9064651.2799999993</v>
      </c>
      <c r="H12" s="26">
        <f>((G12-F12) / F12)</f>
        <v>0.75051595956490513</v>
      </c>
      <c r="I12" s="31">
        <f>C12/(C12+F12)</f>
        <v>0.28624834045668868</v>
      </c>
      <c r="J12" s="31">
        <f>D12/(D12+G12)</f>
        <v>0.3289351115592134</v>
      </c>
      <c r="K12" s="12">
        <f>J12-I12</f>
        <v>4.2686771102524723E-2</v>
      </c>
      <c r="L12" s="74">
        <v>1936</v>
      </c>
      <c r="M12" s="74">
        <v>2223</v>
      </c>
      <c r="N12" s="73">
        <f>(M12-L12) / L12</f>
        <v>0.14824380165289255</v>
      </c>
    </row>
    <row r="13" spans="1:14">
      <c r="A13" s="2">
        <v>58</v>
      </c>
      <c r="B13" t="s">
        <v>72</v>
      </c>
      <c r="C13" s="19">
        <v>3030786</v>
      </c>
      <c r="D13" s="20">
        <v>6188285.6260000002</v>
      </c>
      <c r="E13" s="21">
        <f>((D13-C13)/C13)</f>
        <v>1.0418088330881825</v>
      </c>
      <c r="F13" s="24">
        <v>6228111</v>
      </c>
      <c r="G13" s="25">
        <v>12656348.589</v>
      </c>
      <c r="H13" s="26">
        <f>((G13-F13) / F13)</f>
        <v>1.0321327909859024</v>
      </c>
      <c r="I13" s="31">
        <f>C13/(C13+F13)</f>
        <v>0.32733769475996977</v>
      </c>
      <c r="J13" s="31">
        <f>D13/(D13+G13)</f>
        <v>0.32838449159571548</v>
      </c>
      <c r="K13" s="12">
        <f>J13-I13</f>
        <v>1.0467968357457114E-3</v>
      </c>
      <c r="L13" s="74">
        <v>5098</v>
      </c>
      <c r="M13" s="74">
        <v>5193</v>
      </c>
      <c r="N13" s="73">
        <f>(M13-L13) / L13</f>
        <v>1.8634758728913299E-2</v>
      </c>
    </row>
    <row r="14" spans="1:14">
      <c r="A14" s="2">
        <v>31</v>
      </c>
      <c r="B14" t="s">
        <v>46</v>
      </c>
      <c r="C14" s="19">
        <v>5145250</v>
      </c>
      <c r="D14" s="20">
        <v>11275317.869999999</v>
      </c>
      <c r="E14" s="21">
        <f>((D14-C14)/C14)</f>
        <v>1.1914033079053494</v>
      </c>
      <c r="F14" s="24">
        <v>11224587</v>
      </c>
      <c r="G14" s="25">
        <v>24009922.419</v>
      </c>
      <c r="H14" s="26">
        <f>((G14-F14) / F14)</f>
        <v>1.1390472913613658</v>
      </c>
      <c r="I14" s="31">
        <f>C14/(C14+F14)</f>
        <v>0.31431284257747955</v>
      </c>
      <c r="J14" s="31">
        <f>D14/(D14+G14)</f>
        <v>0.31954771393508197</v>
      </c>
      <c r="K14" s="12">
        <f>J14-I14</f>
        <v>5.2348713576024219E-3</v>
      </c>
      <c r="L14" s="74">
        <v>6168</v>
      </c>
      <c r="M14" s="74">
        <v>6591</v>
      </c>
      <c r="N14" s="73">
        <f>(M14-L14) / L14</f>
        <v>6.8579766536964987E-2</v>
      </c>
    </row>
    <row r="15" spans="1:14">
      <c r="A15" s="2">
        <v>61</v>
      </c>
      <c r="B15" t="s">
        <v>75</v>
      </c>
      <c r="C15" s="19">
        <v>951013</v>
      </c>
      <c r="D15" s="20">
        <v>2500681.9550000001</v>
      </c>
      <c r="E15" s="21">
        <f>((D15-C15)/C15)</f>
        <v>1.6294929249126984</v>
      </c>
      <c r="F15" s="24">
        <v>2753252</v>
      </c>
      <c r="G15" s="25">
        <v>5720171.9709999999</v>
      </c>
      <c r="H15" s="26">
        <f>((G15-F15) / F15)</f>
        <v>1.0776056717656066</v>
      </c>
      <c r="I15" s="31">
        <f>C15/(C15+F15)</f>
        <v>0.25673460187108643</v>
      </c>
      <c r="J15" s="31">
        <f>D15/(D15+G15)</f>
        <v>0.30418761572823017</v>
      </c>
      <c r="K15" s="12">
        <f>J15-I15</f>
        <v>4.7453013857143733E-2</v>
      </c>
      <c r="L15" s="74">
        <v>1148</v>
      </c>
      <c r="M15" s="74">
        <v>1325</v>
      </c>
      <c r="N15" s="73">
        <f>(M15-L15) / L15</f>
        <v>0.15418118466898956</v>
      </c>
    </row>
    <row r="16" spans="1:14">
      <c r="A16" s="2">
        <v>21</v>
      </c>
      <c r="B16" t="s">
        <v>36</v>
      </c>
      <c r="C16" s="19">
        <v>3962814</v>
      </c>
      <c r="D16" s="20">
        <v>10705786.16</v>
      </c>
      <c r="E16" s="21">
        <f>((D16-C16)/C16)</f>
        <v>1.7015616074839748</v>
      </c>
      <c r="F16" s="24">
        <v>10719415</v>
      </c>
      <c r="G16" s="25">
        <v>25188733.877</v>
      </c>
      <c r="H16" s="26">
        <f>((G16-F16) / F16)</f>
        <v>1.3498235563228032</v>
      </c>
      <c r="I16" s="31">
        <f>C16/(C16+F16)</f>
        <v>0.26990547552418642</v>
      </c>
      <c r="J16" s="31">
        <f>D16/(D16+G16)</f>
        <v>0.2982568411268488</v>
      </c>
      <c r="K16" s="12">
        <f>J16-I16</f>
        <v>2.8351365602662382E-2</v>
      </c>
      <c r="L16" s="74">
        <v>3022</v>
      </c>
      <c r="M16" s="74">
        <v>3627</v>
      </c>
      <c r="N16" s="73">
        <f>(M16-L16) / L16</f>
        <v>0.20019854401058901</v>
      </c>
    </row>
    <row r="17" spans="1:14">
      <c r="A17" s="2">
        <v>36</v>
      </c>
      <c r="B17" t="s">
        <v>51</v>
      </c>
      <c r="C17" s="19">
        <v>464972</v>
      </c>
      <c r="D17" s="20">
        <v>1200626.253</v>
      </c>
      <c r="E17" s="21">
        <f>((D17-C17)/C17)</f>
        <v>1.5821474260815707</v>
      </c>
      <c r="F17" s="24">
        <v>2342077</v>
      </c>
      <c r="G17" s="25">
        <v>4011769.0085999998</v>
      </c>
      <c r="H17" s="26">
        <f>((G17-F17) / F17)</f>
        <v>0.71291080891021086</v>
      </c>
      <c r="I17" s="31">
        <f>C17/(C17+F17)</f>
        <v>0.1656444187472324</v>
      </c>
      <c r="J17" s="31">
        <f>D17/(D17+G17)</f>
        <v>0.23034060019298211</v>
      </c>
      <c r="K17" s="12">
        <f>J17-I17</f>
        <v>6.4696181445749706E-2</v>
      </c>
      <c r="L17" s="74">
        <v>1062</v>
      </c>
      <c r="M17" s="74">
        <v>1256</v>
      </c>
      <c r="N17" s="73">
        <f>(M17-L17) / L17</f>
        <v>0.18267419962335216</v>
      </c>
    </row>
    <row r="18" spans="1:14">
      <c r="A18" s="2">
        <v>48</v>
      </c>
      <c r="B18" t="s">
        <v>62</v>
      </c>
      <c r="C18" s="19">
        <v>2132408</v>
      </c>
      <c r="D18" s="20">
        <v>4189309.1120000002</v>
      </c>
      <c r="E18" s="21">
        <f>((D18-C18)/C18)</f>
        <v>0.96459078750408001</v>
      </c>
      <c r="F18" s="24">
        <v>7341206</v>
      </c>
      <c r="G18" s="25">
        <v>14430093.195</v>
      </c>
      <c r="H18" s="26">
        <f>((G18-F18) / F18)</f>
        <v>0.96562978821190959</v>
      </c>
      <c r="I18" s="31">
        <f>C18/(C18+F18)</f>
        <v>0.22508917927202859</v>
      </c>
      <c r="J18" s="31">
        <f>D18/(D18+G18)</f>
        <v>0.22499697052171333</v>
      </c>
      <c r="K18" s="12">
        <f>J18-I18</f>
        <v>-9.2208750315264654E-5</v>
      </c>
      <c r="L18" s="74">
        <v>1697</v>
      </c>
      <c r="M18" s="74">
        <v>2185</v>
      </c>
      <c r="N18" s="73">
        <f>(M18-L18) / L18</f>
        <v>0.28756629345904539</v>
      </c>
    </row>
    <row r="19" spans="1:14">
      <c r="A19" s="2">
        <v>49</v>
      </c>
      <c r="B19" t="s">
        <v>63</v>
      </c>
      <c r="C19" s="19">
        <v>2000118</v>
      </c>
      <c r="D19" s="20">
        <v>3864366.98</v>
      </c>
      <c r="E19" s="21">
        <f>((D19-C19)/C19)</f>
        <v>0.9320694978996239</v>
      </c>
      <c r="F19" s="24">
        <v>7387002</v>
      </c>
      <c r="G19" s="25">
        <v>14571937.616</v>
      </c>
      <c r="H19" s="26">
        <f>((G19-F19) / F19)</f>
        <v>0.97264568440620436</v>
      </c>
      <c r="I19" s="31">
        <f>C19/(C19+F19)</f>
        <v>0.21307046250607214</v>
      </c>
      <c r="J19" s="31">
        <f>D19/(D19+G19)</f>
        <v>0.20960637528403742</v>
      </c>
      <c r="K19" s="12">
        <f>J19-I19</f>
        <v>-3.4640872220347285E-3</v>
      </c>
      <c r="L19" s="74">
        <v>1849</v>
      </c>
      <c r="M19" s="74">
        <v>2026</v>
      </c>
      <c r="N19" s="73">
        <f>(M19-L19) / L19</f>
        <v>9.5727420227149806E-2</v>
      </c>
    </row>
    <row r="20" spans="1:14">
      <c r="A20" s="2">
        <v>6</v>
      </c>
      <c r="B20" t="s">
        <v>21</v>
      </c>
      <c r="C20" s="19">
        <v>235502</v>
      </c>
      <c r="D20" s="20">
        <v>404447.49430000002</v>
      </c>
      <c r="E20" s="21">
        <f>((D20-C20)/C20)</f>
        <v>0.71738454153255604</v>
      </c>
      <c r="F20" s="24">
        <v>1038920</v>
      </c>
      <c r="G20" s="25">
        <v>1632863.4713999999</v>
      </c>
      <c r="H20" s="26">
        <f>((G20-F20) / F20)</f>
        <v>0.57169317310283752</v>
      </c>
      <c r="I20" s="31">
        <f>C20/(C20+F20)</f>
        <v>0.18479122300148618</v>
      </c>
      <c r="J20" s="31">
        <f>D20/(D20+G20)</f>
        <v>0.1985202559203012</v>
      </c>
      <c r="K20" s="12">
        <f>J20-I20</f>
        <v>1.3729032918815026E-2</v>
      </c>
      <c r="L20" s="74">
        <v>391</v>
      </c>
      <c r="M20" s="74">
        <v>461</v>
      </c>
      <c r="N20" s="73">
        <f>(M20-L20) / L20</f>
        <v>0.17902813299232737</v>
      </c>
    </row>
    <row r="21" spans="1:14">
      <c r="A21" s="2">
        <v>15</v>
      </c>
      <c r="B21" t="s">
        <v>30</v>
      </c>
      <c r="C21" s="19">
        <v>284933</v>
      </c>
      <c r="D21" s="20">
        <v>504442.00140000001</v>
      </c>
      <c r="E21" s="21">
        <f>((D21-C21)/C21)</f>
        <v>0.77038813124488914</v>
      </c>
      <c r="F21" s="24">
        <v>1155788</v>
      </c>
      <c r="G21" s="25">
        <v>2094361.0476000002</v>
      </c>
      <c r="H21" s="26">
        <f>((G21-F21) / F21)</f>
        <v>0.8120633261463176</v>
      </c>
      <c r="I21" s="31">
        <f>C21/(C21+F21)</f>
        <v>0.19777111598984121</v>
      </c>
      <c r="J21" s="31">
        <f>D21/(D21+G21)</f>
        <v>0.19410551391884256</v>
      </c>
      <c r="K21" s="12">
        <f>J21-I21</f>
        <v>-3.6656020709986414E-3</v>
      </c>
      <c r="L21" s="74">
        <v>521</v>
      </c>
      <c r="M21" s="74">
        <v>496</v>
      </c>
      <c r="N21" s="73">
        <f>(M21-L21) / L21</f>
        <v>-4.7984644913627639E-2</v>
      </c>
    </row>
    <row r="22" spans="1:14">
      <c r="A22" s="2">
        <v>4</v>
      </c>
      <c r="B22" t="s">
        <v>19</v>
      </c>
      <c r="C22" s="19">
        <v>1988069</v>
      </c>
      <c r="D22" s="20">
        <v>4425790.9800000004</v>
      </c>
      <c r="E22" s="21">
        <f>((D22-C22)/C22)</f>
        <v>1.2261757413852339</v>
      </c>
      <c r="F22" s="24">
        <v>10109582</v>
      </c>
      <c r="G22" s="25">
        <v>18680965.998</v>
      </c>
      <c r="H22" s="26">
        <f>((G22-F22) / F22)</f>
        <v>0.84784751713770157</v>
      </c>
      <c r="I22" s="31">
        <f>C22/(C22+F22)</f>
        <v>0.16433512588518218</v>
      </c>
      <c r="J22" s="31">
        <f>D22/(D22+G22)</f>
        <v>0.19153665675429082</v>
      </c>
      <c r="K22" s="12">
        <f>J22-I22</f>
        <v>2.7201530869108648E-2</v>
      </c>
      <c r="L22" s="74">
        <v>1853</v>
      </c>
      <c r="M22" s="74">
        <v>2102</v>
      </c>
      <c r="N22" s="73">
        <f>(M22-L22) / L22</f>
        <v>0.13437668645439826</v>
      </c>
    </row>
    <row r="23" spans="1:14">
      <c r="A23" s="2">
        <v>34</v>
      </c>
      <c r="B23" t="s">
        <v>49</v>
      </c>
      <c r="C23" s="19">
        <v>2456722</v>
      </c>
      <c r="D23" s="20">
        <v>5550811.7790000001</v>
      </c>
      <c r="E23" s="21">
        <f>((D23-C23)/C23)</f>
        <v>1.25943829989718</v>
      </c>
      <c r="F23" s="24">
        <v>15009775</v>
      </c>
      <c r="G23" s="25">
        <v>23537326.311000001</v>
      </c>
      <c r="H23" s="26">
        <f>((G23-F23) / F23)</f>
        <v>0.56813318727296047</v>
      </c>
      <c r="I23" s="31">
        <f>C23/(C23+F23)</f>
        <v>0.14065338917128031</v>
      </c>
      <c r="J23" s="31">
        <f>D23/(D23+G23)</f>
        <v>0.19082733180877856</v>
      </c>
      <c r="K23" s="12">
        <f>J23-I23</f>
        <v>5.0173942637498248E-2</v>
      </c>
      <c r="L23" s="74">
        <v>1624</v>
      </c>
      <c r="M23" s="74">
        <v>2018</v>
      </c>
      <c r="N23" s="73">
        <f>(M23-L23) / L23</f>
        <v>0.24261083743842365</v>
      </c>
    </row>
    <row r="24" spans="1:14">
      <c r="A24" s="2">
        <v>51</v>
      </c>
      <c r="B24" t="s">
        <v>65</v>
      </c>
      <c r="C24" s="19">
        <v>333087</v>
      </c>
      <c r="D24" s="20">
        <v>521608.04950000002</v>
      </c>
      <c r="E24" s="21">
        <f>((D24-C24)/C24)</f>
        <v>0.5659814087610745</v>
      </c>
      <c r="F24" s="24">
        <v>1419306</v>
      </c>
      <c r="G24" s="25">
        <v>2651092.2122</v>
      </c>
      <c r="H24" s="26">
        <f>((G24-F24) / F24)</f>
        <v>0.86787923971293013</v>
      </c>
      <c r="I24" s="31">
        <f>C24/(C24+F24)</f>
        <v>0.19007551388301597</v>
      </c>
      <c r="J24" s="31">
        <f>D24/(D24+G24)</f>
        <v>0.16440508288687547</v>
      </c>
      <c r="K24" s="12">
        <f>J24-I24</f>
        <v>-2.5670430996140498E-2</v>
      </c>
      <c r="L24" s="74">
        <v>453</v>
      </c>
      <c r="M24" s="74">
        <v>530</v>
      </c>
      <c r="N24" s="73">
        <f>(M24-L24) / L24</f>
        <v>0.16997792494481237</v>
      </c>
    </row>
    <row r="25" spans="1:14">
      <c r="A25" s="2">
        <v>72</v>
      </c>
      <c r="B25" t="s">
        <v>104</v>
      </c>
      <c r="C25" s="19">
        <v>9893401</v>
      </c>
      <c r="D25" s="20">
        <v>22192172.329999998</v>
      </c>
      <c r="E25" s="21">
        <f>((D25-C25)/C25)</f>
        <v>1.243128761282394</v>
      </c>
      <c r="F25" s="24">
        <v>59253490</v>
      </c>
      <c r="G25" s="25">
        <v>123543886.67</v>
      </c>
      <c r="H25" s="26">
        <f>((G25-F25) / F25)</f>
        <v>1.0850060759290296</v>
      </c>
      <c r="I25" s="31">
        <f>C25/(C25+F25)</f>
        <v>0.14307803079678594</v>
      </c>
      <c r="J25" s="31">
        <f>D25/(D25+G25)</f>
        <v>0.15227646803595807</v>
      </c>
      <c r="K25" s="12">
        <f>J25-I25</f>
        <v>9.1984372391721303E-3</v>
      </c>
      <c r="L25" s="74">
        <v>10320</v>
      </c>
      <c r="M25" s="74">
        <v>11709</v>
      </c>
      <c r="N25" s="73">
        <f>(M25-L25) / L25</f>
        <v>0.13459302325581396</v>
      </c>
    </row>
    <row r="26" spans="1:14">
      <c r="A26" s="2">
        <v>33</v>
      </c>
      <c r="B26" t="s">
        <v>48</v>
      </c>
      <c r="C26" s="19">
        <v>816983</v>
      </c>
      <c r="D26" s="20">
        <v>1380399.902</v>
      </c>
      <c r="E26" s="21">
        <f>((D26-C26)/C26)</f>
        <v>0.68963112084339573</v>
      </c>
      <c r="F26" s="24">
        <v>3873762</v>
      </c>
      <c r="G26" s="25">
        <v>8053892.4819999998</v>
      </c>
      <c r="H26" s="26">
        <f>((G26-F26) / F26)</f>
        <v>1.0790881014373108</v>
      </c>
      <c r="I26" s="31">
        <f>C26/(C26+F26)</f>
        <v>0.17416913518001939</v>
      </c>
      <c r="J26" s="31">
        <f>D26/(D26+G26)</f>
        <v>0.14631726957509567</v>
      </c>
      <c r="K26" s="12">
        <f>J26-I26</f>
        <v>-2.7851865604923726E-2</v>
      </c>
      <c r="L26" s="74">
        <v>916</v>
      </c>
      <c r="M26" s="74">
        <v>849</v>
      </c>
      <c r="N26" s="73">
        <f>(M26-L26) / L26</f>
        <v>-7.3144104803493454E-2</v>
      </c>
    </row>
    <row r="27" spans="1:14">
      <c r="A27" s="2">
        <v>26</v>
      </c>
      <c r="B27" t="s">
        <v>41</v>
      </c>
      <c r="C27" s="19">
        <v>207135</v>
      </c>
      <c r="D27" s="20">
        <v>427001.51819999999</v>
      </c>
      <c r="E27" s="21">
        <f>((D27-C27)/C27)</f>
        <v>1.0614648330798755</v>
      </c>
      <c r="F27" s="24">
        <v>1271160</v>
      </c>
      <c r="G27" s="25">
        <v>2509789.7368999999</v>
      </c>
      <c r="H27" s="26">
        <f>((G27-F27) / F27)</f>
        <v>0.97440899406840986</v>
      </c>
      <c r="I27" s="31">
        <f>C27/(C27+F27)</f>
        <v>0.14011750022830355</v>
      </c>
      <c r="J27" s="31">
        <f>D27/(D27+G27)</f>
        <v>0.14539729967476367</v>
      </c>
      <c r="K27" s="12">
        <f>J27-I27</f>
        <v>5.2797994464601206E-3</v>
      </c>
      <c r="L27" s="74">
        <v>278</v>
      </c>
      <c r="M27" s="74">
        <v>353</v>
      </c>
      <c r="N27" s="73">
        <f>(M27-L27) / L27</f>
        <v>0.26978417266187049</v>
      </c>
    </row>
    <row r="28" spans="1:14">
      <c r="A28" s="2">
        <v>47</v>
      </c>
      <c r="B28" t="s">
        <v>61</v>
      </c>
      <c r="C28" s="19">
        <v>1052225</v>
      </c>
      <c r="D28" s="20">
        <v>1945967.693</v>
      </c>
      <c r="E28" s="21">
        <f>((D28-C28)/C28)</f>
        <v>0.84938363277816054</v>
      </c>
      <c r="F28" s="24">
        <v>6709266</v>
      </c>
      <c r="G28" s="25">
        <v>11676834.482999999</v>
      </c>
      <c r="H28" s="26">
        <f>((G28-F28) / F28)</f>
        <v>0.74040416388320263</v>
      </c>
      <c r="I28" s="31">
        <f>C28/(C28+F28)</f>
        <v>0.13556995685493933</v>
      </c>
      <c r="J28" s="31">
        <f>D28/(D28+G28)</f>
        <v>0.14284635920415203</v>
      </c>
      <c r="K28" s="12">
        <f>J28-I28</f>
        <v>7.2764023492127017E-3</v>
      </c>
      <c r="L28" s="74">
        <v>934</v>
      </c>
      <c r="M28" s="74">
        <v>1013</v>
      </c>
      <c r="N28" s="73">
        <f>(M28-L28) / L28</f>
        <v>8.4582441113490364E-2</v>
      </c>
    </row>
    <row r="29" spans="1:14">
      <c r="A29" s="2">
        <v>78</v>
      </c>
      <c r="B29" t="s">
        <v>91</v>
      </c>
      <c r="C29" s="19">
        <v>75591</v>
      </c>
      <c r="D29" s="20">
        <v>140253.6207</v>
      </c>
      <c r="E29" s="21">
        <f>((D29-C29)/C29)</f>
        <v>0.85542750724292571</v>
      </c>
      <c r="F29" s="24">
        <v>676598</v>
      </c>
      <c r="G29" s="25">
        <v>972377.22640000004</v>
      </c>
      <c r="H29" s="26">
        <f>((G29-F29) / F29)</f>
        <v>0.43715651893738977</v>
      </c>
      <c r="I29" s="31">
        <f>C29/(C29+F29)</f>
        <v>0.10049468949958056</v>
      </c>
      <c r="J29" s="31">
        <f>D29/(D29+G29)</f>
        <v>0.12605584418728091</v>
      </c>
      <c r="K29" s="12">
        <f>J29-I29</f>
        <v>2.5561154687700358E-2</v>
      </c>
      <c r="L29" s="74">
        <v>188</v>
      </c>
      <c r="M29" s="74">
        <v>225</v>
      </c>
      <c r="N29" s="73">
        <f>(M29-L29) / L29</f>
        <v>0.19680851063829788</v>
      </c>
    </row>
    <row r="30" spans="1:14">
      <c r="A30" s="2">
        <v>60</v>
      </c>
      <c r="B30" t="s">
        <v>74</v>
      </c>
      <c r="C30" s="19">
        <v>884977</v>
      </c>
      <c r="D30" s="20">
        <v>1793722.865</v>
      </c>
      <c r="E30" s="21">
        <f>((D30-C30)/C30)</f>
        <v>1.0268581725852761</v>
      </c>
      <c r="F30" s="24">
        <v>7410736</v>
      </c>
      <c r="G30" s="25">
        <v>14203002.609999999</v>
      </c>
      <c r="H30" s="26">
        <f>((G30-F30) / F30)</f>
        <v>0.91654413407791069</v>
      </c>
      <c r="I30" s="31">
        <f>C30/(C30+F30)</f>
        <v>0.10667883520078382</v>
      </c>
      <c r="J30" s="31">
        <f>D30/(D30+G30)</f>
        <v>0.11213062747143256</v>
      </c>
      <c r="K30" s="12">
        <f>J30-I30</f>
        <v>5.4517922706487365E-3</v>
      </c>
      <c r="L30" s="74">
        <v>807</v>
      </c>
      <c r="M30" s="74">
        <v>971</v>
      </c>
      <c r="N30" s="73">
        <f>(M30-L30) / L30</f>
        <v>0.20322180916976457</v>
      </c>
    </row>
    <row r="31" spans="1:14">
      <c r="A31" s="2">
        <v>41</v>
      </c>
      <c r="B31" t="s">
        <v>55</v>
      </c>
      <c r="C31" s="19">
        <v>99549</v>
      </c>
      <c r="D31" s="20">
        <v>202206.6765</v>
      </c>
      <c r="E31" s="21">
        <f>((D31-C31)/C31)</f>
        <v>1.0312276014826869</v>
      </c>
      <c r="F31" s="24">
        <v>971753</v>
      </c>
      <c r="G31" s="25">
        <v>1751778.2204999998</v>
      </c>
      <c r="H31" s="26">
        <f>((G31-F31) / F31)</f>
        <v>0.80269906087246434</v>
      </c>
      <c r="I31" s="31">
        <f>C31/(C31+F31)</f>
        <v>9.2923377348310743E-2</v>
      </c>
      <c r="J31" s="31">
        <f>D31/(D31+G31)</f>
        <v>0.10348425763702308</v>
      </c>
      <c r="K31" s="12">
        <f>J31-I31</f>
        <v>1.056088028871234E-2</v>
      </c>
      <c r="L31" s="74">
        <v>176</v>
      </c>
      <c r="M31" s="74">
        <v>224</v>
      </c>
      <c r="N31" s="73">
        <f>(M31-L31) / L31</f>
        <v>0.27272727272727271</v>
      </c>
    </row>
    <row r="32" spans="1:14">
      <c r="A32" s="2">
        <v>80</v>
      </c>
      <c r="B32" t="s">
        <v>93</v>
      </c>
      <c r="C32" s="19">
        <v>389281</v>
      </c>
      <c r="D32" s="20">
        <v>575285.44099999999</v>
      </c>
      <c r="E32" s="21">
        <f>((D32-C32)/C32)</f>
        <v>0.47781535959885019</v>
      </c>
      <c r="F32" s="24">
        <v>3319745</v>
      </c>
      <c r="G32" s="25">
        <v>5419909.4309999999</v>
      </c>
      <c r="H32" s="26">
        <f>((G32-F32) / F32)</f>
        <v>0.63262823831348491</v>
      </c>
      <c r="I32" s="31">
        <f>C32/(C32+F32)</f>
        <v>0.10495504749764493</v>
      </c>
      <c r="J32" s="31">
        <f>D32/(D32+G32)</f>
        <v>9.5957755049267401E-2</v>
      </c>
      <c r="K32" s="12">
        <f>J32-I32</f>
        <v>-8.9972924483775335E-3</v>
      </c>
      <c r="L32" s="74">
        <v>501</v>
      </c>
      <c r="M32" s="74">
        <v>420</v>
      </c>
      <c r="N32" s="73">
        <f>(M32-L32) / L32</f>
        <v>-0.16167664670658682</v>
      </c>
    </row>
    <row r="33" spans="1:14">
      <c r="A33" s="2">
        <v>40</v>
      </c>
      <c r="B33" t="s">
        <v>54</v>
      </c>
      <c r="C33" s="19">
        <v>865376</v>
      </c>
      <c r="D33" s="20">
        <v>2226844.5699999998</v>
      </c>
      <c r="E33" s="21">
        <f>((D33-C33)/C33)</f>
        <v>1.5732682325370704</v>
      </c>
      <c r="F33" s="24">
        <v>9218122</v>
      </c>
      <c r="G33" s="25">
        <v>21198994.295000002</v>
      </c>
      <c r="H33" s="26">
        <f>((G33-F33) / F33)</f>
        <v>1.2997085843515634</v>
      </c>
      <c r="I33" s="31">
        <f>C33/(C33+F33)</f>
        <v>8.5821011716370646E-2</v>
      </c>
      <c r="J33" s="31">
        <f>D33/(D33+G33)</f>
        <v>9.5059330973503636E-2</v>
      </c>
      <c r="K33" s="12">
        <f>J33-I33</f>
        <v>9.2383192571329903E-3</v>
      </c>
      <c r="L33" s="74">
        <v>677</v>
      </c>
      <c r="M33" s="74">
        <v>942</v>
      </c>
      <c r="N33" s="73">
        <f>(M33-L33) / L33</f>
        <v>0.39143279172821271</v>
      </c>
    </row>
    <row r="34" spans="1:14">
      <c r="A34" s="2">
        <v>9</v>
      </c>
      <c r="B34" t="s">
        <v>24</v>
      </c>
      <c r="C34" s="19">
        <v>784888</v>
      </c>
      <c r="D34" s="20">
        <v>2108633.0210000002</v>
      </c>
      <c r="E34" s="21">
        <f>((D34-C34)/C34)</f>
        <v>1.6865400171744251</v>
      </c>
      <c r="F34" s="24">
        <v>10343901</v>
      </c>
      <c r="G34" s="25">
        <v>24291615.564999998</v>
      </c>
      <c r="H34" s="26">
        <f>((G34-F34) / F34)</f>
        <v>1.3483998507913018</v>
      </c>
      <c r="I34" s="31">
        <f>C34/(C34+F34)</f>
        <v>7.0527709708576553E-2</v>
      </c>
      <c r="J34" s="31">
        <f>D34/(D34+G34)</f>
        <v>7.9871710833745863E-2</v>
      </c>
      <c r="K34" s="12">
        <f>J34-I34</f>
        <v>9.34400112516931E-3</v>
      </c>
      <c r="L34" s="74">
        <v>1279</v>
      </c>
      <c r="M34" s="74">
        <v>1350</v>
      </c>
      <c r="N34" s="73">
        <f>(M34-L34) / L34</f>
        <v>5.5512118842845973E-2</v>
      </c>
    </row>
    <row r="35" spans="1:14">
      <c r="A35" s="2">
        <v>73</v>
      </c>
      <c r="B35" t="s">
        <v>86</v>
      </c>
      <c r="C35" s="19">
        <v>2546926</v>
      </c>
      <c r="D35" s="20">
        <v>6258611.7390000001</v>
      </c>
      <c r="E35" s="21">
        <f>((D35-C35)/C35)</f>
        <v>1.4573198196571082</v>
      </c>
      <c r="F35" s="24">
        <v>43196621</v>
      </c>
      <c r="G35" s="25">
        <v>83656105.819999993</v>
      </c>
      <c r="H35" s="26">
        <f>((G35-F35) / F35)</f>
        <v>0.93663540997801642</v>
      </c>
      <c r="I35" s="31">
        <f>C35/(C35+F35)</f>
        <v>5.5678367049236475E-2</v>
      </c>
      <c r="J35" s="31">
        <f>D35/(D35+G35)</f>
        <v>6.9606087956548851E-2</v>
      </c>
      <c r="K35" s="12">
        <f>J35-I35</f>
        <v>1.3927720907312376E-2</v>
      </c>
      <c r="L35" s="74">
        <v>2204</v>
      </c>
      <c r="M35" s="74">
        <v>2637</v>
      </c>
      <c r="N35" s="73">
        <f>(M35-L35) / L35</f>
        <v>0.19646098003629764</v>
      </c>
    </row>
    <row r="36" spans="1:14">
      <c r="A36" s="2">
        <v>79</v>
      </c>
      <c r="B36" t="s">
        <v>92</v>
      </c>
      <c r="C36" s="19">
        <v>370717</v>
      </c>
      <c r="D36" s="20">
        <v>1029103.974</v>
      </c>
      <c r="E36" s="21">
        <f>((D36-C36)/C36)</f>
        <v>1.7759826876026727</v>
      </c>
      <c r="F36" s="24">
        <v>6419846</v>
      </c>
      <c r="G36" s="25">
        <v>15020150.858999999</v>
      </c>
      <c r="H36" s="26">
        <f>((G36-F36) / F36)</f>
        <v>1.3396434835041213</v>
      </c>
      <c r="I36" s="31">
        <f>C36/(C36+F36)</f>
        <v>5.4592969684546036E-2</v>
      </c>
      <c r="J36" s="31">
        <f>D36/(D36+G36)</f>
        <v>6.4121604691825762E-2</v>
      </c>
      <c r="K36" s="12">
        <f>J36-I36</f>
        <v>9.528635007279726E-3</v>
      </c>
      <c r="L36" s="74">
        <v>319</v>
      </c>
      <c r="M36" s="74">
        <v>460</v>
      </c>
      <c r="N36" s="73">
        <f>(M36-L36) / L36</f>
        <v>0.44200626959247646</v>
      </c>
    </row>
    <row r="37" spans="1:14">
      <c r="A37" s="2">
        <v>86</v>
      </c>
      <c r="B37" t="s">
        <v>99</v>
      </c>
      <c r="C37" s="19">
        <v>2805024</v>
      </c>
      <c r="D37" s="20">
        <v>6158061.8660000004</v>
      </c>
      <c r="E37" s="21">
        <f>((D37-C37)/C37)</f>
        <v>1.195368690606569</v>
      </c>
      <c r="F37" s="24">
        <v>38980332</v>
      </c>
      <c r="G37" s="25">
        <v>100165991.12</v>
      </c>
      <c r="H37" s="26">
        <f>((G37-F37) / F37)</f>
        <v>1.5696546432698419</v>
      </c>
      <c r="I37" s="31">
        <f>C37/(C37+F37)</f>
        <v>6.7129355078367647E-2</v>
      </c>
      <c r="J37" s="31">
        <f>D37/(D37+G37)</f>
        <v>5.7917862356233266E-2</v>
      </c>
      <c r="K37" s="12">
        <f>J37-I37</f>
        <v>-9.2114927221343817E-3</v>
      </c>
      <c r="L37" s="74">
        <v>2066</v>
      </c>
      <c r="M37" s="74">
        <v>2412</v>
      </c>
      <c r="N37" s="73">
        <f>(M37-L37) / L37</f>
        <v>0.16747337850919652</v>
      </c>
    </row>
    <row r="38" spans="1:14">
      <c r="A38" s="2">
        <v>68</v>
      </c>
      <c r="B38" t="s">
        <v>82</v>
      </c>
      <c r="C38" s="19">
        <v>182096</v>
      </c>
      <c r="D38" s="20">
        <v>352285.62359999999</v>
      </c>
      <c r="E38" s="21">
        <f>((D38-C38)/C38)</f>
        <v>0.93461483832703629</v>
      </c>
      <c r="F38" s="24">
        <v>2978147</v>
      </c>
      <c r="G38" s="25">
        <v>5893394.3689000001</v>
      </c>
      <c r="H38" s="26">
        <f>((G38-F38) / F38)</f>
        <v>0.97887960832692278</v>
      </c>
      <c r="I38" s="31">
        <f>C38/(C38+F38)</f>
        <v>5.7620885482540428E-2</v>
      </c>
      <c r="J38" s="31">
        <f>D38/(D38+G38)</f>
        <v>5.640468676317633E-2</v>
      </c>
      <c r="K38" s="12">
        <f>J38-I38</f>
        <v>-1.2161987193640977E-3</v>
      </c>
      <c r="L38" s="74">
        <v>366</v>
      </c>
      <c r="M38" s="74">
        <v>323</v>
      </c>
      <c r="N38" s="73">
        <f>(M38-L38) / L38</f>
        <v>-0.11748633879781421</v>
      </c>
    </row>
    <row r="39" spans="1:14">
      <c r="A39" s="2">
        <v>0</v>
      </c>
      <c r="B39" t="s">
        <v>15</v>
      </c>
      <c r="C39" s="19">
        <v>110546159</v>
      </c>
      <c r="D39" s="20">
        <v>256602170.30059972</v>
      </c>
      <c r="E39" s="21">
        <f>((D39-C39)/C39)</f>
        <v>1.3212219458534034</v>
      </c>
      <c r="F39" s="24">
        <v>2303450352</v>
      </c>
      <c r="G39" s="25">
        <v>4509709778.2350006</v>
      </c>
      <c r="H39" s="26">
        <f>((G39-F39) / F39)</f>
        <v>0.95780637265282831</v>
      </c>
      <c r="I39" s="31">
        <f>C39/(C39+F39)</f>
        <v>4.5793835449333839E-2</v>
      </c>
      <c r="J39" s="31">
        <f>D39/(D39+G39)</f>
        <v>5.3836629467661691E-2</v>
      </c>
      <c r="K39" s="12">
        <f>J39-I39</f>
        <v>8.0427940183278521E-3</v>
      </c>
      <c r="L39" s="72">
        <v>106788</v>
      </c>
      <c r="M39" s="72">
        <v>124471</v>
      </c>
      <c r="N39" s="73">
        <f>(M39-L39) / L39</f>
        <v>0.1655897666404465</v>
      </c>
    </row>
    <row r="40" spans="1:14">
      <c r="A40" s="2">
        <v>30</v>
      </c>
      <c r="B40" t="s">
        <v>45</v>
      </c>
      <c r="C40" s="19">
        <v>476025</v>
      </c>
      <c r="D40" s="20">
        <v>1146995.953</v>
      </c>
      <c r="E40" s="21">
        <f>((D40-C40)/C40)</f>
        <v>1.4095288125623653</v>
      </c>
      <c r="F40" s="24">
        <v>12022027</v>
      </c>
      <c r="G40" s="25">
        <v>27422461.82</v>
      </c>
      <c r="H40" s="26">
        <f>((G40-F40) / F40)</f>
        <v>1.2810181527624251</v>
      </c>
      <c r="I40" s="31">
        <f>C40/(C40+F40)</f>
        <v>3.8087935623887625E-2</v>
      </c>
      <c r="J40" s="31">
        <f>D40/(D40+G40)</f>
        <v>4.0147627655852322E-2</v>
      </c>
      <c r="K40" s="12">
        <f>J40-I40</f>
        <v>2.0596920319646966E-3</v>
      </c>
      <c r="L40" s="74">
        <v>339</v>
      </c>
      <c r="M40" s="74">
        <v>459</v>
      </c>
      <c r="N40" s="73">
        <f>(M40-L40) / L40</f>
        <v>0.35398230088495575</v>
      </c>
    </row>
    <row r="41" spans="1:14">
      <c r="A41" s="2">
        <v>35</v>
      </c>
      <c r="B41" t="s">
        <v>50</v>
      </c>
      <c r="C41" s="19">
        <v>50878</v>
      </c>
      <c r="D41" s="20">
        <v>47381.33438</v>
      </c>
      <c r="E41" s="21">
        <f>((D41-C41)/C41)</f>
        <v>-6.8726475490388766E-2</v>
      </c>
      <c r="F41" s="24">
        <v>563369</v>
      </c>
      <c r="G41" s="25">
        <v>1284582.8053000001</v>
      </c>
      <c r="H41" s="26">
        <f>((G41-F41) / F41)</f>
        <v>1.2801801400148041</v>
      </c>
      <c r="I41" s="31">
        <f>C41/(C41+F41)</f>
        <v>8.2829871370963148E-2</v>
      </c>
      <c r="J41" s="31">
        <f>D41/(D41+G41)</f>
        <v>3.5572530046779793E-2</v>
      </c>
      <c r="K41" s="12">
        <f>J41-I41</f>
        <v>-4.7257341324183355E-2</v>
      </c>
      <c r="L41" s="74">
        <v>145</v>
      </c>
      <c r="M41" s="74">
        <v>97</v>
      </c>
      <c r="N41" s="73">
        <f>(M41-L41) / L41</f>
        <v>-0.33103448275862069</v>
      </c>
    </row>
    <row r="42" spans="1:14">
      <c r="A42" s="2">
        <v>23</v>
      </c>
      <c r="B42" t="s">
        <v>38</v>
      </c>
      <c r="C42" s="19">
        <v>104474</v>
      </c>
      <c r="D42" s="20">
        <v>305884.13870000001</v>
      </c>
      <c r="E42" s="21">
        <f>((D42-C42)/C42)</f>
        <v>1.9278494046365604</v>
      </c>
      <c r="F42" s="24">
        <v>4523529</v>
      </c>
      <c r="G42" s="25">
        <v>8824927.3210000005</v>
      </c>
      <c r="H42" s="26">
        <f>((G42-F42) / F42)</f>
        <v>0.95089438378752533</v>
      </c>
      <c r="I42" s="31">
        <f>C42/(C42+F42)</f>
        <v>2.2574315530910417E-2</v>
      </c>
      <c r="J42" s="31">
        <f>D42/(D42+G42)</f>
        <v>3.3500214088316098E-2</v>
      </c>
      <c r="K42" s="12">
        <f>J42-I42</f>
        <v>1.0925898557405681E-2</v>
      </c>
      <c r="L42" s="74">
        <v>189</v>
      </c>
      <c r="M42" s="74">
        <v>242</v>
      </c>
      <c r="N42" s="73">
        <f>(M42-L42) / L42</f>
        <v>0.28042328042328041</v>
      </c>
    </row>
    <row r="43" spans="1:14">
      <c r="A43" s="2">
        <v>13</v>
      </c>
      <c r="B43" t="s">
        <v>28</v>
      </c>
      <c r="C43" s="19">
        <v>794901</v>
      </c>
      <c r="D43" s="20">
        <v>1608053.6610000001</v>
      </c>
      <c r="E43" s="21">
        <f>((D43-C43)/C43)</f>
        <v>1.0229609234357486</v>
      </c>
      <c r="F43" s="24">
        <v>20164341</v>
      </c>
      <c r="G43" s="25">
        <v>48915510.603</v>
      </c>
      <c r="H43" s="26">
        <f>((G43-F43) / F43)</f>
        <v>1.4258422629829559</v>
      </c>
      <c r="I43" s="31">
        <f>C43/(C43+F43)</f>
        <v>3.7926037592390029E-2</v>
      </c>
      <c r="J43" s="31">
        <f>D43/(D43+G43)</f>
        <v>3.1827795295626057E-2</v>
      </c>
      <c r="K43" s="12">
        <f>J43-I43</f>
        <v>-6.0982422967639713E-3</v>
      </c>
      <c r="L43" s="74">
        <v>581</v>
      </c>
      <c r="M43" s="74">
        <v>691</v>
      </c>
      <c r="N43" s="73">
        <f>(M43-L43) / L43</f>
        <v>0.18932874354561102</v>
      </c>
    </row>
    <row r="44" spans="1:14">
      <c r="A44" s="2">
        <v>32</v>
      </c>
      <c r="B44" t="s">
        <v>47</v>
      </c>
      <c r="C44" s="19">
        <v>47021</v>
      </c>
      <c r="D44" s="20">
        <v>106937.1623</v>
      </c>
      <c r="E44" s="21">
        <f>((D44-C44)/C44)</f>
        <v>1.2742426213819356</v>
      </c>
      <c r="F44" s="24">
        <v>1734502</v>
      </c>
      <c r="G44" s="25">
        <v>3257255.7153000003</v>
      </c>
      <c r="H44" s="26">
        <f>((G44-F44) / F44)</f>
        <v>0.87791983825905084</v>
      </c>
      <c r="I44" s="31">
        <f>C44/(C44+F44)</f>
        <v>2.6393709202743944E-2</v>
      </c>
      <c r="J44" s="31">
        <f>D44/(D44+G44)</f>
        <v>3.1786870191666441E-2</v>
      </c>
      <c r="K44" s="12">
        <f>J44-I44</f>
        <v>5.393160988922497E-3</v>
      </c>
      <c r="L44" s="74">
        <v>77</v>
      </c>
      <c r="M44" s="74">
        <v>92</v>
      </c>
      <c r="N44" s="73">
        <f>(M44-L44) / L44</f>
        <v>0.19480519480519481</v>
      </c>
    </row>
    <row r="45" spans="1:14">
      <c r="A45" s="2">
        <v>44</v>
      </c>
      <c r="B45" t="s">
        <v>59</v>
      </c>
      <c r="C45" s="19">
        <v>48752</v>
      </c>
      <c r="D45" s="20">
        <v>57625.18333</v>
      </c>
      <c r="E45" s="21">
        <f>((D45-C45)/C45)</f>
        <v>0.18200655009025271</v>
      </c>
      <c r="F45" s="24">
        <v>1032110</v>
      </c>
      <c r="G45" s="25">
        <v>2262283.7209000001</v>
      </c>
      <c r="H45" s="26">
        <f>((G45-F45) / F45)</f>
        <v>1.1919017555299338</v>
      </c>
      <c r="I45" s="31">
        <f>C45/(C45+F45)</f>
        <v>4.5104740475657393E-2</v>
      </c>
      <c r="J45" s="31">
        <f>D45/(D45+G45)</f>
        <v>2.4839416420588442E-2</v>
      </c>
      <c r="K45" s="12">
        <f>J45-I45</f>
        <v>-2.0265324055068951E-2</v>
      </c>
      <c r="L45" s="74">
        <v>199</v>
      </c>
      <c r="M45" s="74">
        <v>104</v>
      </c>
      <c r="N45" s="73">
        <f>(M45-L45) / L45</f>
        <v>-0.47738693467336685</v>
      </c>
    </row>
    <row r="46" spans="1:14">
      <c r="A46" s="2">
        <v>28</v>
      </c>
      <c r="B46" t="s">
        <v>43</v>
      </c>
      <c r="C46" s="19">
        <v>181004</v>
      </c>
      <c r="D46" s="20">
        <v>301562.27720000001</v>
      </c>
      <c r="E46" s="21">
        <f>((D46-C46)/C46)</f>
        <v>0.66605311042849891</v>
      </c>
      <c r="F46" s="24">
        <v>6047027</v>
      </c>
      <c r="G46" s="25">
        <v>12863565.698000001</v>
      </c>
      <c r="H46" s="26">
        <f>((G46-F46) / F46)</f>
        <v>1.1272545497150914</v>
      </c>
      <c r="I46" s="31">
        <f>C46/(C46+F46)</f>
        <v>2.9062796893592854E-2</v>
      </c>
      <c r="J46" s="31">
        <f>D46/(D46+G46)</f>
        <v>2.2906140963314014E-2</v>
      </c>
      <c r="K46" s="12">
        <f>J46-I46</f>
        <v>-6.1566559302788405E-3</v>
      </c>
      <c r="L46" s="74">
        <v>125</v>
      </c>
      <c r="M46" s="74">
        <v>94</v>
      </c>
      <c r="N46" s="73">
        <f>(M46-L46) / L46</f>
        <v>-0.248</v>
      </c>
    </row>
    <row r="47" spans="1:14">
      <c r="A47" s="2">
        <v>25</v>
      </c>
      <c r="B47" t="s">
        <v>40</v>
      </c>
      <c r="C47" s="19">
        <v>234897</v>
      </c>
      <c r="D47" s="20">
        <v>586651.14690000005</v>
      </c>
      <c r="E47" s="21">
        <f>((D47-C47)/C47)</f>
        <v>1.4974825004150758</v>
      </c>
      <c r="F47" s="24">
        <v>18133047</v>
      </c>
      <c r="G47" s="25">
        <v>30701624.802999999</v>
      </c>
      <c r="H47" s="26">
        <f>((G47-F47) / F47)</f>
        <v>0.69313104427512928</v>
      </c>
      <c r="I47" s="31">
        <f>C47/(C47+F47)</f>
        <v>1.2788420957729401E-2</v>
      </c>
      <c r="J47" s="31">
        <f>D47/(D47+G47)</f>
        <v>1.8749871288509745E-2</v>
      </c>
      <c r="K47" s="12">
        <f>J47-I47</f>
        <v>5.9614503307803442E-3</v>
      </c>
      <c r="L47" s="74">
        <v>136</v>
      </c>
      <c r="M47" s="74">
        <v>224</v>
      </c>
      <c r="N47" s="73">
        <f>(M47-L47) / L47</f>
        <v>0.6470588235294118</v>
      </c>
    </row>
    <row r="48" spans="1:14">
      <c r="A48" s="2">
        <v>83</v>
      </c>
      <c r="B48" t="s">
        <v>96</v>
      </c>
      <c r="C48" s="19">
        <v>19241</v>
      </c>
      <c r="D48" s="20">
        <v>63499.764219999997</v>
      </c>
      <c r="E48" s="21">
        <f>((D48-C48)/C48)</f>
        <v>2.3002320160074841</v>
      </c>
      <c r="F48" s="24">
        <v>2191005</v>
      </c>
      <c r="G48" s="25">
        <v>3459420.0085</v>
      </c>
      <c r="H48" s="26">
        <f>((G48-F48) / F48)</f>
        <v>0.57891926695740081</v>
      </c>
      <c r="I48" s="31">
        <f>C48/(C48+F48)</f>
        <v>8.7053658280571485E-3</v>
      </c>
      <c r="J48" s="31">
        <f>D48/(D48+G48)</f>
        <v>1.8024754554933468E-2</v>
      </c>
      <c r="K48" s="12">
        <f>J48-I48</f>
        <v>9.3193887268763192E-3</v>
      </c>
      <c r="L48" s="74">
        <v>31</v>
      </c>
      <c r="M48" s="74">
        <v>46</v>
      </c>
      <c r="N48" s="73">
        <f>(M48-L48) / L48</f>
        <v>0.4838709677419355</v>
      </c>
    </row>
    <row r="49" spans="1:14">
      <c r="A49" s="2">
        <v>70</v>
      </c>
      <c r="B49" t="s">
        <v>84</v>
      </c>
      <c r="C49" s="19">
        <v>675550</v>
      </c>
      <c r="D49" s="20">
        <v>1149575.713</v>
      </c>
      <c r="E49" s="21">
        <f>((D49-C49)/C49)</f>
        <v>0.70168856931389234</v>
      </c>
      <c r="F49" s="24">
        <v>27935265</v>
      </c>
      <c r="G49" s="25">
        <v>72461116.287</v>
      </c>
      <c r="H49" s="26">
        <f>((G49-F49) / F49)</f>
        <v>1.5938940005401774</v>
      </c>
      <c r="I49" s="31">
        <f>C49/(C49+F49)</f>
        <v>2.3611700680319661E-2</v>
      </c>
      <c r="J49" s="31">
        <f>D49/(D49+G49)</f>
        <v>1.5616966527090928E-2</v>
      </c>
      <c r="K49" s="12">
        <f>J49-I49</f>
        <v>-7.9947341532287334E-3</v>
      </c>
      <c r="L49" s="74">
        <v>604</v>
      </c>
      <c r="M49" s="74">
        <v>607</v>
      </c>
      <c r="N49" s="73">
        <f>(M49-L49) / L49</f>
        <v>4.9668874172185433E-3</v>
      </c>
    </row>
    <row r="50" spans="1:14">
      <c r="A50" s="2">
        <v>45</v>
      </c>
      <c r="B50" t="s">
        <v>60</v>
      </c>
      <c r="C50" s="19">
        <v>18460</v>
      </c>
      <c r="D50" s="20">
        <v>111353.1047</v>
      </c>
      <c r="E50" s="21">
        <f>((D50-C50)/C50)</f>
        <v>5.0321291820151677</v>
      </c>
      <c r="F50" s="24">
        <v>4452193</v>
      </c>
      <c r="G50" s="25">
        <v>7939880.8609999996</v>
      </c>
      <c r="H50" s="26">
        <f>((G50-F50) / F50)</f>
        <v>0.7833640322870099</v>
      </c>
      <c r="I50" s="31">
        <f>C50/(C50+F50)</f>
        <v>4.1291507079614541E-3</v>
      </c>
      <c r="J50" s="31">
        <f>D50/(D50+G50)</f>
        <v>1.3830563758845954E-2</v>
      </c>
      <c r="K50" s="12">
        <f>J50-I50</f>
        <v>9.7014130508845005E-3</v>
      </c>
      <c r="L50" s="74">
        <v>42</v>
      </c>
      <c r="M50" s="74">
        <v>98</v>
      </c>
      <c r="N50" s="73">
        <f>(M50-L50) / L50</f>
        <v>1.3333333333333333</v>
      </c>
    </row>
    <row r="51" spans="1:14">
      <c r="A51" s="2">
        <v>81</v>
      </c>
      <c r="B51" t="s">
        <v>94</v>
      </c>
      <c r="C51" s="19">
        <v>57877</v>
      </c>
      <c r="D51" s="20">
        <v>144142.1827</v>
      </c>
      <c r="E51" s="21">
        <f>((D51-C51)/C51)</f>
        <v>1.4904916063375782</v>
      </c>
      <c r="F51" s="24">
        <v>5865899</v>
      </c>
      <c r="G51" s="25">
        <v>10465341.390000001</v>
      </c>
      <c r="H51" s="26">
        <f>((G51-F51) / F51)</f>
        <v>0.78409846299774355</v>
      </c>
      <c r="I51" s="31">
        <f>C51/(C51+F51)</f>
        <v>9.7702884106353784E-3</v>
      </c>
      <c r="J51" s="31">
        <f>D51/(D51+G51)</f>
        <v>1.3586163898769047E-2</v>
      </c>
      <c r="K51" s="12">
        <f>J51-I51</f>
        <v>3.8158754881336687E-3</v>
      </c>
      <c r="L51" s="74">
        <v>62</v>
      </c>
      <c r="M51" s="74">
        <v>76</v>
      </c>
      <c r="N51" s="73">
        <f>(M51-L51) / L51</f>
        <v>0.22580645161290322</v>
      </c>
    </row>
    <row r="52" spans="1:14">
      <c r="A52" s="2">
        <v>5</v>
      </c>
      <c r="B52" t="s">
        <v>20</v>
      </c>
      <c r="C52" s="19">
        <v>175904</v>
      </c>
      <c r="D52" s="20">
        <v>264980.1189</v>
      </c>
      <c r="E52" s="21">
        <f>((D52-C52)/C52)</f>
        <v>0.5063905249454248</v>
      </c>
      <c r="F52" s="24">
        <v>10690424</v>
      </c>
      <c r="G52" s="25">
        <v>20403423.742000002</v>
      </c>
      <c r="H52" s="26">
        <f>((G52-F52) / F52)</f>
        <v>0.90857011302825808</v>
      </c>
      <c r="I52" s="31">
        <f>C52/(C52+F52)</f>
        <v>1.6187989171687067E-2</v>
      </c>
      <c r="J52" s="31">
        <f>D52/(D52+G52)</f>
        <v>1.2820540990167273E-2</v>
      </c>
      <c r="K52" s="12">
        <f>J52-I52</f>
        <v>-3.3674481815197943E-3</v>
      </c>
      <c r="L52" s="74">
        <v>134</v>
      </c>
      <c r="M52" s="74">
        <v>156</v>
      </c>
      <c r="N52" s="73">
        <f>(M52-L52) / L52</f>
        <v>0.16417910447761194</v>
      </c>
    </row>
    <row r="53" spans="1:14">
      <c r="A53" s="2">
        <v>66</v>
      </c>
      <c r="B53" t="s">
        <v>80</v>
      </c>
      <c r="C53" s="19">
        <v>395898</v>
      </c>
      <c r="D53" s="20">
        <v>532864.21569999994</v>
      </c>
      <c r="E53" s="21">
        <f>((D53-C53)/C53)</f>
        <v>0.34596339385397235</v>
      </c>
      <c r="F53" s="24">
        <v>20225645</v>
      </c>
      <c r="G53" s="25">
        <v>42072936.410999998</v>
      </c>
      <c r="H53" s="26">
        <f>((G53-F53) / F53)</f>
        <v>1.0801777352959572</v>
      </c>
      <c r="I53" s="31">
        <f>C53/(C53+F53)</f>
        <v>1.9198272408616563E-2</v>
      </c>
      <c r="J53" s="31">
        <f>D53/(D53+G53)</f>
        <v>1.2506846670217649E-2</v>
      </c>
      <c r="K53" s="12">
        <f>J53-I53</f>
        <v>-6.691425738398914E-3</v>
      </c>
      <c r="L53" s="74">
        <v>331</v>
      </c>
      <c r="M53" s="74">
        <v>318</v>
      </c>
      <c r="N53" s="73">
        <f>(M53-L53) / L53</f>
        <v>-3.9274924471299093E-2</v>
      </c>
    </row>
    <row r="54" spans="1:14">
      <c r="A54" s="2">
        <v>75</v>
      </c>
      <c r="B54" t="s">
        <v>88</v>
      </c>
      <c r="C54" s="19">
        <v>12337</v>
      </c>
      <c r="D54" s="20">
        <v>41588.380140000001</v>
      </c>
      <c r="E54" s="21">
        <f>((D54-C54)/C54)</f>
        <v>2.3710286244629977</v>
      </c>
      <c r="F54" s="24">
        <v>2088524</v>
      </c>
      <c r="G54" s="25">
        <v>3424263.1209</v>
      </c>
      <c r="H54" s="26">
        <f>((G54-F54) / F54)</f>
        <v>0.63956129826614394</v>
      </c>
      <c r="I54" s="31">
        <f>C54/(C54+F54)</f>
        <v>5.8723542395237001E-3</v>
      </c>
      <c r="J54" s="31">
        <f>D54/(D54+G54)</f>
        <v>1.199946971978475E-2</v>
      </c>
      <c r="K54" s="12">
        <f>J54-I54</f>
        <v>6.1271154802610495E-3</v>
      </c>
      <c r="L54" s="74">
        <v>34</v>
      </c>
      <c r="M54" s="74">
        <v>47</v>
      </c>
      <c r="N54" s="73">
        <f>(M54-L54) / L54</f>
        <v>0.38235294117647056</v>
      </c>
    </row>
    <row r="55" spans="1:14">
      <c r="A55" s="2">
        <v>27</v>
      </c>
      <c r="B55" t="s">
        <v>42</v>
      </c>
      <c r="C55" s="19">
        <v>327857</v>
      </c>
      <c r="D55" s="20">
        <v>15926877.75</v>
      </c>
      <c r="E55" s="21">
        <f>((D55-C55)/C55)</f>
        <v>47.578733258707302</v>
      </c>
      <c r="F55" s="24">
        <v>775493794</v>
      </c>
      <c r="G55" s="25">
        <v>1436142656.9000001</v>
      </c>
      <c r="H55" s="26">
        <f>((G55-F55) / F55)</f>
        <v>0.85190734988654226</v>
      </c>
      <c r="I55" s="31">
        <f>C55/(C55+F55)</f>
        <v>4.2259325913037712E-4</v>
      </c>
      <c r="J55" s="31">
        <f>D55/(D55+G55)</f>
        <v>1.0968398805942126E-2</v>
      </c>
      <c r="K55" s="12">
        <f>J55-I55</f>
        <v>1.0545805546811749E-2</v>
      </c>
      <c r="L55" s="74">
        <v>231</v>
      </c>
      <c r="M55" s="74">
        <v>2535</v>
      </c>
      <c r="N55" s="73">
        <f>(M55-L55) / L55</f>
        <v>9.9740259740259738</v>
      </c>
    </row>
    <row r="56" spans="1:14">
      <c r="A56" s="2">
        <v>22</v>
      </c>
      <c r="B56" t="s">
        <v>37</v>
      </c>
      <c r="C56" s="19">
        <v>20342</v>
      </c>
      <c r="D56" s="20">
        <v>49623.47294</v>
      </c>
      <c r="E56" s="21">
        <f>((D56-C56)/C56)</f>
        <v>1.4394588998131943</v>
      </c>
      <c r="F56" s="24">
        <v>2698226</v>
      </c>
      <c r="G56" s="25">
        <v>4524806.6685000006</v>
      </c>
      <c r="H56" s="26">
        <f>((G56-F56) / F56)</f>
        <v>0.67695614396273718</v>
      </c>
      <c r="I56" s="31">
        <f>C56/(C56+F56)</f>
        <v>7.4826158477551419E-3</v>
      </c>
      <c r="J56" s="31">
        <f>D56/(D56+G56)</f>
        <v>1.0848011972127059E-2</v>
      </c>
      <c r="K56" s="12">
        <f>J56-I56</f>
        <v>3.3653961243719169E-3</v>
      </c>
      <c r="L56" s="74">
        <v>40</v>
      </c>
      <c r="M56" s="74">
        <v>52</v>
      </c>
      <c r="N56" s="73">
        <f>(M56-L56) / L56</f>
        <v>0.3</v>
      </c>
    </row>
    <row r="57" spans="1:14">
      <c r="A57" s="2">
        <v>7</v>
      </c>
      <c r="B57" t="s">
        <v>22</v>
      </c>
      <c r="C57" s="19">
        <v>84930</v>
      </c>
      <c r="D57" s="20">
        <v>283579.05530000001</v>
      </c>
      <c r="E57" s="21">
        <f>((D57-C57)/C57)</f>
        <v>2.3389739232308959</v>
      </c>
      <c r="F57" s="24">
        <v>15518694</v>
      </c>
      <c r="G57" s="25">
        <v>31548752.404999997</v>
      </c>
      <c r="H57" s="26">
        <f>((G57-F57) / F57)</f>
        <v>1.0329515102881723</v>
      </c>
      <c r="I57" s="31">
        <f>C57/(C57+F57)</f>
        <v>5.4429663262842015E-3</v>
      </c>
      <c r="J57" s="31">
        <f>D57/(D57+G57)</f>
        <v>8.9085229479238231E-3</v>
      </c>
      <c r="K57" s="12">
        <f>J57-I57</f>
        <v>3.4655566216396216E-3</v>
      </c>
      <c r="L57" s="74">
        <v>109</v>
      </c>
      <c r="M57" s="74">
        <v>138</v>
      </c>
      <c r="N57" s="73">
        <f>(M57-L57) / L57</f>
        <v>0.26605504587155965</v>
      </c>
    </row>
    <row r="58" spans="1:14">
      <c r="A58" s="2">
        <v>76</v>
      </c>
      <c r="B58" t="s">
        <v>89</v>
      </c>
      <c r="C58" s="19">
        <v>3170</v>
      </c>
      <c r="D58" s="20">
        <v>26333.426599999999</v>
      </c>
      <c r="E58" s="21">
        <f>((D58-C58)/C58)</f>
        <v>7.3070746372239741</v>
      </c>
      <c r="F58" s="24">
        <v>1596537</v>
      </c>
      <c r="G58" s="25">
        <v>2956194.0795</v>
      </c>
      <c r="H58" s="26">
        <f>((G58-F58) / F58)</f>
        <v>0.85162891902912363</v>
      </c>
      <c r="I58" s="31">
        <f>C58/(C58+F58)</f>
        <v>1.9816128828591736E-3</v>
      </c>
      <c r="J58" s="31">
        <f>D58/(D58+G58)</f>
        <v>8.829231766058045E-3</v>
      </c>
      <c r="K58" s="12">
        <f>J58-I58</f>
        <v>6.8476188831988714E-3</v>
      </c>
      <c r="L58" s="74">
        <v>16</v>
      </c>
      <c r="M58" s="74">
        <v>30</v>
      </c>
      <c r="N58" s="73">
        <f>(M58-L58) / L58</f>
        <v>0.875</v>
      </c>
    </row>
    <row r="59" spans="1:14">
      <c r="A59" s="2">
        <v>85</v>
      </c>
      <c r="B59" t="s">
        <v>98</v>
      </c>
      <c r="C59" s="19">
        <v>123549</v>
      </c>
      <c r="D59" s="20">
        <v>194198.09239999999</v>
      </c>
      <c r="E59" s="21">
        <f>((D59-C59)/C59)</f>
        <v>0.57183054820354673</v>
      </c>
      <c r="F59" s="24">
        <v>14105278</v>
      </c>
      <c r="G59" s="25">
        <v>23741573.706999999</v>
      </c>
      <c r="H59" s="26">
        <f>((G59-F59) / F59)</f>
        <v>0.68316949917612391</v>
      </c>
      <c r="I59" s="31">
        <f>C59/(C59+F59)</f>
        <v>8.6830066877614017E-3</v>
      </c>
      <c r="J59" s="31">
        <f>D59/(D59+G59)</f>
        <v>8.1132997936113338E-3</v>
      </c>
      <c r="K59" s="12">
        <f>J59-I59</f>
        <v>-5.6970689415006791E-4</v>
      </c>
      <c r="L59" s="74">
        <v>95</v>
      </c>
      <c r="M59" s="74">
        <v>101</v>
      </c>
      <c r="N59" s="73">
        <f>(M59-L59) / L59</f>
        <v>6.3157894736842107E-2</v>
      </c>
    </row>
    <row r="60" spans="1:14">
      <c r="A60" s="2">
        <v>8</v>
      </c>
      <c r="B60" t="s">
        <v>23</v>
      </c>
      <c r="C60" s="22">
        <v>0</v>
      </c>
      <c r="D60" s="20">
        <v>83363.234060000003</v>
      </c>
      <c r="E60" s="23">
        <v>0</v>
      </c>
      <c r="F60" s="24">
        <v>7265078</v>
      </c>
      <c r="G60" s="25">
        <v>12829504.785999998</v>
      </c>
      <c r="H60" s="26">
        <f>((G60-F60) / F60)</f>
        <v>0.76591425253796286</v>
      </c>
      <c r="I60" s="31">
        <f>C60/(C60+F60)</f>
        <v>0</v>
      </c>
      <c r="J60" s="31">
        <f>D60/(D60+G60)</f>
        <v>6.4558263842313052E-3</v>
      </c>
      <c r="K60" s="12">
        <f>J60-I60</f>
        <v>6.4558263842313052E-3</v>
      </c>
      <c r="L60" s="75">
        <v>0</v>
      </c>
      <c r="M60" s="74">
        <v>35</v>
      </c>
      <c r="N60" s="73">
        <v>0</v>
      </c>
    </row>
    <row r="61" spans="1:14">
      <c r="A61" s="2">
        <v>46</v>
      </c>
      <c r="B61" t="s">
        <v>57</v>
      </c>
      <c r="C61" s="19">
        <v>12877</v>
      </c>
      <c r="D61" s="20">
        <v>109287.2265</v>
      </c>
      <c r="E61" s="21">
        <f>((D61-C61)/C61)</f>
        <v>7.4870099013745444</v>
      </c>
      <c r="F61" s="24">
        <v>12472271</v>
      </c>
      <c r="G61" s="25">
        <v>21592950.825999998</v>
      </c>
      <c r="H61" s="26">
        <f>((G61-F61) / F61)</f>
        <v>0.73127659156860825</v>
      </c>
      <c r="I61" s="31">
        <f>C61/(C61+F61)</f>
        <v>1.0313854509373859E-3</v>
      </c>
      <c r="J61" s="31">
        <f>D61/(D61+G61)</f>
        <v>5.0357583506190793E-3</v>
      </c>
      <c r="K61" s="12">
        <f>J61-I61</f>
        <v>4.0043728996816937E-3</v>
      </c>
      <c r="L61" s="74">
        <v>22</v>
      </c>
      <c r="M61" s="74">
        <v>48</v>
      </c>
      <c r="N61" s="73">
        <f>(M61-L61) / L61</f>
        <v>1.1818181818181819</v>
      </c>
    </row>
    <row r="62" spans="1:14">
      <c r="A62" s="2">
        <v>74</v>
      </c>
      <c r="B62" t="s">
        <v>87</v>
      </c>
      <c r="C62" s="19">
        <v>51167</v>
      </c>
      <c r="D62" s="20">
        <v>114191.2124</v>
      </c>
      <c r="E62" s="21">
        <f>((D62-C62)/C62)</f>
        <v>1.2317355404850783</v>
      </c>
      <c r="F62" s="24">
        <v>11361032</v>
      </c>
      <c r="G62" s="25">
        <v>24629587.243999999</v>
      </c>
      <c r="H62" s="26">
        <f>((G62-F62) / F62)</f>
        <v>1.1679005255860557</v>
      </c>
      <c r="I62" s="31">
        <f>C62/(C62+F62)</f>
        <v>4.4835355569947562E-3</v>
      </c>
      <c r="J62" s="31">
        <f>D62/(D62+G62)</f>
        <v>4.6149464440611472E-3</v>
      </c>
      <c r="K62" s="12">
        <f>J62-I62</f>
        <v>1.3141088706639104E-4</v>
      </c>
      <c r="L62" s="74">
        <v>81</v>
      </c>
      <c r="M62" s="74">
        <v>90</v>
      </c>
      <c r="N62" s="73">
        <f>(M62-L62) / L62</f>
        <v>0.1111111111111111</v>
      </c>
    </row>
    <row r="63" spans="1:14">
      <c r="A63" s="2">
        <v>65</v>
      </c>
      <c r="B63" t="s">
        <v>79</v>
      </c>
      <c r="C63" s="19">
        <v>13293</v>
      </c>
      <c r="D63" s="20">
        <v>21502.580030000001</v>
      </c>
      <c r="E63" s="21">
        <f>((D63-C63)/C63)</f>
        <v>0.61758670202362154</v>
      </c>
      <c r="F63" s="24">
        <v>3210270</v>
      </c>
      <c r="G63" s="25">
        <v>4675812.6865999997</v>
      </c>
      <c r="H63" s="26">
        <f>((G63-F63) / F63)</f>
        <v>0.45651695545857501</v>
      </c>
      <c r="I63" s="31">
        <f>C63/(C63+F63)</f>
        <v>4.1236979081842049E-3</v>
      </c>
      <c r="J63" s="31">
        <f>D63/(D63+G63)</f>
        <v>4.5776318619181423E-3</v>
      </c>
      <c r="K63" s="12">
        <f>J63-I63</f>
        <v>4.5393395373393743E-4</v>
      </c>
      <c r="L63" s="74">
        <v>24</v>
      </c>
      <c r="M63" s="74">
        <v>24</v>
      </c>
      <c r="N63" s="73">
        <f>(M63-L63) / L63</f>
        <v>0</v>
      </c>
    </row>
    <row r="64" spans="1:14">
      <c r="A64" s="2">
        <v>14</v>
      </c>
      <c r="B64" t="s">
        <v>29</v>
      </c>
      <c r="C64" s="19">
        <v>46871</v>
      </c>
      <c r="D64" s="20">
        <v>138495.74919999999</v>
      </c>
      <c r="E64" s="21">
        <f>((D64-C64)/C64)</f>
        <v>1.9548281282669453</v>
      </c>
      <c r="F64" s="24">
        <v>14365598</v>
      </c>
      <c r="G64" s="25">
        <v>34340000.458999999</v>
      </c>
      <c r="H64" s="26">
        <f>((G64-F64) / F64)</f>
        <v>1.3904330650906422</v>
      </c>
      <c r="I64" s="31">
        <f>C64/(C64+F64)</f>
        <v>3.2521145405412493E-3</v>
      </c>
      <c r="J64" s="31">
        <f>D64/(D64+G64)</f>
        <v>4.0168732523508848E-3</v>
      </c>
      <c r="K64" s="12">
        <f>J64-I64</f>
        <v>7.6475871180963547E-4</v>
      </c>
      <c r="L64" s="74">
        <v>52</v>
      </c>
      <c r="M64" s="74">
        <v>69</v>
      </c>
      <c r="N64" s="73">
        <f>(M64-L64) / L64</f>
        <v>0.32692307692307693</v>
      </c>
    </row>
    <row r="65" spans="1:14">
      <c r="A65" s="2">
        <v>82</v>
      </c>
      <c r="B65" t="s">
        <v>95</v>
      </c>
      <c r="C65" s="19">
        <v>963914</v>
      </c>
      <c r="D65" s="20">
        <v>1115133.1159999999</v>
      </c>
      <c r="E65" s="21">
        <f>((D65-C65)/C65)</f>
        <v>0.15688029844986162</v>
      </c>
      <c r="F65" s="24">
        <v>142060166</v>
      </c>
      <c r="G65" s="25">
        <v>281138396.41999996</v>
      </c>
      <c r="H65" s="26">
        <f>((G65-F65) / F65)</f>
        <v>0.97900934749013291</v>
      </c>
      <c r="I65" s="31">
        <f>C65/(C65+F65)</f>
        <v>6.7395224636299005E-3</v>
      </c>
      <c r="J65" s="31">
        <f>D65/(D65+G65)</f>
        <v>3.9508208022524319E-3</v>
      </c>
      <c r="K65" s="12">
        <f>J65-I65</f>
        <v>-2.7887016613774686E-3</v>
      </c>
      <c r="L65" s="74">
        <v>387</v>
      </c>
      <c r="M65" s="74">
        <v>292</v>
      </c>
      <c r="N65" s="73">
        <f>(M65-L65) / L65</f>
        <v>-0.2454780361757106</v>
      </c>
    </row>
    <row r="66" spans="1:14">
      <c r="A66" s="2">
        <v>37</v>
      </c>
      <c r="B66" t="s">
        <v>52</v>
      </c>
      <c r="C66" s="19">
        <v>4372</v>
      </c>
      <c r="D66" s="20">
        <v>5548.2092389999998</v>
      </c>
      <c r="E66" s="21">
        <f>((D66-C66)/C66)</f>
        <v>0.26903230535224149</v>
      </c>
      <c r="F66" s="24">
        <v>1049478</v>
      </c>
      <c r="G66" s="25">
        <v>1765699.6742000002</v>
      </c>
      <c r="H66" s="26">
        <f>((G66-F66) / F66)</f>
        <v>0.68245515789754552</v>
      </c>
      <c r="I66" s="31">
        <f>C66/(C66+F66)</f>
        <v>4.148597997817526E-3</v>
      </c>
      <c r="J66" s="31">
        <f>D66/(D66+G66)</f>
        <v>3.1323731087417126E-3</v>
      </c>
      <c r="K66" s="12">
        <f>J66-I66</f>
        <v>-1.0162248890758134E-3</v>
      </c>
      <c r="L66" s="74">
        <v>25</v>
      </c>
      <c r="M66" s="74">
        <v>26</v>
      </c>
      <c r="N66" s="73">
        <f>(M66-L66) / L66</f>
        <v>0.04</v>
      </c>
    </row>
    <row r="67" spans="1:14">
      <c r="A67" s="2">
        <v>54</v>
      </c>
      <c r="B67" t="s">
        <v>68</v>
      </c>
      <c r="C67" s="22">
        <v>330</v>
      </c>
      <c r="D67" s="20">
        <v>4458.7687390000001</v>
      </c>
      <c r="E67" s="21">
        <f>((D67-C67)/C67)</f>
        <v>12.511420421212122</v>
      </c>
      <c r="F67" s="24">
        <v>1189506</v>
      </c>
      <c r="G67" s="25">
        <v>1671943.2535000001</v>
      </c>
      <c r="H67" s="26">
        <f>((G67-F67) / F67)</f>
        <v>0.40557782264234071</v>
      </c>
      <c r="I67" s="31">
        <f>C67/(C67+F67)</f>
        <v>2.7734914727743989E-4</v>
      </c>
      <c r="J67" s="31">
        <f>D67/(D67+G67)</f>
        <v>2.6597252209496114E-3</v>
      </c>
      <c r="K67" s="12">
        <f>J67-I67</f>
        <v>2.3823760736721715E-3</v>
      </c>
      <c r="L67" s="74">
        <v>5</v>
      </c>
      <c r="M67" s="74">
        <v>9</v>
      </c>
      <c r="N67" s="73">
        <f>(M67-L67) / L67</f>
        <v>0.8</v>
      </c>
    </row>
    <row r="68" spans="1:14">
      <c r="A68" s="2">
        <v>12</v>
      </c>
      <c r="B68" t="s">
        <v>27</v>
      </c>
      <c r="C68" s="19">
        <v>2168</v>
      </c>
      <c r="D68" s="20">
        <v>11616.046</v>
      </c>
      <c r="E68" s="21">
        <f>((D68-C68)/C68)</f>
        <v>4.3579547970479702</v>
      </c>
      <c r="F68" s="24">
        <v>2940610</v>
      </c>
      <c r="G68" s="25">
        <v>4606448.5443000002</v>
      </c>
      <c r="H68" s="26">
        <f>((G68-F68) / F68)</f>
        <v>0.56649421184720183</v>
      </c>
      <c r="I68" s="31">
        <f>C68/(C68+F68)</f>
        <v>7.3671884185623243E-4</v>
      </c>
      <c r="J68" s="31">
        <f>D68/(D68+G68)</f>
        <v>2.5153494007855346E-3</v>
      </c>
      <c r="K68" s="12">
        <f>J68-I68</f>
        <v>1.7786305589293022E-3</v>
      </c>
      <c r="L68" s="74">
        <v>11</v>
      </c>
      <c r="M68" s="74">
        <v>20</v>
      </c>
      <c r="N68" s="73">
        <f>(M68-L68) / L68</f>
        <v>0.81818181818181823</v>
      </c>
    </row>
    <row r="69" spans="1:14">
      <c r="A69" s="2">
        <v>52</v>
      </c>
      <c r="B69" t="s">
        <v>66</v>
      </c>
      <c r="C69" s="19">
        <v>24833</v>
      </c>
      <c r="D69" s="20">
        <v>49339.70577</v>
      </c>
      <c r="E69" s="21">
        <f>((D69-C69)/C69)</f>
        <v>0.98686045866387473</v>
      </c>
      <c r="F69" s="24">
        <v>9793337</v>
      </c>
      <c r="G69" s="25">
        <v>20489738.879000001</v>
      </c>
      <c r="H69" s="26">
        <f>((G69-F69) / F69)</f>
        <v>1.0922121723167497</v>
      </c>
      <c r="I69" s="31">
        <f>C69/(C69+F69)</f>
        <v>2.529290081552876E-3</v>
      </c>
      <c r="J69" s="31">
        <f>D69/(D69+G69)</f>
        <v>2.4022356001201558E-3</v>
      </c>
      <c r="K69" s="12">
        <f>J69-I69</f>
        <v>-1.2705448143272022E-4</v>
      </c>
      <c r="L69" s="74">
        <v>45</v>
      </c>
      <c r="M69" s="74">
        <v>60</v>
      </c>
      <c r="N69" s="73">
        <f>(M69-L69) / L69</f>
        <v>0.33333333333333331</v>
      </c>
    </row>
    <row r="70" spans="1:14">
      <c r="A70" s="2">
        <v>69</v>
      </c>
      <c r="B70" t="s">
        <v>83</v>
      </c>
      <c r="C70" s="19">
        <v>238970</v>
      </c>
      <c r="D70" s="20">
        <v>334969.32939999999</v>
      </c>
      <c r="E70" s="21">
        <f>((D70-C70)/C70)</f>
        <v>0.40172125957233118</v>
      </c>
      <c r="F70" s="24">
        <v>58930278</v>
      </c>
      <c r="G70" s="25">
        <v>157861549.94</v>
      </c>
      <c r="H70" s="26">
        <f>((G70-F70) / F70)</f>
        <v>1.6787850880323354</v>
      </c>
      <c r="I70" s="31">
        <f>C70/(C70+F70)</f>
        <v>4.0387533740499793E-3</v>
      </c>
      <c r="J70" s="31">
        <f>D70/(D70+G70)</f>
        <v>2.117425408264297E-3</v>
      </c>
      <c r="K70" s="12">
        <f>J70-I70</f>
        <v>-1.9213279657856823E-3</v>
      </c>
      <c r="L70" s="74">
        <v>114</v>
      </c>
      <c r="M70" s="74">
        <v>89</v>
      </c>
      <c r="N70" s="73">
        <f>(M70-L70) / L70</f>
        <v>-0.21929824561403508</v>
      </c>
    </row>
    <row r="71" spans="1:14">
      <c r="A71" s="2">
        <v>42</v>
      </c>
      <c r="B71" t="s">
        <v>56</v>
      </c>
      <c r="C71" s="19">
        <v>1359</v>
      </c>
      <c r="D71" s="20">
        <v>20590.76729</v>
      </c>
      <c r="E71" s="21">
        <f>((D71-C71)/C71)</f>
        <v>14.151410809418691</v>
      </c>
      <c r="F71" s="24">
        <v>6089515</v>
      </c>
      <c r="G71" s="25">
        <v>10445501.388</v>
      </c>
      <c r="H71" s="26">
        <f>((G71-F71) / F71)</f>
        <v>0.7153256684645658</v>
      </c>
      <c r="I71" s="31">
        <f>C71/(C71+F71)</f>
        <v>2.2312068842665273E-4</v>
      </c>
      <c r="J71" s="31">
        <f>D71/(D71+G71)</f>
        <v>1.9673787488668887E-3</v>
      </c>
      <c r="K71" s="12">
        <f>J71-I71</f>
        <v>1.744258060440236E-3</v>
      </c>
      <c r="L71" s="74">
        <v>4</v>
      </c>
      <c r="M71" s="74">
        <v>14</v>
      </c>
      <c r="N71" s="73">
        <f>(M71-L71) / L71</f>
        <v>2.5</v>
      </c>
    </row>
    <row r="72" spans="1:14">
      <c r="A72" s="2">
        <v>57</v>
      </c>
      <c r="B72" t="s">
        <v>71</v>
      </c>
      <c r="C72" s="19">
        <v>5170</v>
      </c>
      <c r="D72" s="20">
        <v>12098.37918</v>
      </c>
      <c r="E72" s="21">
        <f>((D72-C72)/C72)</f>
        <v>1.3401120270793037</v>
      </c>
      <c r="F72" s="24">
        <v>3338939</v>
      </c>
      <c r="G72" s="25">
        <v>6487418.6530999998</v>
      </c>
      <c r="H72" s="26">
        <f>((G72-F72) / F72)</f>
        <v>0.94295812325412343</v>
      </c>
      <c r="I72" s="31">
        <f>C72/(C72+F72)</f>
        <v>1.5460022385633961E-3</v>
      </c>
      <c r="J72" s="31">
        <f>D72/(D72+G72)</f>
        <v>1.8614274137467635E-3</v>
      </c>
      <c r="K72" s="12">
        <f>J72-I72</f>
        <v>3.1542517518336742E-4</v>
      </c>
      <c r="L72" s="74">
        <v>15</v>
      </c>
      <c r="M72" s="74">
        <v>16</v>
      </c>
      <c r="N72" s="73">
        <f>(M72-L72) / L72</f>
        <v>6.6666666666666666E-2</v>
      </c>
    </row>
    <row r="73" spans="1:14">
      <c r="A73" s="2">
        <v>10</v>
      </c>
      <c r="B73" t="s">
        <v>25</v>
      </c>
      <c r="C73" s="19">
        <v>148433</v>
      </c>
      <c r="D73" s="20">
        <v>212293.70920000001</v>
      </c>
      <c r="E73" s="21">
        <f>((D73-C73)/C73)</f>
        <v>0.43023255745016276</v>
      </c>
      <c r="F73" s="24">
        <v>57631029</v>
      </c>
      <c r="G73" s="25">
        <v>124552844.16</v>
      </c>
      <c r="H73" s="26">
        <f>((G73-F73) / F73)</f>
        <v>1.1612115265198544</v>
      </c>
      <c r="I73" s="31">
        <f>C73/(C73+F73)</f>
        <v>2.5689578071876129E-3</v>
      </c>
      <c r="J73" s="31">
        <f>D73/(D73+G73)</f>
        <v>1.7015467046777308E-3</v>
      </c>
      <c r="K73" s="12">
        <f>J73-I73</f>
        <v>-8.674111025098821E-4</v>
      </c>
      <c r="L73" s="74">
        <v>45</v>
      </c>
      <c r="M73" s="74">
        <v>35</v>
      </c>
      <c r="N73" s="73">
        <f>(M73-L73) / L73</f>
        <v>-0.22222222222222221</v>
      </c>
    </row>
    <row r="74" spans="1:14">
      <c r="A74" s="2">
        <v>63</v>
      </c>
      <c r="B74" t="s">
        <v>77</v>
      </c>
      <c r="C74" s="22">
        <v>0</v>
      </c>
      <c r="D74" s="20">
        <v>2537.7239690000001</v>
      </c>
      <c r="E74" s="23">
        <v>0</v>
      </c>
      <c r="F74" s="24">
        <v>565020</v>
      </c>
      <c r="G74" s="25">
        <v>1568797.4909999999</v>
      </c>
      <c r="H74" s="26">
        <f>((G74-F74) / F74)</f>
        <v>1.7765344430285652</v>
      </c>
      <c r="I74" s="31">
        <f>C74/(C74+F74)</f>
        <v>0</v>
      </c>
      <c r="J74" s="31">
        <f>D74/(D74+G74)</f>
        <v>1.6150111986448835E-3</v>
      </c>
      <c r="K74" s="12">
        <f>J74-I74</f>
        <v>1.6150111986448835E-3</v>
      </c>
      <c r="L74" s="75">
        <v>0</v>
      </c>
      <c r="M74" s="74">
        <v>3</v>
      </c>
      <c r="N74" s="73">
        <v>0</v>
      </c>
    </row>
    <row r="75" spans="1:14">
      <c r="A75" s="2">
        <v>17</v>
      </c>
      <c r="B75" t="s">
        <v>32</v>
      </c>
      <c r="C75" s="19">
        <v>7411</v>
      </c>
      <c r="D75" s="20">
        <v>6639.6002749999998</v>
      </c>
      <c r="E75" s="21">
        <f>((D75-C75)/C75)</f>
        <v>-0.10408847996221836</v>
      </c>
      <c r="F75" s="24">
        <v>2410467</v>
      </c>
      <c r="G75" s="25">
        <v>4148766.9167999998</v>
      </c>
      <c r="H75" s="26">
        <f>((G75-F75) / F75)</f>
        <v>0.72114653168867271</v>
      </c>
      <c r="I75" s="31">
        <f>C75/(C75+F75)</f>
        <v>3.0650843425516095E-3</v>
      </c>
      <c r="J75" s="31">
        <f>D75/(D75+G75)</f>
        <v>1.5978220777479143E-3</v>
      </c>
      <c r="K75" s="12">
        <f>J75-I75</f>
        <v>-1.4672622648036952E-3</v>
      </c>
      <c r="L75" s="74">
        <v>12</v>
      </c>
      <c r="M75" s="74">
        <v>16</v>
      </c>
      <c r="N75" s="73">
        <f>(M75-L75) / L75</f>
        <v>0.33333333333333331</v>
      </c>
    </row>
    <row r="76" spans="1:14">
      <c r="A76" s="2">
        <v>53</v>
      </c>
      <c r="B76" t="s">
        <v>67</v>
      </c>
      <c r="C76" s="19">
        <v>7978</v>
      </c>
      <c r="D76" s="20">
        <v>9637.7869109999992</v>
      </c>
      <c r="E76" s="21">
        <f>((D76-C76)/C76)</f>
        <v>0.20804548896966649</v>
      </c>
      <c r="F76" s="24">
        <v>4051135</v>
      </c>
      <c r="G76" s="25">
        <v>7069892.1390000004</v>
      </c>
      <c r="H76" s="26">
        <f>((G76-F76) / F76)</f>
        <v>0.74516330337053704</v>
      </c>
      <c r="I76" s="31">
        <f>C76/(C76+F76)</f>
        <v>1.9654540289959898E-3</v>
      </c>
      <c r="J76" s="31">
        <f>D76/(D76+G76)</f>
        <v>1.361359724707965E-3</v>
      </c>
      <c r="K76" s="12">
        <f>J76-I76</f>
        <v>-6.040943042880248E-4</v>
      </c>
      <c r="L76" s="74">
        <v>9</v>
      </c>
      <c r="M76" s="74">
        <v>8</v>
      </c>
      <c r="N76" s="73">
        <f>(M76-L76) / L76</f>
        <v>-0.1111111111111111</v>
      </c>
    </row>
    <row r="77" spans="1:14">
      <c r="A77" s="2">
        <v>71</v>
      </c>
      <c r="B77" t="s">
        <v>85</v>
      </c>
      <c r="C77" s="19">
        <v>8518</v>
      </c>
      <c r="D77" s="20">
        <v>9332.0726539999996</v>
      </c>
      <c r="E77" s="21">
        <f>((D77-C77)/C77)</f>
        <v>9.5570868044141777E-2</v>
      </c>
      <c r="F77" s="24">
        <v>3608770</v>
      </c>
      <c r="G77" s="25">
        <v>7004983.8670000006</v>
      </c>
      <c r="H77" s="26">
        <f>((G77-F77) / F77)</f>
        <v>0.9411001163831445</v>
      </c>
      <c r="I77" s="31">
        <f>C77/(C77+F77)</f>
        <v>2.3548028246575888E-3</v>
      </c>
      <c r="J77" s="31">
        <f>D77/(D77+G77)</f>
        <v>1.3304323235916757E-3</v>
      </c>
      <c r="K77" s="12">
        <f>J77-I77</f>
        <v>-1.0243705010659131E-3</v>
      </c>
      <c r="L77" s="74">
        <v>15</v>
      </c>
      <c r="M77" s="74">
        <v>13</v>
      </c>
      <c r="N77" s="73">
        <f>(M77-L77) / L77</f>
        <v>-0.13333333333333333</v>
      </c>
    </row>
    <row r="78" spans="1:14">
      <c r="A78" s="2">
        <v>2</v>
      </c>
      <c r="B78" t="s">
        <v>17</v>
      </c>
      <c r="C78" s="19">
        <v>295101</v>
      </c>
      <c r="D78" s="20">
        <v>292828.86700000003</v>
      </c>
      <c r="E78" s="21">
        <f>((D78-C78)/C78)</f>
        <v>-7.6995096594046535E-3</v>
      </c>
      <c r="F78" s="24">
        <v>140996322</v>
      </c>
      <c r="G78" s="25">
        <v>274980995.38999999</v>
      </c>
      <c r="H78" s="26">
        <f>((G78-F78) / F78)</f>
        <v>0.9502706984796383</v>
      </c>
      <c r="I78" s="31">
        <f>C78/(C78+F78)</f>
        <v>2.0885981168156259E-3</v>
      </c>
      <c r="J78" s="31">
        <f>D78/(D78+G78)</f>
        <v>1.0637730187037704E-3</v>
      </c>
      <c r="K78" s="12">
        <f>J78-I78</f>
        <v>-1.0248250981118555E-3</v>
      </c>
      <c r="L78" s="74">
        <v>210</v>
      </c>
      <c r="M78" s="74">
        <v>154</v>
      </c>
      <c r="N78" s="73">
        <f>(M78-L78) / L78</f>
        <v>-0.26666666666666666</v>
      </c>
    </row>
    <row r="79" spans="1:14">
      <c r="A79" s="2">
        <v>87</v>
      </c>
      <c r="B79" t="s">
        <v>100</v>
      </c>
      <c r="C79" s="22">
        <v>0</v>
      </c>
      <c r="D79" s="20">
        <v>3320.8666239999998</v>
      </c>
      <c r="E79" s="23">
        <v>0</v>
      </c>
      <c r="F79" s="24">
        <v>2188279</v>
      </c>
      <c r="G79" s="25">
        <v>3383101.3887999998</v>
      </c>
      <c r="H79" s="26">
        <f>((G79-F79) / F79)</f>
        <v>0.54601007860515038</v>
      </c>
      <c r="I79" s="31">
        <f>C79/(C79+F79)</f>
        <v>0</v>
      </c>
      <c r="J79" s="31">
        <f>D79/(D79+G79)</f>
        <v>9.8064162514907875E-4</v>
      </c>
      <c r="K79" s="12">
        <f>J79-I79</f>
        <v>9.8064162514907875E-4</v>
      </c>
      <c r="L79" s="74">
        <v>1</v>
      </c>
      <c r="M79" s="74">
        <v>7</v>
      </c>
      <c r="N79" s="73">
        <f>(M79-L79) / L79</f>
        <v>6</v>
      </c>
    </row>
    <row r="80" spans="1:14">
      <c r="A80" s="2">
        <v>84</v>
      </c>
      <c r="B80" t="s">
        <v>97</v>
      </c>
      <c r="C80" s="22">
        <v>0</v>
      </c>
      <c r="D80" s="20">
        <v>1942.0565280000001</v>
      </c>
      <c r="E80" s="23">
        <v>0</v>
      </c>
      <c r="F80" s="24">
        <v>1011692</v>
      </c>
      <c r="G80" s="25">
        <v>2164869.9013</v>
      </c>
      <c r="H80" s="26">
        <f>((G80-F80) / F80)</f>
        <v>1.1398507661422648</v>
      </c>
      <c r="I80" s="31">
        <f>C80/(C80+F80)</f>
        <v>0</v>
      </c>
      <c r="J80" s="31">
        <f>D80/(D80+G80)</f>
        <v>8.9627368031820645E-4</v>
      </c>
      <c r="K80" s="12">
        <f>J80-I80</f>
        <v>8.9627368031820645E-4</v>
      </c>
      <c r="L80" s="75">
        <v>0</v>
      </c>
      <c r="M80" s="75">
        <v>0</v>
      </c>
      <c r="N80" s="73">
        <v>0</v>
      </c>
    </row>
    <row r="81" spans="1:14">
      <c r="A81" s="2">
        <v>64</v>
      </c>
      <c r="B81" t="s">
        <v>78</v>
      </c>
      <c r="C81" s="22">
        <v>333</v>
      </c>
      <c r="D81" s="20">
        <v>3715.1470129999998</v>
      </c>
      <c r="E81" s="21">
        <f>((D81-C81)/C81)</f>
        <v>10.156597636636636</v>
      </c>
      <c r="F81" s="24">
        <v>3163216</v>
      </c>
      <c r="G81" s="25">
        <v>4923749.9401000002</v>
      </c>
      <c r="H81" s="26">
        <f>((G81-F81) / F81)</f>
        <v>0.55656456596704118</v>
      </c>
      <c r="I81" s="31">
        <f>C81/(C81+F81)</f>
        <v>1.0526152748068704E-4</v>
      </c>
      <c r="J81" s="31">
        <f>D81/(D81+G81)</f>
        <v>7.5396719151118389E-4</v>
      </c>
      <c r="K81" s="12">
        <f>J81-I81</f>
        <v>6.4870566403049689E-4</v>
      </c>
      <c r="L81" s="74">
        <v>5</v>
      </c>
      <c r="M81" s="74">
        <v>9</v>
      </c>
      <c r="N81" s="73">
        <f>(M81-L81) / L81</f>
        <v>0.8</v>
      </c>
    </row>
    <row r="82" spans="1:14">
      <c r="A82" s="2">
        <v>24</v>
      </c>
      <c r="B82" t="s">
        <v>39</v>
      </c>
      <c r="C82" s="19">
        <v>4106</v>
      </c>
      <c r="D82" s="20">
        <v>9434.1630239999995</v>
      </c>
      <c r="E82" s="21">
        <f>((D82-C82)/C82)</f>
        <v>1.2976529527520699</v>
      </c>
      <c r="F82" s="24">
        <v>7309043</v>
      </c>
      <c r="G82" s="25">
        <v>13137853.591</v>
      </c>
      <c r="H82" s="26">
        <f>((G82-F82) / F82)</f>
        <v>0.79747931309201492</v>
      </c>
      <c r="I82" s="31">
        <f>C82/(C82+F82)</f>
        <v>5.6145444322274851E-4</v>
      </c>
      <c r="J82" s="31">
        <f>D82/(D82+G82)</f>
        <v>7.1757484893509519E-4</v>
      </c>
      <c r="K82" s="12">
        <f>J82-I82</f>
        <v>1.5612040571234668E-4</v>
      </c>
      <c r="L82" s="74">
        <v>10</v>
      </c>
      <c r="M82" s="74">
        <v>14</v>
      </c>
      <c r="N82" s="73">
        <f>(M82-L82) / L82</f>
        <v>0.4</v>
      </c>
    </row>
    <row r="83" spans="1:14">
      <c r="A83" s="2">
        <v>59</v>
      </c>
      <c r="B83" t="s">
        <v>73</v>
      </c>
      <c r="C83" s="19">
        <v>3769</v>
      </c>
      <c r="D83" s="20">
        <v>1842.7360269999999</v>
      </c>
      <c r="E83" s="21">
        <f>((D83-C83)/C83)</f>
        <v>-0.51108091615813211</v>
      </c>
      <c r="F83" s="24">
        <v>2088937</v>
      </c>
      <c r="G83" s="25">
        <v>2714332.0589000001</v>
      </c>
      <c r="H83" s="26">
        <f>((G83-F83) / F83)</f>
        <v>0.29938435620605125</v>
      </c>
      <c r="I83" s="31">
        <f>C83/(C83+F83)</f>
        <v>1.8010174386655364E-3</v>
      </c>
      <c r="J83" s="31">
        <f>D83/(D83+G83)</f>
        <v>6.7843057466024576E-4</v>
      </c>
      <c r="K83" s="12">
        <f>J83-I83</f>
        <v>-1.1225868640052906E-3</v>
      </c>
      <c r="L83" s="74">
        <v>4</v>
      </c>
      <c r="M83" s="74">
        <v>4</v>
      </c>
      <c r="N83" s="73">
        <f>(M83-L83) / L83</f>
        <v>0</v>
      </c>
    </row>
    <row r="84" spans="1:14">
      <c r="A84" s="2">
        <v>62</v>
      </c>
      <c r="B84" t="s">
        <v>76</v>
      </c>
      <c r="C84" s="19">
        <v>175419</v>
      </c>
      <c r="D84" s="20">
        <v>123994.51700000001</v>
      </c>
      <c r="E84" s="21">
        <f>((D84-C84)/C84)</f>
        <v>-0.29315229821171018</v>
      </c>
      <c r="F84" s="24">
        <v>235977910</v>
      </c>
      <c r="G84" s="25">
        <v>441510676.65000004</v>
      </c>
      <c r="H84" s="26">
        <f>((G84-F84) / F84)</f>
        <v>0.87098307909414074</v>
      </c>
      <c r="I84" s="31">
        <f>C84/(C84+F84)</f>
        <v>7.4281823907720564E-4</v>
      </c>
      <c r="J84" s="31">
        <f>D84/(D84+G84)</f>
        <v>2.8076264182870877E-4</v>
      </c>
      <c r="K84" s="12">
        <f>J84-I84</f>
        <v>-4.6205559724849687E-4</v>
      </c>
      <c r="L84" s="74">
        <v>29</v>
      </c>
      <c r="M84" s="74">
        <v>17</v>
      </c>
      <c r="N84" s="73">
        <f>(M84-L84) / L84</f>
        <v>-0.41379310344827586</v>
      </c>
    </row>
    <row r="85" spans="1:14">
      <c r="A85" s="2">
        <v>55</v>
      </c>
      <c r="B85" t="s">
        <v>69</v>
      </c>
      <c r="C85" s="19">
        <v>48332</v>
      </c>
      <c r="D85" s="20">
        <v>23379.644270000001</v>
      </c>
      <c r="E85" s="21">
        <f>((D85-C85)/C85)</f>
        <v>-0.51626987772076471</v>
      </c>
      <c r="F85" s="24">
        <v>55108708</v>
      </c>
      <c r="G85" s="25">
        <v>123308001.63999999</v>
      </c>
      <c r="H85" s="26">
        <f>((G85-F85) / F85)</f>
        <v>1.2375411457659284</v>
      </c>
      <c r="I85" s="31">
        <f>C85/(C85+F85)</f>
        <v>8.7626167031443312E-4</v>
      </c>
      <c r="J85" s="31">
        <f>D85/(D85+G85)</f>
        <v>1.8956768363853478E-4</v>
      </c>
      <c r="K85" s="12">
        <f>J85-I85</f>
        <v>-6.8669398667589837E-4</v>
      </c>
      <c r="L85" s="74">
        <v>33</v>
      </c>
      <c r="M85" s="74">
        <v>22</v>
      </c>
      <c r="N85" s="73">
        <f>(M85-L85) / L85</f>
        <v>-0.33333333333333331</v>
      </c>
    </row>
    <row r="86" spans="1:14">
      <c r="A86" s="2">
        <v>19</v>
      </c>
      <c r="B86" t="s">
        <v>34</v>
      </c>
      <c r="C86" s="19">
        <v>62537</v>
      </c>
      <c r="D86" s="20">
        <v>29942.623179999999</v>
      </c>
      <c r="E86" s="21">
        <f>((D86-C86)/C86)</f>
        <v>-0.52120147784511572</v>
      </c>
      <c r="F86" s="24">
        <v>209953084</v>
      </c>
      <c r="G86" s="25">
        <v>385723745.47000003</v>
      </c>
      <c r="H86" s="26">
        <f>((G86-F86) / F86)</f>
        <v>0.83719018611796159</v>
      </c>
      <c r="I86" s="31">
        <f>C86/(C86+F86)</f>
        <v>2.9777308803138983E-4</v>
      </c>
      <c r="J86" s="31">
        <f>D86/(D86+G86)</f>
        <v>7.7621093729549168E-5</v>
      </c>
      <c r="K86" s="12">
        <f>J86-I86</f>
        <v>-2.2015199430184065E-4</v>
      </c>
      <c r="L86" s="74">
        <v>32</v>
      </c>
      <c r="M86" s="74">
        <v>11</v>
      </c>
      <c r="N86" s="73">
        <f>(M86-L86) / L86</f>
        <v>-0.65625</v>
      </c>
    </row>
    <row r="87" spans="1:14">
      <c r="A87" s="2">
        <v>67</v>
      </c>
      <c r="B87" t="s">
        <v>81</v>
      </c>
      <c r="C87" s="22">
        <v>0</v>
      </c>
      <c r="D87" s="20">
        <v>109.308329</v>
      </c>
      <c r="E87" s="23">
        <v>0</v>
      </c>
      <c r="F87" s="24">
        <v>1878037</v>
      </c>
      <c r="G87" s="25">
        <v>2780828.2752999999</v>
      </c>
      <c r="H87" s="26">
        <f>((G87-F87) / F87)</f>
        <v>0.48071005805529915</v>
      </c>
      <c r="I87" s="31">
        <f>C87/(C87+F87)</f>
        <v>0</v>
      </c>
      <c r="J87" s="31">
        <f>D87/(D87+G87)</f>
        <v>3.9306286355897815E-5</v>
      </c>
      <c r="K87" s="12">
        <f>J87-I87</f>
        <v>3.9306286355897815E-5</v>
      </c>
      <c r="L87" s="75">
        <v>0</v>
      </c>
      <c r="M87" s="74">
        <v>1</v>
      </c>
      <c r="N87" s="73">
        <v>0</v>
      </c>
    </row>
    <row r="88" spans="1:14">
      <c r="A88" s="2">
        <v>50</v>
      </c>
      <c r="B88" t="s">
        <v>64</v>
      </c>
      <c r="C88" s="19">
        <v>8870</v>
      </c>
      <c r="D88" s="20">
        <v>417.57797770000002</v>
      </c>
      <c r="E88" s="21">
        <f>((D88-C88)/C88)</f>
        <v>-0.95292243768883866</v>
      </c>
      <c r="F88" s="24">
        <v>8161721</v>
      </c>
      <c r="G88" s="25">
        <v>14922969.228</v>
      </c>
      <c r="H88" s="26">
        <f>((G88-F88) / F88)</f>
        <v>0.82840962439171839</v>
      </c>
      <c r="I88" s="31">
        <f>C88/(C88+F88)</f>
        <v>1.0856007845699289E-3</v>
      </c>
      <c r="J88" s="31">
        <f>D88/(D88+G88)</f>
        <v>2.7981448388963243E-5</v>
      </c>
      <c r="K88" s="12">
        <f>J88-I88</f>
        <v>-1.0576193361809658E-3</v>
      </c>
      <c r="L88" s="74">
        <v>4</v>
      </c>
      <c r="M88" s="74">
        <v>2</v>
      </c>
      <c r="N88" s="73">
        <f>(M88-L88) / L88</f>
        <v>-0.5</v>
      </c>
    </row>
    <row r="89" spans="1:14">
      <c r="A89" s="2">
        <v>20</v>
      </c>
      <c r="B89" t="s">
        <v>35</v>
      </c>
      <c r="C89" s="22">
        <v>0</v>
      </c>
      <c r="D89" s="20">
        <v>0</v>
      </c>
      <c r="E89" s="23">
        <v>0</v>
      </c>
      <c r="F89" s="24">
        <v>5676437</v>
      </c>
      <c r="G89" s="25">
        <v>12561097.827</v>
      </c>
      <c r="H89" s="26">
        <f>((G89-F89) / F89)</f>
        <v>1.212848980267023</v>
      </c>
      <c r="I89" s="31">
        <f>C89/(C89+F89)</f>
        <v>0</v>
      </c>
      <c r="J89" s="31">
        <f>D89/(D89+G89)</f>
        <v>0</v>
      </c>
      <c r="K89" s="12">
        <f>J89-I89</f>
        <v>0</v>
      </c>
      <c r="L89" s="75">
        <v>0</v>
      </c>
      <c r="M89" s="75">
        <v>0</v>
      </c>
      <c r="N89" s="73">
        <v>0</v>
      </c>
    </row>
  </sheetData>
  <sortState ref="A2:N89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E23" sqref="E23"/>
    </sheetView>
  </sheetViews>
  <sheetFormatPr baseColWidth="10" defaultRowHeight="14" x14ac:dyDescent="0"/>
  <sheetData>
    <row r="1" spans="1:14">
      <c r="A1" t="s">
        <v>132</v>
      </c>
      <c r="B1" t="s">
        <v>0</v>
      </c>
      <c r="C1" t="s">
        <v>123</v>
      </c>
      <c r="D1" t="s">
        <v>105</v>
      </c>
      <c r="E1" t="s">
        <v>124</v>
      </c>
      <c r="F1" t="s">
        <v>125</v>
      </c>
      <c r="G1" t="s">
        <v>128</v>
      </c>
      <c r="H1" t="s">
        <v>126</v>
      </c>
      <c r="I1" t="s">
        <v>129</v>
      </c>
      <c r="J1" t="s">
        <v>130</v>
      </c>
      <c r="K1" t="s">
        <v>131</v>
      </c>
      <c r="L1" t="s">
        <v>133</v>
      </c>
      <c r="M1" t="s">
        <v>318</v>
      </c>
      <c r="N1" t="s">
        <v>134</v>
      </c>
    </row>
    <row r="2" spans="1:14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  <c r="L2">
        <v>106788</v>
      </c>
      <c r="M2">
        <v>124471</v>
      </c>
      <c r="N2">
        <v>0.1655897666404465</v>
      </c>
    </row>
    <row r="3" spans="1:14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  <c r="L3">
        <v>8435</v>
      </c>
      <c r="M3">
        <v>8537</v>
      </c>
      <c r="N3">
        <v>1.2092471843509188E-2</v>
      </c>
    </row>
    <row r="4" spans="1:14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  <c r="L4">
        <v>210</v>
      </c>
      <c r="M4">
        <v>154</v>
      </c>
      <c r="N4">
        <v>-0.26666666666666666</v>
      </c>
    </row>
    <row r="5" spans="1:14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  <c r="L5">
        <v>4104</v>
      </c>
      <c r="M5">
        <v>5202</v>
      </c>
      <c r="N5">
        <v>0.26754385964912281</v>
      </c>
    </row>
    <row r="6" spans="1:14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  <c r="L6">
        <v>1853</v>
      </c>
      <c r="M6">
        <v>2102</v>
      </c>
      <c r="N6">
        <v>0.13437668645439826</v>
      </c>
    </row>
    <row r="7" spans="1:14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  <c r="L7">
        <v>134</v>
      </c>
      <c r="M7">
        <v>156</v>
      </c>
      <c r="N7">
        <v>0.16417910447761194</v>
      </c>
    </row>
    <row r="8" spans="1:14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  <c r="L8">
        <v>391</v>
      </c>
      <c r="M8">
        <v>461</v>
      </c>
      <c r="N8">
        <v>0.17902813299232737</v>
      </c>
    </row>
    <row r="9" spans="1:14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  <c r="L9">
        <v>109</v>
      </c>
      <c r="M9">
        <v>138</v>
      </c>
      <c r="N9">
        <v>0.26605504587155965</v>
      </c>
    </row>
    <row r="10" spans="1:14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  <c r="L10">
        <v>0</v>
      </c>
      <c r="M10">
        <v>35</v>
      </c>
      <c r="N10">
        <v>0</v>
      </c>
    </row>
    <row r="11" spans="1:14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  <c r="L11">
        <v>1279</v>
      </c>
      <c r="M11">
        <v>1350</v>
      </c>
      <c r="N11">
        <v>5.5512118842845973E-2</v>
      </c>
    </row>
    <row r="12" spans="1:14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  <c r="L12">
        <v>45</v>
      </c>
      <c r="M12">
        <v>35</v>
      </c>
      <c r="N12">
        <v>-0.22222222222222221</v>
      </c>
    </row>
    <row r="13" spans="1:14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  <c r="L13">
        <v>10230</v>
      </c>
      <c r="M13">
        <v>12058</v>
      </c>
      <c r="N13">
        <v>0.17869012707722384</v>
      </c>
    </row>
    <row r="14" spans="1:14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  <c r="L14">
        <v>11</v>
      </c>
      <c r="M14">
        <v>20</v>
      </c>
      <c r="N14">
        <v>0.81818181818181823</v>
      </c>
    </row>
    <row r="15" spans="1:14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  <c r="L15">
        <v>581</v>
      </c>
      <c r="M15">
        <v>691</v>
      </c>
      <c r="N15">
        <v>0.18932874354561102</v>
      </c>
    </row>
    <row r="16" spans="1:14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  <c r="L16">
        <v>52</v>
      </c>
      <c r="M16">
        <v>69</v>
      </c>
      <c r="N16">
        <v>0.32692307692307693</v>
      </c>
    </row>
    <row r="17" spans="1:14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  <c r="L17">
        <v>521</v>
      </c>
      <c r="M17">
        <v>496</v>
      </c>
      <c r="N17">
        <v>-4.7984644913627639E-2</v>
      </c>
    </row>
    <row r="18" spans="1:14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  <c r="L18">
        <v>2524</v>
      </c>
      <c r="M18">
        <v>3137</v>
      </c>
      <c r="N18">
        <v>0.24286846275752774</v>
      </c>
    </row>
    <row r="19" spans="1:14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  <c r="L19">
        <v>12</v>
      </c>
      <c r="M19">
        <v>16</v>
      </c>
      <c r="N19">
        <v>0.33333333333333331</v>
      </c>
    </row>
    <row r="20" spans="1:14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  <c r="L20">
        <v>12197</v>
      </c>
      <c r="M20">
        <v>13941</v>
      </c>
      <c r="N20">
        <v>0.1429859801590555</v>
      </c>
    </row>
    <row r="21" spans="1:14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  <c r="L21">
        <v>32</v>
      </c>
      <c r="M21">
        <v>11</v>
      </c>
      <c r="N21">
        <v>-0.65625</v>
      </c>
    </row>
    <row r="22" spans="1:14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  <c r="L23">
        <v>3022</v>
      </c>
      <c r="M23">
        <v>3627</v>
      </c>
      <c r="N23">
        <v>0.20019854401058901</v>
      </c>
    </row>
    <row r="24" spans="1:14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  <c r="L24">
        <v>40</v>
      </c>
      <c r="M24">
        <v>52</v>
      </c>
      <c r="N24">
        <v>0.3</v>
      </c>
    </row>
    <row r="25" spans="1:14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  <c r="L25">
        <v>189</v>
      </c>
      <c r="M25">
        <v>242</v>
      </c>
      <c r="N25">
        <v>0.28042328042328041</v>
      </c>
    </row>
    <row r="26" spans="1:14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  <c r="L26">
        <v>10</v>
      </c>
      <c r="M26">
        <v>14</v>
      </c>
      <c r="N26">
        <v>0.4</v>
      </c>
    </row>
    <row r="27" spans="1:14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  <c r="L27">
        <v>136</v>
      </c>
      <c r="M27">
        <v>224</v>
      </c>
      <c r="N27">
        <v>0.6470588235294118</v>
      </c>
    </row>
    <row r="28" spans="1:14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  <c r="L28">
        <v>278</v>
      </c>
      <c r="M28">
        <v>353</v>
      </c>
      <c r="N28">
        <v>0.26978417266187049</v>
      </c>
    </row>
    <row r="29" spans="1:14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  <c r="L29">
        <v>231</v>
      </c>
      <c r="M29">
        <v>2535</v>
      </c>
      <c r="N29">
        <v>9.9740259740259738</v>
      </c>
    </row>
    <row r="30" spans="1:14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  <c r="L30">
        <v>125</v>
      </c>
      <c r="M30">
        <v>94</v>
      </c>
      <c r="N30">
        <v>-0.248</v>
      </c>
    </row>
    <row r="31" spans="1:14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  <c r="L31">
        <v>4549</v>
      </c>
      <c r="M31">
        <v>5590</v>
      </c>
      <c r="N31">
        <v>0.22884150362717082</v>
      </c>
    </row>
    <row r="32" spans="1:14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  <c r="L32">
        <v>339</v>
      </c>
      <c r="M32">
        <v>459</v>
      </c>
      <c r="N32">
        <v>0.35398230088495575</v>
      </c>
    </row>
    <row r="33" spans="1:14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  <c r="L33">
        <v>6168</v>
      </c>
      <c r="M33">
        <v>6591</v>
      </c>
      <c r="N33">
        <v>6.8579766536964987E-2</v>
      </c>
    </row>
    <row r="34" spans="1:14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  <c r="L34">
        <v>77</v>
      </c>
      <c r="M34">
        <v>92</v>
      </c>
      <c r="N34">
        <v>0.19480519480519481</v>
      </c>
    </row>
    <row r="35" spans="1:14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  <c r="L35">
        <v>916</v>
      </c>
      <c r="M35">
        <v>849</v>
      </c>
      <c r="N35">
        <v>-7.3144104803493454E-2</v>
      </c>
    </row>
    <row r="36" spans="1:14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  <c r="L36">
        <v>1624</v>
      </c>
      <c r="M36">
        <v>2018</v>
      </c>
      <c r="N36">
        <v>0.24261083743842365</v>
      </c>
    </row>
    <row r="37" spans="1:14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  <c r="L37">
        <v>145</v>
      </c>
      <c r="M37">
        <v>97</v>
      </c>
      <c r="N37">
        <v>-0.33103448275862069</v>
      </c>
    </row>
    <row r="38" spans="1:14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  <c r="L38">
        <v>1062</v>
      </c>
      <c r="M38">
        <v>1256</v>
      </c>
      <c r="N38">
        <v>0.18267419962335216</v>
      </c>
    </row>
    <row r="39" spans="1:14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  <c r="L39">
        <v>25</v>
      </c>
      <c r="M39">
        <v>26</v>
      </c>
      <c r="N39">
        <v>0.04</v>
      </c>
    </row>
    <row r="40" spans="1:14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  <c r="L40">
        <v>1759</v>
      </c>
      <c r="M40">
        <v>2425</v>
      </c>
      <c r="N40">
        <v>0.37862421830585558</v>
      </c>
    </row>
    <row r="41" spans="1:14">
      <c r="A41">
        <v>39</v>
      </c>
      <c r="B41" t="s">
        <v>103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  <c r="L41">
        <v>1003</v>
      </c>
      <c r="M41">
        <v>1213</v>
      </c>
      <c r="N41">
        <v>0.20937188434695914</v>
      </c>
    </row>
    <row r="42" spans="1:14">
      <c r="A42">
        <v>40</v>
      </c>
      <c r="B42" t="s">
        <v>54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  <c r="L42">
        <v>677</v>
      </c>
      <c r="M42">
        <v>942</v>
      </c>
      <c r="N42">
        <v>0.39143279172821271</v>
      </c>
    </row>
    <row r="43" spans="1:14">
      <c r="A43">
        <v>41</v>
      </c>
      <c r="B43" t="s">
        <v>55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  <c r="L43">
        <v>176</v>
      </c>
      <c r="M43">
        <v>224</v>
      </c>
      <c r="N43">
        <v>0.27272727272727271</v>
      </c>
    </row>
    <row r="44" spans="1:14">
      <c r="A44">
        <v>42</v>
      </c>
      <c r="B44" t="s">
        <v>56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  <c r="L44">
        <v>4</v>
      </c>
      <c r="M44">
        <v>14</v>
      </c>
      <c r="N44">
        <v>2.5</v>
      </c>
    </row>
    <row r="45" spans="1:14">
      <c r="A45">
        <v>43</v>
      </c>
      <c r="B45" t="s">
        <v>58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  <c r="L45">
        <v>420</v>
      </c>
      <c r="M45">
        <v>473</v>
      </c>
      <c r="N45">
        <v>0.12619047619047619</v>
      </c>
    </row>
    <row r="46" spans="1:14">
      <c r="A46">
        <v>44</v>
      </c>
      <c r="B46" t="s">
        <v>59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  <c r="L46">
        <v>199</v>
      </c>
      <c r="M46">
        <v>104</v>
      </c>
      <c r="N46">
        <v>-0.47738693467336685</v>
      </c>
    </row>
    <row r="47" spans="1:14">
      <c r="A47">
        <v>45</v>
      </c>
      <c r="B47" t="s">
        <v>60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  <c r="L47">
        <v>42</v>
      </c>
      <c r="M47">
        <v>98</v>
      </c>
      <c r="N47">
        <v>1.3333333333333333</v>
      </c>
    </row>
    <row r="48" spans="1:14">
      <c r="A48">
        <v>46</v>
      </c>
      <c r="B48" t="s">
        <v>57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  <c r="L48">
        <v>22</v>
      </c>
      <c r="M48">
        <v>48</v>
      </c>
      <c r="N48">
        <v>1.1818181818181819</v>
      </c>
    </row>
    <row r="49" spans="1:14">
      <c r="A49">
        <v>47</v>
      </c>
      <c r="B49" t="s">
        <v>61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  <c r="L49">
        <v>934</v>
      </c>
      <c r="M49">
        <v>1013</v>
      </c>
      <c r="N49">
        <v>8.4582441113490364E-2</v>
      </c>
    </row>
    <row r="50" spans="1:14">
      <c r="A50">
        <v>48</v>
      </c>
      <c r="B50" t="s">
        <v>62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  <c r="L50">
        <v>1697</v>
      </c>
      <c r="M50">
        <v>2185</v>
      </c>
      <c r="N50">
        <v>0.28756629345904539</v>
      </c>
    </row>
    <row r="51" spans="1:14">
      <c r="A51">
        <v>49</v>
      </c>
      <c r="B51" t="s">
        <v>63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  <c r="L51">
        <v>1849</v>
      </c>
      <c r="M51">
        <v>2026</v>
      </c>
      <c r="N51">
        <v>9.5727420227149806E-2</v>
      </c>
    </row>
    <row r="52" spans="1:14">
      <c r="A52">
        <v>50</v>
      </c>
      <c r="B52" t="s">
        <v>64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  <c r="L52">
        <v>4</v>
      </c>
      <c r="M52">
        <v>2</v>
      </c>
      <c r="N52">
        <v>-0.5</v>
      </c>
    </row>
    <row r="53" spans="1:14">
      <c r="A53">
        <v>51</v>
      </c>
      <c r="B53" t="s">
        <v>65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  <c r="L53">
        <v>453</v>
      </c>
      <c r="M53">
        <v>530</v>
      </c>
      <c r="N53">
        <v>0.16997792494481237</v>
      </c>
    </row>
    <row r="54" spans="1:14">
      <c r="A54">
        <v>52</v>
      </c>
      <c r="B54" t="s">
        <v>66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  <c r="L54">
        <v>45</v>
      </c>
      <c r="M54">
        <v>60</v>
      </c>
      <c r="N54">
        <v>0.33333333333333331</v>
      </c>
    </row>
    <row r="55" spans="1:14">
      <c r="A55">
        <v>53</v>
      </c>
      <c r="B55" t="s">
        <v>67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  <c r="L55">
        <v>9</v>
      </c>
      <c r="M55">
        <v>8</v>
      </c>
      <c r="N55">
        <v>-0.1111111111111111</v>
      </c>
    </row>
    <row r="56" spans="1:14">
      <c r="A56">
        <v>54</v>
      </c>
      <c r="B56" t="s">
        <v>68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  <c r="L56">
        <v>5</v>
      </c>
      <c r="M56">
        <v>9</v>
      </c>
      <c r="N56">
        <v>0.8</v>
      </c>
    </row>
    <row r="57" spans="1:14">
      <c r="A57">
        <v>55</v>
      </c>
      <c r="B57" t="s">
        <v>69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  <c r="L57">
        <v>33</v>
      </c>
      <c r="M57">
        <v>22</v>
      </c>
      <c r="N57">
        <v>-0.33333333333333331</v>
      </c>
    </row>
    <row r="58" spans="1:14">
      <c r="A58">
        <v>56</v>
      </c>
      <c r="B58" t="s">
        <v>70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  <c r="L58">
        <v>9000</v>
      </c>
      <c r="M58">
        <v>10659</v>
      </c>
      <c r="N58">
        <v>0.18433333333333332</v>
      </c>
    </row>
    <row r="59" spans="1:14">
      <c r="A59">
        <v>57</v>
      </c>
      <c r="B59" t="s">
        <v>71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  <c r="L59">
        <v>15</v>
      </c>
      <c r="M59">
        <v>16</v>
      </c>
      <c r="N59">
        <v>6.6666666666666666E-2</v>
      </c>
    </row>
    <row r="60" spans="1:14">
      <c r="A60">
        <v>58</v>
      </c>
      <c r="B60" t="s">
        <v>72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  <c r="L60">
        <v>5098</v>
      </c>
      <c r="M60">
        <v>5193</v>
      </c>
      <c r="N60">
        <v>1.8634758728913299E-2</v>
      </c>
    </row>
    <row r="61" spans="1:14">
      <c r="A61">
        <v>59</v>
      </c>
      <c r="B61" t="s">
        <v>73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  <c r="L61">
        <v>4</v>
      </c>
      <c r="M61">
        <v>4</v>
      </c>
      <c r="N61">
        <v>0</v>
      </c>
    </row>
    <row r="62" spans="1:14">
      <c r="A62">
        <v>60</v>
      </c>
      <c r="B62" t="s">
        <v>74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  <c r="L62">
        <v>807</v>
      </c>
      <c r="M62">
        <v>971</v>
      </c>
      <c r="N62">
        <v>0.20322180916976457</v>
      </c>
    </row>
    <row r="63" spans="1:14">
      <c r="A63">
        <v>61</v>
      </c>
      <c r="B63" t="s">
        <v>75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  <c r="L63">
        <v>1148</v>
      </c>
      <c r="M63">
        <v>1325</v>
      </c>
      <c r="N63">
        <v>0.15418118466898956</v>
      </c>
    </row>
    <row r="64" spans="1:14">
      <c r="A64">
        <v>62</v>
      </c>
      <c r="B64" t="s">
        <v>76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  <c r="L64">
        <v>29</v>
      </c>
      <c r="M64">
        <v>17</v>
      </c>
      <c r="N64">
        <v>-0.41379310344827586</v>
      </c>
    </row>
    <row r="65" spans="1:14">
      <c r="A65">
        <v>63</v>
      </c>
      <c r="B65" t="s">
        <v>77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  <c r="L65">
        <v>0</v>
      </c>
      <c r="M65">
        <v>3</v>
      </c>
      <c r="N65">
        <v>0</v>
      </c>
    </row>
    <row r="66" spans="1:14">
      <c r="A66">
        <v>64</v>
      </c>
      <c r="B66" t="s">
        <v>78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  <c r="L66">
        <v>5</v>
      </c>
      <c r="M66">
        <v>9</v>
      </c>
      <c r="N66">
        <v>0.8</v>
      </c>
    </row>
    <row r="67" spans="1:14">
      <c r="A67">
        <v>65</v>
      </c>
      <c r="B67" t="s">
        <v>79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  <c r="L67">
        <v>24</v>
      </c>
      <c r="M67">
        <v>24</v>
      </c>
      <c r="N67">
        <v>0</v>
      </c>
    </row>
    <row r="68" spans="1:14">
      <c r="A68">
        <v>66</v>
      </c>
      <c r="B68" t="s">
        <v>80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  <c r="L68">
        <v>331</v>
      </c>
      <c r="M68">
        <v>318</v>
      </c>
      <c r="N68">
        <v>-3.9274924471299093E-2</v>
      </c>
    </row>
    <row r="69" spans="1:14">
      <c r="A69">
        <v>67</v>
      </c>
      <c r="B69" t="s">
        <v>81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  <c r="L69">
        <v>0</v>
      </c>
      <c r="M69">
        <v>1</v>
      </c>
      <c r="N69">
        <v>0</v>
      </c>
    </row>
    <row r="70" spans="1:14">
      <c r="A70">
        <v>68</v>
      </c>
      <c r="B70" t="s">
        <v>82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  <c r="L70">
        <v>366</v>
      </c>
      <c r="M70">
        <v>323</v>
      </c>
      <c r="N70">
        <v>-0.11748633879781421</v>
      </c>
    </row>
    <row r="71" spans="1:14">
      <c r="A71">
        <v>69</v>
      </c>
      <c r="B71" t="s">
        <v>83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  <c r="L71">
        <v>114</v>
      </c>
      <c r="M71">
        <v>89</v>
      </c>
      <c r="N71">
        <v>-0.21929824561403508</v>
      </c>
    </row>
    <row r="72" spans="1:14">
      <c r="A72">
        <v>70</v>
      </c>
      <c r="B72" t="s">
        <v>84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  <c r="L72">
        <v>604</v>
      </c>
      <c r="M72">
        <v>607</v>
      </c>
      <c r="N72">
        <v>4.9668874172185433E-3</v>
      </c>
    </row>
    <row r="73" spans="1:14">
      <c r="A73">
        <v>71</v>
      </c>
      <c r="B73" t="s">
        <v>85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  <c r="L73">
        <v>15</v>
      </c>
      <c r="M73">
        <v>13</v>
      </c>
      <c r="N73">
        <v>-0.13333333333333333</v>
      </c>
    </row>
    <row r="74" spans="1:14">
      <c r="A74">
        <v>72</v>
      </c>
      <c r="B74" t="s">
        <v>104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  <c r="L74">
        <v>10320</v>
      </c>
      <c r="M74">
        <v>11709</v>
      </c>
      <c r="N74">
        <v>0.13459302325581396</v>
      </c>
    </row>
    <row r="75" spans="1:14">
      <c r="A75">
        <v>73</v>
      </c>
      <c r="B75" t="s">
        <v>86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  <c r="L75">
        <v>2204</v>
      </c>
      <c r="M75">
        <v>2637</v>
      </c>
      <c r="N75">
        <v>0.19646098003629764</v>
      </c>
    </row>
    <row r="76" spans="1:14">
      <c r="A76">
        <v>74</v>
      </c>
      <c r="B76" t="s">
        <v>87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  <c r="L76">
        <v>81</v>
      </c>
      <c r="M76">
        <v>90</v>
      </c>
      <c r="N76">
        <v>0.1111111111111111</v>
      </c>
    </row>
    <row r="77" spans="1:14">
      <c r="A77">
        <v>75</v>
      </c>
      <c r="B77" t="s">
        <v>88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  <c r="L77">
        <v>34</v>
      </c>
      <c r="M77">
        <v>47</v>
      </c>
      <c r="N77">
        <v>0.38235294117647056</v>
      </c>
    </row>
    <row r="78" spans="1:14">
      <c r="A78">
        <v>76</v>
      </c>
      <c r="B78" t="s">
        <v>89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  <c r="L78">
        <v>16</v>
      </c>
      <c r="M78">
        <v>30</v>
      </c>
      <c r="N78">
        <v>0.875</v>
      </c>
    </row>
    <row r="79" spans="1:14">
      <c r="A79">
        <v>77</v>
      </c>
      <c r="B79" t="s">
        <v>90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  <c r="L79">
        <v>1936</v>
      </c>
      <c r="M79">
        <v>2223</v>
      </c>
      <c r="N79">
        <v>0.14824380165289255</v>
      </c>
    </row>
    <row r="80" spans="1:14">
      <c r="A80">
        <v>78</v>
      </c>
      <c r="B80" t="s">
        <v>91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  <c r="L80">
        <v>188</v>
      </c>
      <c r="M80">
        <v>225</v>
      </c>
      <c r="N80">
        <v>0.19680851063829788</v>
      </c>
    </row>
    <row r="81" spans="1:14">
      <c r="A81">
        <v>79</v>
      </c>
      <c r="B81" t="s">
        <v>92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  <c r="L81">
        <v>319</v>
      </c>
      <c r="M81">
        <v>460</v>
      </c>
      <c r="N81">
        <v>0.44200626959247646</v>
      </c>
    </row>
    <row r="82" spans="1:14">
      <c r="A82">
        <v>80</v>
      </c>
      <c r="B82" t="s">
        <v>93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  <c r="L82">
        <v>501</v>
      </c>
      <c r="M82">
        <v>420</v>
      </c>
      <c r="N82">
        <v>-0.16167664670658682</v>
      </c>
    </row>
    <row r="83" spans="1:14">
      <c r="A83">
        <v>81</v>
      </c>
      <c r="B83" t="s">
        <v>94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  <c r="L83">
        <v>62</v>
      </c>
      <c r="M83">
        <v>76</v>
      </c>
      <c r="N83">
        <v>0.22580645161290322</v>
      </c>
    </row>
    <row r="84" spans="1:14">
      <c r="A84">
        <v>82</v>
      </c>
      <c r="B84" t="s">
        <v>95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  <c r="L84">
        <v>387</v>
      </c>
      <c r="M84">
        <v>292</v>
      </c>
      <c r="N84">
        <v>-0.2454780361757106</v>
      </c>
    </row>
    <row r="85" spans="1:14">
      <c r="A85">
        <v>83</v>
      </c>
      <c r="B85" t="s">
        <v>96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  <c r="L85">
        <v>31</v>
      </c>
      <c r="M85">
        <v>46</v>
      </c>
      <c r="N85">
        <v>0.4838709677419355</v>
      </c>
    </row>
    <row r="86" spans="1:14">
      <c r="A86">
        <v>84</v>
      </c>
      <c r="B86" t="s">
        <v>97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  <c r="L86">
        <v>0</v>
      </c>
      <c r="M86">
        <v>0</v>
      </c>
      <c r="N86">
        <v>0</v>
      </c>
    </row>
    <row r="87" spans="1:14">
      <c r="A87">
        <v>85</v>
      </c>
      <c r="B87" t="s">
        <v>98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  <c r="L87">
        <v>95</v>
      </c>
      <c r="M87">
        <v>101</v>
      </c>
      <c r="N87">
        <v>6.3157894736842107E-2</v>
      </c>
    </row>
    <row r="88" spans="1:14">
      <c r="A88">
        <v>86</v>
      </c>
      <c r="B88" t="s">
        <v>99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  <c r="L88">
        <v>2066</v>
      </c>
      <c r="M88">
        <v>2412</v>
      </c>
      <c r="N88">
        <v>0.16747337850919652</v>
      </c>
    </row>
    <row r="89" spans="1:14">
      <c r="A89">
        <v>87</v>
      </c>
      <c r="B89" t="s">
        <v>100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  <c r="L89">
        <v>1</v>
      </c>
      <c r="M89">
        <v>7</v>
      </c>
      <c r="N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127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cabins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2017-10-20T18:44:34Z</dcterms:modified>
</cp:coreProperties>
</file>