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00" yWindow="440" windowWidth="25840" windowHeight="17940" activeTab="3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78" i="5"/>
  <c r="N10" i="5"/>
  <c r="N22" i="5"/>
  <c r="N52" i="5"/>
  <c r="N20" i="5"/>
  <c r="N57" i="5"/>
  <c r="N34" i="5"/>
  <c r="N73" i="5"/>
  <c r="N3" i="5"/>
  <c r="N68" i="5"/>
  <c r="N43" i="5"/>
  <c r="N64" i="5"/>
  <c r="N21" i="5"/>
  <c r="N2" i="5"/>
  <c r="N75" i="5"/>
  <c r="N7" i="5"/>
  <c r="N86" i="5"/>
  <c r="N16" i="5"/>
  <c r="N56" i="5"/>
  <c r="N42" i="5"/>
  <c r="N82" i="5"/>
  <c r="N47" i="5"/>
  <c r="N27" i="5"/>
  <c r="N55" i="5"/>
  <c r="N46" i="5"/>
  <c r="N6" i="5"/>
  <c r="N40" i="5"/>
  <c r="N14" i="5"/>
  <c r="N44" i="5"/>
  <c r="N26" i="5"/>
  <c r="N23" i="5"/>
  <c r="N41" i="5"/>
  <c r="N17" i="5"/>
  <c r="N66" i="5"/>
  <c r="N8" i="5"/>
  <c r="N5" i="5"/>
  <c r="N33" i="5"/>
  <c r="N31" i="5"/>
  <c r="N71" i="5"/>
  <c r="N11" i="5"/>
  <c r="N45" i="5"/>
  <c r="N50" i="5"/>
  <c r="N61" i="5"/>
  <c r="N28" i="5"/>
  <c r="N18" i="5"/>
  <c r="N19" i="5"/>
  <c r="N88" i="5"/>
  <c r="N24" i="5"/>
  <c r="N69" i="5"/>
  <c r="N76" i="5"/>
  <c r="N67" i="5"/>
  <c r="N85" i="5"/>
  <c r="N9" i="5"/>
  <c r="N72" i="5"/>
  <c r="N13" i="5"/>
  <c r="N83" i="5"/>
  <c r="N30" i="5"/>
  <c r="N15" i="5"/>
  <c r="N84" i="5"/>
  <c r="N81" i="5"/>
  <c r="N63" i="5"/>
  <c r="N53" i="5"/>
  <c r="N38" i="5"/>
  <c r="N70" i="5"/>
  <c r="N49" i="5"/>
  <c r="N77" i="5"/>
  <c r="N25" i="5"/>
  <c r="N35" i="5"/>
  <c r="N62" i="5"/>
  <c r="N54" i="5"/>
  <c r="N58" i="5"/>
  <c r="N12" i="5"/>
  <c r="N29" i="5"/>
  <c r="N36" i="5"/>
  <c r="N32" i="5"/>
  <c r="N51" i="5"/>
  <c r="N65" i="5"/>
  <c r="N48" i="5"/>
  <c r="N59" i="5"/>
  <c r="N37" i="5"/>
  <c r="N79" i="5"/>
  <c r="N39" i="5"/>
  <c r="N9" i="7"/>
  <c r="M9" i="7"/>
  <c r="L9" i="7"/>
  <c r="K9" i="7"/>
  <c r="J9" i="7"/>
  <c r="I9" i="7"/>
  <c r="H9" i="7"/>
  <c r="G9" i="7"/>
  <c r="F9" i="7"/>
  <c r="E9" i="7"/>
  <c r="D9" i="7"/>
  <c r="C9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61" i="5"/>
  <c r="J4" i="5"/>
  <c r="I4" i="5"/>
  <c r="K4" i="5"/>
  <c r="J78" i="5"/>
  <c r="I78" i="5"/>
  <c r="K78" i="5"/>
  <c r="J10" i="5"/>
  <c r="I10" i="5"/>
  <c r="K10" i="5"/>
  <c r="J22" i="5"/>
  <c r="I22" i="5"/>
  <c r="K22" i="5"/>
  <c r="J52" i="5"/>
  <c r="I52" i="5"/>
  <c r="K52" i="5"/>
  <c r="J20" i="5"/>
  <c r="I20" i="5"/>
  <c r="K20" i="5"/>
  <c r="J57" i="5"/>
  <c r="I57" i="5"/>
  <c r="K57" i="5"/>
  <c r="J60" i="5"/>
  <c r="I60" i="5"/>
  <c r="K60" i="5"/>
  <c r="J34" i="5"/>
  <c r="I34" i="5"/>
  <c r="K34" i="5"/>
  <c r="J73" i="5"/>
  <c r="I73" i="5"/>
  <c r="K73" i="5"/>
  <c r="J3" i="5"/>
  <c r="I3" i="5"/>
  <c r="K3" i="5"/>
  <c r="J68" i="5"/>
  <c r="I68" i="5"/>
  <c r="K68" i="5"/>
  <c r="J43" i="5"/>
  <c r="I43" i="5"/>
  <c r="K43" i="5"/>
  <c r="J64" i="5"/>
  <c r="I64" i="5"/>
  <c r="K64" i="5"/>
  <c r="J21" i="5"/>
  <c r="I21" i="5"/>
  <c r="K21" i="5"/>
  <c r="J2" i="5"/>
  <c r="I2" i="5"/>
  <c r="K2" i="5"/>
  <c r="J75" i="5"/>
  <c r="I75" i="5"/>
  <c r="K75" i="5"/>
  <c r="J7" i="5"/>
  <c r="I7" i="5"/>
  <c r="K7" i="5"/>
  <c r="J86" i="5"/>
  <c r="I86" i="5"/>
  <c r="K86" i="5"/>
  <c r="J89" i="5"/>
  <c r="I89" i="5"/>
  <c r="K89" i="5"/>
  <c r="J16" i="5"/>
  <c r="I16" i="5"/>
  <c r="K16" i="5"/>
  <c r="J56" i="5"/>
  <c r="I56" i="5"/>
  <c r="K56" i="5"/>
  <c r="J42" i="5"/>
  <c r="I42" i="5"/>
  <c r="K42" i="5"/>
  <c r="J82" i="5"/>
  <c r="I82" i="5"/>
  <c r="K82" i="5"/>
  <c r="J47" i="5"/>
  <c r="I47" i="5"/>
  <c r="K47" i="5"/>
  <c r="J27" i="5"/>
  <c r="I27" i="5"/>
  <c r="K27" i="5"/>
  <c r="J55" i="5"/>
  <c r="I55" i="5"/>
  <c r="K55" i="5"/>
  <c r="J46" i="5"/>
  <c r="I46" i="5"/>
  <c r="K46" i="5"/>
  <c r="J6" i="5"/>
  <c r="I6" i="5"/>
  <c r="K6" i="5"/>
  <c r="J40" i="5"/>
  <c r="I40" i="5"/>
  <c r="K40" i="5"/>
  <c r="J14" i="5"/>
  <c r="I14" i="5"/>
  <c r="K14" i="5"/>
  <c r="J44" i="5"/>
  <c r="I44" i="5"/>
  <c r="K44" i="5"/>
  <c r="J26" i="5"/>
  <c r="I26" i="5"/>
  <c r="K26" i="5"/>
  <c r="J23" i="5"/>
  <c r="I23" i="5"/>
  <c r="K23" i="5"/>
  <c r="J41" i="5"/>
  <c r="I41" i="5"/>
  <c r="K41" i="5"/>
  <c r="J17" i="5"/>
  <c r="I17" i="5"/>
  <c r="K17" i="5"/>
  <c r="J66" i="5"/>
  <c r="I66" i="5"/>
  <c r="K66" i="5"/>
  <c r="J8" i="5"/>
  <c r="I8" i="5"/>
  <c r="K8" i="5"/>
  <c r="J5" i="5"/>
  <c r="I5" i="5"/>
  <c r="K5" i="5"/>
  <c r="J33" i="5"/>
  <c r="I33" i="5"/>
  <c r="K33" i="5"/>
  <c r="J31" i="5"/>
  <c r="I31" i="5"/>
  <c r="K31" i="5"/>
  <c r="J71" i="5"/>
  <c r="I71" i="5"/>
  <c r="K71" i="5"/>
  <c r="J61" i="5"/>
  <c r="I61" i="5"/>
  <c r="K61" i="5"/>
  <c r="J11" i="5"/>
  <c r="I11" i="5"/>
  <c r="K11" i="5"/>
  <c r="J45" i="5"/>
  <c r="I45" i="5"/>
  <c r="K45" i="5"/>
  <c r="J50" i="5"/>
  <c r="I50" i="5"/>
  <c r="K50" i="5"/>
  <c r="J28" i="5"/>
  <c r="I28" i="5"/>
  <c r="K28" i="5"/>
  <c r="J18" i="5"/>
  <c r="I18" i="5"/>
  <c r="K18" i="5"/>
  <c r="J19" i="5"/>
  <c r="I19" i="5"/>
  <c r="K19" i="5"/>
  <c r="J88" i="5"/>
  <c r="I88" i="5"/>
  <c r="K88" i="5"/>
  <c r="J24" i="5"/>
  <c r="I24" i="5"/>
  <c r="K24" i="5"/>
  <c r="J69" i="5"/>
  <c r="I69" i="5"/>
  <c r="K69" i="5"/>
  <c r="J76" i="5"/>
  <c r="I76" i="5"/>
  <c r="K76" i="5"/>
  <c r="J67" i="5"/>
  <c r="I67" i="5"/>
  <c r="K67" i="5"/>
  <c r="J85" i="5"/>
  <c r="I85" i="5"/>
  <c r="K85" i="5"/>
  <c r="J9" i="5"/>
  <c r="I9" i="5"/>
  <c r="K9" i="5"/>
  <c r="J72" i="5"/>
  <c r="I72" i="5"/>
  <c r="K72" i="5"/>
  <c r="J13" i="5"/>
  <c r="I13" i="5"/>
  <c r="K13" i="5"/>
  <c r="J83" i="5"/>
  <c r="I83" i="5"/>
  <c r="K83" i="5"/>
  <c r="J30" i="5"/>
  <c r="I30" i="5"/>
  <c r="K30" i="5"/>
  <c r="J15" i="5"/>
  <c r="I15" i="5"/>
  <c r="K15" i="5"/>
  <c r="J84" i="5"/>
  <c r="I84" i="5"/>
  <c r="K84" i="5"/>
  <c r="J74" i="5"/>
  <c r="I74" i="5"/>
  <c r="K74" i="5"/>
  <c r="J81" i="5"/>
  <c r="I81" i="5"/>
  <c r="K81" i="5"/>
  <c r="J63" i="5"/>
  <c r="I63" i="5"/>
  <c r="K63" i="5"/>
  <c r="J53" i="5"/>
  <c r="I53" i="5"/>
  <c r="K53" i="5"/>
  <c r="J87" i="5"/>
  <c r="I87" i="5"/>
  <c r="K87" i="5"/>
  <c r="J38" i="5"/>
  <c r="I38" i="5"/>
  <c r="K38" i="5"/>
  <c r="J25" i="5"/>
  <c r="I25" i="5"/>
  <c r="K25" i="5"/>
  <c r="J70" i="5"/>
  <c r="I70" i="5"/>
  <c r="K70" i="5"/>
  <c r="J49" i="5"/>
  <c r="I49" i="5"/>
  <c r="K49" i="5"/>
  <c r="J77" i="5"/>
  <c r="I77" i="5"/>
  <c r="K77" i="5"/>
  <c r="J35" i="5"/>
  <c r="I35" i="5"/>
  <c r="K35" i="5"/>
  <c r="J62" i="5"/>
  <c r="I62" i="5"/>
  <c r="K62" i="5"/>
  <c r="J54" i="5"/>
  <c r="I54" i="5"/>
  <c r="K54" i="5"/>
  <c r="J58" i="5"/>
  <c r="I58" i="5"/>
  <c r="K58" i="5"/>
  <c r="J12" i="5"/>
  <c r="I12" i="5"/>
  <c r="K12" i="5"/>
  <c r="J29" i="5"/>
  <c r="I29" i="5"/>
  <c r="K29" i="5"/>
  <c r="J36" i="5"/>
  <c r="I36" i="5"/>
  <c r="K36" i="5"/>
  <c r="J32" i="5"/>
  <c r="I32" i="5"/>
  <c r="K32" i="5"/>
  <c r="J51" i="5"/>
  <c r="I51" i="5"/>
  <c r="K51" i="5"/>
  <c r="J65" i="5"/>
  <c r="I65" i="5"/>
  <c r="K65" i="5"/>
  <c r="J48" i="5"/>
  <c r="I48" i="5"/>
  <c r="K48" i="5"/>
  <c r="J80" i="5"/>
  <c r="I80" i="5"/>
  <c r="K80" i="5"/>
  <c r="J59" i="5"/>
  <c r="I59" i="5"/>
  <c r="K59" i="5"/>
  <c r="J37" i="5"/>
  <c r="I37" i="5"/>
  <c r="K37" i="5"/>
  <c r="J79" i="5"/>
  <c r="I79" i="5"/>
  <c r="K79" i="5"/>
  <c r="J39" i="5"/>
  <c r="I39" i="5"/>
  <c r="K39" i="5"/>
  <c r="H73" i="5"/>
  <c r="E4" i="5"/>
  <c r="E78" i="5"/>
  <c r="E10" i="5"/>
  <c r="E22" i="5"/>
  <c r="E52" i="5"/>
  <c r="E20" i="5"/>
  <c r="E57" i="5"/>
  <c r="E34" i="5"/>
  <c r="E73" i="5"/>
  <c r="E3" i="5"/>
  <c r="E68" i="5"/>
  <c r="E43" i="5"/>
  <c r="E64" i="5"/>
  <c r="E21" i="5"/>
  <c r="E2" i="5"/>
  <c r="E75" i="5"/>
  <c r="E7" i="5"/>
  <c r="E86" i="5"/>
  <c r="E16" i="5"/>
  <c r="E56" i="5"/>
  <c r="E42" i="5"/>
  <c r="E82" i="5"/>
  <c r="E47" i="5"/>
  <c r="E27" i="5"/>
  <c r="E55" i="5"/>
  <c r="E46" i="5"/>
  <c r="E6" i="5"/>
  <c r="E40" i="5"/>
  <c r="E14" i="5"/>
  <c r="E44" i="5"/>
  <c r="E26" i="5"/>
  <c r="E23" i="5"/>
  <c r="E41" i="5"/>
  <c r="E17" i="5"/>
  <c r="E66" i="5"/>
  <c r="E8" i="5"/>
  <c r="E5" i="5"/>
  <c r="E33" i="5"/>
  <c r="E31" i="5"/>
  <c r="E71" i="5"/>
  <c r="E61" i="5"/>
  <c r="E11" i="5"/>
  <c r="E45" i="5"/>
  <c r="E50" i="5"/>
  <c r="E28" i="5"/>
  <c r="E18" i="5"/>
  <c r="E19" i="5"/>
  <c r="E88" i="5"/>
  <c r="E24" i="5"/>
  <c r="E69" i="5"/>
  <c r="E76" i="5"/>
  <c r="E67" i="5"/>
  <c r="E85" i="5"/>
  <c r="E9" i="5"/>
  <c r="E72" i="5"/>
  <c r="E13" i="5"/>
  <c r="E83" i="5"/>
  <c r="E30" i="5"/>
  <c r="E15" i="5"/>
  <c r="E84" i="5"/>
  <c r="E81" i="5"/>
  <c r="E63" i="5"/>
  <c r="E53" i="5"/>
  <c r="E38" i="5"/>
  <c r="E25" i="5"/>
  <c r="E70" i="5"/>
  <c r="E49" i="5"/>
  <c r="E77" i="5"/>
  <c r="E35" i="5"/>
  <c r="E62" i="5"/>
  <c r="E54" i="5"/>
  <c r="E58" i="5"/>
  <c r="E12" i="5"/>
  <c r="E29" i="5"/>
  <c r="E36" i="5"/>
  <c r="E32" i="5"/>
  <c r="E51" i="5"/>
  <c r="E65" i="5"/>
  <c r="E48" i="5"/>
  <c r="E59" i="5"/>
  <c r="E37" i="5"/>
  <c r="E39" i="5"/>
  <c r="H4" i="5"/>
  <c r="H78" i="5"/>
  <c r="H10" i="5"/>
  <c r="H22" i="5"/>
  <c r="H52" i="5"/>
  <c r="H20" i="5"/>
  <c r="H57" i="5"/>
  <c r="H60" i="5"/>
  <c r="H34" i="5"/>
  <c r="H3" i="5"/>
  <c r="H68" i="5"/>
  <c r="H43" i="5"/>
  <c r="H64" i="5"/>
  <c r="H21" i="5"/>
  <c r="H2" i="5"/>
  <c r="H75" i="5"/>
  <c r="H7" i="5"/>
  <c r="H86" i="5"/>
  <c r="H89" i="5"/>
  <c r="H16" i="5"/>
  <c r="H56" i="5"/>
  <c r="H42" i="5"/>
  <c r="H82" i="5"/>
  <c r="H47" i="5"/>
  <c r="H27" i="5"/>
  <c r="H55" i="5"/>
  <c r="H46" i="5"/>
  <c r="H6" i="5"/>
  <c r="H40" i="5"/>
  <c r="H14" i="5"/>
  <c r="H44" i="5"/>
  <c r="H26" i="5"/>
  <c r="H23" i="5"/>
  <c r="H41" i="5"/>
  <c r="H17" i="5"/>
  <c r="H66" i="5"/>
  <c r="H8" i="5"/>
  <c r="H5" i="5"/>
  <c r="H33" i="5"/>
  <c r="H31" i="5"/>
  <c r="H71" i="5"/>
  <c r="H11" i="5"/>
  <c r="H45" i="5"/>
  <c r="H50" i="5"/>
  <c r="H28" i="5"/>
  <c r="H18" i="5"/>
  <c r="H19" i="5"/>
  <c r="H88" i="5"/>
  <c r="H24" i="5"/>
  <c r="H69" i="5"/>
  <c r="H76" i="5"/>
  <c r="H67" i="5"/>
  <c r="H85" i="5"/>
  <c r="H9" i="5"/>
  <c r="H72" i="5"/>
  <c r="H13" i="5"/>
  <c r="H83" i="5"/>
  <c r="H30" i="5"/>
  <c r="H15" i="5"/>
  <c r="H84" i="5"/>
  <c r="H74" i="5"/>
  <c r="H81" i="5"/>
  <c r="H63" i="5"/>
  <c r="H53" i="5"/>
  <c r="H87" i="5"/>
  <c r="H38" i="5"/>
  <c r="H25" i="5"/>
  <c r="H70" i="5"/>
  <c r="H49" i="5"/>
  <c r="H77" i="5"/>
  <c r="H35" i="5"/>
  <c r="H62" i="5"/>
  <c r="H54" i="5"/>
  <c r="H58" i="5"/>
  <c r="H12" i="5"/>
  <c r="H29" i="5"/>
  <c r="H36" i="5"/>
  <c r="H32" i="5"/>
  <c r="H51" i="5"/>
  <c r="H65" i="5"/>
  <c r="H48" i="5"/>
  <c r="H80" i="5"/>
  <c r="H59" i="5"/>
  <c r="H37" i="5"/>
  <c r="H79" i="5"/>
  <c r="H39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<sst xmlns="http://schemas.openxmlformats.org/spreadsheetml/2006/main" count="642" uniqueCount="319">
  <si>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</si>
  <si>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</si>
  <si>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</si>
  <si>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</si>
  <si>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</si>
  <si>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</si>
  <si>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</si>
  <si>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</si>
  <si>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</si>
  <si>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</si>
  <si>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</si>
  <si>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</si>
  <si>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</si>
  <si>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</si>
  <si>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</si>
  <si>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</si>
  <si>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</si>
  <si>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</si>
  <si>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</si>
  <si>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</si>
  <si>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</si>
  <si>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</si>
  <si>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</si>
  <si>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</si>
  <si>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</si>
  <si>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</si>
  <si>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</si>
  <si>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</si>
  <si>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</si>
  <si>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</si>
  <si>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</si>
  <si>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</si>
  <si>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</si>
  <si>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</si>
  <si>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</si>
  <si>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</si>
  <si>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</si>
  <si>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</si>
  <si>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</si>
  <si>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</si>
  <si>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</si>
  <si>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</si>
  <si>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</si>
  <si>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</si>
  <si>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</si>
  <si>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</si>
  <si>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</si>
  <si>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</si>
  <si>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</si>
  <si>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</si>
  <si>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</si>
  <si>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</si>
  <si>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</si>
  <si>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</si>
  <si>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</si>
  <si>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</si>
  <si>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</si>
  <si>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</si>
  <si>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</si>
  <si>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</si>
  <si>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</si>
  <si>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</si>
  <si>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</si>
  <si>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</si>
  <si>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</si>
  <si>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</si>
  <si>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</si>
  <si>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</si>
  <si>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</si>
  <si>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</si>
  <si>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</si>
  <si>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</si>
  <si>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</si>
  <si>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</si>
  <si>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</si>
  <si>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</si>
  <si>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</si>
  <si>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</si>
  <si>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</si>
  <si>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</si>
  <si>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</si>
  <si>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</si>
  <si>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</si>
  <si>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</si>
  <si>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</si>
  <si>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</si>
  <si>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</si>
  <si>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</si>
  <si>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</si>
  <si>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</si>
  <si>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</si>
  <si>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</si>
  <si>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</si>
  <si>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</si>
  <si>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</si>
  <si>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</si>
  <si>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</si>
  <si>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</si>
  <si>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</si>
  <si>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</si>
  <si>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</si>
  <si>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</si>
  <si>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</si>
  <si>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</si>
  <si>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</si>
  <si>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</si>
  <si>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</si>
  <si>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</si>
  <si>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</si>
  <si>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</si>
  <si>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</si>
  <si>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</si>
  <si>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</si>
  <si>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</si>
  <si>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</si>
  <si>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</si>
  <si>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</si>
  <si>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</si>
  <si>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</si>
  <si>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</si>
  <si>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</si>
  <si>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</si>
  <si>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</si>
  <si>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</si>
  <si>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</si>
  <si>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</si>
  <si>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</si>
  <si>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</si>
  <si>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</si>
  <si>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</si>
  <si>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</si>
  <si>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</si>
  <si>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</si>
  <si>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</si>
  <si>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</si>
  <si>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</si>
  <si>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</si>
  <si>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</si>
  <si>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</si>
  <si>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YEAR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</si>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</sst>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1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NumberFormat="1" applyFont="1" applyFill="1" applyBorder="1" applyAlignment="1" applyProtection="1">
      <alignment horizontal="right"/>
      <protection locked="0"/>
    </xf>
    <xf numFmtId="0" fontId="6" fillId="5" borderId="2" xfId="442" applyFont="1" applyFill="1" applyBorder="1"/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0" fontId="7" fillId="5" borderId="3" xfId="442" applyNumberFormat="1" applyFont="1" applyFill="1" applyBorder="1" applyAlignment="1" applyProtection="1">
      <alignment horizontal="righ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132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I2" sqref="I2:I89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132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128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0</v>
      </c>
      <c r="B2" t="s">
        <v>15</v>
      </c>
      <c r="C2" s="1">
        <f t="shared" ref="C2:H2" si="0">SUM(C3:C89)</f>
        <v>416880254.01509017</v>
      </c>
      <c r="D2" s="1">
        <f t="shared" si="0"/>
        <v>363545967.43489987</v>
      </c>
      <c r="E2" s="1">
        <f t="shared" si="0"/>
        <v>2999196.5274162004</v>
      </c>
      <c r="F2" s="30">
        <f t="shared" si="0"/>
        <v>256602170.30059972</v>
      </c>
      <c r="G2" s="30">
        <f t="shared" si="0"/>
        <v>3842423751.7686</v>
      </c>
      <c r="H2" s="30">
        <f t="shared" si="0"/>
        <v>667286026.46640027</v>
      </c>
      <c r="I2" s="30">
        <f>G2+H2</f>
        <v>4509709778.2350006</v>
      </c>
      <c r="J2" s="1">
        <f t="shared" ref="J2:R2" si="1">SUM(J3:J89)</f>
        <v>493024055.31025994</v>
      </c>
      <c r="K2" s="1">
        <f t="shared" si="1"/>
        <v>14057011.297755193</v>
      </c>
      <c r="L2" s="1">
        <f t="shared" si="1"/>
        <v>2124303462.2057996</v>
      </c>
      <c r="M2" s="1">
        <f t="shared" si="1"/>
        <v>594760277.16461873</v>
      </c>
      <c r="N2" s="1">
        <f t="shared" si="1"/>
        <v>166900804.50800005</v>
      </c>
      <c r="O2" s="1">
        <f t="shared" si="1"/>
        <v>108554.4861028</v>
      </c>
      <c r="P2" s="1">
        <f t="shared" si="1"/>
        <v>56159474.761860996</v>
      </c>
      <c r="Q2" s="1">
        <f t="shared" si="1"/>
        <v>287912233.54899007</v>
      </c>
      <c r="R2" s="1">
        <f t="shared" si="1"/>
        <v>9286963240</v>
      </c>
    </row>
    <row r="3" spans="1:20">
      <c r="A3" s="2">
        <v>1</v>
      </c>
      <c r="B3" t="s">
        <v>16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2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17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2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18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2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19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2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20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2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21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2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22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2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23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2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24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2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25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2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26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2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27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2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28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2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29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2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30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2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31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2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32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2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33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2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34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2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35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2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36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2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37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2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38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2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39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2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40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2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41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2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42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2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43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2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44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2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2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46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2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47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2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48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2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49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2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50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2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51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2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52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2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53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2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103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2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54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2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55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2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56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2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58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2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59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2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60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2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57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2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61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2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62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2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63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2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64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2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65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2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66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2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67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2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68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2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69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2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70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2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71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2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72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2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73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2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74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2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75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2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76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2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77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2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78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2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79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3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80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3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81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3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82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3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83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3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84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3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85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3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104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3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86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3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87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3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88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3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89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3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90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3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91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3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92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3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93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3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94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3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95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3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96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3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97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3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98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3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99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3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100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3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9" sqref="C9"/>
    </sheetView>
  </sheetViews>
  <sheetFormatPr baseColWidth="10" defaultRowHeight="14" x14ac:dyDescent="0"/>
  <sheetData>
    <row r="1" spans="1:15">
      <c r="A1" s="32" t="s">
        <v>135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136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137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138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2" t="s">
        <v>139</v>
      </c>
      <c r="B6" s="43"/>
      <c r="C6" s="44">
        <v>2015</v>
      </c>
      <c r="D6" s="44">
        <v>2014</v>
      </c>
      <c r="E6" s="44">
        <v>2013</v>
      </c>
      <c r="F6" s="44">
        <v>2012</v>
      </c>
      <c r="G6" s="44">
        <v>2011</v>
      </c>
      <c r="H6" s="44">
        <v>2010</v>
      </c>
      <c r="I6" s="44">
        <v>2009</v>
      </c>
      <c r="J6" s="44">
        <v>2008</v>
      </c>
      <c r="K6" s="44">
        <v>2007</v>
      </c>
      <c r="L6" s="44">
        <v>2006</v>
      </c>
      <c r="M6" s="44">
        <v>2005</v>
      </c>
      <c r="N6" s="44">
        <v>2004</v>
      </c>
      <c r="O6" s="34"/>
    </row>
    <row r="7" spans="1:15">
      <c r="A7" s="45" t="s">
        <v>140</v>
      </c>
      <c r="B7" s="46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/>
    </row>
    <row r="8" spans="1:15">
      <c r="A8" s="48"/>
      <c r="B8" s="48"/>
      <c r="C8" s="49"/>
      <c r="D8" s="50"/>
      <c r="E8" s="51"/>
      <c r="F8" s="50"/>
      <c r="G8" s="51"/>
      <c r="H8" s="50"/>
      <c r="I8" s="51"/>
      <c r="J8" s="50"/>
      <c r="K8" s="51"/>
      <c r="L8" s="50"/>
      <c r="M8" s="51"/>
      <c r="N8" s="48"/>
      <c r="O8" s="34"/>
    </row>
    <row r="9" spans="1:15">
      <c r="A9" s="52" t="s">
        <v>116</v>
      </c>
      <c r="B9" s="53"/>
      <c r="C9" s="54">
        <f>SUM(C10:C96)</f>
        <v>124471</v>
      </c>
      <c r="D9" s="55">
        <f>SUM(D10:D96)</f>
        <v>122427</v>
      </c>
      <c r="E9" s="56">
        <f>SUM(E10:E96)</f>
        <v>119124</v>
      </c>
      <c r="F9" s="55">
        <f t="shared" ref="F9:N9" si="0">SUM(F10:F96)</f>
        <v>117395</v>
      </c>
      <c r="G9" s="56">
        <f t="shared" si="0"/>
        <v>115531</v>
      </c>
      <c r="H9" s="55">
        <f t="shared" si="0"/>
        <v>114405</v>
      </c>
      <c r="I9" s="56">
        <f t="shared" si="0"/>
        <v>113387</v>
      </c>
      <c r="J9" s="55">
        <f t="shared" si="0"/>
        <v>116371</v>
      </c>
      <c r="K9" s="56">
        <f t="shared" si="0"/>
        <v>114661</v>
      </c>
      <c r="L9" s="55">
        <f t="shared" si="0"/>
        <v>112044</v>
      </c>
      <c r="M9" s="56">
        <f t="shared" si="0"/>
        <v>109300</v>
      </c>
      <c r="N9" s="53">
        <f t="shared" si="0"/>
        <v>106788</v>
      </c>
      <c r="O9" s="34"/>
    </row>
    <row r="10" spans="1:15">
      <c r="A10" s="57" t="s">
        <v>142</v>
      </c>
      <c r="B10" s="58" t="s">
        <v>143</v>
      </c>
      <c r="C10" s="59">
        <v>8537</v>
      </c>
      <c r="D10" s="60">
        <v>8521</v>
      </c>
      <c r="E10" s="61">
        <v>8501</v>
      </c>
      <c r="F10" s="60">
        <v>8492</v>
      </c>
      <c r="G10" s="61">
        <v>8420</v>
      </c>
      <c r="H10" s="60">
        <v>8404</v>
      </c>
      <c r="I10" s="61">
        <v>8324</v>
      </c>
      <c r="J10" s="60">
        <v>8872</v>
      </c>
      <c r="K10" s="61">
        <v>8782</v>
      </c>
      <c r="L10" s="60">
        <v>8669</v>
      </c>
      <c r="M10" s="61">
        <v>8521</v>
      </c>
      <c r="N10" s="59">
        <v>8435</v>
      </c>
      <c r="O10" s="34"/>
    </row>
    <row r="11" spans="1:15">
      <c r="A11" s="57" t="s">
        <v>144</v>
      </c>
      <c r="B11" s="58" t="s">
        <v>145</v>
      </c>
      <c r="C11" s="59">
        <v>154</v>
      </c>
      <c r="D11" s="60">
        <v>159</v>
      </c>
      <c r="E11" s="61">
        <v>162</v>
      </c>
      <c r="F11" s="60">
        <v>170</v>
      </c>
      <c r="G11" s="61">
        <v>173</v>
      </c>
      <c r="H11" s="60">
        <v>175</v>
      </c>
      <c r="I11" s="61">
        <v>175</v>
      </c>
      <c r="J11" s="60">
        <v>183</v>
      </c>
      <c r="K11" s="61">
        <v>188</v>
      </c>
      <c r="L11" s="60">
        <v>197</v>
      </c>
      <c r="M11" s="61">
        <v>207</v>
      </c>
      <c r="N11" s="59">
        <v>210</v>
      </c>
      <c r="O11" s="34"/>
    </row>
    <row r="12" spans="1:15">
      <c r="A12" s="57" t="s">
        <v>146</v>
      </c>
      <c r="B12" s="58" t="s">
        <v>147</v>
      </c>
      <c r="C12" s="59">
        <v>5202</v>
      </c>
      <c r="D12" s="60">
        <v>5132</v>
      </c>
      <c r="E12" s="61">
        <v>5040</v>
      </c>
      <c r="F12" s="60">
        <v>4914</v>
      </c>
      <c r="G12" s="61">
        <v>4778</v>
      </c>
      <c r="H12" s="60">
        <v>4719</v>
      </c>
      <c r="I12" s="61">
        <v>4712</v>
      </c>
      <c r="J12" s="60">
        <v>4639</v>
      </c>
      <c r="K12" s="61">
        <v>4483</v>
      </c>
      <c r="L12" s="60">
        <v>4402</v>
      </c>
      <c r="M12" s="61">
        <v>4205</v>
      </c>
      <c r="N12" s="59">
        <v>4104</v>
      </c>
      <c r="O12" s="34"/>
    </row>
    <row r="13" spans="1:15">
      <c r="A13" s="57" t="s">
        <v>148</v>
      </c>
      <c r="B13" s="58" t="s">
        <v>149</v>
      </c>
      <c r="C13" s="59">
        <v>2102</v>
      </c>
      <c r="D13" s="60">
        <v>2074</v>
      </c>
      <c r="E13" s="61">
        <v>2061</v>
      </c>
      <c r="F13" s="60">
        <v>2043</v>
      </c>
      <c r="G13" s="61">
        <v>1991</v>
      </c>
      <c r="H13" s="60">
        <v>1988</v>
      </c>
      <c r="I13" s="61">
        <v>1971</v>
      </c>
      <c r="J13" s="60">
        <v>2167</v>
      </c>
      <c r="K13" s="61">
        <v>2089</v>
      </c>
      <c r="L13" s="60">
        <v>1986</v>
      </c>
      <c r="M13" s="61">
        <v>1913</v>
      </c>
      <c r="N13" s="59">
        <v>1853</v>
      </c>
      <c r="O13" s="34"/>
    </row>
    <row r="14" spans="1:15">
      <c r="A14" s="57" t="s">
        <v>150</v>
      </c>
      <c r="B14" s="58" t="s">
        <v>151</v>
      </c>
      <c r="C14" s="59">
        <v>156</v>
      </c>
      <c r="D14" s="60">
        <v>153</v>
      </c>
      <c r="E14" s="61">
        <v>153</v>
      </c>
      <c r="F14" s="60">
        <v>142</v>
      </c>
      <c r="G14" s="61">
        <v>146</v>
      </c>
      <c r="H14" s="60">
        <v>145</v>
      </c>
      <c r="I14" s="61">
        <v>139</v>
      </c>
      <c r="J14" s="60">
        <v>138</v>
      </c>
      <c r="K14" s="61">
        <v>139</v>
      </c>
      <c r="L14" s="60">
        <v>136</v>
      </c>
      <c r="M14" s="61">
        <v>132</v>
      </c>
      <c r="N14" s="59">
        <v>134</v>
      </c>
      <c r="O14" s="34"/>
    </row>
    <row r="15" spans="1:15">
      <c r="A15" s="57" t="s">
        <v>152</v>
      </c>
      <c r="B15" s="58" t="s">
        <v>153</v>
      </c>
      <c r="C15" s="59">
        <v>461</v>
      </c>
      <c r="D15" s="60">
        <v>468</v>
      </c>
      <c r="E15" s="61">
        <v>464</v>
      </c>
      <c r="F15" s="60">
        <v>472</v>
      </c>
      <c r="G15" s="61">
        <v>470</v>
      </c>
      <c r="H15" s="60">
        <v>472</v>
      </c>
      <c r="I15" s="61">
        <v>479</v>
      </c>
      <c r="J15" s="60">
        <v>475</v>
      </c>
      <c r="K15" s="61">
        <v>450</v>
      </c>
      <c r="L15" s="60">
        <v>408</v>
      </c>
      <c r="M15" s="61">
        <v>401</v>
      </c>
      <c r="N15" s="59">
        <v>391</v>
      </c>
      <c r="O15" s="34"/>
    </row>
    <row r="16" spans="1:15">
      <c r="A16" s="57" t="s">
        <v>154</v>
      </c>
      <c r="B16" s="58" t="s">
        <v>155</v>
      </c>
      <c r="C16" s="59">
        <v>138</v>
      </c>
      <c r="D16" s="60">
        <v>139</v>
      </c>
      <c r="E16" s="61">
        <v>134</v>
      </c>
      <c r="F16" s="60">
        <v>131</v>
      </c>
      <c r="G16" s="61">
        <v>129</v>
      </c>
      <c r="H16" s="60">
        <v>127</v>
      </c>
      <c r="I16" s="61">
        <v>122</v>
      </c>
      <c r="J16" s="60">
        <v>120</v>
      </c>
      <c r="K16" s="61">
        <v>119</v>
      </c>
      <c r="L16" s="60">
        <v>117</v>
      </c>
      <c r="M16" s="61">
        <v>116</v>
      </c>
      <c r="N16" s="59">
        <v>109</v>
      </c>
      <c r="O16" s="34"/>
    </row>
    <row r="17" spans="1:15">
      <c r="A17" s="57" t="s">
        <v>156</v>
      </c>
      <c r="B17" s="58" t="s">
        <v>157</v>
      </c>
      <c r="C17" s="59">
        <v>35</v>
      </c>
      <c r="D17" s="60">
        <v>35</v>
      </c>
      <c r="E17" s="61">
        <v>36</v>
      </c>
      <c r="F17" s="60">
        <v>34</v>
      </c>
      <c r="G17" s="61">
        <v>30</v>
      </c>
      <c r="H17" s="60">
        <v>25</v>
      </c>
      <c r="I17" s="61">
        <v>27</v>
      </c>
      <c r="J17" s="60">
        <v>23</v>
      </c>
      <c r="K17" s="61">
        <v>23</v>
      </c>
      <c r="L17" s="60">
        <v>25</v>
      </c>
      <c r="M17" s="62" t="s">
        <v>158</v>
      </c>
      <c r="N17" s="62" t="s">
        <v>158</v>
      </c>
      <c r="O17" s="34"/>
    </row>
    <row r="18" spans="1:15">
      <c r="A18" s="57" t="s">
        <v>159</v>
      </c>
      <c r="B18" s="58" t="s">
        <v>160</v>
      </c>
      <c r="C18" s="59">
        <v>1350</v>
      </c>
      <c r="D18" s="60">
        <v>1322</v>
      </c>
      <c r="E18" s="61">
        <v>1316</v>
      </c>
      <c r="F18" s="60">
        <v>1223</v>
      </c>
      <c r="G18" s="61">
        <v>1176</v>
      </c>
      <c r="H18" s="60">
        <v>1109</v>
      </c>
      <c r="I18" s="61">
        <v>1079</v>
      </c>
      <c r="J18" s="60">
        <v>1292</v>
      </c>
      <c r="K18" s="61">
        <v>1302</v>
      </c>
      <c r="L18" s="60">
        <v>1289</v>
      </c>
      <c r="M18" s="61">
        <v>1283</v>
      </c>
      <c r="N18" s="59">
        <v>1279</v>
      </c>
      <c r="O18" s="34"/>
    </row>
    <row r="19" spans="1:15">
      <c r="A19" s="57" t="s">
        <v>161</v>
      </c>
      <c r="B19" s="58" t="s">
        <v>162</v>
      </c>
      <c r="C19" s="59">
        <v>35</v>
      </c>
      <c r="D19" s="60">
        <v>35</v>
      </c>
      <c r="E19" s="61">
        <v>37</v>
      </c>
      <c r="F19" s="60">
        <v>36</v>
      </c>
      <c r="G19" s="61">
        <v>37</v>
      </c>
      <c r="H19" s="60">
        <v>37</v>
      </c>
      <c r="I19" s="61">
        <v>36</v>
      </c>
      <c r="J19" s="60">
        <v>37</v>
      </c>
      <c r="K19" s="61">
        <v>37</v>
      </c>
      <c r="L19" s="60">
        <v>37</v>
      </c>
      <c r="M19" s="61">
        <v>42</v>
      </c>
      <c r="N19" s="59">
        <v>45</v>
      </c>
      <c r="O19" s="34"/>
    </row>
    <row r="20" spans="1:15">
      <c r="A20" s="57" t="s">
        <v>163</v>
      </c>
      <c r="B20" s="58" t="s">
        <v>164</v>
      </c>
      <c r="C20" s="59">
        <v>12058</v>
      </c>
      <c r="D20" s="60">
        <v>11981</v>
      </c>
      <c r="E20" s="61">
        <v>11703</v>
      </c>
      <c r="F20" s="60">
        <v>11467</v>
      </c>
      <c r="G20" s="61">
        <v>11338</v>
      </c>
      <c r="H20" s="60">
        <v>11186</v>
      </c>
      <c r="I20" s="61">
        <v>11105</v>
      </c>
      <c r="J20" s="60">
        <v>11317</v>
      </c>
      <c r="K20" s="61">
        <v>11076</v>
      </c>
      <c r="L20" s="60">
        <v>10899</v>
      </c>
      <c r="M20" s="61">
        <v>10564</v>
      </c>
      <c r="N20" s="59">
        <v>10230</v>
      </c>
      <c r="O20" s="34"/>
    </row>
    <row r="21" spans="1:15">
      <c r="A21" s="57" t="s">
        <v>165</v>
      </c>
      <c r="B21" s="58" t="s">
        <v>166</v>
      </c>
      <c r="C21" s="59">
        <v>20</v>
      </c>
      <c r="D21" s="60">
        <v>18</v>
      </c>
      <c r="E21" s="61">
        <v>18</v>
      </c>
      <c r="F21" s="60">
        <v>18</v>
      </c>
      <c r="G21" s="61">
        <v>16</v>
      </c>
      <c r="H21" s="60">
        <v>16</v>
      </c>
      <c r="I21" s="61">
        <v>14</v>
      </c>
      <c r="J21" s="60">
        <v>15</v>
      </c>
      <c r="K21" s="61">
        <v>12</v>
      </c>
      <c r="L21" s="60">
        <v>13</v>
      </c>
      <c r="M21" s="61">
        <v>12</v>
      </c>
      <c r="N21" s="59">
        <v>11</v>
      </c>
      <c r="O21" s="34"/>
    </row>
    <row r="22" spans="1:15">
      <c r="A22" s="57" t="s">
        <v>167</v>
      </c>
      <c r="B22" s="58" t="s">
        <v>168</v>
      </c>
      <c r="C22" s="59">
        <v>691</v>
      </c>
      <c r="D22" s="60">
        <v>690</v>
      </c>
      <c r="E22" s="61">
        <v>683</v>
      </c>
      <c r="F22" s="60">
        <v>683</v>
      </c>
      <c r="G22" s="61">
        <v>656</v>
      </c>
      <c r="H22" s="60">
        <v>653</v>
      </c>
      <c r="I22" s="61">
        <v>641</v>
      </c>
      <c r="J22" s="60">
        <v>647</v>
      </c>
      <c r="K22" s="61">
        <v>637</v>
      </c>
      <c r="L22" s="60">
        <v>620</v>
      </c>
      <c r="M22" s="61">
        <v>607</v>
      </c>
      <c r="N22" s="59">
        <v>581</v>
      </c>
      <c r="O22" s="34"/>
    </row>
    <row r="23" spans="1:15">
      <c r="A23" s="57" t="s">
        <v>169</v>
      </c>
      <c r="B23" s="58" t="s">
        <v>170</v>
      </c>
      <c r="C23" s="59">
        <v>69</v>
      </c>
      <c r="D23" s="60">
        <v>66</v>
      </c>
      <c r="E23" s="61">
        <v>56</v>
      </c>
      <c r="F23" s="60">
        <v>56</v>
      </c>
      <c r="G23" s="61">
        <v>55</v>
      </c>
      <c r="H23" s="60">
        <v>56</v>
      </c>
      <c r="I23" s="61">
        <v>53</v>
      </c>
      <c r="J23" s="60">
        <v>54</v>
      </c>
      <c r="K23" s="61">
        <v>49</v>
      </c>
      <c r="L23" s="60">
        <v>52</v>
      </c>
      <c r="M23" s="61">
        <v>52</v>
      </c>
      <c r="N23" s="59">
        <v>52</v>
      </c>
      <c r="O23" s="34"/>
    </row>
    <row r="24" spans="1:15">
      <c r="A24" s="57" t="s">
        <v>171</v>
      </c>
      <c r="B24" s="58" t="s">
        <v>172</v>
      </c>
      <c r="C24" s="59">
        <v>496</v>
      </c>
      <c r="D24" s="60">
        <v>487</v>
      </c>
      <c r="E24" s="61">
        <v>443</v>
      </c>
      <c r="F24" s="60">
        <v>440</v>
      </c>
      <c r="G24" s="61">
        <v>440</v>
      </c>
      <c r="H24" s="60">
        <v>445</v>
      </c>
      <c r="I24" s="61">
        <v>442</v>
      </c>
      <c r="J24" s="60">
        <v>503</v>
      </c>
      <c r="K24" s="61">
        <v>526</v>
      </c>
      <c r="L24" s="60">
        <v>515</v>
      </c>
      <c r="M24" s="61">
        <v>517</v>
      </c>
      <c r="N24" s="59">
        <v>521</v>
      </c>
      <c r="O24" s="34"/>
    </row>
    <row r="25" spans="1:15">
      <c r="A25" s="57" t="s">
        <v>173</v>
      </c>
      <c r="B25" s="58" t="s">
        <v>174</v>
      </c>
      <c r="C25" s="59">
        <v>3137</v>
      </c>
      <c r="D25" s="60">
        <v>3034</v>
      </c>
      <c r="E25" s="61">
        <v>2951</v>
      </c>
      <c r="F25" s="60">
        <v>2925</v>
      </c>
      <c r="G25" s="61">
        <v>2878</v>
      </c>
      <c r="H25" s="60">
        <v>2910</v>
      </c>
      <c r="I25" s="61">
        <v>2841</v>
      </c>
      <c r="J25" s="60">
        <v>2844</v>
      </c>
      <c r="K25" s="61">
        <v>2734</v>
      </c>
      <c r="L25" s="60">
        <v>2656</v>
      </c>
      <c r="M25" s="61">
        <v>2600</v>
      </c>
      <c r="N25" s="59">
        <v>2524</v>
      </c>
      <c r="O25" s="34"/>
    </row>
    <row r="26" spans="1:15">
      <c r="A26" s="57" t="s">
        <v>175</v>
      </c>
      <c r="B26" s="58" t="s">
        <v>176</v>
      </c>
      <c r="C26" s="59">
        <v>16</v>
      </c>
      <c r="D26" s="60">
        <v>15</v>
      </c>
      <c r="E26" s="61">
        <v>16</v>
      </c>
      <c r="F26" s="60">
        <v>15</v>
      </c>
      <c r="G26" s="61">
        <v>16</v>
      </c>
      <c r="H26" s="60">
        <v>16</v>
      </c>
      <c r="I26" s="61">
        <v>15</v>
      </c>
      <c r="J26" s="60">
        <v>15</v>
      </c>
      <c r="K26" s="61">
        <v>14</v>
      </c>
      <c r="L26" s="60">
        <v>13</v>
      </c>
      <c r="M26" s="61">
        <v>13</v>
      </c>
      <c r="N26" s="59">
        <v>12</v>
      </c>
      <c r="O26" s="34"/>
    </row>
    <row r="27" spans="1:15">
      <c r="A27" s="57" t="s">
        <v>177</v>
      </c>
      <c r="B27" s="58" t="s">
        <v>178</v>
      </c>
      <c r="C27" s="59">
        <v>13941</v>
      </c>
      <c r="D27" s="60">
        <v>13768</v>
      </c>
      <c r="E27" s="61">
        <v>13646</v>
      </c>
      <c r="F27" s="60">
        <v>13516</v>
      </c>
      <c r="G27" s="61">
        <v>13351</v>
      </c>
      <c r="H27" s="60">
        <v>13185</v>
      </c>
      <c r="I27" s="61">
        <v>13248</v>
      </c>
      <c r="J27" s="60">
        <v>13064</v>
      </c>
      <c r="K27" s="61">
        <v>12923</v>
      </c>
      <c r="L27" s="60">
        <v>12626</v>
      </c>
      <c r="M27" s="61">
        <v>12468</v>
      </c>
      <c r="N27" s="59">
        <v>12197</v>
      </c>
      <c r="O27" s="34"/>
    </row>
    <row r="28" spans="1:15">
      <c r="A28" s="57" t="s">
        <v>179</v>
      </c>
      <c r="B28" s="58" t="s">
        <v>180</v>
      </c>
      <c r="C28" s="59">
        <v>11</v>
      </c>
      <c r="D28" s="60">
        <v>13</v>
      </c>
      <c r="E28" s="61">
        <v>18</v>
      </c>
      <c r="F28" s="60">
        <v>18</v>
      </c>
      <c r="G28" s="61">
        <v>19</v>
      </c>
      <c r="H28" s="60">
        <v>20</v>
      </c>
      <c r="I28" s="61">
        <v>20</v>
      </c>
      <c r="J28" s="60">
        <v>22</v>
      </c>
      <c r="K28" s="61">
        <v>25</v>
      </c>
      <c r="L28" s="60">
        <v>26</v>
      </c>
      <c r="M28" s="61">
        <v>28</v>
      </c>
      <c r="N28" s="59">
        <v>32</v>
      </c>
      <c r="O28" s="34"/>
    </row>
    <row r="29" spans="1:15">
      <c r="A29" s="57" t="s">
        <v>181</v>
      </c>
      <c r="B29" s="58" t="s">
        <v>182</v>
      </c>
      <c r="C29" s="62" t="s">
        <v>158</v>
      </c>
      <c r="D29" s="63" t="s">
        <v>158</v>
      </c>
      <c r="E29" s="64" t="s">
        <v>158</v>
      </c>
      <c r="F29" s="63" t="s">
        <v>158</v>
      </c>
      <c r="G29" s="64" t="s">
        <v>158</v>
      </c>
      <c r="H29" s="63" t="s">
        <v>158</v>
      </c>
      <c r="I29" s="64" t="s">
        <v>158</v>
      </c>
      <c r="J29" s="63" t="s">
        <v>158</v>
      </c>
      <c r="K29" s="64" t="s">
        <v>158</v>
      </c>
      <c r="L29" s="63" t="s">
        <v>158</v>
      </c>
      <c r="M29" s="64" t="s">
        <v>158</v>
      </c>
      <c r="N29" s="62" t="s">
        <v>158</v>
      </c>
      <c r="O29" s="34"/>
    </row>
    <row r="30" spans="1:15">
      <c r="A30" s="57" t="s">
        <v>183</v>
      </c>
      <c r="B30" s="58" t="s">
        <v>184</v>
      </c>
      <c r="C30" s="59">
        <v>3627</v>
      </c>
      <c r="D30" s="60">
        <v>3618</v>
      </c>
      <c r="E30" s="61">
        <v>3577</v>
      </c>
      <c r="F30" s="60">
        <v>3591</v>
      </c>
      <c r="G30" s="61">
        <v>3483</v>
      </c>
      <c r="H30" s="60">
        <v>3428</v>
      </c>
      <c r="I30" s="61">
        <v>3326</v>
      </c>
      <c r="J30" s="60">
        <v>3285</v>
      </c>
      <c r="K30" s="61">
        <v>3252</v>
      </c>
      <c r="L30" s="60">
        <v>3182</v>
      </c>
      <c r="M30" s="61">
        <v>3089</v>
      </c>
      <c r="N30" s="59">
        <v>3022</v>
      </c>
      <c r="O30" s="34"/>
    </row>
    <row r="31" spans="1:15">
      <c r="A31" s="57" t="s">
        <v>185</v>
      </c>
      <c r="B31" s="58" t="s">
        <v>186</v>
      </c>
      <c r="C31" s="59">
        <v>52</v>
      </c>
      <c r="D31" s="60">
        <v>51</v>
      </c>
      <c r="E31" s="61">
        <v>50</v>
      </c>
      <c r="F31" s="60">
        <v>48</v>
      </c>
      <c r="G31" s="61">
        <v>47</v>
      </c>
      <c r="H31" s="60">
        <v>48</v>
      </c>
      <c r="I31" s="61">
        <v>46</v>
      </c>
      <c r="J31" s="60">
        <v>46</v>
      </c>
      <c r="K31" s="61">
        <v>43</v>
      </c>
      <c r="L31" s="60">
        <v>38</v>
      </c>
      <c r="M31" s="61">
        <v>40</v>
      </c>
      <c r="N31" s="59">
        <v>40</v>
      </c>
      <c r="O31" s="34"/>
    </row>
    <row r="32" spans="1:15">
      <c r="A32" s="57" t="s">
        <v>187</v>
      </c>
      <c r="B32" s="58" t="s">
        <v>188</v>
      </c>
      <c r="C32" s="59">
        <v>242</v>
      </c>
      <c r="D32" s="60">
        <v>230</v>
      </c>
      <c r="E32" s="61">
        <v>228</v>
      </c>
      <c r="F32" s="60">
        <v>227</v>
      </c>
      <c r="G32" s="61">
        <v>220</v>
      </c>
      <c r="H32" s="60">
        <v>220</v>
      </c>
      <c r="I32" s="61">
        <v>222</v>
      </c>
      <c r="J32" s="60">
        <v>257</v>
      </c>
      <c r="K32" s="61">
        <v>252</v>
      </c>
      <c r="L32" s="60">
        <v>241</v>
      </c>
      <c r="M32" s="61">
        <v>216</v>
      </c>
      <c r="N32" s="59">
        <v>189</v>
      </c>
      <c r="O32" s="34"/>
    </row>
    <row r="33" spans="1:15">
      <c r="A33" s="57" t="s">
        <v>189</v>
      </c>
      <c r="B33" s="58" t="s">
        <v>190</v>
      </c>
      <c r="C33" s="59">
        <v>14</v>
      </c>
      <c r="D33" s="60">
        <v>14</v>
      </c>
      <c r="E33" s="61">
        <v>12</v>
      </c>
      <c r="F33" s="60">
        <v>12</v>
      </c>
      <c r="G33" s="61">
        <v>12</v>
      </c>
      <c r="H33" s="60">
        <v>12</v>
      </c>
      <c r="I33" s="61">
        <v>11</v>
      </c>
      <c r="J33" s="60">
        <v>11</v>
      </c>
      <c r="K33" s="61">
        <v>10</v>
      </c>
      <c r="L33" s="60">
        <v>10</v>
      </c>
      <c r="M33" s="61">
        <v>10</v>
      </c>
      <c r="N33" s="59">
        <v>10</v>
      </c>
      <c r="O33" s="34"/>
    </row>
    <row r="34" spans="1:15">
      <c r="A34" s="57" t="s">
        <v>191</v>
      </c>
      <c r="B34" s="58" t="s">
        <v>192</v>
      </c>
      <c r="C34" s="59">
        <v>224</v>
      </c>
      <c r="D34" s="60">
        <v>238</v>
      </c>
      <c r="E34" s="61">
        <v>241</v>
      </c>
      <c r="F34" s="60">
        <v>246</v>
      </c>
      <c r="G34" s="61">
        <v>252</v>
      </c>
      <c r="H34" s="60">
        <v>245</v>
      </c>
      <c r="I34" s="61">
        <v>245</v>
      </c>
      <c r="J34" s="60">
        <v>237</v>
      </c>
      <c r="K34" s="61">
        <v>227</v>
      </c>
      <c r="L34" s="60">
        <v>170</v>
      </c>
      <c r="M34" s="61">
        <v>135</v>
      </c>
      <c r="N34" s="59">
        <v>136</v>
      </c>
      <c r="O34" s="34"/>
    </row>
    <row r="35" spans="1:15">
      <c r="A35" s="57" t="s">
        <v>193</v>
      </c>
      <c r="B35" s="58" t="s">
        <v>194</v>
      </c>
      <c r="C35" s="59">
        <v>353</v>
      </c>
      <c r="D35" s="60">
        <v>349</v>
      </c>
      <c r="E35" s="61">
        <v>343</v>
      </c>
      <c r="F35" s="60">
        <v>340</v>
      </c>
      <c r="G35" s="61">
        <v>338</v>
      </c>
      <c r="H35" s="60">
        <v>337</v>
      </c>
      <c r="I35" s="61">
        <v>334</v>
      </c>
      <c r="J35" s="60">
        <v>331</v>
      </c>
      <c r="K35" s="61">
        <v>326</v>
      </c>
      <c r="L35" s="60">
        <v>316</v>
      </c>
      <c r="M35" s="61">
        <v>298</v>
      </c>
      <c r="N35" s="59">
        <v>278</v>
      </c>
      <c r="O35" s="34"/>
    </row>
    <row r="36" spans="1:15">
      <c r="A36" s="57" t="s">
        <v>195</v>
      </c>
      <c r="B36" s="58" t="s">
        <v>196</v>
      </c>
      <c r="C36" s="59">
        <v>2535</v>
      </c>
      <c r="D36" s="60">
        <v>1985</v>
      </c>
      <c r="E36" s="61">
        <v>168</v>
      </c>
      <c r="F36" s="60">
        <v>179</v>
      </c>
      <c r="G36" s="61">
        <v>181</v>
      </c>
      <c r="H36" s="60">
        <v>185</v>
      </c>
      <c r="I36" s="61">
        <v>193</v>
      </c>
      <c r="J36" s="60">
        <v>201</v>
      </c>
      <c r="K36" s="61">
        <v>212</v>
      </c>
      <c r="L36" s="60">
        <v>218</v>
      </c>
      <c r="M36" s="61">
        <v>226</v>
      </c>
      <c r="N36" s="59">
        <v>231</v>
      </c>
      <c r="O36" s="34"/>
    </row>
    <row r="37" spans="1:15">
      <c r="A37" s="57" t="s">
        <v>197</v>
      </c>
      <c r="B37" s="58" t="s">
        <v>198</v>
      </c>
      <c r="C37" s="59">
        <v>94</v>
      </c>
      <c r="D37" s="60">
        <v>96</v>
      </c>
      <c r="E37" s="61">
        <v>106</v>
      </c>
      <c r="F37" s="60">
        <v>109</v>
      </c>
      <c r="G37" s="61">
        <v>103</v>
      </c>
      <c r="H37" s="60">
        <v>101</v>
      </c>
      <c r="I37" s="61">
        <v>100</v>
      </c>
      <c r="J37" s="60">
        <v>150</v>
      </c>
      <c r="K37" s="61">
        <v>146</v>
      </c>
      <c r="L37" s="60">
        <v>136</v>
      </c>
      <c r="M37" s="61">
        <v>127</v>
      </c>
      <c r="N37" s="59">
        <v>125</v>
      </c>
      <c r="O37" s="34"/>
    </row>
    <row r="38" spans="1:15">
      <c r="A38" s="57" t="s">
        <v>199</v>
      </c>
      <c r="B38" s="58" t="s">
        <v>200</v>
      </c>
      <c r="C38" s="59">
        <v>5590</v>
      </c>
      <c r="D38" s="60">
        <v>5505</v>
      </c>
      <c r="E38" s="61">
        <v>5431</v>
      </c>
      <c r="F38" s="60">
        <v>5346</v>
      </c>
      <c r="G38" s="61">
        <v>5237</v>
      </c>
      <c r="H38" s="60">
        <v>5221</v>
      </c>
      <c r="I38" s="61">
        <v>5104</v>
      </c>
      <c r="J38" s="60">
        <v>5141</v>
      </c>
      <c r="K38" s="61">
        <v>5049</v>
      </c>
      <c r="L38" s="60">
        <v>4911</v>
      </c>
      <c r="M38" s="61">
        <v>4722</v>
      </c>
      <c r="N38" s="59">
        <v>4549</v>
      </c>
      <c r="O38" s="34"/>
    </row>
    <row r="39" spans="1:15">
      <c r="A39" s="57" t="s">
        <v>201</v>
      </c>
      <c r="B39" s="58" t="s">
        <v>202</v>
      </c>
      <c r="C39" s="59">
        <v>459</v>
      </c>
      <c r="D39" s="60">
        <v>442</v>
      </c>
      <c r="E39" s="61">
        <v>452</v>
      </c>
      <c r="F39" s="60">
        <v>463</v>
      </c>
      <c r="G39" s="61">
        <v>451</v>
      </c>
      <c r="H39" s="60">
        <v>361</v>
      </c>
      <c r="I39" s="61">
        <v>353</v>
      </c>
      <c r="J39" s="60">
        <v>341</v>
      </c>
      <c r="K39" s="61">
        <v>333</v>
      </c>
      <c r="L39" s="60">
        <v>326</v>
      </c>
      <c r="M39" s="61">
        <v>330</v>
      </c>
      <c r="N39" s="59">
        <v>339</v>
      </c>
      <c r="O39" s="34"/>
    </row>
    <row r="40" spans="1:15">
      <c r="A40" s="57" t="s">
        <v>203</v>
      </c>
      <c r="B40" s="58" t="s">
        <v>204</v>
      </c>
      <c r="C40" s="59">
        <v>6591</v>
      </c>
      <c r="D40" s="60">
        <v>6561</v>
      </c>
      <c r="E40" s="61">
        <v>6546</v>
      </c>
      <c r="F40" s="60">
        <v>6485</v>
      </c>
      <c r="G40" s="61">
        <v>6505</v>
      </c>
      <c r="H40" s="60">
        <v>6552</v>
      </c>
      <c r="I40" s="61">
        <v>6623</v>
      </c>
      <c r="J40" s="60">
        <v>6876</v>
      </c>
      <c r="K40" s="61">
        <v>6826</v>
      </c>
      <c r="L40" s="60">
        <v>6703</v>
      </c>
      <c r="M40" s="61">
        <v>6513</v>
      </c>
      <c r="N40" s="59">
        <v>6168</v>
      </c>
      <c r="O40" s="34"/>
    </row>
    <row r="41" spans="1:15">
      <c r="A41" s="57" t="s">
        <v>205</v>
      </c>
      <c r="B41" s="58" t="s">
        <v>206</v>
      </c>
      <c r="C41" s="59">
        <v>92</v>
      </c>
      <c r="D41" s="60">
        <v>94</v>
      </c>
      <c r="E41" s="61">
        <v>94</v>
      </c>
      <c r="F41" s="60">
        <v>98</v>
      </c>
      <c r="G41" s="61">
        <v>98</v>
      </c>
      <c r="H41" s="60">
        <v>91</v>
      </c>
      <c r="I41" s="61">
        <v>90</v>
      </c>
      <c r="J41" s="60">
        <v>95</v>
      </c>
      <c r="K41" s="61">
        <v>89</v>
      </c>
      <c r="L41" s="60">
        <v>88</v>
      </c>
      <c r="M41" s="61">
        <v>87</v>
      </c>
      <c r="N41" s="59">
        <v>77</v>
      </c>
      <c r="O41" s="34"/>
    </row>
    <row r="42" spans="1:15">
      <c r="A42" s="57" t="s">
        <v>207</v>
      </c>
      <c r="B42" s="58" t="s">
        <v>208</v>
      </c>
      <c r="C42" s="59">
        <v>849</v>
      </c>
      <c r="D42" s="60">
        <v>850</v>
      </c>
      <c r="E42" s="61">
        <v>851</v>
      </c>
      <c r="F42" s="60">
        <v>856</v>
      </c>
      <c r="G42" s="61">
        <v>847</v>
      </c>
      <c r="H42" s="60">
        <v>843</v>
      </c>
      <c r="I42" s="61">
        <v>824</v>
      </c>
      <c r="J42" s="60">
        <v>931</v>
      </c>
      <c r="K42" s="61">
        <v>932</v>
      </c>
      <c r="L42" s="60">
        <v>914</v>
      </c>
      <c r="M42" s="61">
        <v>907</v>
      </c>
      <c r="N42" s="59">
        <v>916</v>
      </c>
      <c r="O42" s="34"/>
    </row>
    <row r="43" spans="1:15">
      <c r="A43" s="57" t="s">
        <v>209</v>
      </c>
      <c r="B43" s="58" t="s">
        <v>210</v>
      </c>
      <c r="C43" s="59">
        <v>2018</v>
      </c>
      <c r="D43" s="60">
        <v>1992</v>
      </c>
      <c r="E43" s="61">
        <v>1953</v>
      </c>
      <c r="F43" s="60">
        <v>1921</v>
      </c>
      <c r="G43" s="61">
        <v>1863</v>
      </c>
      <c r="H43" s="60">
        <v>1863</v>
      </c>
      <c r="I43" s="61">
        <v>1831</v>
      </c>
      <c r="J43" s="60">
        <v>1830</v>
      </c>
      <c r="K43" s="61">
        <v>1795</v>
      </c>
      <c r="L43" s="60">
        <v>1757</v>
      </c>
      <c r="M43" s="61">
        <v>1672</v>
      </c>
      <c r="N43" s="59">
        <v>1624</v>
      </c>
      <c r="O43" s="34"/>
    </row>
    <row r="44" spans="1:15">
      <c r="A44" s="57" t="s">
        <v>211</v>
      </c>
      <c r="B44" s="58" t="s">
        <v>212</v>
      </c>
      <c r="C44" s="59">
        <v>97</v>
      </c>
      <c r="D44" s="60">
        <v>99</v>
      </c>
      <c r="E44" s="61">
        <v>98</v>
      </c>
      <c r="F44" s="60">
        <v>103</v>
      </c>
      <c r="G44" s="61">
        <v>98</v>
      </c>
      <c r="H44" s="60">
        <v>95</v>
      </c>
      <c r="I44" s="61">
        <v>96</v>
      </c>
      <c r="J44" s="60">
        <v>160</v>
      </c>
      <c r="K44" s="61">
        <v>155</v>
      </c>
      <c r="L44" s="60">
        <v>150</v>
      </c>
      <c r="M44" s="61">
        <v>143</v>
      </c>
      <c r="N44" s="59">
        <v>145</v>
      </c>
      <c r="O44" s="34"/>
    </row>
    <row r="45" spans="1:15">
      <c r="A45" s="57" t="s">
        <v>213</v>
      </c>
      <c r="B45" s="58" t="s">
        <v>214</v>
      </c>
      <c r="C45" s="59">
        <v>1256</v>
      </c>
      <c r="D45" s="60">
        <v>1216</v>
      </c>
      <c r="E45" s="61">
        <v>1189</v>
      </c>
      <c r="F45" s="60">
        <v>1131</v>
      </c>
      <c r="G45" s="61">
        <v>1087</v>
      </c>
      <c r="H45" s="60">
        <v>1059</v>
      </c>
      <c r="I45" s="61">
        <v>962</v>
      </c>
      <c r="J45" s="60">
        <v>1205</v>
      </c>
      <c r="K45" s="61">
        <v>1175</v>
      </c>
      <c r="L45" s="60">
        <v>1129</v>
      </c>
      <c r="M45" s="61">
        <v>1078</v>
      </c>
      <c r="N45" s="59">
        <v>1062</v>
      </c>
      <c r="O45" s="34"/>
    </row>
    <row r="46" spans="1:15">
      <c r="A46" s="57" t="s">
        <v>215</v>
      </c>
      <c r="B46" s="58" t="s">
        <v>216</v>
      </c>
      <c r="C46" s="59">
        <v>26</v>
      </c>
      <c r="D46" s="60">
        <v>26</v>
      </c>
      <c r="E46" s="61">
        <v>27</v>
      </c>
      <c r="F46" s="60">
        <v>27</v>
      </c>
      <c r="G46" s="61">
        <v>27</v>
      </c>
      <c r="H46" s="60">
        <v>28</v>
      </c>
      <c r="I46" s="61">
        <v>27</v>
      </c>
      <c r="J46" s="60">
        <v>30</v>
      </c>
      <c r="K46" s="61">
        <v>27</v>
      </c>
      <c r="L46" s="60">
        <v>28</v>
      </c>
      <c r="M46" s="61">
        <v>26</v>
      </c>
      <c r="N46" s="59">
        <v>25</v>
      </c>
      <c r="O46" s="34"/>
    </row>
    <row r="47" spans="1:15">
      <c r="A47" s="57" t="s">
        <v>217</v>
      </c>
      <c r="B47" s="58" t="s">
        <v>218</v>
      </c>
      <c r="C47" s="59">
        <v>2425</v>
      </c>
      <c r="D47" s="60">
        <v>2382</v>
      </c>
      <c r="E47" s="61">
        <v>2327</v>
      </c>
      <c r="F47" s="60">
        <v>2233</v>
      </c>
      <c r="G47" s="61">
        <v>2135</v>
      </c>
      <c r="H47" s="60">
        <v>2119</v>
      </c>
      <c r="I47" s="61">
        <v>2033</v>
      </c>
      <c r="J47" s="60">
        <v>2111</v>
      </c>
      <c r="K47" s="61">
        <v>2052</v>
      </c>
      <c r="L47" s="60">
        <v>1899</v>
      </c>
      <c r="M47" s="61">
        <v>1797</v>
      </c>
      <c r="N47" s="59">
        <v>1759</v>
      </c>
      <c r="O47" s="34"/>
    </row>
    <row r="48" spans="1:15">
      <c r="A48" s="57" t="s">
        <v>219</v>
      </c>
      <c r="B48" s="58" t="s">
        <v>220</v>
      </c>
      <c r="C48" s="59">
        <v>1213</v>
      </c>
      <c r="D48" s="60">
        <v>1186</v>
      </c>
      <c r="E48" s="61">
        <v>1128</v>
      </c>
      <c r="F48" s="60">
        <v>1092</v>
      </c>
      <c r="G48" s="61">
        <v>1041</v>
      </c>
      <c r="H48" s="60">
        <v>1014</v>
      </c>
      <c r="I48" s="61">
        <v>965</v>
      </c>
      <c r="J48" s="60">
        <v>1120</v>
      </c>
      <c r="K48" s="61">
        <v>1110</v>
      </c>
      <c r="L48" s="60">
        <v>1079</v>
      </c>
      <c r="M48" s="61">
        <v>1047</v>
      </c>
      <c r="N48" s="59">
        <v>1003</v>
      </c>
      <c r="O48" s="34"/>
    </row>
    <row r="49" spans="1:15">
      <c r="A49" s="57" t="s">
        <v>221</v>
      </c>
      <c r="B49" s="58" t="s">
        <v>222</v>
      </c>
      <c r="C49" s="59">
        <v>942</v>
      </c>
      <c r="D49" s="60">
        <v>935</v>
      </c>
      <c r="E49" s="61">
        <v>930</v>
      </c>
      <c r="F49" s="60">
        <v>921</v>
      </c>
      <c r="G49" s="61">
        <v>913</v>
      </c>
      <c r="H49" s="60">
        <v>903</v>
      </c>
      <c r="I49" s="61">
        <v>877</v>
      </c>
      <c r="J49" s="60">
        <v>854</v>
      </c>
      <c r="K49" s="61">
        <v>819</v>
      </c>
      <c r="L49" s="60">
        <v>790</v>
      </c>
      <c r="M49" s="61">
        <v>764</v>
      </c>
      <c r="N49" s="59">
        <v>677</v>
      </c>
      <c r="O49" s="34"/>
    </row>
    <row r="50" spans="1:15">
      <c r="A50" s="57" t="s">
        <v>223</v>
      </c>
      <c r="B50" s="58" t="s">
        <v>224</v>
      </c>
      <c r="C50" s="59">
        <v>224</v>
      </c>
      <c r="D50" s="60">
        <v>221</v>
      </c>
      <c r="E50" s="61">
        <v>211</v>
      </c>
      <c r="F50" s="60">
        <v>206</v>
      </c>
      <c r="G50" s="61">
        <v>201</v>
      </c>
      <c r="H50" s="60">
        <v>191</v>
      </c>
      <c r="I50" s="61">
        <v>191</v>
      </c>
      <c r="J50" s="60">
        <v>192</v>
      </c>
      <c r="K50" s="61">
        <v>183</v>
      </c>
      <c r="L50" s="60">
        <v>182</v>
      </c>
      <c r="M50" s="61">
        <v>178</v>
      </c>
      <c r="N50" s="59">
        <v>176</v>
      </c>
      <c r="O50" s="34"/>
    </row>
    <row r="51" spans="1:15">
      <c r="A51" s="57" t="s">
        <v>225</v>
      </c>
      <c r="B51" s="58" t="s">
        <v>226</v>
      </c>
      <c r="C51" s="59">
        <v>14</v>
      </c>
      <c r="D51" s="60">
        <v>14</v>
      </c>
      <c r="E51" s="61">
        <v>14</v>
      </c>
      <c r="F51" s="60">
        <v>13</v>
      </c>
      <c r="G51" s="61">
        <v>11</v>
      </c>
      <c r="H51" s="60">
        <v>10</v>
      </c>
      <c r="I51" s="61">
        <v>11</v>
      </c>
      <c r="J51" s="60">
        <v>9</v>
      </c>
      <c r="K51" s="61">
        <v>8</v>
      </c>
      <c r="L51" s="60">
        <v>6</v>
      </c>
      <c r="M51" s="61">
        <v>5</v>
      </c>
      <c r="N51" s="59">
        <v>4</v>
      </c>
      <c r="O51" s="34"/>
    </row>
    <row r="52" spans="1:15">
      <c r="A52" s="57" t="s">
        <v>229</v>
      </c>
      <c r="B52" s="58" t="s">
        <v>230</v>
      </c>
      <c r="C52" s="59">
        <v>473</v>
      </c>
      <c r="D52" s="60">
        <v>467</v>
      </c>
      <c r="E52" s="61">
        <v>468</v>
      </c>
      <c r="F52" s="60">
        <v>465</v>
      </c>
      <c r="G52" s="61">
        <v>468</v>
      </c>
      <c r="H52" s="60">
        <v>472</v>
      </c>
      <c r="I52" s="61">
        <v>459</v>
      </c>
      <c r="J52" s="60">
        <v>457</v>
      </c>
      <c r="K52" s="61">
        <v>457</v>
      </c>
      <c r="L52" s="60">
        <v>448</v>
      </c>
      <c r="M52" s="61">
        <v>430</v>
      </c>
      <c r="N52" s="59">
        <v>420</v>
      </c>
      <c r="O52" s="34"/>
    </row>
    <row r="53" spans="1:15">
      <c r="A53" s="57" t="s">
        <v>231</v>
      </c>
      <c r="B53" s="58" t="s">
        <v>232</v>
      </c>
      <c r="C53" s="59">
        <v>104</v>
      </c>
      <c r="D53" s="60">
        <v>99</v>
      </c>
      <c r="E53" s="61">
        <v>104</v>
      </c>
      <c r="F53" s="60">
        <v>103</v>
      </c>
      <c r="G53" s="61">
        <v>105</v>
      </c>
      <c r="H53" s="60">
        <v>97</v>
      </c>
      <c r="I53" s="61">
        <v>92</v>
      </c>
      <c r="J53" s="60">
        <v>63</v>
      </c>
      <c r="K53" s="61">
        <v>220</v>
      </c>
      <c r="L53" s="60">
        <v>219</v>
      </c>
      <c r="M53" s="61">
        <v>215</v>
      </c>
      <c r="N53" s="59">
        <v>199</v>
      </c>
      <c r="O53" s="34"/>
    </row>
    <row r="54" spans="1:15">
      <c r="A54" s="57" t="s">
        <v>233</v>
      </c>
      <c r="B54" s="58" t="s">
        <v>234</v>
      </c>
      <c r="C54" s="59">
        <v>98</v>
      </c>
      <c r="D54" s="60">
        <v>96</v>
      </c>
      <c r="E54" s="61">
        <v>95</v>
      </c>
      <c r="F54" s="60">
        <v>94</v>
      </c>
      <c r="G54" s="61">
        <v>92</v>
      </c>
      <c r="H54" s="60">
        <v>88</v>
      </c>
      <c r="I54" s="61">
        <v>87</v>
      </c>
      <c r="J54" s="60">
        <v>81</v>
      </c>
      <c r="K54" s="61">
        <v>74</v>
      </c>
      <c r="L54" s="60">
        <v>61</v>
      </c>
      <c r="M54" s="61">
        <v>45</v>
      </c>
      <c r="N54" s="59">
        <v>42</v>
      </c>
      <c r="O54" s="34"/>
    </row>
    <row r="55" spans="1:15">
      <c r="A55" s="57" t="s">
        <v>227</v>
      </c>
      <c r="B55" s="58" t="s">
        <v>228</v>
      </c>
      <c r="C55" s="59">
        <v>48</v>
      </c>
      <c r="D55" s="60">
        <v>48</v>
      </c>
      <c r="E55" s="61">
        <v>40</v>
      </c>
      <c r="F55" s="60">
        <v>39</v>
      </c>
      <c r="G55" s="61">
        <v>37</v>
      </c>
      <c r="H55" s="60">
        <v>38</v>
      </c>
      <c r="I55" s="61">
        <v>31</v>
      </c>
      <c r="J55" s="60">
        <v>29</v>
      </c>
      <c r="K55" s="61">
        <v>27</v>
      </c>
      <c r="L55" s="60">
        <v>27</v>
      </c>
      <c r="M55" s="61">
        <v>26</v>
      </c>
      <c r="N55" s="59">
        <v>22</v>
      </c>
      <c r="O55" s="34"/>
    </row>
    <row r="56" spans="1:15">
      <c r="A56" s="57" t="s">
        <v>235</v>
      </c>
      <c r="B56" s="58" t="s">
        <v>236</v>
      </c>
      <c r="C56" s="59">
        <v>1013</v>
      </c>
      <c r="D56" s="60">
        <v>1011</v>
      </c>
      <c r="E56" s="61">
        <v>1007</v>
      </c>
      <c r="F56" s="60">
        <v>1024</v>
      </c>
      <c r="G56" s="61">
        <v>993</v>
      </c>
      <c r="H56" s="60">
        <v>980</v>
      </c>
      <c r="I56" s="61">
        <v>952</v>
      </c>
      <c r="J56" s="60">
        <v>946</v>
      </c>
      <c r="K56" s="61">
        <v>950</v>
      </c>
      <c r="L56" s="60">
        <v>938</v>
      </c>
      <c r="M56" s="61">
        <v>930</v>
      </c>
      <c r="N56" s="59">
        <v>934</v>
      </c>
      <c r="O56" s="34"/>
    </row>
    <row r="57" spans="1:15">
      <c r="A57" s="57" t="s">
        <v>237</v>
      </c>
      <c r="B57" s="58" t="s">
        <v>238</v>
      </c>
      <c r="C57" s="59">
        <v>2185</v>
      </c>
      <c r="D57" s="60">
        <v>2185</v>
      </c>
      <c r="E57" s="61">
        <v>2122</v>
      </c>
      <c r="F57" s="60">
        <v>2078</v>
      </c>
      <c r="G57" s="61">
        <v>2018</v>
      </c>
      <c r="H57" s="60">
        <v>1993</v>
      </c>
      <c r="I57" s="61">
        <v>1938</v>
      </c>
      <c r="J57" s="60">
        <v>1961</v>
      </c>
      <c r="K57" s="61">
        <v>1944</v>
      </c>
      <c r="L57" s="60">
        <v>1842</v>
      </c>
      <c r="M57" s="61">
        <v>1754</v>
      </c>
      <c r="N57" s="59">
        <v>1697</v>
      </c>
      <c r="O57" s="34"/>
    </row>
    <row r="58" spans="1:15">
      <c r="A58" s="57" t="s">
        <v>239</v>
      </c>
      <c r="B58" s="58" t="s">
        <v>240</v>
      </c>
      <c r="C58" s="59">
        <v>2026</v>
      </c>
      <c r="D58" s="60">
        <v>1998</v>
      </c>
      <c r="E58" s="61">
        <v>1989</v>
      </c>
      <c r="F58" s="60">
        <v>1950</v>
      </c>
      <c r="G58" s="61">
        <v>1949</v>
      </c>
      <c r="H58" s="60">
        <v>1928</v>
      </c>
      <c r="I58" s="61">
        <v>1929</v>
      </c>
      <c r="J58" s="60">
        <v>1991</v>
      </c>
      <c r="K58" s="61">
        <v>1953</v>
      </c>
      <c r="L58" s="60">
        <v>1904</v>
      </c>
      <c r="M58" s="61">
        <v>1893</v>
      </c>
      <c r="N58" s="59">
        <v>1849</v>
      </c>
      <c r="O58" s="34"/>
    </row>
    <row r="59" spans="1:15">
      <c r="A59" s="57" t="s">
        <v>241</v>
      </c>
      <c r="B59" s="58" t="s">
        <v>242</v>
      </c>
      <c r="C59" s="59">
        <v>2</v>
      </c>
      <c r="D59" s="60">
        <v>2</v>
      </c>
      <c r="E59" s="61">
        <v>2</v>
      </c>
      <c r="F59" s="60">
        <v>2</v>
      </c>
      <c r="G59" s="61">
        <v>2</v>
      </c>
      <c r="H59" s="60">
        <v>3</v>
      </c>
      <c r="I59" s="61">
        <v>4</v>
      </c>
      <c r="J59" s="60">
        <v>3</v>
      </c>
      <c r="K59" s="61">
        <v>5</v>
      </c>
      <c r="L59" s="60">
        <v>4</v>
      </c>
      <c r="M59" s="61">
        <v>4</v>
      </c>
      <c r="N59" s="59">
        <v>4</v>
      </c>
      <c r="O59" s="34"/>
    </row>
    <row r="60" spans="1:15">
      <c r="A60" s="57" t="s">
        <v>243</v>
      </c>
      <c r="B60" s="58" t="s">
        <v>244</v>
      </c>
      <c r="C60" s="59">
        <v>530</v>
      </c>
      <c r="D60" s="60">
        <v>530</v>
      </c>
      <c r="E60" s="61">
        <v>518</v>
      </c>
      <c r="F60" s="60">
        <v>514</v>
      </c>
      <c r="G60" s="61">
        <v>506</v>
      </c>
      <c r="H60" s="60">
        <v>502</v>
      </c>
      <c r="I60" s="61">
        <v>498</v>
      </c>
      <c r="J60" s="60">
        <v>480</v>
      </c>
      <c r="K60" s="61">
        <v>455</v>
      </c>
      <c r="L60" s="60">
        <v>460</v>
      </c>
      <c r="M60" s="61">
        <v>465</v>
      </c>
      <c r="N60" s="59">
        <v>453</v>
      </c>
      <c r="O60" s="34"/>
    </row>
    <row r="61" spans="1:15">
      <c r="A61" s="57" t="s">
        <v>245</v>
      </c>
      <c r="B61" s="58" t="s">
        <v>246</v>
      </c>
      <c r="C61" s="59">
        <v>60</v>
      </c>
      <c r="D61" s="60">
        <v>61</v>
      </c>
      <c r="E61" s="61">
        <v>57</v>
      </c>
      <c r="F61" s="60">
        <v>54</v>
      </c>
      <c r="G61" s="61">
        <v>51</v>
      </c>
      <c r="H61" s="60">
        <v>51</v>
      </c>
      <c r="I61" s="61">
        <v>50</v>
      </c>
      <c r="J61" s="60">
        <v>48</v>
      </c>
      <c r="K61" s="61">
        <v>48</v>
      </c>
      <c r="L61" s="60">
        <v>47</v>
      </c>
      <c r="M61" s="61">
        <v>47</v>
      </c>
      <c r="N61" s="59">
        <v>45</v>
      </c>
      <c r="O61" s="34"/>
    </row>
    <row r="62" spans="1:15">
      <c r="A62" s="57" t="s">
        <v>247</v>
      </c>
      <c r="B62" s="58" t="s">
        <v>248</v>
      </c>
      <c r="C62" s="59">
        <v>8</v>
      </c>
      <c r="D62" s="60">
        <v>8</v>
      </c>
      <c r="E62" s="61">
        <v>7</v>
      </c>
      <c r="F62" s="60">
        <v>8</v>
      </c>
      <c r="G62" s="61">
        <v>8</v>
      </c>
      <c r="H62" s="60">
        <v>8</v>
      </c>
      <c r="I62" s="61">
        <v>8</v>
      </c>
      <c r="J62" s="60">
        <v>8</v>
      </c>
      <c r="K62" s="61">
        <v>9</v>
      </c>
      <c r="L62" s="60">
        <v>9</v>
      </c>
      <c r="M62" s="61">
        <v>9</v>
      </c>
      <c r="N62" s="59">
        <v>9</v>
      </c>
      <c r="O62" s="34"/>
    </row>
    <row r="63" spans="1:15">
      <c r="A63" s="57" t="s">
        <v>249</v>
      </c>
      <c r="B63" s="58" t="s">
        <v>250</v>
      </c>
      <c r="C63" s="59">
        <v>9</v>
      </c>
      <c r="D63" s="60">
        <v>9</v>
      </c>
      <c r="E63" s="61">
        <v>15</v>
      </c>
      <c r="F63" s="60">
        <v>15</v>
      </c>
      <c r="G63" s="61">
        <v>15</v>
      </c>
      <c r="H63" s="60">
        <v>18</v>
      </c>
      <c r="I63" s="61">
        <v>17</v>
      </c>
      <c r="J63" s="60">
        <v>15</v>
      </c>
      <c r="K63" s="61">
        <v>12</v>
      </c>
      <c r="L63" s="60">
        <v>8</v>
      </c>
      <c r="M63" s="61">
        <v>6</v>
      </c>
      <c r="N63" s="59">
        <v>5</v>
      </c>
      <c r="O63" s="34"/>
    </row>
    <row r="64" spans="1:15">
      <c r="A64" s="57" t="s">
        <v>251</v>
      </c>
      <c r="B64" s="58" t="s">
        <v>252</v>
      </c>
      <c r="C64" s="59">
        <v>22</v>
      </c>
      <c r="D64" s="60">
        <v>22</v>
      </c>
      <c r="E64" s="61">
        <v>21</v>
      </c>
      <c r="F64" s="60">
        <v>22</v>
      </c>
      <c r="G64" s="61">
        <v>22</v>
      </c>
      <c r="H64" s="60">
        <v>22</v>
      </c>
      <c r="I64" s="61">
        <v>22</v>
      </c>
      <c r="J64" s="60">
        <v>26</v>
      </c>
      <c r="K64" s="61">
        <v>26</v>
      </c>
      <c r="L64" s="60">
        <v>27</v>
      </c>
      <c r="M64" s="61">
        <v>31</v>
      </c>
      <c r="N64" s="59">
        <v>33</v>
      </c>
      <c r="O64" s="34"/>
    </row>
    <row r="65" spans="1:15">
      <c r="A65" s="57" t="s">
        <v>253</v>
      </c>
      <c r="B65" s="58" t="s">
        <v>254</v>
      </c>
      <c r="C65" s="59">
        <v>10659</v>
      </c>
      <c r="D65" s="60">
        <v>10492</v>
      </c>
      <c r="E65" s="61">
        <v>10358</v>
      </c>
      <c r="F65" s="60">
        <v>10214</v>
      </c>
      <c r="G65" s="61">
        <v>10086</v>
      </c>
      <c r="H65" s="60">
        <v>9958</v>
      </c>
      <c r="I65" s="61">
        <v>9905</v>
      </c>
      <c r="J65" s="60">
        <v>9749</v>
      </c>
      <c r="K65" s="61">
        <v>9613</v>
      </c>
      <c r="L65" s="60">
        <v>9455</v>
      </c>
      <c r="M65" s="61">
        <v>9286</v>
      </c>
      <c r="N65" s="59">
        <v>9000</v>
      </c>
      <c r="O65" s="34"/>
    </row>
    <row r="66" spans="1:15">
      <c r="A66" s="57" t="s">
        <v>255</v>
      </c>
      <c r="B66" s="58" t="s">
        <v>256</v>
      </c>
      <c r="C66" s="59">
        <v>16</v>
      </c>
      <c r="D66" s="60">
        <v>17</v>
      </c>
      <c r="E66" s="61">
        <v>15</v>
      </c>
      <c r="F66" s="60">
        <v>13</v>
      </c>
      <c r="G66" s="61">
        <v>13</v>
      </c>
      <c r="H66" s="60">
        <v>13</v>
      </c>
      <c r="I66" s="61">
        <v>14</v>
      </c>
      <c r="J66" s="60">
        <v>19</v>
      </c>
      <c r="K66" s="61">
        <v>19</v>
      </c>
      <c r="L66" s="60">
        <v>16</v>
      </c>
      <c r="M66" s="61">
        <v>15</v>
      </c>
      <c r="N66" s="59">
        <v>15</v>
      </c>
      <c r="O66" s="34"/>
    </row>
    <row r="67" spans="1:15">
      <c r="A67" s="57" t="s">
        <v>257</v>
      </c>
      <c r="B67" s="58" t="s">
        <v>258</v>
      </c>
      <c r="C67" s="59">
        <v>5193</v>
      </c>
      <c r="D67" s="60">
        <v>5109</v>
      </c>
      <c r="E67" s="61">
        <v>5086</v>
      </c>
      <c r="F67" s="60">
        <v>5017</v>
      </c>
      <c r="G67" s="61">
        <v>5013</v>
      </c>
      <c r="H67" s="60">
        <v>4929</v>
      </c>
      <c r="I67" s="61">
        <v>4917</v>
      </c>
      <c r="J67" s="60">
        <v>5377</v>
      </c>
      <c r="K67" s="61">
        <v>5299</v>
      </c>
      <c r="L67" s="60">
        <v>5234</v>
      </c>
      <c r="M67" s="61">
        <v>5136</v>
      </c>
      <c r="N67" s="59">
        <v>5098</v>
      </c>
      <c r="O67" s="34"/>
    </row>
    <row r="68" spans="1:15">
      <c r="A68" s="57" t="s">
        <v>259</v>
      </c>
      <c r="B68" s="58" t="s">
        <v>260</v>
      </c>
      <c r="C68" s="59">
        <v>4</v>
      </c>
      <c r="D68" s="60">
        <v>4</v>
      </c>
      <c r="E68" s="61">
        <v>4</v>
      </c>
      <c r="F68" s="60">
        <v>4</v>
      </c>
      <c r="G68" s="61">
        <v>4</v>
      </c>
      <c r="H68" s="60">
        <v>4</v>
      </c>
      <c r="I68" s="61">
        <v>4</v>
      </c>
      <c r="J68" s="60">
        <v>4</v>
      </c>
      <c r="K68" s="61">
        <v>4</v>
      </c>
      <c r="L68" s="60">
        <v>4</v>
      </c>
      <c r="M68" s="61">
        <v>3</v>
      </c>
      <c r="N68" s="59">
        <v>4</v>
      </c>
      <c r="O68" s="34"/>
    </row>
    <row r="69" spans="1:15">
      <c r="A69" s="57" t="s">
        <v>261</v>
      </c>
      <c r="B69" s="58" t="s">
        <v>262</v>
      </c>
      <c r="C69" s="59">
        <v>971</v>
      </c>
      <c r="D69" s="60">
        <v>953</v>
      </c>
      <c r="E69" s="61">
        <v>939</v>
      </c>
      <c r="F69" s="60">
        <v>931</v>
      </c>
      <c r="G69" s="61">
        <v>914</v>
      </c>
      <c r="H69" s="60">
        <v>903</v>
      </c>
      <c r="I69" s="61">
        <v>888</v>
      </c>
      <c r="J69" s="60">
        <v>864</v>
      </c>
      <c r="K69" s="61">
        <v>827</v>
      </c>
      <c r="L69" s="60">
        <v>821</v>
      </c>
      <c r="M69" s="61">
        <v>812</v>
      </c>
      <c r="N69" s="59">
        <v>807</v>
      </c>
      <c r="O69" s="34"/>
    </row>
    <row r="70" spans="1:15">
      <c r="A70" s="57" t="s">
        <v>263</v>
      </c>
      <c r="B70" s="58" t="s">
        <v>264</v>
      </c>
      <c r="C70" s="59">
        <v>1325</v>
      </c>
      <c r="D70" s="60">
        <v>1326</v>
      </c>
      <c r="E70" s="61">
        <v>1321</v>
      </c>
      <c r="F70" s="60">
        <v>1299</v>
      </c>
      <c r="G70" s="61">
        <v>1297</v>
      </c>
      <c r="H70" s="60">
        <v>1293</v>
      </c>
      <c r="I70" s="61">
        <v>1283</v>
      </c>
      <c r="J70" s="60">
        <v>1300</v>
      </c>
      <c r="K70" s="61">
        <v>1276</v>
      </c>
      <c r="L70" s="60">
        <v>1244</v>
      </c>
      <c r="M70" s="61">
        <v>1185</v>
      </c>
      <c r="N70" s="59">
        <v>1148</v>
      </c>
      <c r="O70" s="34"/>
    </row>
    <row r="71" spans="1:15">
      <c r="A71" s="57" t="s">
        <v>265</v>
      </c>
      <c r="B71" s="58" t="s">
        <v>266</v>
      </c>
      <c r="C71" s="59">
        <v>17</v>
      </c>
      <c r="D71" s="60">
        <v>19</v>
      </c>
      <c r="E71" s="61">
        <v>21</v>
      </c>
      <c r="F71" s="60">
        <v>21</v>
      </c>
      <c r="G71" s="61">
        <v>21</v>
      </c>
      <c r="H71" s="60">
        <v>22</v>
      </c>
      <c r="I71" s="61">
        <v>22</v>
      </c>
      <c r="J71" s="60">
        <v>22</v>
      </c>
      <c r="K71" s="61">
        <v>23</v>
      </c>
      <c r="L71" s="60">
        <v>23</v>
      </c>
      <c r="M71" s="61">
        <v>26</v>
      </c>
      <c r="N71" s="59">
        <v>29</v>
      </c>
      <c r="O71" s="34"/>
    </row>
    <row r="72" spans="1:15">
      <c r="A72" s="57" t="s">
        <v>267</v>
      </c>
      <c r="B72" s="58" t="s">
        <v>268</v>
      </c>
      <c r="C72" s="59">
        <v>3</v>
      </c>
      <c r="D72" s="60">
        <v>4</v>
      </c>
      <c r="E72" s="61">
        <v>4</v>
      </c>
      <c r="F72" s="60">
        <v>4</v>
      </c>
      <c r="G72" s="61">
        <v>4</v>
      </c>
      <c r="H72" s="60">
        <v>4</v>
      </c>
      <c r="I72" s="61">
        <v>4</v>
      </c>
      <c r="J72" s="62" t="s">
        <v>158</v>
      </c>
      <c r="K72" s="62" t="s">
        <v>158</v>
      </c>
      <c r="L72" s="62" t="s">
        <v>158</v>
      </c>
      <c r="M72" s="62" t="s">
        <v>158</v>
      </c>
      <c r="N72" s="62" t="s">
        <v>158</v>
      </c>
      <c r="O72" s="34"/>
    </row>
    <row r="73" spans="1:15">
      <c r="A73" s="57" t="s">
        <v>269</v>
      </c>
      <c r="B73" s="58" t="s">
        <v>270</v>
      </c>
      <c r="C73" s="59">
        <v>9</v>
      </c>
      <c r="D73" s="60">
        <v>9</v>
      </c>
      <c r="E73" s="61">
        <v>9</v>
      </c>
      <c r="F73" s="60">
        <v>9</v>
      </c>
      <c r="G73" s="61">
        <v>9</v>
      </c>
      <c r="H73" s="60">
        <v>8</v>
      </c>
      <c r="I73" s="61">
        <v>8</v>
      </c>
      <c r="J73" s="60">
        <v>8</v>
      </c>
      <c r="K73" s="61">
        <v>5</v>
      </c>
      <c r="L73" s="60">
        <v>6</v>
      </c>
      <c r="M73" s="61">
        <v>5</v>
      </c>
      <c r="N73" s="59">
        <v>5</v>
      </c>
      <c r="O73" s="34"/>
    </row>
    <row r="74" spans="1:15">
      <c r="A74" s="57" t="s">
        <v>271</v>
      </c>
      <c r="B74" s="58" t="s">
        <v>272</v>
      </c>
      <c r="C74" s="59">
        <v>24</v>
      </c>
      <c r="D74" s="60">
        <v>22</v>
      </c>
      <c r="E74" s="61">
        <v>22</v>
      </c>
      <c r="F74" s="60">
        <v>22</v>
      </c>
      <c r="G74" s="61">
        <v>21</v>
      </c>
      <c r="H74" s="60">
        <v>22</v>
      </c>
      <c r="I74" s="61">
        <v>23</v>
      </c>
      <c r="J74" s="60">
        <v>24</v>
      </c>
      <c r="K74" s="61">
        <v>25</v>
      </c>
      <c r="L74" s="60">
        <v>23</v>
      </c>
      <c r="M74" s="61">
        <v>25</v>
      </c>
      <c r="N74" s="59">
        <v>24</v>
      </c>
      <c r="O74" s="34"/>
    </row>
    <row r="75" spans="1:15">
      <c r="A75" s="57" t="s">
        <v>273</v>
      </c>
      <c r="B75" s="58" t="s">
        <v>274</v>
      </c>
      <c r="C75" s="59">
        <v>318</v>
      </c>
      <c r="D75" s="60">
        <v>324</v>
      </c>
      <c r="E75" s="61">
        <v>318</v>
      </c>
      <c r="F75" s="60">
        <v>317</v>
      </c>
      <c r="G75" s="61">
        <v>317</v>
      </c>
      <c r="H75" s="60">
        <v>318</v>
      </c>
      <c r="I75" s="61">
        <v>312</v>
      </c>
      <c r="J75" s="60">
        <v>318</v>
      </c>
      <c r="K75" s="61">
        <v>319</v>
      </c>
      <c r="L75" s="60">
        <v>320</v>
      </c>
      <c r="M75" s="61">
        <v>318</v>
      </c>
      <c r="N75" s="59">
        <v>331</v>
      </c>
      <c r="O75" s="34"/>
    </row>
    <row r="76" spans="1:15">
      <c r="A76" s="57" t="s">
        <v>275</v>
      </c>
      <c r="B76" s="58" t="s">
        <v>276</v>
      </c>
      <c r="C76" s="59">
        <v>1</v>
      </c>
      <c r="D76" s="60">
        <v>1</v>
      </c>
      <c r="E76" s="61">
        <v>1</v>
      </c>
      <c r="F76" s="60">
        <v>1</v>
      </c>
      <c r="G76" s="61">
        <v>1</v>
      </c>
      <c r="H76" s="62" t="s">
        <v>158</v>
      </c>
      <c r="I76" s="62" t="s">
        <v>158</v>
      </c>
      <c r="J76" s="62" t="s">
        <v>158</v>
      </c>
      <c r="K76" s="62" t="s">
        <v>158</v>
      </c>
      <c r="L76" s="62" t="s">
        <v>158</v>
      </c>
      <c r="M76" s="62" t="s">
        <v>158</v>
      </c>
      <c r="N76" s="62" t="s">
        <v>158</v>
      </c>
      <c r="O76" s="34"/>
    </row>
    <row r="77" spans="1:15">
      <c r="A77" s="57" t="s">
        <v>277</v>
      </c>
      <c r="B77" s="58" t="s">
        <v>278</v>
      </c>
      <c r="C77" s="59">
        <v>323</v>
      </c>
      <c r="D77" s="60">
        <v>318</v>
      </c>
      <c r="E77" s="61">
        <v>305</v>
      </c>
      <c r="F77" s="60">
        <v>301</v>
      </c>
      <c r="G77" s="61">
        <v>302</v>
      </c>
      <c r="H77" s="60">
        <v>283</v>
      </c>
      <c r="I77" s="61">
        <v>274</v>
      </c>
      <c r="J77" s="60">
        <v>440</v>
      </c>
      <c r="K77" s="61">
        <v>441</v>
      </c>
      <c r="L77" s="60">
        <v>432</v>
      </c>
      <c r="M77" s="61">
        <v>380</v>
      </c>
      <c r="N77" s="59">
        <v>366</v>
      </c>
      <c r="O77" s="34"/>
    </row>
    <row r="78" spans="1:15">
      <c r="A78" s="57" t="s">
        <v>280</v>
      </c>
      <c r="B78" s="58" t="s">
        <v>281</v>
      </c>
      <c r="C78" s="59">
        <v>89</v>
      </c>
      <c r="D78" s="60">
        <v>91</v>
      </c>
      <c r="E78" s="61">
        <v>91</v>
      </c>
      <c r="F78" s="60">
        <v>91</v>
      </c>
      <c r="G78" s="61">
        <v>95</v>
      </c>
      <c r="H78" s="60">
        <v>96</v>
      </c>
      <c r="I78" s="61">
        <v>98</v>
      </c>
      <c r="J78" s="60">
        <v>97</v>
      </c>
      <c r="K78" s="61">
        <v>99</v>
      </c>
      <c r="L78" s="60">
        <v>105</v>
      </c>
      <c r="M78" s="61">
        <v>110</v>
      </c>
      <c r="N78" s="59">
        <v>114</v>
      </c>
      <c r="O78" s="34"/>
    </row>
    <row r="79" spans="1:15">
      <c r="A79" s="57" t="s">
        <v>282</v>
      </c>
      <c r="B79" s="58" t="s">
        <v>283</v>
      </c>
      <c r="C79" s="59">
        <v>607</v>
      </c>
      <c r="D79" s="60">
        <v>605</v>
      </c>
      <c r="E79" s="61">
        <v>612</v>
      </c>
      <c r="F79" s="60">
        <v>598</v>
      </c>
      <c r="G79" s="61">
        <v>601</v>
      </c>
      <c r="H79" s="60">
        <v>604</v>
      </c>
      <c r="I79" s="61">
        <v>593</v>
      </c>
      <c r="J79" s="60">
        <v>600</v>
      </c>
      <c r="K79" s="61">
        <v>591</v>
      </c>
      <c r="L79" s="60">
        <v>597</v>
      </c>
      <c r="M79" s="61">
        <v>598</v>
      </c>
      <c r="N79" s="59">
        <v>604</v>
      </c>
      <c r="O79" s="34"/>
    </row>
    <row r="80" spans="1:15">
      <c r="A80" s="57" t="s">
        <v>284</v>
      </c>
      <c r="B80" s="58" t="s">
        <v>285</v>
      </c>
      <c r="C80" s="59">
        <v>13</v>
      </c>
      <c r="D80" s="60">
        <v>13</v>
      </c>
      <c r="E80" s="61">
        <v>13</v>
      </c>
      <c r="F80" s="60">
        <v>13</v>
      </c>
      <c r="G80" s="61">
        <v>17</v>
      </c>
      <c r="H80" s="60">
        <v>18</v>
      </c>
      <c r="I80" s="61">
        <v>19</v>
      </c>
      <c r="J80" s="60">
        <v>18</v>
      </c>
      <c r="K80" s="61">
        <v>18</v>
      </c>
      <c r="L80" s="60">
        <v>17</v>
      </c>
      <c r="M80" s="61">
        <v>16</v>
      </c>
      <c r="N80" s="59">
        <v>15</v>
      </c>
      <c r="O80" s="34"/>
    </row>
    <row r="81" spans="1:15">
      <c r="A81" s="57" t="s">
        <v>317</v>
      </c>
      <c r="B81" s="58" t="s">
        <v>279</v>
      </c>
      <c r="C81" s="59">
        <v>11709</v>
      </c>
      <c r="D81" s="60">
        <v>11373</v>
      </c>
      <c r="E81" s="61">
        <v>11204</v>
      </c>
      <c r="F81" s="60">
        <v>10934</v>
      </c>
      <c r="G81" s="61">
        <v>10562</v>
      </c>
      <c r="H81" s="60">
        <v>10428</v>
      </c>
      <c r="I81" s="61">
        <v>10375</v>
      </c>
      <c r="J81" s="60">
        <v>10736</v>
      </c>
      <c r="K81" s="61">
        <v>10615</v>
      </c>
      <c r="L81" s="60">
        <v>10438</v>
      </c>
      <c r="M81" s="61">
        <v>10334</v>
      </c>
      <c r="N81" s="59">
        <v>10320</v>
      </c>
      <c r="O81" s="34"/>
    </row>
    <row r="82" spans="1:15">
      <c r="A82" s="57" t="s">
        <v>286</v>
      </c>
      <c r="B82" s="58" t="s">
        <v>287</v>
      </c>
      <c r="C82" s="59">
        <v>2637</v>
      </c>
      <c r="D82" s="60">
        <v>2606</v>
      </c>
      <c r="E82" s="61">
        <v>2577</v>
      </c>
      <c r="F82" s="60">
        <v>2556</v>
      </c>
      <c r="G82" s="61">
        <v>2529</v>
      </c>
      <c r="H82" s="60">
        <v>2531</v>
      </c>
      <c r="I82" s="61">
        <v>2503</v>
      </c>
      <c r="J82" s="60">
        <v>2488</v>
      </c>
      <c r="K82" s="61">
        <v>2400</v>
      </c>
      <c r="L82" s="60">
        <v>2345</v>
      </c>
      <c r="M82" s="61">
        <v>2265</v>
      </c>
      <c r="N82" s="59">
        <v>2204</v>
      </c>
      <c r="O82" s="34"/>
    </row>
    <row r="83" spans="1:15">
      <c r="A83" s="57" t="s">
        <v>288</v>
      </c>
      <c r="B83" s="58" t="s">
        <v>289</v>
      </c>
      <c r="C83" s="59">
        <v>90</v>
      </c>
      <c r="D83" s="60">
        <v>80</v>
      </c>
      <c r="E83" s="61">
        <v>79</v>
      </c>
      <c r="F83" s="60">
        <v>79</v>
      </c>
      <c r="G83" s="61">
        <v>79</v>
      </c>
      <c r="H83" s="60">
        <v>80</v>
      </c>
      <c r="I83" s="61">
        <v>82</v>
      </c>
      <c r="J83" s="60">
        <v>84</v>
      </c>
      <c r="K83" s="61">
        <v>79</v>
      </c>
      <c r="L83" s="60">
        <v>80</v>
      </c>
      <c r="M83" s="61">
        <v>81</v>
      </c>
      <c r="N83" s="59">
        <v>81</v>
      </c>
      <c r="O83" s="34"/>
    </row>
    <row r="84" spans="1:15">
      <c r="A84" s="57" t="s">
        <v>290</v>
      </c>
      <c r="B84" s="58" t="s">
        <v>291</v>
      </c>
      <c r="C84" s="59">
        <v>47</v>
      </c>
      <c r="D84" s="60">
        <v>45</v>
      </c>
      <c r="E84" s="61">
        <v>42</v>
      </c>
      <c r="F84" s="60">
        <v>42</v>
      </c>
      <c r="G84" s="61">
        <v>40</v>
      </c>
      <c r="H84" s="60">
        <v>39</v>
      </c>
      <c r="I84" s="61">
        <v>39</v>
      </c>
      <c r="J84" s="60">
        <v>40</v>
      </c>
      <c r="K84" s="61">
        <v>36</v>
      </c>
      <c r="L84" s="60">
        <v>37</v>
      </c>
      <c r="M84" s="61">
        <v>38</v>
      </c>
      <c r="N84" s="59">
        <v>34</v>
      </c>
      <c r="O84" s="34"/>
    </row>
    <row r="85" spans="1:15">
      <c r="A85" s="57" t="s">
        <v>292</v>
      </c>
      <c r="B85" s="58" t="s">
        <v>293</v>
      </c>
      <c r="C85" s="59">
        <v>30</v>
      </c>
      <c r="D85" s="60">
        <v>30</v>
      </c>
      <c r="E85" s="61">
        <v>30</v>
      </c>
      <c r="F85" s="60">
        <v>30</v>
      </c>
      <c r="G85" s="61">
        <v>28</v>
      </c>
      <c r="H85" s="60">
        <v>28</v>
      </c>
      <c r="I85" s="61">
        <v>29</v>
      </c>
      <c r="J85" s="60">
        <v>31</v>
      </c>
      <c r="K85" s="61">
        <v>26</v>
      </c>
      <c r="L85" s="60">
        <v>23</v>
      </c>
      <c r="M85" s="61">
        <v>23</v>
      </c>
      <c r="N85" s="59">
        <v>16</v>
      </c>
      <c r="O85" s="34"/>
    </row>
    <row r="86" spans="1:15">
      <c r="A86" s="57" t="s">
        <v>294</v>
      </c>
      <c r="B86" s="58" t="s">
        <v>295</v>
      </c>
      <c r="C86" s="59">
        <v>2223</v>
      </c>
      <c r="D86" s="60">
        <v>2206</v>
      </c>
      <c r="E86" s="61">
        <v>2195</v>
      </c>
      <c r="F86" s="60">
        <v>2144</v>
      </c>
      <c r="G86" s="61">
        <v>2114</v>
      </c>
      <c r="H86" s="60">
        <v>2096</v>
      </c>
      <c r="I86" s="61">
        <v>2099</v>
      </c>
      <c r="J86" s="60">
        <v>2173</v>
      </c>
      <c r="K86" s="61">
        <v>2152</v>
      </c>
      <c r="L86" s="60">
        <v>2051</v>
      </c>
      <c r="M86" s="61">
        <v>1988</v>
      </c>
      <c r="N86" s="59">
        <v>1936</v>
      </c>
      <c r="O86" s="34"/>
    </row>
    <row r="87" spans="1:15">
      <c r="A87" s="57" t="s">
        <v>296</v>
      </c>
      <c r="B87" s="58" t="s">
        <v>297</v>
      </c>
      <c r="C87" s="59">
        <v>225</v>
      </c>
      <c r="D87" s="60">
        <v>219</v>
      </c>
      <c r="E87" s="61">
        <v>216</v>
      </c>
      <c r="F87" s="60">
        <v>215</v>
      </c>
      <c r="G87" s="61">
        <v>217</v>
      </c>
      <c r="H87" s="60">
        <v>218</v>
      </c>
      <c r="I87" s="61">
        <v>217</v>
      </c>
      <c r="J87" s="60">
        <v>210</v>
      </c>
      <c r="K87" s="61">
        <v>196</v>
      </c>
      <c r="L87" s="60">
        <v>194</v>
      </c>
      <c r="M87" s="61">
        <v>186</v>
      </c>
      <c r="N87" s="59">
        <v>188</v>
      </c>
      <c r="O87" s="34"/>
    </row>
    <row r="88" spans="1:15">
      <c r="A88" s="57" t="s">
        <v>298</v>
      </c>
      <c r="B88" s="58" t="s">
        <v>299</v>
      </c>
      <c r="C88" s="59">
        <v>460</v>
      </c>
      <c r="D88" s="60">
        <v>458</v>
      </c>
      <c r="E88" s="61">
        <v>458</v>
      </c>
      <c r="F88" s="60">
        <v>441</v>
      </c>
      <c r="G88" s="61">
        <v>443</v>
      </c>
      <c r="H88" s="60">
        <v>445</v>
      </c>
      <c r="I88" s="61">
        <v>448</v>
      </c>
      <c r="J88" s="60">
        <v>447</v>
      </c>
      <c r="K88" s="61">
        <v>422</v>
      </c>
      <c r="L88" s="60">
        <v>395</v>
      </c>
      <c r="M88" s="61">
        <v>348</v>
      </c>
      <c r="N88" s="59">
        <v>319</v>
      </c>
      <c r="O88" s="34"/>
    </row>
    <row r="89" spans="1:15">
      <c r="A89" s="57" t="s">
        <v>300</v>
      </c>
      <c r="B89" s="58" t="s">
        <v>301</v>
      </c>
      <c r="C89" s="59">
        <v>420</v>
      </c>
      <c r="D89" s="60">
        <v>421</v>
      </c>
      <c r="E89" s="61">
        <v>427</v>
      </c>
      <c r="F89" s="60">
        <v>423</v>
      </c>
      <c r="G89" s="61">
        <v>413</v>
      </c>
      <c r="H89" s="60">
        <v>395</v>
      </c>
      <c r="I89" s="61">
        <v>388</v>
      </c>
      <c r="J89" s="60">
        <v>543</v>
      </c>
      <c r="K89" s="61">
        <v>536</v>
      </c>
      <c r="L89" s="60">
        <v>518</v>
      </c>
      <c r="M89" s="61">
        <v>509</v>
      </c>
      <c r="N89" s="59">
        <v>501</v>
      </c>
      <c r="O89" s="34"/>
    </row>
    <row r="90" spans="1:15">
      <c r="A90" s="57" t="s">
        <v>302</v>
      </c>
      <c r="B90" s="58" t="s">
        <v>303</v>
      </c>
      <c r="C90" s="59">
        <v>76</v>
      </c>
      <c r="D90" s="60">
        <v>75</v>
      </c>
      <c r="E90" s="61">
        <v>73</v>
      </c>
      <c r="F90" s="60">
        <v>61</v>
      </c>
      <c r="G90" s="61">
        <v>61</v>
      </c>
      <c r="H90" s="60">
        <v>64</v>
      </c>
      <c r="I90" s="61">
        <v>66</v>
      </c>
      <c r="J90" s="60">
        <v>63</v>
      </c>
      <c r="K90" s="61">
        <v>63</v>
      </c>
      <c r="L90" s="60">
        <v>63</v>
      </c>
      <c r="M90" s="61">
        <v>63</v>
      </c>
      <c r="N90" s="59">
        <v>62</v>
      </c>
      <c r="O90" s="34"/>
    </row>
    <row r="91" spans="1:15">
      <c r="A91" s="57" t="s">
        <v>304</v>
      </c>
      <c r="B91" s="58" t="s">
        <v>305</v>
      </c>
      <c r="C91" s="59">
        <v>292</v>
      </c>
      <c r="D91" s="60">
        <v>306</v>
      </c>
      <c r="E91" s="61">
        <v>313</v>
      </c>
      <c r="F91" s="60">
        <v>318</v>
      </c>
      <c r="G91" s="61">
        <v>326</v>
      </c>
      <c r="H91" s="60">
        <v>330</v>
      </c>
      <c r="I91" s="61">
        <v>340</v>
      </c>
      <c r="J91" s="60">
        <v>346</v>
      </c>
      <c r="K91" s="61">
        <v>358</v>
      </c>
      <c r="L91" s="60">
        <v>368</v>
      </c>
      <c r="M91" s="61">
        <v>380</v>
      </c>
      <c r="N91" s="59">
        <v>387</v>
      </c>
      <c r="O91" s="34"/>
    </row>
    <row r="92" spans="1:15">
      <c r="A92" s="57" t="s">
        <v>306</v>
      </c>
      <c r="B92" s="58" t="s">
        <v>307</v>
      </c>
      <c r="C92" s="59">
        <v>46</v>
      </c>
      <c r="D92" s="60">
        <v>43</v>
      </c>
      <c r="E92" s="61">
        <v>37</v>
      </c>
      <c r="F92" s="60">
        <v>38</v>
      </c>
      <c r="G92" s="61">
        <v>38</v>
      </c>
      <c r="H92" s="60">
        <v>36</v>
      </c>
      <c r="I92" s="61">
        <v>35</v>
      </c>
      <c r="J92" s="60">
        <v>35</v>
      </c>
      <c r="K92" s="61">
        <v>35</v>
      </c>
      <c r="L92" s="60">
        <v>35</v>
      </c>
      <c r="M92" s="61">
        <v>34</v>
      </c>
      <c r="N92" s="59">
        <v>31</v>
      </c>
      <c r="O92" s="34"/>
    </row>
    <row r="93" spans="1:15">
      <c r="A93" s="57" t="s">
        <v>308</v>
      </c>
      <c r="B93" s="58" t="s">
        <v>309</v>
      </c>
      <c r="C93" s="62" t="s">
        <v>158</v>
      </c>
      <c r="D93" s="62" t="s">
        <v>158</v>
      </c>
      <c r="E93" s="62" t="s">
        <v>158</v>
      </c>
      <c r="F93" s="62" t="s">
        <v>158</v>
      </c>
      <c r="G93" s="62" t="s">
        <v>158</v>
      </c>
      <c r="H93" s="62" t="s">
        <v>158</v>
      </c>
      <c r="I93" s="62" t="s">
        <v>158</v>
      </c>
      <c r="J93" s="62" t="s">
        <v>158</v>
      </c>
      <c r="K93" s="62" t="s">
        <v>158</v>
      </c>
      <c r="L93" s="62" t="s">
        <v>158</v>
      </c>
      <c r="M93" s="62" t="s">
        <v>158</v>
      </c>
      <c r="N93" s="62" t="s">
        <v>158</v>
      </c>
      <c r="O93" s="34"/>
    </row>
    <row r="94" spans="1:15">
      <c r="A94" s="57" t="s">
        <v>310</v>
      </c>
      <c r="B94" s="58" t="s">
        <v>311</v>
      </c>
      <c r="C94" s="59">
        <v>101</v>
      </c>
      <c r="D94" s="60">
        <v>97</v>
      </c>
      <c r="E94" s="61">
        <v>100</v>
      </c>
      <c r="F94" s="60">
        <v>100</v>
      </c>
      <c r="G94" s="61">
        <v>98</v>
      </c>
      <c r="H94" s="60">
        <v>98</v>
      </c>
      <c r="I94" s="61">
        <v>95</v>
      </c>
      <c r="J94" s="60">
        <v>98</v>
      </c>
      <c r="K94" s="61">
        <v>98</v>
      </c>
      <c r="L94" s="60">
        <v>99</v>
      </c>
      <c r="M94" s="61">
        <v>96</v>
      </c>
      <c r="N94" s="59">
        <v>95</v>
      </c>
      <c r="O94" s="34"/>
    </row>
    <row r="95" spans="1:15">
      <c r="A95" s="57" t="s">
        <v>312</v>
      </c>
      <c r="B95" s="58" t="s">
        <v>313</v>
      </c>
      <c r="C95" s="59">
        <v>2412</v>
      </c>
      <c r="D95" s="60">
        <v>2403</v>
      </c>
      <c r="E95" s="61">
        <v>2387</v>
      </c>
      <c r="F95" s="60">
        <v>2342</v>
      </c>
      <c r="G95" s="61">
        <v>2325</v>
      </c>
      <c r="H95" s="60">
        <v>2320</v>
      </c>
      <c r="I95" s="61">
        <v>2306</v>
      </c>
      <c r="J95" s="60">
        <v>2283</v>
      </c>
      <c r="K95" s="61">
        <v>2273</v>
      </c>
      <c r="L95" s="60">
        <v>2144</v>
      </c>
      <c r="M95" s="61">
        <v>2091</v>
      </c>
      <c r="N95" s="59">
        <v>2066</v>
      </c>
      <c r="O95" s="34"/>
    </row>
    <row r="96" spans="1:15">
      <c r="A96" s="57" t="s">
        <v>314</v>
      </c>
      <c r="B96" s="58" t="s">
        <v>315</v>
      </c>
      <c r="C96" s="59">
        <v>7</v>
      </c>
      <c r="D96" s="60">
        <v>8</v>
      </c>
      <c r="E96" s="61">
        <v>8</v>
      </c>
      <c r="F96" s="60">
        <v>7</v>
      </c>
      <c r="G96" s="61">
        <v>8</v>
      </c>
      <c r="H96" s="60">
        <v>8</v>
      </c>
      <c r="I96" s="61">
        <v>7</v>
      </c>
      <c r="J96" s="60">
        <v>6</v>
      </c>
      <c r="K96" s="61">
        <v>4</v>
      </c>
      <c r="L96" s="60">
        <v>4</v>
      </c>
      <c r="M96" s="61">
        <v>3</v>
      </c>
      <c r="N96" s="59">
        <v>1</v>
      </c>
      <c r="O96" s="34"/>
    </row>
    <row r="97" spans="1:15">
      <c r="A97" s="65"/>
      <c r="B97" s="66"/>
      <c r="C97" s="65"/>
      <c r="D97" s="66"/>
      <c r="E97" s="67"/>
      <c r="F97" s="66"/>
      <c r="G97" s="67"/>
      <c r="H97" s="66"/>
      <c r="I97" s="67"/>
      <c r="J97" s="66"/>
      <c r="K97" s="67"/>
      <c r="L97" s="66"/>
      <c r="M97" s="67"/>
      <c r="N97" s="65"/>
      <c r="O97" s="34"/>
    </row>
    <row r="98" spans="1: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68" t="s">
        <v>316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J1" sqref="J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9"/>
  </cols>
  <sheetData>
    <row r="1" spans="1:14" s="7" customFormat="1">
      <c r="A1" s="7" t="s">
        <v>132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128</v>
      </c>
      <c r="H1" s="9" t="s">
        <v>126</v>
      </c>
      <c r="I1" s="11" t="s">
        <v>129</v>
      </c>
      <c r="J1" s="11" t="s">
        <v>130</v>
      </c>
      <c r="K1" s="11" t="s">
        <v>131</v>
      </c>
      <c r="L1" s="70" t="s">
        <v>133</v>
      </c>
      <c r="M1" s="70" t="s">
        <v>318</v>
      </c>
      <c r="N1" s="71" t="s">
        <v>134</v>
      </c>
    </row>
    <row r="2" spans="1:14">
      <c r="A2" s="2">
        <v>16</v>
      </c>
      <c r="B2" t="s">
        <v>31</v>
      </c>
      <c r="C2" s="19">
        <v>3719689</v>
      </c>
      <c r="D2" s="20">
        <v>6423302.7419999996</v>
      </c>
      <c r="E2" s="21">
        <f>((D2-C2)/C2)</f>
        <v>0.72683865290888561</v>
      </c>
      <c r="F2" s="24">
        <v>1612624</v>
      </c>
      <c r="G2" s="25">
        <v>2950548.1200999999</v>
      </c>
      <c r="H2" s="26">
        <f>((G2-F2) / F2)</f>
        <v>0.82965658460992764</v>
      </c>
      <c r="I2" s="31">
        <f>C2/(C2+F2)</f>
        <v>0.69757514234441975</v>
      </c>
      <c r="J2" s="31">
        <f>D2/(D2+G2)</f>
        <v>0.68523628511847301</v>
      </c>
      <c r="K2" s="12">
        <f>J2-I2</f>
        <v>-1.2338857225946742E-2</v>
      </c>
      <c r="L2" s="74">
        <v>2524</v>
      </c>
      <c r="M2" s="74">
        <v>3137</v>
      </c>
      <c r="N2" s="73">
        <f>(M2-L2) / L2</f>
        <v>0.24286846275752774</v>
      </c>
    </row>
    <row r="3" spans="1:14">
      <c r="A3" s="2">
        <v>11</v>
      </c>
      <c r="B3" t="s">
        <v>26</v>
      </c>
      <c r="C3" s="19">
        <v>11386004</v>
      </c>
      <c r="D3" s="20">
        <v>23010323.260000002</v>
      </c>
      <c r="E3" s="21">
        <f>((D3-C3)/C3)</f>
        <v>1.02093054420146</v>
      </c>
      <c r="F3" s="24">
        <v>9038668</v>
      </c>
      <c r="G3" s="25">
        <v>14321960.878</v>
      </c>
      <c r="H3" s="26">
        <f>((G3-F3) / F3)</f>
        <v>0.58452117922685076</v>
      </c>
      <c r="I3" s="31">
        <f>C3/(C3+F3)</f>
        <v>0.55746324836942307</v>
      </c>
      <c r="J3" s="31">
        <f>D3/(D3+G3)</f>
        <v>0.61636526645253187</v>
      </c>
      <c r="K3" s="12">
        <f>J3-I3</f>
        <v>5.8902018083108798E-2</v>
      </c>
      <c r="L3" s="74">
        <v>10230</v>
      </c>
      <c r="M3" s="74">
        <v>12058</v>
      </c>
      <c r="N3" s="73">
        <f>(M3-L3) / L3</f>
        <v>0.17869012707722384</v>
      </c>
    </row>
    <row r="4" spans="1:14">
      <c r="A4" s="2">
        <v>1</v>
      </c>
      <c r="B4" t="s">
        <v>16</v>
      </c>
      <c r="C4" s="19">
        <v>6535311</v>
      </c>
      <c r="D4" s="20">
        <v>9711017.1989999991</v>
      </c>
      <c r="E4" s="21">
        <f>((D4-C4)/C4)</f>
        <v>0.48593038632744473</v>
      </c>
      <c r="F4" s="24">
        <v>3897091</v>
      </c>
      <c r="G4" s="25">
        <v>6301530.790000001</v>
      </c>
      <c r="H4" s="26">
        <f>((G4-F4) / F4)</f>
        <v>0.6169832292856392</v>
      </c>
      <c r="I4" s="31">
        <f>C4/(C4+F4)</f>
        <v>0.6264435553767963</v>
      </c>
      <c r="J4" s="31">
        <f>D4/(D4+G4)</f>
        <v>0.60646295678058804</v>
      </c>
      <c r="K4" s="12">
        <f>J4-I4</f>
        <v>-1.9980598596208266E-2</v>
      </c>
      <c r="L4" s="74">
        <v>8435</v>
      </c>
      <c r="M4" s="74">
        <v>8537</v>
      </c>
      <c r="N4" s="73">
        <f>(M4-L4) / L4</f>
        <v>1.2092471843509188E-2</v>
      </c>
    </row>
    <row r="5" spans="1:14">
      <c r="A5" s="2">
        <v>39</v>
      </c>
      <c r="B5" t="s">
        <v>103</v>
      </c>
      <c r="C5" s="19">
        <v>661754</v>
      </c>
      <c r="D5" s="20">
        <v>1772195.8670000001</v>
      </c>
      <c r="E5" s="21">
        <f>((D5-C5)/C5)</f>
        <v>1.6780281902338332</v>
      </c>
      <c r="F5" s="24">
        <v>897310</v>
      </c>
      <c r="G5" s="25">
        <v>1643543.4780999999</v>
      </c>
      <c r="H5" s="26">
        <f>((G5-F5) / F5)</f>
        <v>0.831633970534152</v>
      </c>
      <c r="I5" s="31">
        <f>C5/(C5+F5)</f>
        <v>0.42445595562465682</v>
      </c>
      <c r="J5" s="31">
        <f>D5/(D5+G5)</f>
        <v>0.51883229015770138</v>
      </c>
      <c r="K5" s="12">
        <f>J5-I5</f>
        <v>9.4376334533044559E-2</v>
      </c>
      <c r="L5" s="74">
        <v>1003</v>
      </c>
      <c r="M5" s="74">
        <v>1213</v>
      </c>
      <c r="N5" s="73">
        <f>(M5-L5) / L5</f>
        <v>0.20937188434695914</v>
      </c>
    </row>
    <row r="6" spans="1:14">
      <c r="A6" s="2">
        <v>29</v>
      </c>
      <c r="B6" t="s">
        <v>44</v>
      </c>
      <c r="C6" s="19">
        <v>4920079</v>
      </c>
      <c r="D6" s="20">
        <v>10687840.41</v>
      </c>
      <c r="E6" s="21">
        <f>((D6-C6)/C6)</f>
        <v>1.1722904063125816</v>
      </c>
      <c r="F6" s="24">
        <v>5855111</v>
      </c>
      <c r="G6" s="25">
        <v>10810193.768000001</v>
      </c>
      <c r="H6" s="26">
        <f>((G6-F6) / F6)</f>
        <v>0.84628331862538575</v>
      </c>
      <c r="I6" s="31">
        <f>C6/(C6+F6)</f>
        <v>0.45661180916531402</v>
      </c>
      <c r="J6" s="31">
        <f>D6/(D6+G6)</f>
        <v>0.49715431287840234</v>
      </c>
      <c r="K6" s="12">
        <f>J6-I6</f>
        <v>4.0542503713088318E-2</v>
      </c>
      <c r="L6" s="74">
        <v>4549</v>
      </c>
      <c r="M6" s="74">
        <v>5590</v>
      </c>
      <c r="N6" s="73">
        <f>(M6-L6) / L6</f>
        <v>0.22884150362717082</v>
      </c>
    </row>
    <row r="7" spans="1:14">
      <c r="A7" s="2">
        <v>18</v>
      </c>
      <c r="B7" t="s">
        <v>33</v>
      </c>
      <c r="C7" s="19">
        <v>15480464</v>
      </c>
      <c r="D7" s="20">
        <v>34408503.799999997</v>
      </c>
      <c r="E7" s="21">
        <f>((D7-C7)/C7)</f>
        <v>1.2227049395935417</v>
      </c>
      <c r="F7" s="24">
        <v>17088584</v>
      </c>
      <c r="G7" s="25">
        <v>39301498.419</v>
      </c>
      <c r="H7" s="26">
        <f>((G7-F7) / F7)</f>
        <v>1.2998686385601055</v>
      </c>
      <c r="I7" s="31">
        <f>C7/(C7+F7)</f>
        <v>0.47531214298925778</v>
      </c>
      <c r="J7" s="31">
        <f>D7/(D7+G7)</f>
        <v>0.46680915430946257</v>
      </c>
      <c r="K7" s="12">
        <f>J7-I7</f>
        <v>-8.5029886797952092E-3</v>
      </c>
      <c r="L7" s="74">
        <v>12197</v>
      </c>
      <c r="M7" s="74">
        <v>13941</v>
      </c>
      <c r="N7" s="73">
        <f>(M7-L7) / L7</f>
        <v>0.1429859801590555</v>
      </c>
    </row>
    <row r="8" spans="1:14">
      <c r="A8" s="2">
        <v>38</v>
      </c>
      <c r="B8" t="s">
        <v>53</v>
      </c>
      <c r="C8" s="19">
        <v>2421620</v>
      </c>
      <c r="D8" s="20">
        <v>5289107.2549999999</v>
      </c>
      <c r="E8" s="21">
        <f>((D8-C8)/C8)</f>
        <v>1.1841194138634468</v>
      </c>
      <c r="F8" s="24">
        <v>2460932</v>
      </c>
      <c r="G8" s="25">
        <v>6194564.0700000003</v>
      </c>
      <c r="H8" s="26">
        <f>((G8-F8) / F8)</f>
        <v>1.5171618191807008</v>
      </c>
      <c r="I8" s="31">
        <f>C8/(C8+F8)</f>
        <v>0.49597423642390293</v>
      </c>
      <c r="J8" s="31">
        <f>D8/(D8+G8)</f>
        <v>0.46057633532976444</v>
      </c>
      <c r="K8" s="12">
        <f>J8-I8</f>
        <v>-3.5397901094138484E-2</v>
      </c>
      <c r="L8" s="74">
        <v>1759</v>
      </c>
      <c r="M8" s="74">
        <v>2425</v>
      </c>
      <c r="N8" s="73">
        <f>(M8-L8) / L8</f>
        <v>0.37862421830585558</v>
      </c>
    </row>
    <row r="9" spans="1:14">
      <c r="A9" s="2">
        <v>56</v>
      </c>
      <c r="B9" t="s">
        <v>70</v>
      </c>
      <c r="C9" s="19">
        <v>8426951</v>
      </c>
      <c r="D9" s="20">
        <v>24282676.510000002</v>
      </c>
      <c r="E9" s="21">
        <f>((D9-C9)/C9)</f>
        <v>1.8815495082385079</v>
      </c>
      <c r="F9" s="24">
        <v>13345028</v>
      </c>
      <c r="G9" s="25">
        <v>29777980.590999998</v>
      </c>
      <c r="H9" s="26">
        <f>((G9-F9) / F9)</f>
        <v>1.2313913909360099</v>
      </c>
      <c r="I9" s="31">
        <f>C9/(C9+F9)</f>
        <v>0.38705489289696632</v>
      </c>
      <c r="J9" s="31">
        <f>D9/(D9+G9)</f>
        <v>0.44917464589143569</v>
      </c>
      <c r="K9" s="12">
        <f>J9-I9</f>
        <v>6.2119752994469368E-2</v>
      </c>
      <c r="L9" s="74">
        <v>9000</v>
      </c>
      <c r="M9" s="74">
        <v>10659</v>
      </c>
      <c r="N9" s="73">
        <f>(M9-L9) / L9</f>
        <v>0.18433333333333332</v>
      </c>
    </row>
    <row r="10" spans="1:14">
      <c r="A10" s="2">
        <v>3</v>
      </c>
      <c r="B10" t="s">
        <v>18</v>
      </c>
      <c r="C10" s="19">
        <v>4677892</v>
      </c>
      <c r="D10" s="20">
        <v>12036238.699999999</v>
      </c>
      <c r="E10" s="21">
        <f>((D10-C10)/C10)</f>
        <v>1.5730048278156057</v>
      </c>
      <c r="F10" s="24">
        <v>9006159</v>
      </c>
      <c r="G10" s="25">
        <v>17108132.847999997</v>
      </c>
      <c r="H10" s="26">
        <f>((G10-F10) / F10)</f>
        <v>0.89960368765419285</v>
      </c>
      <c r="I10" s="31">
        <f>C10/(C10+F10)</f>
        <v>0.34184993902755845</v>
      </c>
      <c r="J10" s="31">
        <f>D10/(D10+G10)</f>
        <v>0.41298672987944302</v>
      </c>
      <c r="K10" s="12">
        <f>J10-I10</f>
        <v>7.1136790851884568E-2</v>
      </c>
      <c r="L10" s="74">
        <v>4104</v>
      </c>
      <c r="M10" s="74">
        <v>5202</v>
      </c>
      <c r="N10" s="73">
        <f>(M10-L10) / L10</f>
        <v>0.26754385964912281</v>
      </c>
    </row>
    <row r="11" spans="1:14">
      <c r="A11" s="2">
        <v>43</v>
      </c>
      <c r="B11" t="s">
        <v>58</v>
      </c>
      <c r="C11" s="19">
        <v>290620</v>
      </c>
      <c r="D11" s="20">
        <v>714060.81319999998</v>
      </c>
      <c r="E11" s="21">
        <f>((D11-C11)/C11)</f>
        <v>1.457025714678962</v>
      </c>
      <c r="F11" s="24">
        <v>790750</v>
      </c>
      <c r="G11" s="25">
        <v>1027228.6345</v>
      </c>
      <c r="H11" s="26">
        <f>((G11-F11) / F11)</f>
        <v>0.29905612962377498</v>
      </c>
      <c r="I11" s="31">
        <f>C11/(C11+F11)</f>
        <v>0.26875167611455836</v>
      </c>
      <c r="J11" s="31">
        <f>D11/(D11+G11)</f>
        <v>0.41007588608727547</v>
      </c>
      <c r="K11" s="12">
        <f>J11-I11</f>
        <v>0.14132420997271711</v>
      </c>
      <c r="L11" s="74">
        <v>420</v>
      </c>
      <c r="M11" s="74">
        <v>473</v>
      </c>
      <c r="N11" s="73">
        <f>(M11-L11) / L11</f>
        <v>0.12619047619047619</v>
      </c>
    </row>
    <row r="12" spans="1:14">
      <c r="A12" s="2">
        <v>77</v>
      </c>
      <c r="B12" t="s">
        <v>90</v>
      </c>
      <c r="C12" s="19">
        <v>2076734</v>
      </c>
      <c r="D12" s="20">
        <v>4443209.7869999995</v>
      </c>
      <c r="E12" s="21">
        <f>((D12-C12)/C12)</f>
        <v>1.1395180061577455</v>
      </c>
      <c r="F12" s="24">
        <v>5178274</v>
      </c>
      <c r="G12" s="25">
        <v>9064651.2799999993</v>
      </c>
      <c r="H12" s="26">
        <f>((G12-F12) / F12)</f>
        <v>0.75051595956490513</v>
      </c>
      <c r="I12" s="31">
        <f>C12/(C12+F12)</f>
        <v>0.28624834045668868</v>
      </c>
      <c r="J12" s="31">
        <f>D12/(D12+G12)</f>
        <v>0.3289351115592134</v>
      </c>
      <c r="K12" s="12">
        <f>J12-I12</f>
        <v>4.2686771102524723E-2</v>
      </c>
      <c r="L12" s="74">
        <v>1936</v>
      </c>
      <c r="M12" s="74">
        <v>2223</v>
      </c>
      <c r="N12" s="73">
        <f>(M12-L12) / L12</f>
        <v>0.14824380165289255</v>
      </c>
    </row>
    <row r="13" spans="1:14">
      <c r="A13" s="2">
        <v>58</v>
      </c>
      <c r="B13" t="s">
        <v>72</v>
      </c>
      <c r="C13" s="19">
        <v>3030786</v>
      </c>
      <c r="D13" s="20">
        <v>6188285.6260000002</v>
      </c>
      <c r="E13" s="21">
        <f>((D13-C13)/C13)</f>
        <v>1.0418088330881825</v>
      </c>
      <c r="F13" s="24">
        <v>6228111</v>
      </c>
      <c r="G13" s="25">
        <v>12656348.589</v>
      </c>
      <c r="H13" s="26">
        <f>((G13-F13) / F13)</f>
        <v>1.0321327909859024</v>
      </c>
      <c r="I13" s="31">
        <f>C13/(C13+F13)</f>
        <v>0.32733769475996977</v>
      </c>
      <c r="J13" s="31">
        <f>D13/(D13+G13)</f>
        <v>0.32838449159571548</v>
      </c>
      <c r="K13" s="12">
        <f>J13-I13</f>
        <v>1.0467968357457114E-3</v>
      </c>
      <c r="L13" s="74">
        <v>5098</v>
      </c>
      <c r="M13" s="74">
        <v>5193</v>
      </c>
      <c r="N13" s="73">
        <f>(M13-L13) / L13</f>
        <v>1.8634758728913299E-2</v>
      </c>
    </row>
    <row r="14" spans="1:14">
      <c r="A14" s="2">
        <v>31</v>
      </c>
      <c r="B14" t="s">
        <v>46</v>
      </c>
      <c r="C14" s="19">
        <v>5145250</v>
      </c>
      <c r="D14" s="20">
        <v>11275317.869999999</v>
      </c>
      <c r="E14" s="21">
        <f>((D14-C14)/C14)</f>
        <v>1.1914033079053494</v>
      </c>
      <c r="F14" s="24">
        <v>11224587</v>
      </c>
      <c r="G14" s="25">
        <v>24009922.419</v>
      </c>
      <c r="H14" s="26">
        <f>((G14-F14) / F14)</f>
        <v>1.1390472913613658</v>
      </c>
      <c r="I14" s="31">
        <f>C14/(C14+F14)</f>
        <v>0.31431284257747955</v>
      </c>
      <c r="J14" s="31">
        <f>D14/(D14+G14)</f>
        <v>0.31954771393508197</v>
      </c>
      <c r="K14" s="12">
        <f>J14-I14</f>
        <v>5.2348713576024219E-3</v>
      </c>
      <c r="L14" s="74">
        <v>6168</v>
      </c>
      <c r="M14" s="74">
        <v>6591</v>
      </c>
      <c r="N14" s="73">
        <f>(M14-L14) / L14</f>
        <v>6.8579766536964987E-2</v>
      </c>
    </row>
    <row r="15" spans="1:14">
      <c r="A15" s="2">
        <v>61</v>
      </c>
      <c r="B15" t="s">
        <v>75</v>
      </c>
      <c r="C15" s="19">
        <v>951013</v>
      </c>
      <c r="D15" s="20">
        <v>2500681.9550000001</v>
      </c>
      <c r="E15" s="21">
        <f>((D15-C15)/C15)</f>
        <v>1.6294929249126984</v>
      </c>
      <c r="F15" s="24">
        <v>2753252</v>
      </c>
      <c r="G15" s="25">
        <v>5720171.9709999999</v>
      </c>
      <c r="H15" s="26">
        <f>((G15-F15) / F15)</f>
        <v>1.0776056717656066</v>
      </c>
      <c r="I15" s="31">
        <f>C15/(C15+F15)</f>
        <v>0.25673460187108643</v>
      </c>
      <c r="J15" s="31">
        <f>D15/(D15+G15)</f>
        <v>0.30418761572823017</v>
      </c>
      <c r="K15" s="12">
        <f>J15-I15</f>
        <v>4.7453013857143733E-2</v>
      </c>
      <c r="L15" s="74">
        <v>1148</v>
      </c>
      <c r="M15" s="74">
        <v>1325</v>
      </c>
      <c r="N15" s="73">
        <f>(M15-L15) / L15</f>
        <v>0.15418118466898956</v>
      </c>
    </row>
    <row r="16" spans="1:14">
      <c r="A16" s="2">
        <v>21</v>
      </c>
      <c r="B16" t="s">
        <v>36</v>
      </c>
      <c r="C16" s="19">
        <v>3962814</v>
      </c>
      <c r="D16" s="20">
        <v>10705786.16</v>
      </c>
      <c r="E16" s="21">
        <f>((D16-C16)/C16)</f>
        <v>1.7015616074839748</v>
      </c>
      <c r="F16" s="24">
        <v>10719415</v>
      </c>
      <c r="G16" s="25">
        <v>25188733.877</v>
      </c>
      <c r="H16" s="26">
        <f>((G16-F16) / F16)</f>
        <v>1.3498235563228032</v>
      </c>
      <c r="I16" s="31">
        <f>C16/(C16+F16)</f>
        <v>0.26990547552418642</v>
      </c>
      <c r="J16" s="31">
        <f>D16/(D16+G16)</f>
        <v>0.2982568411268488</v>
      </c>
      <c r="K16" s="12">
        <f>J16-I16</f>
        <v>2.8351365602662382E-2</v>
      </c>
      <c r="L16" s="74">
        <v>3022</v>
      </c>
      <c r="M16" s="74">
        <v>3627</v>
      </c>
      <c r="N16" s="73">
        <f>(M16-L16) / L16</f>
        <v>0.20019854401058901</v>
      </c>
    </row>
    <row r="17" spans="1:14">
      <c r="A17" s="2">
        <v>36</v>
      </c>
      <c r="B17" t="s">
        <v>51</v>
      </c>
      <c r="C17" s="19">
        <v>464972</v>
      </c>
      <c r="D17" s="20">
        <v>1200626.253</v>
      </c>
      <c r="E17" s="21">
        <f>((D17-C17)/C17)</f>
        <v>1.5821474260815707</v>
      </c>
      <c r="F17" s="24">
        <v>2342077</v>
      </c>
      <c r="G17" s="25">
        <v>4011769.0085999998</v>
      </c>
      <c r="H17" s="26">
        <f>((G17-F17) / F17)</f>
        <v>0.71291080891021086</v>
      </c>
      <c r="I17" s="31">
        <f>C17/(C17+F17)</f>
        <v>0.1656444187472324</v>
      </c>
      <c r="J17" s="31">
        <f>D17/(D17+G17)</f>
        <v>0.23034060019298211</v>
      </c>
      <c r="K17" s="12">
        <f>J17-I17</f>
        <v>6.4696181445749706E-2</v>
      </c>
      <c r="L17" s="74">
        <v>1062</v>
      </c>
      <c r="M17" s="74">
        <v>1256</v>
      </c>
      <c r="N17" s="73">
        <f>(M17-L17) / L17</f>
        <v>0.18267419962335216</v>
      </c>
    </row>
    <row r="18" spans="1:14">
      <c r="A18" s="2">
        <v>48</v>
      </c>
      <c r="B18" t="s">
        <v>62</v>
      </c>
      <c r="C18" s="19">
        <v>2132408</v>
      </c>
      <c r="D18" s="20">
        <v>4189309.1120000002</v>
      </c>
      <c r="E18" s="21">
        <f>((D18-C18)/C18)</f>
        <v>0.96459078750408001</v>
      </c>
      <c r="F18" s="24">
        <v>7341206</v>
      </c>
      <c r="G18" s="25">
        <v>14430093.195</v>
      </c>
      <c r="H18" s="26">
        <f>((G18-F18) / F18)</f>
        <v>0.96562978821190959</v>
      </c>
      <c r="I18" s="31">
        <f>C18/(C18+F18)</f>
        <v>0.22508917927202859</v>
      </c>
      <c r="J18" s="31">
        <f>D18/(D18+G18)</f>
        <v>0.22499697052171333</v>
      </c>
      <c r="K18" s="12">
        <f>J18-I18</f>
        <v>-9.2208750315264654E-5</v>
      </c>
      <c r="L18" s="74">
        <v>1697</v>
      </c>
      <c r="M18" s="74">
        <v>2185</v>
      </c>
      <c r="N18" s="73">
        <f>(M18-L18) / L18</f>
        <v>0.28756629345904539</v>
      </c>
    </row>
    <row r="19" spans="1:14">
      <c r="A19" s="2">
        <v>49</v>
      </c>
      <c r="B19" t="s">
        <v>63</v>
      </c>
      <c r="C19" s="19">
        <v>2000118</v>
      </c>
      <c r="D19" s="20">
        <v>3864366.98</v>
      </c>
      <c r="E19" s="21">
        <f>((D19-C19)/C19)</f>
        <v>0.9320694978996239</v>
      </c>
      <c r="F19" s="24">
        <v>7387002</v>
      </c>
      <c r="G19" s="25">
        <v>14571937.616</v>
      </c>
      <c r="H19" s="26">
        <f>((G19-F19) / F19)</f>
        <v>0.97264568440620436</v>
      </c>
      <c r="I19" s="31">
        <f>C19/(C19+F19)</f>
        <v>0.21307046250607214</v>
      </c>
      <c r="J19" s="31">
        <f>D19/(D19+G19)</f>
        <v>0.20960637528403742</v>
      </c>
      <c r="K19" s="12">
        <f>J19-I19</f>
        <v>-3.4640872220347285E-3</v>
      </c>
      <c r="L19" s="74">
        <v>1849</v>
      </c>
      <c r="M19" s="74">
        <v>2026</v>
      </c>
      <c r="N19" s="73">
        <f>(M19-L19) / L19</f>
        <v>9.5727420227149806E-2</v>
      </c>
    </row>
    <row r="20" spans="1:14">
      <c r="A20" s="2">
        <v>6</v>
      </c>
      <c r="B20" t="s">
        <v>21</v>
      </c>
      <c r="C20" s="19">
        <v>235502</v>
      </c>
      <c r="D20" s="20">
        <v>404447.49430000002</v>
      </c>
      <c r="E20" s="21">
        <f>((D20-C20)/C20)</f>
        <v>0.71738454153255604</v>
      </c>
      <c r="F20" s="24">
        <v>1038920</v>
      </c>
      <c r="G20" s="25">
        <v>1632863.4713999999</v>
      </c>
      <c r="H20" s="26">
        <f>((G20-F20) / F20)</f>
        <v>0.57169317310283752</v>
      </c>
      <c r="I20" s="31">
        <f>C20/(C20+F20)</f>
        <v>0.18479122300148618</v>
      </c>
      <c r="J20" s="31">
        <f>D20/(D20+G20)</f>
        <v>0.1985202559203012</v>
      </c>
      <c r="K20" s="12">
        <f>J20-I20</f>
        <v>1.3729032918815026E-2</v>
      </c>
      <c r="L20" s="74">
        <v>391</v>
      </c>
      <c r="M20" s="74">
        <v>461</v>
      </c>
      <c r="N20" s="73">
        <f>(M20-L20) / L20</f>
        <v>0.17902813299232737</v>
      </c>
    </row>
    <row r="21" spans="1:14">
      <c r="A21" s="2">
        <v>15</v>
      </c>
      <c r="B21" t="s">
        <v>30</v>
      </c>
      <c r="C21" s="19">
        <v>284933</v>
      </c>
      <c r="D21" s="20">
        <v>504442.00140000001</v>
      </c>
      <c r="E21" s="21">
        <f>((D21-C21)/C21)</f>
        <v>0.77038813124488914</v>
      </c>
      <c r="F21" s="24">
        <v>1155788</v>
      </c>
      <c r="G21" s="25">
        <v>2094361.0476000002</v>
      </c>
      <c r="H21" s="26">
        <f>((G21-F21) / F21)</f>
        <v>0.8120633261463176</v>
      </c>
      <c r="I21" s="31">
        <f>C21/(C21+F21)</f>
        <v>0.19777111598984121</v>
      </c>
      <c r="J21" s="31">
        <f>D21/(D21+G21)</f>
        <v>0.19410551391884256</v>
      </c>
      <c r="K21" s="12">
        <f>J21-I21</f>
        <v>-3.6656020709986414E-3</v>
      </c>
      <c r="L21" s="74">
        <v>521</v>
      </c>
      <c r="M21" s="74">
        <v>496</v>
      </c>
      <c r="N21" s="73">
        <f>(M21-L21) / L21</f>
        <v>-4.7984644913627639E-2</v>
      </c>
    </row>
    <row r="22" spans="1:14">
      <c r="A22" s="2">
        <v>4</v>
      </c>
      <c r="B22" t="s">
        <v>19</v>
      </c>
      <c r="C22" s="19">
        <v>1988069</v>
      </c>
      <c r="D22" s="20">
        <v>4425790.9800000004</v>
      </c>
      <c r="E22" s="21">
        <f>((D22-C22)/C22)</f>
        <v>1.2261757413852339</v>
      </c>
      <c r="F22" s="24">
        <v>10109582</v>
      </c>
      <c r="G22" s="25">
        <v>18680965.998</v>
      </c>
      <c r="H22" s="26">
        <f>((G22-F22) / F22)</f>
        <v>0.84784751713770157</v>
      </c>
      <c r="I22" s="31">
        <f>C22/(C22+F22)</f>
        <v>0.16433512588518218</v>
      </c>
      <c r="J22" s="31">
        <f>D22/(D22+G22)</f>
        <v>0.19153665675429082</v>
      </c>
      <c r="K22" s="12">
        <f>J22-I22</f>
        <v>2.7201530869108648E-2</v>
      </c>
      <c r="L22" s="74">
        <v>1853</v>
      </c>
      <c r="M22" s="74">
        <v>2102</v>
      </c>
      <c r="N22" s="73">
        <f>(M22-L22) / L22</f>
        <v>0.13437668645439826</v>
      </c>
    </row>
    <row r="23" spans="1:14">
      <c r="A23" s="2">
        <v>34</v>
      </c>
      <c r="B23" t="s">
        <v>49</v>
      </c>
      <c r="C23" s="19">
        <v>2456722</v>
      </c>
      <c r="D23" s="20">
        <v>5550811.7790000001</v>
      </c>
      <c r="E23" s="21">
        <f>((D23-C23)/C23)</f>
        <v>1.25943829989718</v>
      </c>
      <c r="F23" s="24">
        <v>15009775</v>
      </c>
      <c r="G23" s="25">
        <v>23537326.311000001</v>
      </c>
      <c r="H23" s="26">
        <f>((G23-F23) / F23)</f>
        <v>0.56813318727296047</v>
      </c>
      <c r="I23" s="31">
        <f>C23/(C23+F23)</f>
        <v>0.14065338917128031</v>
      </c>
      <c r="J23" s="31">
        <f>D23/(D23+G23)</f>
        <v>0.19082733180877856</v>
      </c>
      <c r="K23" s="12">
        <f>J23-I23</f>
        <v>5.0173942637498248E-2</v>
      </c>
      <c r="L23" s="74">
        <v>1624</v>
      </c>
      <c r="M23" s="74">
        <v>2018</v>
      </c>
      <c r="N23" s="73">
        <f>(M23-L23) / L23</f>
        <v>0.24261083743842365</v>
      </c>
    </row>
    <row r="24" spans="1:14">
      <c r="A24" s="2">
        <v>51</v>
      </c>
      <c r="B24" t="s">
        <v>65</v>
      </c>
      <c r="C24" s="19">
        <v>333087</v>
      </c>
      <c r="D24" s="20">
        <v>521608.04950000002</v>
      </c>
      <c r="E24" s="21">
        <f>((D24-C24)/C24)</f>
        <v>0.5659814087610745</v>
      </c>
      <c r="F24" s="24">
        <v>1419306</v>
      </c>
      <c r="G24" s="25">
        <v>2651092.2122</v>
      </c>
      <c r="H24" s="26">
        <f>((G24-F24) / F24)</f>
        <v>0.86787923971293013</v>
      </c>
      <c r="I24" s="31">
        <f>C24/(C24+F24)</f>
        <v>0.19007551388301597</v>
      </c>
      <c r="J24" s="31">
        <f>D24/(D24+G24)</f>
        <v>0.16440508288687547</v>
      </c>
      <c r="K24" s="12">
        <f>J24-I24</f>
        <v>-2.5670430996140498E-2</v>
      </c>
      <c r="L24" s="74">
        <v>453</v>
      </c>
      <c r="M24" s="74">
        <v>530</v>
      </c>
      <c r="N24" s="73">
        <f>(M24-L24) / L24</f>
        <v>0.16997792494481237</v>
      </c>
    </row>
    <row r="25" spans="1:14">
      <c r="A25" s="2">
        <v>72</v>
      </c>
      <c r="B25" t="s">
        <v>104</v>
      </c>
      <c r="C25" s="19">
        <v>9893401</v>
      </c>
      <c r="D25" s="20">
        <v>22192172.329999998</v>
      </c>
      <c r="E25" s="21">
        <f>((D25-C25)/C25)</f>
        <v>1.243128761282394</v>
      </c>
      <c r="F25" s="24">
        <v>59253490</v>
      </c>
      <c r="G25" s="25">
        <v>123543886.67</v>
      </c>
      <c r="H25" s="26">
        <f>((G25-F25) / F25)</f>
        <v>1.0850060759290296</v>
      </c>
      <c r="I25" s="31">
        <f>C25/(C25+F25)</f>
        <v>0.14307803079678594</v>
      </c>
      <c r="J25" s="31">
        <f>D25/(D25+G25)</f>
        <v>0.15227646803595807</v>
      </c>
      <c r="K25" s="12">
        <f>J25-I25</f>
        <v>9.1984372391721303E-3</v>
      </c>
      <c r="L25" s="74">
        <v>10320</v>
      </c>
      <c r="M25" s="74">
        <v>11709</v>
      </c>
      <c r="N25" s="73">
        <f>(M25-L25) / L25</f>
        <v>0.13459302325581396</v>
      </c>
    </row>
    <row r="26" spans="1:14">
      <c r="A26" s="2">
        <v>33</v>
      </c>
      <c r="B26" t="s">
        <v>48</v>
      </c>
      <c r="C26" s="19">
        <v>816983</v>
      </c>
      <c r="D26" s="20">
        <v>1380399.902</v>
      </c>
      <c r="E26" s="21">
        <f>((D26-C26)/C26)</f>
        <v>0.68963112084339573</v>
      </c>
      <c r="F26" s="24">
        <v>3873762</v>
      </c>
      <c r="G26" s="25">
        <v>8053892.4819999998</v>
      </c>
      <c r="H26" s="26">
        <f>((G26-F26) / F26)</f>
        <v>1.0790881014373108</v>
      </c>
      <c r="I26" s="31">
        <f>C26/(C26+F26)</f>
        <v>0.17416913518001939</v>
      </c>
      <c r="J26" s="31">
        <f>D26/(D26+G26)</f>
        <v>0.14631726957509567</v>
      </c>
      <c r="K26" s="12">
        <f>J26-I26</f>
        <v>-2.7851865604923726E-2</v>
      </c>
      <c r="L26" s="74">
        <v>916</v>
      </c>
      <c r="M26" s="74">
        <v>849</v>
      </c>
      <c r="N26" s="73">
        <f>(M26-L26) / L26</f>
        <v>-7.3144104803493454E-2</v>
      </c>
    </row>
    <row r="27" spans="1:14">
      <c r="A27" s="2">
        <v>26</v>
      </c>
      <c r="B27" t="s">
        <v>41</v>
      </c>
      <c r="C27" s="19">
        <v>207135</v>
      </c>
      <c r="D27" s="20">
        <v>427001.51819999999</v>
      </c>
      <c r="E27" s="21">
        <f>((D27-C27)/C27)</f>
        <v>1.0614648330798755</v>
      </c>
      <c r="F27" s="24">
        <v>1271160</v>
      </c>
      <c r="G27" s="25">
        <v>2509789.7368999999</v>
      </c>
      <c r="H27" s="26">
        <f>((G27-F27) / F27)</f>
        <v>0.97440899406840986</v>
      </c>
      <c r="I27" s="31">
        <f>C27/(C27+F27)</f>
        <v>0.14011750022830355</v>
      </c>
      <c r="J27" s="31">
        <f>D27/(D27+G27)</f>
        <v>0.14539729967476367</v>
      </c>
      <c r="K27" s="12">
        <f>J27-I27</f>
        <v>5.2797994464601206E-3</v>
      </c>
      <c r="L27" s="74">
        <v>278</v>
      </c>
      <c r="M27" s="74">
        <v>353</v>
      </c>
      <c r="N27" s="73">
        <f>(M27-L27) / L27</f>
        <v>0.26978417266187049</v>
      </c>
    </row>
    <row r="28" spans="1:14">
      <c r="A28" s="2">
        <v>47</v>
      </c>
      <c r="B28" t="s">
        <v>61</v>
      </c>
      <c r="C28" s="19">
        <v>1052225</v>
      </c>
      <c r="D28" s="20">
        <v>1945967.693</v>
      </c>
      <c r="E28" s="21">
        <f>((D28-C28)/C28)</f>
        <v>0.84938363277816054</v>
      </c>
      <c r="F28" s="24">
        <v>6709266</v>
      </c>
      <c r="G28" s="25">
        <v>11676834.482999999</v>
      </c>
      <c r="H28" s="26">
        <f>((G28-F28) / F28)</f>
        <v>0.74040416388320263</v>
      </c>
      <c r="I28" s="31">
        <f>C28/(C28+F28)</f>
        <v>0.13556995685493933</v>
      </c>
      <c r="J28" s="31">
        <f>D28/(D28+G28)</f>
        <v>0.14284635920415203</v>
      </c>
      <c r="K28" s="12">
        <f>J28-I28</f>
        <v>7.2764023492127017E-3</v>
      </c>
      <c r="L28" s="74">
        <v>934</v>
      </c>
      <c r="M28" s="74">
        <v>1013</v>
      </c>
      <c r="N28" s="73">
        <f>(M28-L28) / L28</f>
        <v>8.4582441113490364E-2</v>
      </c>
    </row>
    <row r="29" spans="1:14">
      <c r="A29" s="2">
        <v>78</v>
      </c>
      <c r="B29" t="s">
        <v>91</v>
      </c>
      <c r="C29" s="19">
        <v>75591</v>
      </c>
      <c r="D29" s="20">
        <v>140253.6207</v>
      </c>
      <c r="E29" s="21">
        <f>((D29-C29)/C29)</f>
        <v>0.85542750724292571</v>
      </c>
      <c r="F29" s="24">
        <v>676598</v>
      </c>
      <c r="G29" s="25">
        <v>972377.22640000004</v>
      </c>
      <c r="H29" s="26">
        <f>((G29-F29) / F29)</f>
        <v>0.43715651893738977</v>
      </c>
      <c r="I29" s="31">
        <f>C29/(C29+F29)</f>
        <v>0.10049468949958056</v>
      </c>
      <c r="J29" s="31">
        <f>D29/(D29+G29)</f>
        <v>0.12605584418728091</v>
      </c>
      <c r="K29" s="12">
        <f>J29-I29</f>
        <v>2.5561154687700358E-2</v>
      </c>
      <c r="L29" s="74">
        <v>188</v>
      </c>
      <c r="M29" s="74">
        <v>225</v>
      </c>
      <c r="N29" s="73">
        <f>(M29-L29) / L29</f>
        <v>0.19680851063829788</v>
      </c>
    </row>
    <row r="30" spans="1:14">
      <c r="A30" s="2">
        <v>60</v>
      </c>
      <c r="B30" t="s">
        <v>74</v>
      </c>
      <c r="C30" s="19">
        <v>884977</v>
      </c>
      <c r="D30" s="20">
        <v>1793722.865</v>
      </c>
      <c r="E30" s="21">
        <f>((D30-C30)/C30)</f>
        <v>1.0268581725852761</v>
      </c>
      <c r="F30" s="24">
        <v>7410736</v>
      </c>
      <c r="G30" s="25">
        <v>14203002.609999999</v>
      </c>
      <c r="H30" s="26">
        <f>((G30-F30) / F30)</f>
        <v>0.91654413407791069</v>
      </c>
      <c r="I30" s="31">
        <f>C30/(C30+F30)</f>
        <v>0.10667883520078382</v>
      </c>
      <c r="J30" s="31">
        <f>D30/(D30+G30)</f>
        <v>0.11213062747143256</v>
      </c>
      <c r="K30" s="12">
        <f>J30-I30</f>
        <v>5.4517922706487365E-3</v>
      </c>
      <c r="L30" s="74">
        <v>807</v>
      </c>
      <c r="M30" s="74">
        <v>971</v>
      </c>
      <c r="N30" s="73">
        <f>(M30-L30) / L30</f>
        <v>0.20322180916976457</v>
      </c>
    </row>
    <row r="31" spans="1:14">
      <c r="A31" s="2">
        <v>41</v>
      </c>
      <c r="B31" t="s">
        <v>55</v>
      </c>
      <c r="C31" s="19">
        <v>99549</v>
      </c>
      <c r="D31" s="20">
        <v>202206.6765</v>
      </c>
      <c r="E31" s="21">
        <f>((D31-C31)/C31)</f>
        <v>1.0312276014826869</v>
      </c>
      <c r="F31" s="24">
        <v>971753</v>
      </c>
      <c r="G31" s="25">
        <v>1751778.2204999998</v>
      </c>
      <c r="H31" s="26">
        <f>((G31-F31) / F31)</f>
        <v>0.80269906087246434</v>
      </c>
      <c r="I31" s="31">
        <f>C31/(C31+F31)</f>
        <v>9.2923377348310743E-2</v>
      </c>
      <c r="J31" s="31">
        <f>D31/(D31+G31)</f>
        <v>0.10348425763702308</v>
      </c>
      <c r="K31" s="12">
        <f>J31-I31</f>
        <v>1.056088028871234E-2</v>
      </c>
      <c r="L31" s="74">
        <v>176</v>
      </c>
      <c r="M31" s="74">
        <v>224</v>
      </c>
      <c r="N31" s="73">
        <f>(M31-L31) / L31</f>
        <v>0.27272727272727271</v>
      </c>
    </row>
    <row r="32" spans="1:14">
      <c r="A32" s="2">
        <v>80</v>
      </c>
      <c r="B32" t="s">
        <v>93</v>
      </c>
      <c r="C32" s="19">
        <v>389281</v>
      </c>
      <c r="D32" s="20">
        <v>575285.44099999999</v>
      </c>
      <c r="E32" s="21">
        <f>((D32-C32)/C32)</f>
        <v>0.47781535959885019</v>
      </c>
      <c r="F32" s="24">
        <v>3319745</v>
      </c>
      <c r="G32" s="25">
        <v>5419909.4309999999</v>
      </c>
      <c r="H32" s="26">
        <f>((G32-F32) / F32)</f>
        <v>0.63262823831348491</v>
      </c>
      <c r="I32" s="31">
        <f>C32/(C32+F32)</f>
        <v>0.10495504749764493</v>
      </c>
      <c r="J32" s="31">
        <f>D32/(D32+G32)</f>
        <v>9.5957755049267401E-2</v>
      </c>
      <c r="K32" s="12">
        <f>J32-I32</f>
        <v>-8.9972924483775335E-3</v>
      </c>
      <c r="L32" s="74">
        <v>501</v>
      </c>
      <c r="M32" s="74">
        <v>420</v>
      </c>
      <c r="N32" s="73">
        <f>(M32-L32) / L32</f>
        <v>-0.16167664670658682</v>
      </c>
    </row>
    <row r="33" spans="1:14">
      <c r="A33" s="2">
        <v>40</v>
      </c>
      <c r="B33" t="s">
        <v>54</v>
      </c>
      <c r="C33" s="19">
        <v>865376</v>
      </c>
      <c r="D33" s="20">
        <v>2226844.5699999998</v>
      </c>
      <c r="E33" s="21">
        <f>((D33-C33)/C33)</f>
        <v>1.5732682325370704</v>
      </c>
      <c r="F33" s="24">
        <v>9218122</v>
      </c>
      <c r="G33" s="25">
        <v>21198994.295000002</v>
      </c>
      <c r="H33" s="26">
        <f>((G33-F33) / F33)</f>
        <v>1.2997085843515634</v>
      </c>
      <c r="I33" s="31">
        <f>C33/(C33+F33)</f>
        <v>8.5821011716370646E-2</v>
      </c>
      <c r="J33" s="31">
        <f>D33/(D33+G33)</f>
        <v>9.5059330973503636E-2</v>
      </c>
      <c r="K33" s="12">
        <f>J33-I33</f>
        <v>9.2383192571329903E-3</v>
      </c>
      <c r="L33" s="74">
        <v>677</v>
      </c>
      <c r="M33" s="74">
        <v>942</v>
      </c>
      <c r="N33" s="73">
        <f>(M33-L33) / L33</f>
        <v>0.39143279172821271</v>
      </c>
    </row>
    <row r="34" spans="1:14">
      <c r="A34" s="2">
        <v>9</v>
      </c>
      <c r="B34" t="s">
        <v>24</v>
      </c>
      <c r="C34" s="19">
        <v>784888</v>
      </c>
      <c r="D34" s="20">
        <v>2108633.0210000002</v>
      </c>
      <c r="E34" s="21">
        <f>((D34-C34)/C34)</f>
        <v>1.6865400171744251</v>
      </c>
      <c r="F34" s="24">
        <v>10343901</v>
      </c>
      <c r="G34" s="25">
        <v>24291615.564999998</v>
      </c>
      <c r="H34" s="26">
        <f>((G34-F34) / F34)</f>
        <v>1.3483998507913018</v>
      </c>
      <c r="I34" s="31">
        <f>C34/(C34+F34)</f>
        <v>7.0527709708576553E-2</v>
      </c>
      <c r="J34" s="31">
        <f>D34/(D34+G34)</f>
        <v>7.9871710833745863E-2</v>
      </c>
      <c r="K34" s="12">
        <f>J34-I34</f>
        <v>9.34400112516931E-3</v>
      </c>
      <c r="L34" s="74">
        <v>1279</v>
      </c>
      <c r="M34" s="74">
        <v>1350</v>
      </c>
      <c r="N34" s="73">
        <f>(M34-L34) / L34</f>
        <v>5.5512118842845973E-2</v>
      </c>
    </row>
    <row r="35" spans="1:14">
      <c r="A35" s="2">
        <v>73</v>
      </c>
      <c r="B35" t="s">
        <v>86</v>
      </c>
      <c r="C35" s="19">
        <v>2546926</v>
      </c>
      <c r="D35" s="20">
        <v>6258611.7390000001</v>
      </c>
      <c r="E35" s="21">
        <f>((D35-C35)/C35)</f>
        <v>1.4573198196571082</v>
      </c>
      <c r="F35" s="24">
        <v>43196621</v>
      </c>
      <c r="G35" s="25">
        <v>83656105.819999993</v>
      </c>
      <c r="H35" s="26">
        <f>((G35-F35) / F35)</f>
        <v>0.93663540997801642</v>
      </c>
      <c r="I35" s="31">
        <f>C35/(C35+F35)</f>
        <v>5.5678367049236475E-2</v>
      </c>
      <c r="J35" s="31">
        <f>D35/(D35+G35)</f>
        <v>6.9606087956548851E-2</v>
      </c>
      <c r="K35" s="12">
        <f>J35-I35</f>
        <v>1.3927720907312376E-2</v>
      </c>
      <c r="L35" s="74">
        <v>2204</v>
      </c>
      <c r="M35" s="74">
        <v>2637</v>
      </c>
      <c r="N35" s="73">
        <f>(M35-L35) / L35</f>
        <v>0.19646098003629764</v>
      </c>
    </row>
    <row r="36" spans="1:14">
      <c r="A36" s="2">
        <v>79</v>
      </c>
      <c r="B36" t="s">
        <v>92</v>
      </c>
      <c r="C36" s="19">
        <v>370717</v>
      </c>
      <c r="D36" s="20">
        <v>1029103.974</v>
      </c>
      <c r="E36" s="21">
        <f>((D36-C36)/C36)</f>
        <v>1.7759826876026727</v>
      </c>
      <c r="F36" s="24">
        <v>6419846</v>
      </c>
      <c r="G36" s="25">
        <v>15020150.858999999</v>
      </c>
      <c r="H36" s="26">
        <f>((G36-F36) / F36)</f>
        <v>1.3396434835041213</v>
      </c>
      <c r="I36" s="31">
        <f>C36/(C36+F36)</f>
        <v>5.4592969684546036E-2</v>
      </c>
      <c r="J36" s="31">
        <f>D36/(D36+G36)</f>
        <v>6.4121604691825762E-2</v>
      </c>
      <c r="K36" s="12">
        <f>J36-I36</f>
        <v>9.528635007279726E-3</v>
      </c>
      <c r="L36" s="74">
        <v>319</v>
      </c>
      <c r="M36" s="74">
        <v>460</v>
      </c>
      <c r="N36" s="73">
        <f>(M36-L36) / L36</f>
        <v>0.44200626959247646</v>
      </c>
    </row>
    <row r="37" spans="1:14">
      <c r="A37" s="2">
        <v>86</v>
      </c>
      <c r="B37" t="s">
        <v>99</v>
      </c>
      <c r="C37" s="19">
        <v>2805024</v>
      </c>
      <c r="D37" s="20">
        <v>6158061.8660000004</v>
      </c>
      <c r="E37" s="21">
        <f>((D37-C37)/C37)</f>
        <v>1.195368690606569</v>
      </c>
      <c r="F37" s="24">
        <v>38980332</v>
      </c>
      <c r="G37" s="25">
        <v>100165991.12</v>
      </c>
      <c r="H37" s="26">
        <f>((G37-F37) / F37)</f>
        <v>1.5696546432698419</v>
      </c>
      <c r="I37" s="31">
        <f>C37/(C37+F37)</f>
        <v>6.7129355078367647E-2</v>
      </c>
      <c r="J37" s="31">
        <f>D37/(D37+G37)</f>
        <v>5.7917862356233266E-2</v>
      </c>
      <c r="K37" s="12">
        <f>J37-I37</f>
        <v>-9.2114927221343817E-3</v>
      </c>
      <c r="L37" s="74">
        <v>2066</v>
      </c>
      <c r="M37" s="74">
        <v>2412</v>
      </c>
      <c r="N37" s="73">
        <f>(M37-L37) / L37</f>
        <v>0.16747337850919652</v>
      </c>
    </row>
    <row r="38" spans="1:14">
      <c r="A38" s="2">
        <v>68</v>
      </c>
      <c r="B38" t="s">
        <v>82</v>
      </c>
      <c r="C38" s="19">
        <v>182096</v>
      </c>
      <c r="D38" s="20">
        <v>352285.62359999999</v>
      </c>
      <c r="E38" s="21">
        <f>((D38-C38)/C38)</f>
        <v>0.93461483832703629</v>
      </c>
      <c r="F38" s="24">
        <v>2978147</v>
      </c>
      <c r="G38" s="25">
        <v>5893394.3689000001</v>
      </c>
      <c r="H38" s="26">
        <f>((G38-F38) / F38)</f>
        <v>0.97887960832692278</v>
      </c>
      <c r="I38" s="31">
        <f>C38/(C38+F38)</f>
        <v>5.7620885482540428E-2</v>
      </c>
      <c r="J38" s="31">
        <f>D38/(D38+G38)</f>
        <v>5.640468676317633E-2</v>
      </c>
      <c r="K38" s="12">
        <f>J38-I38</f>
        <v>-1.2161987193640977E-3</v>
      </c>
      <c r="L38" s="74">
        <v>366</v>
      </c>
      <c r="M38" s="74">
        <v>323</v>
      </c>
      <c r="N38" s="73">
        <f>(M38-L38) / L38</f>
        <v>-0.11748633879781421</v>
      </c>
    </row>
    <row r="39" spans="1:14">
      <c r="A39" s="2">
        <v>0</v>
      </c>
      <c r="B39" t="s">
        <v>15</v>
      </c>
      <c r="C39" s="19">
        <v>110546159</v>
      </c>
      <c r="D39" s="20">
        <v>256602170.30059972</v>
      </c>
      <c r="E39" s="21">
        <f>((D39-C39)/C39)</f>
        <v>1.3212219458534034</v>
      </c>
      <c r="F39" s="24">
        <v>2303450352</v>
      </c>
      <c r="G39" s="25">
        <v>4509709778.2350006</v>
      </c>
      <c r="H39" s="26">
        <f>((G39-F39) / F39)</f>
        <v>0.95780637265282831</v>
      </c>
      <c r="I39" s="31">
        <f>C39/(C39+F39)</f>
        <v>4.5793835449333839E-2</v>
      </c>
      <c r="J39" s="31">
        <f>D39/(D39+G39)</f>
        <v>5.3836629467661691E-2</v>
      </c>
      <c r="K39" s="12">
        <f>J39-I39</f>
        <v>8.0427940183278521E-3</v>
      </c>
      <c r="L39" s="72">
        <v>106788</v>
      </c>
      <c r="M39" s="72">
        <v>124471</v>
      </c>
      <c r="N39" s="73">
        <f>(M39-L39) / L39</f>
        <v>0.1655897666404465</v>
      </c>
    </row>
    <row r="40" spans="1:14">
      <c r="A40" s="2">
        <v>30</v>
      </c>
      <c r="B40" t="s">
        <v>45</v>
      </c>
      <c r="C40" s="19">
        <v>476025</v>
      </c>
      <c r="D40" s="20">
        <v>1146995.953</v>
      </c>
      <c r="E40" s="21">
        <f>((D40-C40)/C40)</f>
        <v>1.4095288125623653</v>
      </c>
      <c r="F40" s="24">
        <v>12022027</v>
      </c>
      <c r="G40" s="25">
        <v>27422461.82</v>
      </c>
      <c r="H40" s="26">
        <f>((G40-F40) / F40)</f>
        <v>1.2810181527624251</v>
      </c>
      <c r="I40" s="31">
        <f>C40/(C40+F40)</f>
        <v>3.8087935623887625E-2</v>
      </c>
      <c r="J40" s="31">
        <f>D40/(D40+G40)</f>
        <v>4.0147627655852322E-2</v>
      </c>
      <c r="K40" s="12">
        <f>J40-I40</f>
        <v>2.0596920319646966E-3</v>
      </c>
      <c r="L40" s="74">
        <v>339</v>
      </c>
      <c r="M40" s="74">
        <v>459</v>
      </c>
      <c r="N40" s="73">
        <f>(M40-L40) / L40</f>
        <v>0.35398230088495575</v>
      </c>
    </row>
    <row r="41" spans="1:14">
      <c r="A41" s="2">
        <v>35</v>
      </c>
      <c r="B41" t="s">
        <v>50</v>
      </c>
      <c r="C41" s="19">
        <v>50878</v>
      </c>
      <c r="D41" s="20">
        <v>47381.33438</v>
      </c>
      <c r="E41" s="21">
        <f>((D41-C41)/C41)</f>
        <v>-6.8726475490388766E-2</v>
      </c>
      <c r="F41" s="24">
        <v>563369</v>
      </c>
      <c r="G41" s="25">
        <v>1284582.8053000001</v>
      </c>
      <c r="H41" s="26">
        <f>((G41-F41) / F41)</f>
        <v>1.2801801400148041</v>
      </c>
      <c r="I41" s="31">
        <f>C41/(C41+F41)</f>
        <v>8.2829871370963148E-2</v>
      </c>
      <c r="J41" s="31">
        <f>D41/(D41+G41)</f>
        <v>3.5572530046779793E-2</v>
      </c>
      <c r="K41" s="12">
        <f>J41-I41</f>
        <v>-4.7257341324183355E-2</v>
      </c>
      <c r="L41" s="74">
        <v>145</v>
      </c>
      <c r="M41" s="74">
        <v>97</v>
      </c>
      <c r="N41" s="73">
        <f>(M41-L41) / L41</f>
        <v>-0.33103448275862069</v>
      </c>
    </row>
    <row r="42" spans="1:14">
      <c r="A42" s="2">
        <v>23</v>
      </c>
      <c r="B42" t="s">
        <v>38</v>
      </c>
      <c r="C42" s="19">
        <v>104474</v>
      </c>
      <c r="D42" s="20">
        <v>305884.13870000001</v>
      </c>
      <c r="E42" s="21">
        <f>((D42-C42)/C42)</f>
        <v>1.9278494046365604</v>
      </c>
      <c r="F42" s="24">
        <v>4523529</v>
      </c>
      <c r="G42" s="25">
        <v>8824927.3210000005</v>
      </c>
      <c r="H42" s="26">
        <f>((G42-F42) / F42)</f>
        <v>0.95089438378752533</v>
      </c>
      <c r="I42" s="31">
        <f>C42/(C42+F42)</f>
        <v>2.2574315530910417E-2</v>
      </c>
      <c r="J42" s="31">
        <f>D42/(D42+G42)</f>
        <v>3.3500214088316098E-2</v>
      </c>
      <c r="K42" s="12">
        <f>J42-I42</f>
        <v>1.0925898557405681E-2</v>
      </c>
      <c r="L42" s="74">
        <v>189</v>
      </c>
      <c r="M42" s="74">
        <v>242</v>
      </c>
      <c r="N42" s="73">
        <f>(M42-L42) / L42</f>
        <v>0.28042328042328041</v>
      </c>
    </row>
    <row r="43" spans="1:14">
      <c r="A43" s="2">
        <v>13</v>
      </c>
      <c r="B43" t="s">
        <v>28</v>
      </c>
      <c r="C43" s="19">
        <v>794901</v>
      </c>
      <c r="D43" s="20">
        <v>1608053.6610000001</v>
      </c>
      <c r="E43" s="21">
        <f>((D43-C43)/C43)</f>
        <v>1.0229609234357486</v>
      </c>
      <c r="F43" s="24">
        <v>20164341</v>
      </c>
      <c r="G43" s="25">
        <v>48915510.603</v>
      </c>
      <c r="H43" s="26">
        <f>((G43-F43) / F43)</f>
        <v>1.4258422629829559</v>
      </c>
      <c r="I43" s="31">
        <f>C43/(C43+F43)</f>
        <v>3.7926037592390029E-2</v>
      </c>
      <c r="J43" s="31">
        <f>D43/(D43+G43)</f>
        <v>3.1827795295626057E-2</v>
      </c>
      <c r="K43" s="12">
        <f>J43-I43</f>
        <v>-6.0982422967639713E-3</v>
      </c>
      <c r="L43" s="74">
        <v>581</v>
      </c>
      <c r="M43" s="74">
        <v>691</v>
      </c>
      <c r="N43" s="73">
        <f>(M43-L43) / L43</f>
        <v>0.18932874354561102</v>
      </c>
    </row>
    <row r="44" spans="1:14">
      <c r="A44" s="2">
        <v>32</v>
      </c>
      <c r="B44" t="s">
        <v>47</v>
      </c>
      <c r="C44" s="19">
        <v>47021</v>
      </c>
      <c r="D44" s="20">
        <v>106937.1623</v>
      </c>
      <c r="E44" s="21">
        <f>((D44-C44)/C44)</f>
        <v>1.2742426213819356</v>
      </c>
      <c r="F44" s="24">
        <v>1734502</v>
      </c>
      <c r="G44" s="25">
        <v>3257255.7153000003</v>
      </c>
      <c r="H44" s="26">
        <f>((G44-F44) / F44)</f>
        <v>0.87791983825905084</v>
      </c>
      <c r="I44" s="31">
        <f>C44/(C44+F44)</f>
        <v>2.6393709202743944E-2</v>
      </c>
      <c r="J44" s="31">
        <f>D44/(D44+G44)</f>
        <v>3.1786870191666441E-2</v>
      </c>
      <c r="K44" s="12">
        <f>J44-I44</f>
        <v>5.393160988922497E-3</v>
      </c>
      <c r="L44" s="74">
        <v>77</v>
      </c>
      <c r="M44" s="74">
        <v>92</v>
      </c>
      <c r="N44" s="73">
        <f>(M44-L44) / L44</f>
        <v>0.19480519480519481</v>
      </c>
    </row>
    <row r="45" spans="1:14">
      <c r="A45" s="2">
        <v>44</v>
      </c>
      <c r="B45" t="s">
        <v>59</v>
      </c>
      <c r="C45" s="19">
        <v>48752</v>
      </c>
      <c r="D45" s="20">
        <v>57625.18333</v>
      </c>
      <c r="E45" s="21">
        <f>((D45-C45)/C45)</f>
        <v>0.18200655009025271</v>
      </c>
      <c r="F45" s="24">
        <v>1032110</v>
      </c>
      <c r="G45" s="25">
        <v>2262283.7209000001</v>
      </c>
      <c r="H45" s="26">
        <f>((G45-F45) / F45)</f>
        <v>1.1919017555299338</v>
      </c>
      <c r="I45" s="31">
        <f>C45/(C45+F45)</f>
        <v>4.5104740475657393E-2</v>
      </c>
      <c r="J45" s="31">
        <f>D45/(D45+G45)</f>
        <v>2.4839416420588442E-2</v>
      </c>
      <c r="K45" s="12">
        <f>J45-I45</f>
        <v>-2.0265324055068951E-2</v>
      </c>
      <c r="L45" s="74">
        <v>199</v>
      </c>
      <c r="M45" s="74">
        <v>104</v>
      </c>
      <c r="N45" s="73">
        <f>(M45-L45) / L45</f>
        <v>-0.47738693467336685</v>
      </c>
    </row>
    <row r="46" spans="1:14">
      <c r="A46" s="2">
        <v>28</v>
      </c>
      <c r="B46" t="s">
        <v>43</v>
      </c>
      <c r="C46" s="19">
        <v>181004</v>
      </c>
      <c r="D46" s="20">
        <v>301562.27720000001</v>
      </c>
      <c r="E46" s="21">
        <f>((D46-C46)/C46)</f>
        <v>0.66605311042849891</v>
      </c>
      <c r="F46" s="24">
        <v>6047027</v>
      </c>
      <c r="G46" s="25">
        <v>12863565.698000001</v>
      </c>
      <c r="H46" s="26">
        <f>((G46-F46) / F46)</f>
        <v>1.1272545497150914</v>
      </c>
      <c r="I46" s="31">
        <f>C46/(C46+F46)</f>
        <v>2.9062796893592854E-2</v>
      </c>
      <c r="J46" s="31">
        <f>D46/(D46+G46)</f>
        <v>2.2906140963314014E-2</v>
      </c>
      <c r="K46" s="12">
        <f>J46-I46</f>
        <v>-6.1566559302788405E-3</v>
      </c>
      <c r="L46" s="74">
        <v>125</v>
      </c>
      <c r="M46" s="74">
        <v>94</v>
      </c>
      <c r="N46" s="73">
        <f>(M46-L46) / L46</f>
        <v>-0.248</v>
      </c>
    </row>
    <row r="47" spans="1:14">
      <c r="A47" s="2">
        <v>25</v>
      </c>
      <c r="B47" t="s">
        <v>40</v>
      </c>
      <c r="C47" s="19">
        <v>234897</v>
      </c>
      <c r="D47" s="20">
        <v>586651.14690000005</v>
      </c>
      <c r="E47" s="21">
        <f>((D47-C47)/C47)</f>
        <v>1.4974825004150758</v>
      </c>
      <c r="F47" s="24">
        <v>18133047</v>
      </c>
      <c r="G47" s="25">
        <v>30701624.802999999</v>
      </c>
      <c r="H47" s="26">
        <f>((G47-F47) / F47)</f>
        <v>0.69313104427512928</v>
      </c>
      <c r="I47" s="31">
        <f>C47/(C47+F47)</f>
        <v>1.2788420957729401E-2</v>
      </c>
      <c r="J47" s="31">
        <f>D47/(D47+G47)</f>
        <v>1.8749871288509745E-2</v>
      </c>
      <c r="K47" s="12">
        <f>J47-I47</f>
        <v>5.9614503307803442E-3</v>
      </c>
      <c r="L47" s="74">
        <v>136</v>
      </c>
      <c r="M47" s="74">
        <v>224</v>
      </c>
      <c r="N47" s="73">
        <f>(M47-L47) / L47</f>
        <v>0.6470588235294118</v>
      </c>
    </row>
    <row r="48" spans="1:14">
      <c r="A48" s="2">
        <v>83</v>
      </c>
      <c r="B48" t="s">
        <v>96</v>
      </c>
      <c r="C48" s="19">
        <v>19241</v>
      </c>
      <c r="D48" s="20">
        <v>63499.764219999997</v>
      </c>
      <c r="E48" s="21">
        <f>((D48-C48)/C48)</f>
        <v>2.3002320160074841</v>
      </c>
      <c r="F48" s="24">
        <v>2191005</v>
      </c>
      <c r="G48" s="25">
        <v>3459420.0085</v>
      </c>
      <c r="H48" s="26">
        <f>((G48-F48) / F48)</f>
        <v>0.57891926695740081</v>
      </c>
      <c r="I48" s="31">
        <f>C48/(C48+F48)</f>
        <v>8.7053658280571485E-3</v>
      </c>
      <c r="J48" s="31">
        <f>D48/(D48+G48)</f>
        <v>1.8024754554933468E-2</v>
      </c>
      <c r="K48" s="12">
        <f>J48-I48</f>
        <v>9.3193887268763192E-3</v>
      </c>
      <c r="L48" s="74">
        <v>31</v>
      </c>
      <c r="M48" s="74">
        <v>46</v>
      </c>
      <c r="N48" s="73">
        <f>(M48-L48) / L48</f>
        <v>0.4838709677419355</v>
      </c>
    </row>
    <row r="49" spans="1:14">
      <c r="A49" s="2">
        <v>70</v>
      </c>
      <c r="B49" t="s">
        <v>84</v>
      </c>
      <c r="C49" s="19">
        <v>675550</v>
      </c>
      <c r="D49" s="20">
        <v>1149575.713</v>
      </c>
      <c r="E49" s="21">
        <f>((D49-C49)/C49)</f>
        <v>0.70168856931389234</v>
      </c>
      <c r="F49" s="24">
        <v>27935265</v>
      </c>
      <c r="G49" s="25">
        <v>72461116.287</v>
      </c>
      <c r="H49" s="26">
        <f>((G49-F49) / F49)</f>
        <v>1.5938940005401774</v>
      </c>
      <c r="I49" s="31">
        <f>C49/(C49+F49)</f>
        <v>2.3611700680319661E-2</v>
      </c>
      <c r="J49" s="31">
        <f>D49/(D49+G49)</f>
        <v>1.5616966527090928E-2</v>
      </c>
      <c r="K49" s="12">
        <f>J49-I49</f>
        <v>-7.9947341532287334E-3</v>
      </c>
      <c r="L49" s="74">
        <v>604</v>
      </c>
      <c r="M49" s="74">
        <v>607</v>
      </c>
      <c r="N49" s="73">
        <f>(M49-L49) / L49</f>
        <v>4.9668874172185433E-3</v>
      </c>
    </row>
    <row r="50" spans="1:14">
      <c r="A50" s="2">
        <v>45</v>
      </c>
      <c r="B50" t="s">
        <v>60</v>
      </c>
      <c r="C50" s="19">
        <v>18460</v>
      </c>
      <c r="D50" s="20">
        <v>111353.1047</v>
      </c>
      <c r="E50" s="21">
        <f>((D50-C50)/C50)</f>
        <v>5.0321291820151677</v>
      </c>
      <c r="F50" s="24">
        <v>4452193</v>
      </c>
      <c r="G50" s="25">
        <v>7939880.8609999996</v>
      </c>
      <c r="H50" s="26">
        <f>((G50-F50) / F50)</f>
        <v>0.7833640322870099</v>
      </c>
      <c r="I50" s="31">
        <f>C50/(C50+F50)</f>
        <v>4.1291507079614541E-3</v>
      </c>
      <c r="J50" s="31">
        <f>D50/(D50+G50)</f>
        <v>1.3830563758845954E-2</v>
      </c>
      <c r="K50" s="12">
        <f>J50-I50</f>
        <v>9.7014130508845005E-3</v>
      </c>
      <c r="L50" s="74">
        <v>42</v>
      </c>
      <c r="M50" s="74">
        <v>98</v>
      </c>
      <c r="N50" s="73">
        <f>(M50-L50) / L50</f>
        <v>1.3333333333333333</v>
      </c>
    </row>
    <row r="51" spans="1:14">
      <c r="A51" s="2">
        <v>81</v>
      </c>
      <c r="B51" t="s">
        <v>94</v>
      </c>
      <c r="C51" s="19">
        <v>57877</v>
      </c>
      <c r="D51" s="20">
        <v>144142.1827</v>
      </c>
      <c r="E51" s="21">
        <f>((D51-C51)/C51)</f>
        <v>1.4904916063375782</v>
      </c>
      <c r="F51" s="24">
        <v>5865899</v>
      </c>
      <c r="G51" s="25">
        <v>10465341.390000001</v>
      </c>
      <c r="H51" s="26">
        <f>((G51-F51) / F51)</f>
        <v>0.78409846299774355</v>
      </c>
      <c r="I51" s="31">
        <f>C51/(C51+F51)</f>
        <v>9.7702884106353784E-3</v>
      </c>
      <c r="J51" s="31">
        <f>D51/(D51+G51)</f>
        <v>1.3586163898769047E-2</v>
      </c>
      <c r="K51" s="12">
        <f>J51-I51</f>
        <v>3.8158754881336687E-3</v>
      </c>
      <c r="L51" s="74">
        <v>62</v>
      </c>
      <c r="M51" s="74">
        <v>76</v>
      </c>
      <c r="N51" s="73">
        <f>(M51-L51) / L51</f>
        <v>0.22580645161290322</v>
      </c>
    </row>
    <row r="52" spans="1:14">
      <c r="A52" s="2">
        <v>5</v>
      </c>
      <c r="B52" t="s">
        <v>20</v>
      </c>
      <c r="C52" s="19">
        <v>175904</v>
      </c>
      <c r="D52" s="20">
        <v>264980.1189</v>
      </c>
      <c r="E52" s="21">
        <f>((D52-C52)/C52)</f>
        <v>0.5063905249454248</v>
      </c>
      <c r="F52" s="24">
        <v>10690424</v>
      </c>
      <c r="G52" s="25">
        <v>20403423.742000002</v>
      </c>
      <c r="H52" s="26">
        <f>((G52-F52) / F52)</f>
        <v>0.90857011302825808</v>
      </c>
      <c r="I52" s="31">
        <f>C52/(C52+F52)</f>
        <v>1.6187989171687067E-2</v>
      </c>
      <c r="J52" s="31">
        <f>D52/(D52+G52)</f>
        <v>1.2820540990167273E-2</v>
      </c>
      <c r="K52" s="12">
        <f>J52-I52</f>
        <v>-3.3674481815197943E-3</v>
      </c>
      <c r="L52" s="74">
        <v>134</v>
      </c>
      <c r="M52" s="74">
        <v>156</v>
      </c>
      <c r="N52" s="73">
        <f>(M52-L52) / L52</f>
        <v>0.16417910447761194</v>
      </c>
    </row>
    <row r="53" spans="1:14">
      <c r="A53" s="2">
        <v>66</v>
      </c>
      <c r="B53" t="s">
        <v>80</v>
      </c>
      <c r="C53" s="19">
        <v>395898</v>
      </c>
      <c r="D53" s="20">
        <v>532864.21569999994</v>
      </c>
      <c r="E53" s="21">
        <f>((D53-C53)/C53)</f>
        <v>0.34596339385397235</v>
      </c>
      <c r="F53" s="24">
        <v>20225645</v>
      </c>
      <c r="G53" s="25">
        <v>42072936.410999998</v>
      </c>
      <c r="H53" s="26">
        <f>((G53-F53) / F53)</f>
        <v>1.0801777352959572</v>
      </c>
      <c r="I53" s="31">
        <f>C53/(C53+F53)</f>
        <v>1.9198272408616563E-2</v>
      </c>
      <c r="J53" s="31">
        <f>D53/(D53+G53)</f>
        <v>1.2506846670217649E-2</v>
      </c>
      <c r="K53" s="12">
        <f>J53-I53</f>
        <v>-6.691425738398914E-3</v>
      </c>
      <c r="L53" s="74">
        <v>331</v>
      </c>
      <c r="M53" s="74">
        <v>318</v>
      </c>
      <c r="N53" s="73">
        <f>(M53-L53) / L53</f>
        <v>-3.9274924471299093E-2</v>
      </c>
    </row>
    <row r="54" spans="1:14">
      <c r="A54" s="2">
        <v>75</v>
      </c>
      <c r="B54" t="s">
        <v>88</v>
      </c>
      <c r="C54" s="19">
        <v>12337</v>
      </c>
      <c r="D54" s="20">
        <v>41588.380140000001</v>
      </c>
      <c r="E54" s="21">
        <f>((D54-C54)/C54)</f>
        <v>2.3710286244629977</v>
      </c>
      <c r="F54" s="24">
        <v>2088524</v>
      </c>
      <c r="G54" s="25">
        <v>3424263.1209</v>
      </c>
      <c r="H54" s="26">
        <f>((G54-F54) / F54)</f>
        <v>0.63956129826614394</v>
      </c>
      <c r="I54" s="31">
        <f>C54/(C54+F54)</f>
        <v>5.8723542395237001E-3</v>
      </c>
      <c r="J54" s="31">
        <f>D54/(D54+G54)</f>
        <v>1.199946971978475E-2</v>
      </c>
      <c r="K54" s="12">
        <f>J54-I54</f>
        <v>6.1271154802610495E-3</v>
      </c>
      <c r="L54" s="74">
        <v>34</v>
      </c>
      <c r="M54" s="74">
        <v>47</v>
      </c>
      <c r="N54" s="73">
        <f>(M54-L54) / L54</f>
        <v>0.38235294117647056</v>
      </c>
    </row>
    <row r="55" spans="1:14">
      <c r="A55" s="2">
        <v>27</v>
      </c>
      <c r="B55" t="s">
        <v>42</v>
      </c>
      <c r="C55" s="19">
        <v>327857</v>
      </c>
      <c r="D55" s="20">
        <v>15926877.75</v>
      </c>
      <c r="E55" s="21">
        <f>((D55-C55)/C55)</f>
        <v>47.578733258707302</v>
      </c>
      <c r="F55" s="24">
        <v>775493794</v>
      </c>
      <c r="G55" s="25">
        <v>1436142656.9000001</v>
      </c>
      <c r="H55" s="26">
        <f>((G55-F55) / F55)</f>
        <v>0.85190734988654226</v>
      </c>
      <c r="I55" s="31">
        <f>C55/(C55+F55)</f>
        <v>4.2259325913037712E-4</v>
      </c>
      <c r="J55" s="31">
        <f>D55/(D55+G55)</f>
        <v>1.0968398805942126E-2</v>
      </c>
      <c r="K55" s="12">
        <f>J55-I55</f>
        <v>1.0545805546811749E-2</v>
      </c>
      <c r="L55" s="74">
        <v>231</v>
      </c>
      <c r="M55" s="74">
        <v>2535</v>
      </c>
      <c r="N55" s="73">
        <f>(M55-L55) / L55</f>
        <v>9.9740259740259738</v>
      </c>
    </row>
    <row r="56" spans="1:14">
      <c r="A56" s="2">
        <v>22</v>
      </c>
      <c r="B56" t="s">
        <v>37</v>
      </c>
      <c r="C56" s="19">
        <v>20342</v>
      </c>
      <c r="D56" s="20">
        <v>49623.47294</v>
      </c>
      <c r="E56" s="21">
        <f>((D56-C56)/C56)</f>
        <v>1.4394588998131943</v>
      </c>
      <c r="F56" s="24">
        <v>2698226</v>
      </c>
      <c r="G56" s="25">
        <v>4524806.6685000006</v>
      </c>
      <c r="H56" s="26">
        <f>((G56-F56) / F56)</f>
        <v>0.67695614396273718</v>
      </c>
      <c r="I56" s="31">
        <f>C56/(C56+F56)</f>
        <v>7.4826158477551419E-3</v>
      </c>
      <c r="J56" s="31">
        <f>D56/(D56+G56)</f>
        <v>1.0848011972127059E-2</v>
      </c>
      <c r="K56" s="12">
        <f>J56-I56</f>
        <v>3.3653961243719169E-3</v>
      </c>
      <c r="L56" s="74">
        <v>40</v>
      </c>
      <c r="M56" s="74">
        <v>52</v>
      </c>
      <c r="N56" s="73">
        <f>(M56-L56) / L56</f>
        <v>0.3</v>
      </c>
    </row>
    <row r="57" spans="1:14">
      <c r="A57" s="2">
        <v>7</v>
      </c>
      <c r="B57" t="s">
        <v>22</v>
      </c>
      <c r="C57" s="19">
        <v>84930</v>
      </c>
      <c r="D57" s="20">
        <v>283579.05530000001</v>
      </c>
      <c r="E57" s="21">
        <f>((D57-C57)/C57)</f>
        <v>2.3389739232308959</v>
      </c>
      <c r="F57" s="24">
        <v>15518694</v>
      </c>
      <c r="G57" s="25">
        <v>31548752.404999997</v>
      </c>
      <c r="H57" s="26">
        <f>((G57-F57) / F57)</f>
        <v>1.0329515102881723</v>
      </c>
      <c r="I57" s="31">
        <f>C57/(C57+F57)</f>
        <v>5.4429663262842015E-3</v>
      </c>
      <c r="J57" s="31">
        <f>D57/(D57+G57)</f>
        <v>8.9085229479238231E-3</v>
      </c>
      <c r="K57" s="12">
        <f>J57-I57</f>
        <v>3.4655566216396216E-3</v>
      </c>
      <c r="L57" s="74">
        <v>109</v>
      </c>
      <c r="M57" s="74">
        <v>138</v>
      </c>
      <c r="N57" s="73">
        <f>(M57-L57) / L57</f>
        <v>0.26605504587155965</v>
      </c>
    </row>
    <row r="58" spans="1:14">
      <c r="A58" s="2">
        <v>76</v>
      </c>
      <c r="B58" t="s">
        <v>89</v>
      </c>
      <c r="C58" s="19">
        <v>3170</v>
      </c>
      <c r="D58" s="20">
        <v>26333.426599999999</v>
      </c>
      <c r="E58" s="21">
        <f>((D58-C58)/C58)</f>
        <v>7.3070746372239741</v>
      </c>
      <c r="F58" s="24">
        <v>1596537</v>
      </c>
      <c r="G58" s="25">
        <v>2956194.0795</v>
      </c>
      <c r="H58" s="26">
        <f>((G58-F58) / F58)</f>
        <v>0.85162891902912363</v>
      </c>
      <c r="I58" s="31">
        <f>C58/(C58+F58)</f>
        <v>1.9816128828591736E-3</v>
      </c>
      <c r="J58" s="31">
        <f>D58/(D58+G58)</f>
        <v>8.829231766058045E-3</v>
      </c>
      <c r="K58" s="12">
        <f>J58-I58</f>
        <v>6.8476188831988714E-3</v>
      </c>
      <c r="L58" s="74">
        <v>16</v>
      </c>
      <c r="M58" s="74">
        <v>30</v>
      </c>
      <c r="N58" s="73">
        <f>(M58-L58) / L58</f>
        <v>0.875</v>
      </c>
    </row>
    <row r="59" spans="1:14">
      <c r="A59" s="2">
        <v>85</v>
      </c>
      <c r="B59" t="s">
        <v>98</v>
      </c>
      <c r="C59" s="19">
        <v>123549</v>
      </c>
      <c r="D59" s="20">
        <v>194198.09239999999</v>
      </c>
      <c r="E59" s="21">
        <f>((D59-C59)/C59)</f>
        <v>0.57183054820354673</v>
      </c>
      <c r="F59" s="24">
        <v>14105278</v>
      </c>
      <c r="G59" s="25">
        <v>23741573.706999999</v>
      </c>
      <c r="H59" s="26">
        <f>((G59-F59) / F59)</f>
        <v>0.68316949917612391</v>
      </c>
      <c r="I59" s="31">
        <f>C59/(C59+F59)</f>
        <v>8.6830066877614017E-3</v>
      </c>
      <c r="J59" s="31">
        <f>D59/(D59+G59)</f>
        <v>8.1132997936113338E-3</v>
      </c>
      <c r="K59" s="12">
        <f>J59-I59</f>
        <v>-5.6970689415006791E-4</v>
      </c>
      <c r="L59" s="74">
        <v>95</v>
      </c>
      <c r="M59" s="74">
        <v>101</v>
      </c>
      <c r="N59" s="73">
        <f>(M59-L59) / L59</f>
        <v>6.3157894736842107E-2</v>
      </c>
    </row>
    <row r="60" spans="1:14">
      <c r="A60" s="2">
        <v>8</v>
      </c>
      <c r="B60" t="s">
        <v>23</v>
      </c>
      <c r="C60" s="22">
        <v>0</v>
      </c>
      <c r="D60" s="20">
        <v>83363.234060000003</v>
      </c>
      <c r="E60" s="23">
        <v>0</v>
      </c>
      <c r="F60" s="24">
        <v>7265078</v>
      </c>
      <c r="G60" s="25">
        <v>12829504.785999998</v>
      </c>
      <c r="H60" s="26">
        <f>((G60-F60) / F60)</f>
        <v>0.76591425253796286</v>
      </c>
      <c r="I60" s="31">
        <f>C60/(C60+F60)</f>
        <v>0</v>
      </c>
      <c r="J60" s="31">
        <f>D60/(D60+G60)</f>
        <v>6.4558263842313052E-3</v>
      </c>
      <c r="K60" s="12">
        <f>J60-I60</f>
        <v>6.4558263842313052E-3</v>
      </c>
      <c r="L60" s="75">
        <v>0</v>
      </c>
      <c r="M60" s="74">
        <v>35</v>
      </c>
      <c r="N60" s="73">
        <v>0</v>
      </c>
    </row>
    <row r="61" spans="1:14">
      <c r="A61" s="2">
        <v>46</v>
      </c>
      <c r="B61" t="s">
        <v>57</v>
      </c>
      <c r="C61" s="19">
        <v>12877</v>
      </c>
      <c r="D61" s="20">
        <v>109287.2265</v>
      </c>
      <c r="E61" s="21">
        <f>((D61-C61)/C61)</f>
        <v>7.4870099013745444</v>
      </c>
      <c r="F61" s="24">
        <v>12472271</v>
      </c>
      <c r="G61" s="25">
        <v>21592950.825999998</v>
      </c>
      <c r="H61" s="26">
        <f>((G61-F61) / F61)</f>
        <v>0.73127659156860825</v>
      </c>
      <c r="I61" s="31">
        <f>C61/(C61+F61)</f>
        <v>1.0313854509373859E-3</v>
      </c>
      <c r="J61" s="31">
        <f>D61/(D61+G61)</f>
        <v>5.0357583506190793E-3</v>
      </c>
      <c r="K61" s="12">
        <f>J61-I61</f>
        <v>4.0043728996816937E-3</v>
      </c>
      <c r="L61" s="74">
        <v>22</v>
      </c>
      <c r="M61" s="74">
        <v>48</v>
      </c>
      <c r="N61" s="73">
        <f>(M61-L61) / L61</f>
        <v>1.1818181818181819</v>
      </c>
    </row>
    <row r="62" spans="1:14">
      <c r="A62" s="2">
        <v>74</v>
      </c>
      <c r="B62" t="s">
        <v>87</v>
      </c>
      <c r="C62" s="19">
        <v>51167</v>
      </c>
      <c r="D62" s="20">
        <v>114191.2124</v>
      </c>
      <c r="E62" s="21">
        <f>((D62-C62)/C62)</f>
        <v>1.2317355404850783</v>
      </c>
      <c r="F62" s="24">
        <v>11361032</v>
      </c>
      <c r="G62" s="25">
        <v>24629587.243999999</v>
      </c>
      <c r="H62" s="26">
        <f>((G62-F62) / F62)</f>
        <v>1.1679005255860557</v>
      </c>
      <c r="I62" s="31">
        <f>C62/(C62+F62)</f>
        <v>4.4835355569947562E-3</v>
      </c>
      <c r="J62" s="31">
        <f>D62/(D62+G62)</f>
        <v>4.6149464440611472E-3</v>
      </c>
      <c r="K62" s="12">
        <f>J62-I62</f>
        <v>1.3141088706639104E-4</v>
      </c>
      <c r="L62" s="74">
        <v>81</v>
      </c>
      <c r="M62" s="74">
        <v>90</v>
      </c>
      <c r="N62" s="73">
        <f>(M62-L62) / L62</f>
        <v>0.1111111111111111</v>
      </c>
    </row>
    <row r="63" spans="1:14">
      <c r="A63" s="2">
        <v>65</v>
      </c>
      <c r="B63" t="s">
        <v>79</v>
      </c>
      <c r="C63" s="19">
        <v>13293</v>
      </c>
      <c r="D63" s="20">
        <v>21502.580030000001</v>
      </c>
      <c r="E63" s="21">
        <f>((D63-C63)/C63)</f>
        <v>0.61758670202362154</v>
      </c>
      <c r="F63" s="24">
        <v>3210270</v>
      </c>
      <c r="G63" s="25">
        <v>4675812.6865999997</v>
      </c>
      <c r="H63" s="26">
        <f>((G63-F63) / F63)</f>
        <v>0.45651695545857501</v>
      </c>
      <c r="I63" s="31">
        <f>C63/(C63+F63)</f>
        <v>4.1236979081842049E-3</v>
      </c>
      <c r="J63" s="31">
        <f>D63/(D63+G63)</f>
        <v>4.5776318619181423E-3</v>
      </c>
      <c r="K63" s="12">
        <f>J63-I63</f>
        <v>4.5393395373393743E-4</v>
      </c>
      <c r="L63" s="74">
        <v>24</v>
      </c>
      <c r="M63" s="74">
        <v>24</v>
      </c>
      <c r="N63" s="73">
        <f>(M63-L63) / L63</f>
        <v>0</v>
      </c>
    </row>
    <row r="64" spans="1:14">
      <c r="A64" s="2">
        <v>14</v>
      </c>
      <c r="B64" t="s">
        <v>29</v>
      </c>
      <c r="C64" s="19">
        <v>46871</v>
      </c>
      <c r="D64" s="20">
        <v>138495.74919999999</v>
      </c>
      <c r="E64" s="21">
        <f>((D64-C64)/C64)</f>
        <v>1.9548281282669453</v>
      </c>
      <c r="F64" s="24">
        <v>14365598</v>
      </c>
      <c r="G64" s="25">
        <v>34340000.458999999</v>
      </c>
      <c r="H64" s="26">
        <f>((G64-F64) / F64)</f>
        <v>1.3904330650906422</v>
      </c>
      <c r="I64" s="31">
        <f>C64/(C64+F64)</f>
        <v>3.2521145405412493E-3</v>
      </c>
      <c r="J64" s="31">
        <f>D64/(D64+G64)</f>
        <v>4.0168732523508848E-3</v>
      </c>
      <c r="K64" s="12">
        <f>J64-I64</f>
        <v>7.6475871180963547E-4</v>
      </c>
      <c r="L64" s="74">
        <v>52</v>
      </c>
      <c r="M64" s="74">
        <v>69</v>
      </c>
      <c r="N64" s="73">
        <f>(M64-L64) / L64</f>
        <v>0.32692307692307693</v>
      </c>
    </row>
    <row r="65" spans="1:14">
      <c r="A65" s="2">
        <v>82</v>
      </c>
      <c r="B65" t="s">
        <v>95</v>
      </c>
      <c r="C65" s="19">
        <v>963914</v>
      </c>
      <c r="D65" s="20">
        <v>1115133.1159999999</v>
      </c>
      <c r="E65" s="21">
        <f>((D65-C65)/C65)</f>
        <v>0.15688029844986162</v>
      </c>
      <c r="F65" s="24">
        <v>142060166</v>
      </c>
      <c r="G65" s="25">
        <v>281138396.41999996</v>
      </c>
      <c r="H65" s="26">
        <f>((G65-F65) / F65)</f>
        <v>0.97900934749013291</v>
      </c>
      <c r="I65" s="31">
        <f>C65/(C65+F65)</f>
        <v>6.7395224636299005E-3</v>
      </c>
      <c r="J65" s="31">
        <f>D65/(D65+G65)</f>
        <v>3.9508208022524319E-3</v>
      </c>
      <c r="K65" s="12">
        <f>J65-I65</f>
        <v>-2.7887016613774686E-3</v>
      </c>
      <c r="L65" s="74">
        <v>387</v>
      </c>
      <c r="M65" s="74">
        <v>292</v>
      </c>
      <c r="N65" s="73">
        <f>(M65-L65) / L65</f>
        <v>-0.2454780361757106</v>
      </c>
    </row>
    <row r="66" spans="1:14">
      <c r="A66" s="2">
        <v>37</v>
      </c>
      <c r="B66" t="s">
        <v>52</v>
      </c>
      <c r="C66" s="19">
        <v>4372</v>
      </c>
      <c r="D66" s="20">
        <v>5548.2092389999998</v>
      </c>
      <c r="E66" s="21">
        <f>((D66-C66)/C66)</f>
        <v>0.26903230535224149</v>
      </c>
      <c r="F66" s="24">
        <v>1049478</v>
      </c>
      <c r="G66" s="25">
        <v>1765699.6742000002</v>
      </c>
      <c r="H66" s="26">
        <f>((G66-F66) / F66)</f>
        <v>0.68245515789754552</v>
      </c>
      <c r="I66" s="31">
        <f>C66/(C66+F66)</f>
        <v>4.148597997817526E-3</v>
      </c>
      <c r="J66" s="31">
        <f>D66/(D66+G66)</f>
        <v>3.1323731087417126E-3</v>
      </c>
      <c r="K66" s="12">
        <f>J66-I66</f>
        <v>-1.0162248890758134E-3</v>
      </c>
      <c r="L66" s="74">
        <v>25</v>
      </c>
      <c r="M66" s="74">
        <v>26</v>
      </c>
      <c r="N66" s="73">
        <f>(M66-L66) / L66</f>
        <v>0.04</v>
      </c>
    </row>
    <row r="67" spans="1:14">
      <c r="A67" s="2">
        <v>54</v>
      </c>
      <c r="B67" t="s">
        <v>68</v>
      </c>
      <c r="C67" s="22">
        <v>330</v>
      </c>
      <c r="D67" s="20">
        <v>4458.7687390000001</v>
      </c>
      <c r="E67" s="21">
        <f>((D67-C67)/C67)</f>
        <v>12.511420421212122</v>
      </c>
      <c r="F67" s="24">
        <v>1189506</v>
      </c>
      <c r="G67" s="25">
        <v>1671943.2535000001</v>
      </c>
      <c r="H67" s="26">
        <f>((G67-F67) / F67)</f>
        <v>0.40557782264234071</v>
      </c>
      <c r="I67" s="31">
        <f>C67/(C67+F67)</f>
        <v>2.7734914727743989E-4</v>
      </c>
      <c r="J67" s="31">
        <f>D67/(D67+G67)</f>
        <v>2.6597252209496114E-3</v>
      </c>
      <c r="K67" s="12">
        <f>J67-I67</f>
        <v>2.3823760736721715E-3</v>
      </c>
      <c r="L67" s="74">
        <v>5</v>
      </c>
      <c r="M67" s="74">
        <v>9</v>
      </c>
      <c r="N67" s="73">
        <f>(M67-L67) / L67</f>
        <v>0.8</v>
      </c>
    </row>
    <row r="68" spans="1:14">
      <c r="A68" s="2">
        <v>12</v>
      </c>
      <c r="B68" t="s">
        <v>27</v>
      </c>
      <c r="C68" s="19">
        <v>2168</v>
      </c>
      <c r="D68" s="20">
        <v>11616.046</v>
      </c>
      <c r="E68" s="21">
        <f>((D68-C68)/C68)</f>
        <v>4.3579547970479702</v>
      </c>
      <c r="F68" s="24">
        <v>2940610</v>
      </c>
      <c r="G68" s="25">
        <v>4606448.5443000002</v>
      </c>
      <c r="H68" s="26">
        <f>((G68-F68) / F68)</f>
        <v>0.56649421184720183</v>
      </c>
      <c r="I68" s="31">
        <f>C68/(C68+F68)</f>
        <v>7.3671884185623243E-4</v>
      </c>
      <c r="J68" s="31">
        <f>D68/(D68+G68)</f>
        <v>2.5153494007855346E-3</v>
      </c>
      <c r="K68" s="12">
        <f>J68-I68</f>
        <v>1.7786305589293022E-3</v>
      </c>
      <c r="L68" s="74">
        <v>11</v>
      </c>
      <c r="M68" s="74">
        <v>20</v>
      </c>
      <c r="N68" s="73">
        <f>(M68-L68) / L68</f>
        <v>0.81818181818181823</v>
      </c>
    </row>
    <row r="69" spans="1:14">
      <c r="A69" s="2">
        <v>52</v>
      </c>
      <c r="B69" t="s">
        <v>66</v>
      </c>
      <c r="C69" s="19">
        <v>24833</v>
      </c>
      <c r="D69" s="20">
        <v>49339.70577</v>
      </c>
      <c r="E69" s="21">
        <f>((D69-C69)/C69)</f>
        <v>0.98686045866387473</v>
      </c>
      <c r="F69" s="24">
        <v>9793337</v>
      </c>
      <c r="G69" s="25">
        <v>20489738.879000001</v>
      </c>
      <c r="H69" s="26">
        <f>((G69-F69) / F69)</f>
        <v>1.0922121723167497</v>
      </c>
      <c r="I69" s="31">
        <f>C69/(C69+F69)</f>
        <v>2.529290081552876E-3</v>
      </c>
      <c r="J69" s="31">
        <f>D69/(D69+G69)</f>
        <v>2.4022356001201558E-3</v>
      </c>
      <c r="K69" s="12">
        <f>J69-I69</f>
        <v>-1.2705448143272022E-4</v>
      </c>
      <c r="L69" s="74">
        <v>45</v>
      </c>
      <c r="M69" s="74">
        <v>60</v>
      </c>
      <c r="N69" s="73">
        <f>(M69-L69) / L69</f>
        <v>0.33333333333333331</v>
      </c>
    </row>
    <row r="70" spans="1:14">
      <c r="A70" s="2">
        <v>69</v>
      </c>
      <c r="B70" t="s">
        <v>83</v>
      </c>
      <c r="C70" s="19">
        <v>238970</v>
      </c>
      <c r="D70" s="20">
        <v>334969.32939999999</v>
      </c>
      <c r="E70" s="21">
        <f>((D70-C70)/C70)</f>
        <v>0.40172125957233118</v>
      </c>
      <c r="F70" s="24">
        <v>58930278</v>
      </c>
      <c r="G70" s="25">
        <v>157861549.94</v>
      </c>
      <c r="H70" s="26">
        <f>((G70-F70) / F70)</f>
        <v>1.6787850880323354</v>
      </c>
      <c r="I70" s="31">
        <f>C70/(C70+F70)</f>
        <v>4.0387533740499793E-3</v>
      </c>
      <c r="J70" s="31">
        <f>D70/(D70+G70)</f>
        <v>2.117425408264297E-3</v>
      </c>
      <c r="K70" s="12">
        <f>J70-I70</f>
        <v>-1.9213279657856823E-3</v>
      </c>
      <c r="L70" s="74">
        <v>114</v>
      </c>
      <c r="M70" s="74">
        <v>89</v>
      </c>
      <c r="N70" s="73">
        <f>(M70-L70) / L70</f>
        <v>-0.21929824561403508</v>
      </c>
    </row>
    <row r="71" spans="1:14">
      <c r="A71" s="2">
        <v>42</v>
      </c>
      <c r="B71" t="s">
        <v>56</v>
      </c>
      <c r="C71" s="19">
        <v>1359</v>
      </c>
      <c r="D71" s="20">
        <v>20590.76729</v>
      </c>
      <c r="E71" s="21">
        <f>((D71-C71)/C71)</f>
        <v>14.151410809418691</v>
      </c>
      <c r="F71" s="24">
        <v>6089515</v>
      </c>
      <c r="G71" s="25">
        <v>10445501.388</v>
      </c>
      <c r="H71" s="26">
        <f>((G71-F71) / F71)</f>
        <v>0.7153256684645658</v>
      </c>
      <c r="I71" s="31">
        <f>C71/(C71+F71)</f>
        <v>2.2312068842665273E-4</v>
      </c>
      <c r="J71" s="31">
        <f>D71/(D71+G71)</f>
        <v>1.9673787488668887E-3</v>
      </c>
      <c r="K71" s="12">
        <f>J71-I71</f>
        <v>1.744258060440236E-3</v>
      </c>
      <c r="L71" s="74">
        <v>4</v>
      </c>
      <c r="M71" s="74">
        <v>14</v>
      </c>
      <c r="N71" s="73">
        <f>(M71-L71) / L71</f>
        <v>2.5</v>
      </c>
    </row>
    <row r="72" spans="1:14">
      <c r="A72" s="2">
        <v>57</v>
      </c>
      <c r="B72" t="s">
        <v>71</v>
      </c>
      <c r="C72" s="19">
        <v>5170</v>
      </c>
      <c r="D72" s="20">
        <v>12098.37918</v>
      </c>
      <c r="E72" s="21">
        <f>((D72-C72)/C72)</f>
        <v>1.3401120270793037</v>
      </c>
      <c r="F72" s="24">
        <v>3338939</v>
      </c>
      <c r="G72" s="25">
        <v>6487418.6530999998</v>
      </c>
      <c r="H72" s="26">
        <f>((G72-F72) / F72)</f>
        <v>0.94295812325412343</v>
      </c>
      <c r="I72" s="31">
        <f>C72/(C72+F72)</f>
        <v>1.5460022385633961E-3</v>
      </c>
      <c r="J72" s="31">
        <f>D72/(D72+G72)</f>
        <v>1.8614274137467635E-3</v>
      </c>
      <c r="K72" s="12">
        <f>J72-I72</f>
        <v>3.1542517518336742E-4</v>
      </c>
      <c r="L72" s="74">
        <v>15</v>
      </c>
      <c r="M72" s="74">
        <v>16</v>
      </c>
      <c r="N72" s="73">
        <f>(M72-L72) / L72</f>
        <v>6.6666666666666666E-2</v>
      </c>
    </row>
    <row r="73" spans="1:14">
      <c r="A73" s="2">
        <v>10</v>
      </c>
      <c r="B73" t="s">
        <v>25</v>
      </c>
      <c r="C73" s="19">
        <v>148433</v>
      </c>
      <c r="D73" s="20">
        <v>212293.70920000001</v>
      </c>
      <c r="E73" s="21">
        <f>((D73-C73)/C73)</f>
        <v>0.43023255745016276</v>
      </c>
      <c r="F73" s="24">
        <v>57631029</v>
      </c>
      <c r="G73" s="25">
        <v>124552844.16</v>
      </c>
      <c r="H73" s="26">
        <f>((G73-F73) / F73)</f>
        <v>1.1612115265198544</v>
      </c>
      <c r="I73" s="31">
        <f>C73/(C73+F73)</f>
        <v>2.5689578071876129E-3</v>
      </c>
      <c r="J73" s="31">
        <f>D73/(D73+G73)</f>
        <v>1.7015467046777308E-3</v>
      </c>
      <c r="K73" s="12">
        <f>J73-I73</f>
        <v>-8.674111025098821E-4</v>
      </c>
      <c r="L73" s="74">
        <v>45</v>
      </c>
      <c r="M73" s="74">
        <v>35</v>
      </c>
      <c r="N73" s="73">
        <f>(M73-L73) / L73</f>
        <v>-0.22222222222222221</v>
      </c>
    </row>
    <row r="74" spans="1:14">
      <c r="A74" s="2">
        <v>63</v>
      </c>
      <c r="B74" t="s">
        <v>77</v>
      </c>
      <c r="C74" s="22">
        <v>0</v>
      </c>
      <c r="D74" s="20">
        <v>2537.7239690000001</v>
      </c>
      <c r="E74" s="23">
        <v>0</v>
      </c>
      <c r="F74" s="24">
        <v>565020</v>
      </c>
      <c r="G74" s="25">
        <v>1568797.4909999999</v>
      </c>
      <c r="H74" s="26">
        <f>((G74-F74) / F74)</f>
        <v>1.7765344430285652</v>
      </c>
      <c r="I74" s="31">
        <f>C74/(C74+F74)</f>
        <v>0</v>
      </c>
      <c r="J74" s="31">
        <f>D74/(D74+G74)</f>
        <v>1.6150111986448835E-3</v>
      </c>
      <c r="K74" s="12">
        <f>J74-I74</f>
        <v>1.6150111986448835E-3</v>
      </c>
      <c r="L74" s="75">
        <v>0</v>
      </c>
      <c r="M74" s="74">
        <v>3</v>
      </c>
      <c r="N74" s="73">
        <v>0</v>
      </c>
    </row>
    <row r="75" spans="1:14">
      <c r="A75" s="2">
        <v>17</v>
      </c>
      <c r="B75" t="s">
        <v>32</v>
      </c>
      <c r="C75" s="19">
        <v>7411</v>
      </c>
      <c r="D75" s="20">
        <v>6639.6002749999998</v>
      </c>
      <c r="E75" s="21">
        <f>((D75-C75)/C75)</f>
        <v>-0.10408847996221836</v>
      </c>
      <c r="F75" s="24">
        <v>2410467</v>
      </c>
      <c r="G75" s="25">
        <v>4148766.9167999998</v>
      </c>
      <c r="H75" s="26">
        <f>((G75-F75) / F75)</f>
        <v>0.72114653168867271</v>
      </c>
      <c r="I75" s="31">
        <f>C75/(C75+F75)</f>
        <v>3.0650843425516095E-3</v>
      </c>
      <c r="J75" s="31">
        <f>D75/(D75+G75)</f>
        <v>1.5978220777479143E-3</v>
      </c>
      <c r="K75" s="12">
        <f>J75-I75</f>
        <v>-1.4672622648036952E-3</v>
      </c>
      <c r="L75" s="74">
        <v>12</v>
      </c>
      <c r="M75" s="74">
        <v>16</v>
      </c>
      <c r="N75" s="73">
        <f>(M75-L75) / L75</f>
        <v>0.33333333333333331</v>
      </c>
    </row>
    <row r="76" spans="1:14">
      <c r="A76" s="2">
        <v>53</v>
      </c>
      <c r="B76" t="s">
        <v>67</v>
      </c>
      <c r="C76" s="19">
        <v>7978</v>
      </c>
      <c r="D76" s="20">
        <v>9637.7869109999992</v>
      </c>
      <c r="E76" s="21">
        <f>((D76-C76)/C76)</f>
        <v>0.20804548896966649</v>
      </c>
      <c r="F76" s="24">
        <v>4051135</v>
      </c>
      <c r="G76" s="25">
        <v>7069892.1390000004</v>
      </c>
      <c r="H76" s="26">
        <f>((G76-F76) / F76)</f>
        <v>0.74516330337053704</v>
      </c>
      <c r="I76" s="31">
        <f>C76/(C76+F76)</f>
        <v>1.9654540289959898E-3</v>
      </c>
      <c r="J76" s="31">
        <f>D76/(D76+G76)</f>
        <v>1.361359724707965E-3</v>
      </c>
      <c r="K76" s="12">
        <f>J76-I76</f>
        <v>-6.040943042880248E-4</v>
      </c>
      <c r="L76" s="74">
        <v>9</v>
      </c>
      <c r="M76" s="74">
        <v>8</v>
      </c>
      <c r="N76" s="73">
        <f>(M76-L76) / L76</f>
        <v>-0.1111111111111111</v>
      </c>
    </row>
    <row r="77" spans="1:14">
      <c r="A77" s="2">
        <v>71</v>
      </c>
      <c r="B77" t="s">
        <v>85</v>
      </c>
      <c r="C77" s="19">
        <v>8518</v>
      </c>
      <c r="D77" s="20">
        <v>9332.0726539999996</v>
      </c>
      <c r="E77" s="21">
        <f>((D77-C77)/C77)</f>
        <v>9.5570868044141777E-2</v>
      </c>
      <c r="F77" s="24">
        <v>3608770</v>
      </c>
      <c r="G77" s="25">
        <v>7004983.8670000006</v>
      </c>
      <c r="H77" s="26">
        <f>((G77-F77) / F77)</f>
        <v>0.9411001163831445</v>
      </c>
      <c r="I77" s="31">
        <f>C77/(C77+F77)</f>
        <v>2.3548028246575888E-3</v>
      </c>
      <c r="J77" s="31">
        <f>D77/(D77+G77)</f>
        <v>1.3304323235916757E-3</v>
      </c>
      <c r="K77" s="12">
        <f>J77-I77</f>
        <v>-1.0243705010659131E-3</v>
      </c>
      <c r="L77" s="74">
        <v>15</v>
      </c>
      <c r="M77" s="74">
        <v>13</v>
      </c>
      <c r="N77" s="73">
        <f>(M77-L77) / L77</f>
        <v>-0.13333333333333333</v>
      </c>
    </row>
    <row r="78" spans="1:14">
      <c r="A78" s="2">
        <v>2</v>
      </c>
      <c r="B78" t="s">
        <v>17</v>
      </c>
      <c r="C78" s="19">
        <v>295101</v>
      </c>
      <c r="D78" s="20">
        <v>292828.86700000003</v>
      </c>
      <c r="E78" s="21">
        <f>((D78-C78)/C78)</f>
        <v>-7.6995096594046535E-3</v>
      </c>
      <c r="F78" s="24">
        <v>140996322</v>
      </c>
      <c r="G78" s="25">
        <v>274980995.38999999</v>
      </c>
      <c r="H78" s="26">
        <f>((G78-F78) / F78)</f>
        <v>0.9502706984796383</v>
      </c>
      <c r="I78" s="31">
        <f>C78/(C78+F78)</f>
        <v>2.0885981168156259E-3</v>
      </c>
      <c r="J78" s="31">
        <f>D78/(D78+G78)</f>
        <v>1.0637730187037704E-3</v>
      </c>
      <c r="K78" s="12">
        <f>J78-I78</f>
        <v>-1.0248250981118555E-3</v>
      </c>
      <c r="L78" s="74">
        <v>210</v>
      </c>
      <c r="M78" s="74">
        <v>154</v>
      </c>
      <c r="N78" s="73">
        <f>(M78-L78) / L78</f>
        <v>-0.26666666666666666</v>
      </c>
    </row>
    <row r="79" spans="1:14">
      <c r="A79" s="2">
        <v>87</v>
      </c>
      <c r="B79" t="s">
        <v>100</v>
      </c>
      <c r="C79" s="22">
        <v>0</v>
      </c>
      <c r="D79" s="20">
        <v>3320.8666239999998</v>
      </c>
      <c r="E79" s="23">
        <v>0</v>
      </c>
      <c r="F79" s="24">
        <v>2188279</v>
      </c>
      <c r="G79" s="25">
        <v>3383101.3887999998</v>
      </c>
      <c r="H79" s="26">
        <f>((G79-F79) / F79)</f>
        <v>0.54601007860515038</v>
      </c>
      <c r="I79" s="31">
        <f>C79/(C79+F79)</f>
        <v>0</v>
      </c>
      <c r="J79" s="31">
        <f>D79/(D79+G79)</f>
        <v>9.8064162514907875E-4</v>
      </c>
      <c r="K79" s="12">
        <f>J79-I79</f>
        <v>9.8064162514907875E-4</v>
      </c>
      <c r="L79" s="74">
        <v>1</v>
      </c>
      <c r="M79" s="74">
        <v>7</v>
      </c>
      <c r="N79" s="73">
        <f>(M79-L79) / L79</f>
        <v>6</v>
      </c>
    </row>
    <row r="80" spans="1:14">
      <c r="A80" s="2">
        <v>84</v>
      </c>
      <c r="B80" t="s">
        <v>97</v>
      </c>
      <c r="C80" s="22">
        <v>0</v>
      </c>
      <c r="D80" s="20">
        <v>1942.0565280000001</v>
      </c>
      <c r="E80" s="23">
        <v>0</v>
      </c>
      <c r="F80" s="24">
        <v>1011692</v>
      </c>
      <c r="G80" s="25">
        <v>2164869.9013</v>
      </c>
      <c r="H80" s="26">
        <f>((G80-F80) / F80)</f>
        <v>1.1398507661422648</v>
      </c>
      <c r="I80" s="31">
        <f>C80/(C80+F80)</f>
        <v>0</v>
      </c>
      <c r="J80" s="31">
        <f>D80/(D80+G80)</f>
        <v>8.9627368031820645E-4</v>
      </c>
      <c r="K80" s="12">
        <f>J80-I80</f>
        <v>8.9627368031820645E-4</v>
      </c>
      <c r="L80" s="75">
        <v>0</v>
      </c>
      <c r="M80" s="75">
        <v>0</v>
      </c>
      <c r="N80" s="73">
        <v>0</v>
      </c>
    </row>
    <row r="81" spans="1:14">
      <c r="A81" s="2">
        <v>64</v>
      </c>
      <c r="B81" t="s">
        <v>78</v>
      </c>
      <c r="C81" s="22">
        <v>333</v>
      </c>
      <c r="D81" s="20">
        <v>3715.1470129999998</v>
      </c>
      <c r="E81" s="21">
        <f>((D81-C81)/C81)</f>
        <v>10.156597636636636</v>
      </c>
      <c r="F81" s="24">
        <v>3163216</v>
      </c>
      <c r="G81" s="25">
        <v>4923749.9401000002</v>
      </c>
      <c r="H81" s="26">
        <f>((G81-F81) / F81)</f>
        <v>0.55656456596704118</v>
      </c>
      <c r="I81" s="31">
        <f>C81/(C81+F81)</f>
        <v>1.0526152748068704E-4</v>
      </c>
      <c r="J81" s="31">
        <f>D81/(D81+G81)</f>
        <v>7.5396719151118389E-4</v>
      </c>
      <c r="K81" s="12">
        <f>J81-I81</f>
        <v>6.4870566403049689E-4</v>
      </c>
      <c r="L81" s="74">
        <v>5</v>
      </c>
      <c r="M81" s="74">
        <v>9</v>
      </c>
      <c r="N81" s="73">
        <f>(M81-L81) / L81</f>
        <v>0.8</v>
      </c>
    </row>
    <row r="82" spans="1:14">
      <c r="A82" s="2">
        <v>24</v>
      </c>
      <c r="B82" t="s">
        <v>39</v>
      </c>
      <c r="C82" s="19">
        <v>4106</v>
      </c>
      <c r="D82" s="20">
        <v>9434.1630239999995</v>
      </c>
      <c r="E82" s="21">
        <f>((D82-C82)/C82)</f>
        <v>1.2976529527520699</v>
      </c>
      <c r="F82" s="24">
        <v>7309043</v>
      </c>
      <c r="G82" s="25">
        <v>13137853.591</v>
      </c>
      <c r="H82" s="26">
        <f>((G82-F82) / F82)</f>
        <v>0.79747931309201492</v>
      </c>
      <c r="I82" s="31">
        <f>C82/(C82+F82)</f>
        <v>5.6145444322274851E-4</v>
      </c>
      <c r="J82" s="31">
        <f>D82/(D82+G82)</f>
        <v>7.1757484893509519E-4</v>
      </c>
      <c r="K82" s="12">
        <f>J82-I82</f>
        <v>1.5612040571234668E-4</v>
      </c>
      <c r="L82" s="74">
        <v>10</v>
      </c>
      <c r="M82" s="74">
        <v>14</v>
      </c>
      <c r="N82" s="73">
        <f>(M82-L82) / L82</f>
        <v>0.4</v>
      </c>
    </row>
    <row r="83" spans="1:14">
      <c r="A83" s="2">
        <v>59</v>
      </c>
      <c r="B83" t="s">
        <v>73</v>
      </c>
      <c r="C83" s="19">
        <v>3769</v>
      </c>
      <c r="D83" s="20">
        <v>1842.7360269999999</v>
      </c>
      <c r="E83" s="21">
        <f>((D83-C83)/C83)</f>
        <v>-0.51108091615813211</v>
      </c>
      <c r="F83" s="24">
        <v>2088937</v>
      </c>
      <c r="G83" s="25">
        <v>2714332.0589000001</v>
      </c>
      <c r="H83" s="26">
        <f>((G83-F83) / F83)</f>
        <v>0.29938435620605125</v>
      </c>
      <c r="I83" s="31">
        <f>C83/(C83+F83)</f>
        <v>1.8010174386655364E-3</v>
      </c>
      <c r="J83" s="31">
        <f>D83/(D83+G83)</f>
        <v>6.7843057466024576E-4</v>
      </c>
      <c r="K83" s="12">
        <f>J83-I83</f>
        <v>-1.1225868640052906E-3</v>
      </c>
      <c r="L83" s="74">
        <v>4</v>
      </c>
      <c r="M83" s="74">
        <v>4</v>
      </c>
      <c r="N83" s="73">
        <f>(M83-L83) / L83</f>
        <v>0</v>
      </c>
    </row>
    <row r="84" spans="1:14">
      <c r="A84" s="2">
        <v>62</v>
      </c>
      <c r="B84" t="s">
        <v>76</v>
      </c>
      <c r="C84" s="19">
        <v>175419</v>
      </c>
      <c r="D84" s="20">
        <v>123994.51700000001</v>
      </c>
      <c r="E84" s="21">
        <f>((D84-C84)/C84)</f>
        <v>-0.29315229821171018</v>
      </c>
      <c r="F84" s="24">
        <v>235977910</v>
      </c>
      <c r="G84" s="25">
        <v>441510676.65000004</v>
      </c>
      <c r="H84" s="26">
        <f>((G84-F84) / F84)</f>
        <v>0.87098307909414074</v>
      </c>
      <c r="I84" s="31">
        <f>C84/(C84+F84)</f>
        <v>7.4281823907720564E-4</v>
      </c>
      <c r="J84" s="31">
        <f>D84/(D84+G84)</f>
        <v>2.8076264182870877E-4</v>
      </c>
      <c r="K84" s="12">
        <f>J84-I84</f>
        <v>-4.6205559724849687E-4</v>
      </c>
      <c r="L84" s="74">
        <v>29</v>
      </c>
      <c r="M84" s="74">
        <v>17</v>
      </c>
      <c r="N84" s="73">
        <f>(M84-L84) / L84</f>
        <v>-0.41379310344827586</v>
      </c>
    </row>
    <row r="85" spans="1:14">
      <c r="A85" s="2">
        <v>55</v>
      </c>
      <c r="B85" t="s">
        <v>69</v>
      </c>
      <c r="C85" s="19">
        <v>48332</v>
      </c>
      <c r="D85" s="20">
        <v>23379.644270000001</v>
      </c>
      <c r="E85" s="21">
        <f>((D85-C85)/C85)</f>
        <v>-0.51626987772076471</v>
      </c>
      <c r="F85" s="24">
        <v>55108708</v>
      </c>
      <c r="G85" s="25">
        <v>123308001.63999999</v>
      </c>
      <c r="H85" s="26">
        <f>((G85-F85) / F85)</f>
        <v>1.2375411457659284</v>
      </c>
      <c r="I85" s="31">
        <f>C85/(C85+F85)</f>
        <v>8.7626167031443312E-4</v>
      </c>
      <c r="J85" s="31">
        <f>D85/(D85+G85)</f>
        <v>1.8956768363853478E-4</v>
      </c>
      <c r="K85" s="12">
        <f>J85-I85</f>
        <v>-6.8669398667589837E-4</v>
      </c>
      <c r="L85" s="74">
        <v>33</v>
      </c>
      <c r="M85" s="74">
        <v>22</v>
      </c>
      <c r="N85" s="73">
        <f>(M85-L85) / L85</f>
        <v>-0.33333333333333331</v>
      </c>
    </row>
    <row r="86" spans="1:14">
      <c r="A86" s="2">
        <v>19</v>
      </c>
      <c r="B86" t="s">
        <v>34</v>
      </c>
      <c r="C86" s="19">
        <v>62537</v>
      </c>
      <c r="D86" s="20">
        <v>29942.623179999999</v>
      </c>
      <c r="E86" s="21">
        <f>((D86-C86)/C86)</f>
        <v>-0.52120147784511572</v>
      </c>
      <c r="F86" s="24">
        <v>209953084</v>
      </c>
      <c r="G86" s="25">
        <v>385723745.47000003</v>
      </c>
      <c r="H86" s="26">
        <f>((G86-F86) / F86)</f>
        <v>0.83719018611796159</v>
      </c>
      <c r="I86" s="31">
        <f>C86/(C86+F86)</f>
        <v>2.9777308803138983E-4</v>
      </c>
      <c r="J86" s="31">
        <f>D86/(D86+G86)</f>
        <v>7.7621093729549168E-5</v>
      </c>
      <c r="K86" s="12">
        <f>J86-I86</f>
        <v>-2.2015199430184065E-4</v>
      </c>
      <c r="L86" s="74">
        <v>32</v>
      </c>
      <c r="M86" s="74">
        <v>11</v>
      </c>
      <c r="N86" s="73">
        <f>(M86-L86) / L86</f>
        <v>-0.65625</v>
      </c>
    </row>
    <row r="87" spans="1:14">
      <c r="A87" s="2">
        <v>67</v>
      </c>
      <c r="B87" t="s">
        <v>81</v>
      </c>
      <c r="C87" s="22">
        <v>0</v>
      </c>
      <c r="D87" s="20">
        <v>109.308329</v>
      </c>
      <c r="E87" s="23">
        <v>0</v>
      </c>
      <c r="F87" s="24">
        <v>1878037</v>
      </c>
      <c r="G87" s="25">
        <v>2780828.2752999999</v>
      </c>
      <c r="H87" s="26">
        <f>((G87-F87) / F87)</f>
        <v>0.48071005805529915</v>
      </c>
      <c r="I87" s="31">
        <f>C87/(C87+F87)</f>
        <v>0</v>
      </c>
      <c r="J87" s="31">
        <f>D87/(D87+G87)</f>
        <v>3.9306286355897815E-5</v>
      </c>
      <c r="K87" s="12">
        <f>J87-I87</f>
        <v>3.9306286355897815E-5</v>
      </c>
      <c r="L87" s="75">
        <v>0</v>
      </c>
      <c r="M87" s="74">
        <v>1</v>
      </c>
      <c r="N87" s="73">
        <v>0</v>
      </c>
    </row>
    <row r="88" spans="1:14">
      <c r="A88" s="2">
        <v>50</v>
      </c>
      <c r="B88" t="s">
        <v>64</v>
      </c>
      <c r="C88" s="19">
        <v>8870</v>
      </c>
      <c r="D88" s="20">
        <v>417.57797770000002</v>
      </c>
      <c r="E88" s="21">
        <f>((D88-C88)/C88)</f>
        <v>-0.95292243768883866</v>
      </c>
      <c r="F88" s="24">
        <v>8161721</v>
      </c>
      <c r="G88" s="25">
        <v>14922969.228</v>
      </c>
      <c r="H88" s="26">
        <f>((G88-F88) / F88)</f>
        <v>0.82840962439171839</v>
      </c>
      <c r="I88" s="31">
        <f>C88/(C88+F88)</f>
        <v>1.0856007845699289E-3</v>
      </c>
      <c r="J88" s="31">
        <f>D88/(D88+G88)</f>
        <v>2.7981448388963243E-5</v>
      </c>
      <c r="K88" s="12">
        <f>J88-I88</f>
        <v>-1.0576193361809658E-3</v>
      </c>
      <c r="L88" s="74">
        <v>4</v>
      </c>
      <c r="M88" s="74">
        <v>2</v>
      </c>
      <c r="N88" s="73">
        <f>(M88-L88) / L88</f>
        <v>-0.5</v>
      </c>
    </row>
    <row r="89" spans="1:14">
      <c r="A89" s="2">
        <v>20</v>
      </c>
      <c r="B89" t="s">
        <v>35</v>
      </c>
      <c r="C89" s="22">
        <v>0</v>
      </c>
      <c r="D89" s="20">
        <v>0</v>
      </c>
      <c r="E89" s="23">
        <v>0</v>
      </c>
      <c r="F89" s="24">
        <v>5676437</v>
      </c>
      <c r="G89" s="25">
        <v>12561097.827</v>
      </c>
      <c r="H89" s="26">
        <f>((G89-F89) / F89)</f>
        <v>1.212848980267023</v>
      </c>
      <c r="I89" s="31">
        <f>C89/(C89+F89)</f>
        <v>0</v>
      </c>
      <c r="J89" s="31">
        <f>D89/(D89+G89)</f>
        <v>0</v>
      </c>
      <c r="K89" s="12">
        <f>J89-I89</f>
        <v>0</v>
      </c>
      <c r="L89" s="75">
        <v>0</v>
      </c>
      <c r="M89" s="75">
        <v>0</v>
      </c>
      <c r="N89" s="73">
        <v>0</v>
      </c>
    </row>
  </sheetData>
  <sortState ref="A2:N8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23" sqref="E23"/>
    </sheetView>
  </sheetViews>
  <sheetFormatPr baseColWidth="10" defaultRowHeight="14" x14ac:dyDescent="0"/>
  <sheetData>
    <row r="1" spans="1:14">
      <c r="A1" t="s">
        <v>132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128</v>
      </c>
      <c r="H1" t="s">
        <v>126</v>
      </c>
      <c r="I1" t="s">
        <v>129</v>
      </c>
      <c r="J1" t="s">
        <v>130</v>
      </c>
      <c r="K1" t="s">
        <v>131</v>
      </c>
      <c r="L1" t="s">
        <v>133</v>
      </c>
      <c r="M1" t="s">
        <v>318</v>
      </c>
      <c r="N1" t="s">
        <v>134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127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cabins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2017-08-29T15:19:00Z</dcterms:modified>
</cp:coreProperties>
</file>