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codeName="ThisWorkbook" autoCompressPictures="0"/>
  <bookViews>
    <workbookView xWindow="10100" yWindow="0" windowWidth="22120" windowHeight="16100" activeTab="2"/>
  </bookViews>
  <sheets>
    <sheet name="mn_data" sheetId="2" r:id="rId1"/>
    <sheet name="source" sheetId="3" r:id="rId2"/>
    <sheet name="layout" sheetId="4" r:id="rId3"/>
  </sheets>
  <definedNames>
    <definedName name="_xlnm._FilterDatabase" localSheetId="0" hidden="1">mn_data!$A$1:$BA$1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2" l="1"/>
  <c r="O2" i="2"/>
  <c r="AA2" i="2"/>
  <c r="AG2" i="2"/>
  <c r="G2" i="2"/>
  <c r="AV2" i="2"/>
  <c r="AS2" i="2"/>
  <c r="H2" i="2"/>
  <c r="I2" i="2"/>
  <c r="R3" i="2"/>
  <c r="O3" i="2"/>
  <c r="AA3" i="2"/>
  <c r="AG3" i="2"/>
  <c r="G3" i="2"/>
  <c r="AV3" i="2"/>
  <c r="AS3" i="2"/>
  <c r="H3" i="2"/>
  <c r="I3" i="2"/>
  <c r="R4" i="2"/>
  <c r="O4" i="2"/>
  <c r="AA4" i="2"/>
  <c r="AG4" i="2"/>
  <c r="G4" i="2"/>
  <c r="AV4" i="2"/>
  <c r="AS4" i="2"/>
  <c r="H4" i="2"/>
  <c r="I4" i="2"/>
  <c r="R5" i="2"/>
  <c r="O5" i="2"/>
  <c r="AA5" i="2"/>
  <c r="AG5" i="2"/>
  <c r="G5" i="2"/>
  <c r="AV5" i="2"/>
  <c r="AS5" i="2"/>
  <c r="H5" i="2"/>
  <c r="I5" i="2"/>
  <c r="R6" i="2"/>
  <c r="O6" i="2"/>
  <c r="AA6" i="2"/>
  <c r="AG6" i="2"/>
  <c r="G6" i="2"/>
  <c r="AV6" i="2"/>
  <c r="AS6" i="2"/>
  <c r="H6" i="2"/>
  <c r="I6" i="2"/>
  <c r="R7" i="2"/>
  <c r="O7" i="2"/>
  <c r="AA7" i="2"/>
  <c r="AG7" i="2"/>
  <c r="G7" i="2"/>
  <c r="AV7" i="2"/>
  <c r="AS7" i="2"/>
  <c r="H7" i="2"/>
  <c r="I7" i="2"/>
  <c r="R8" i="2"/>
  <c r="O8" i="2"/>
  <c r="AA8" i="2"/>
  <c r="AG8" i="2"/>
  <c r="G8" i="2"/>
  <c r="AV8" i="2"/>
  <c r="AS8" i="2"/>
  <c r="H8" i="2"/>
  <c r="I8" i="2"/>
  <c r="R9" i="2"/>
  <c r="O9" i="2"/>
  <c r="AA9" i="2"/>
  <c r="AG9" i="2"/>
  <c r="G9" i="2"/>
  <c r="AV9" i="2"/>
  <c r="AS9" i="2"/>
  <c r="H9" i="2"/>
  <c r="I9" i="2"/>
  <c r="R10" i="2"/>
  <c r="O10" i="2"/>
  <c r="AA10" i="2"/>
  <c r="AG10" i="2"/>
  <c r="G10" i="2"/>
  <c r="AV10" i="2"/>
  <c r="AS10" i="2"/>
  <c r="H10" i="2"/>
  <c r="I10" i="2"/>
  <c r="R11" i="2"/>
  <c r="O11" i="2"/>
  <c r="AA11" i="2"/>
  <c r="AG11" i="2"/>
  <c r="G11" i="2"/>
  <c r="AV11" i="2"/>
  <c r="AS11" i="2"/>
  <c r="H11" i="2"/>
  <c r="I11" i="2"/>
  <c r="R12" i="2"/>
  <c r="O12" i="2"/>
  <c r="AA12" i="2"/>
  <c r="AG12" i="2"/>
  <c r="G12" i="2"/>
  <c r="AV12" i="2"/>
  <c r="AS12" i="2"/>
  <c r="H12" i="2"/>
  <c r="I12" i="2"/>
  <c r="R13" i="2"/>
  <c r="O13" i="2"/>
  <c r="AA13" i="2"/>
  <c r="AG13" i="2"/>
  <c r="G13" i="2"/>
  <c r="AV13" i="2"/>
  <c r="AS13" i="2"/>
  <c r="H13" i="2"/>
  <c r="I13" i="2"/>
  <c r="R14" i="2"/>
  <c r="O14" i="2"/>
  <c r="AA14" i="2"/>
  <c r="AG14" i="2"/>
  <c r="G14" i="2"/>
  <c r="AV14" i="2"/>
  <c r="AS14" i="2"/>
  <c r="H14" i="2"/>
  <c r="I14" i="2"/>
  <c r="R15" i="2"/>
  <c r="O15" i="2"/>
  <c r="AA15" i="2"/>
  <c r="AG15" i="2"/>
  <c r="G15" i="2"/>
  <c r="AV15" i="2"/>
  <c r="AS15" i="2"/>
  <c r="H15" i="2"/>
  <c r="I15" i="2"/>
  <c r="R16" i="2"/>
  <c r="O16" i="2"/>
  <c r="AA16" i="2"/>
  <c r="AG16" i="2"/>
  <c r="G16" i="2"/>
  <c r="AV16" i="2"/>
  <c r="AS16" i="2"/>
  <c r="H16" i="2"/>
  <c r="I16" i="2"/>
  <c r="R17" i="2"/>
  <c r="O17" i="2"/>
  <c r="AA17" i="2"/>
  <c r="AG17" i="2"/>
  <c r="G17" i="2"/>
  <c r="AV17" i="2"/>
  <c r="AS17" i="2"/>
  <c r="H17" i="2"/>
  <c r="I17" i="2"/>
  <c r="R18" i="2"/>
  <c r="O18" i="2"/>
  <c r="AA18" i="2"/>
  <c r="AG18" i="2"/>
  <c r="G18" i="2"/>
  <c r="AV18" i="2"/>
  <c r="AS18" i="2"/>
  <c r="H18" i="2"/>
  <c r="I18" i="2"/>
  <c r="R19" i="2"/>
  <c r="O19" i="2"/>
  <c r="AA19" i="2"/>
  <c r="AG19" i="2"/>
  <c r="G19" i="2"/>
  <c r="AV19" i="2"/>
  <c r="AS19" i="2"/>
  <c r="H19" i="2"/>
  <c r="I19" i="2"/>
  <c r="R20" i="2"/>
  <c r="O20" i="2"/>
  <c r="AA20" i="2"/>
  <c r="AG20" i="2"/>
  <c r="G20" i="2"/>
  <c r="AV20" i="2"/>
  <c r="AS20" i="2"/>
  <c r="H20" i="2"/>
  <c r="I20" i="2"/>
  <c r="R21" i="2"/>
  <c r="O21" i="2"/>
  <c r="AA21" i="2"/>
  <c r="AG21" i="2"/>
  <c r="G21" i="2"/>
  <c r="AV21" i="2"/>
  <c r="AS21" i="2"/>
  <c r="H21" i="2"/>
  <c r="I21" i="2"/>
  <c r="R22" i="2"/>
  <c r="O22" i="2"/>
  <c r="AA22" i="2"/>
  <c r="AG22" i="2"/>
  <c r="G22" i="2"/>
  <c r="AV22" i="2"/>
  <c r="AS22" i="2"/>
  <c r="H22" i="2"/>
  <c r="I22" i="2"/>
  <c r="R23" i="2"/>
  <c r="O23" i="2"/>
  <c r="AA23" i="2"/>
  <c r="AG23" i="2"/>
  <c r="G23" i="2"/>
  <c r="AV23" i="2"/>
  <c r="AS23" i="2"/>
  <c r="H23" i="2"/>
  <c r="I23" i="2"/>
  <c r="R24" i="2"/>
  <c r="O24" i="2"/>
  <c r="AA24" i="2"/>
  <c r="AG24" i="2"/>
  <c r="G24" i="2"/>
  <c r="AV24" i="2"/>
  <c r="AS24" i="2"/>
  <c r="H24" i="2"/>
  <c r="I24" i="2"/>
  <c r="R25" i="2"/>
  <c r="O25" i="2"/>
  <c r="AA25" i="2"/>
  <c r="AG25" i="2"/>
  <c r="G25" i="2"/>
  <c r="AV25" i="2"/>
  <c r="AS25" i="2"/>
  <c r="H25" i="2"/>
  <c r="I25" i="2"/>
  <c r="R26" i="2"/>
  <c r="O26" i="2"/>
  <c r="AA26" i="2"/>
  <c r="AG26" i="2"/>
  <c r="G26" i="2"/>
  <c r="AV26" i="2"/>
  <c r="AS26" i="2"/>
  <c r="H26" i="2"/>
  <c r="I26" i="2"/>
  <c r="R27" i="2"/>
  <c r="O27" i="2"/>
  <c r="AA27" i="2"/>
  <c r="AG27" i="2"/>
  <c r="G27" i="2"/>
  <c r="AV27" i="2"/>
  <c r="AS27" i="2"/>
  <c r="H27" i="2"/>
  <c r="I27" i="2"/>
  <c r="R28" i="2"/>
  <c r="O28" i="2"/>
  <c r="AA28" i="2"/>
  <c r="AG28" i="2"/>
  <c r="G28" i="2"/>
  <c r="AV28" i="2"/>
  <c r="AS28" i="2"/>
  <c r="H28" i="2"/>
  <c r="I28" i="2"/>
  <c r="R29" i="2"/>
  <c r="O29" i="2"/>
  <c r="AA29" i="2"/>
  <c r="AG29" i="2"/>
  <c r="G29" i="2"/>
  <c r="AV29" i="2"/>
  <c r="AS29" i="2"/>
  <c r="H29" i="2"/>
  <c r="I29" i="2"/>
  <c r="R30" i="2"/>
  <c r="O30" i="2"/>
  <c r="AA30" i="2"/>
  <c r="AG30" i="2"/>
  <c r="G30" i="2"/>
  <c r="AV30" i="2"/>
  <c r="AS30" i="2"/>
  <c r="H30" i="2"/>
  <c r="I30" i="2"/>
  <c r="R31" i="2"/>
  <c r="O31" i="2"/>
  <c r="AA31" i="2"/>
  <c r="AG31" i="2"/>
  <c r="G31" i="2"/>
  <c r="AV31" i="2"/>
  <c r="AS31" i="2"/>
  <c r="H31" i="2"/>
  <c r="I31" i="2"/>
  <c r="R32" i="2"/>
  <c r="O32" i="2"/>
  <c r="AA32" i="2"/>
  <c r="AG32" i="2"/>
  <c r="G32" i="2"/>
  <c r="AV32" i="2"/>
  <c r="AS32" i="2"/>
  <c r="H32" i="2"/>
  <c r="I32" i="2"/>
  <c r="R33" i="2"/>
  <c r="O33" i="2"/>
  <c r="AA33" i="2"/>
  <c r="AG33" i="2"/>
  <c r="G33" i="2"/>
  <c r="AV33" i="2"/>
  <c r="AS33" i="2"/>
  <c r="H33" i="2"/>
  <c r="I33" i="2"/>
  <c r="R34" i="2"/>
  <c r="O34" i="2"/>
  <c r="AA34" i="2"/>
  <c r="AG34" i="2"/>
  <c r="G34" i="2"/>
  <c r="AV34" i="2"/>
  <c r="AS34" i="2"/>
  <c r="H34" i="2"/>
  <c r="I34" i="2"/>
  <c r="R35" i="2"/>
  <c r="O35" i="2"/>
  <c r="AA35" i="2"/>
  <c r="AG35" i="2"/>
  <c r="G35" i="2"/>
  <c r="AV35" i="2"/>
  <c r="AS35" i="2"/>
  <c r="H35" i="2"/>
  <c r="I35" i="2"/>
  <c r="R36" i="2"/>
  <c r="O36" i="2"/>
  <c r="AA36" i="2"/>
  <c r="AG36" i="2"/>
  <c r="G36" i="2"/>
  <c r="AV36" i="2"/>
  <c r="AS36" i="2"/>
  <c r="H36" i="2"/>
  <c r="I36" i="2"/>
  <c r="R37" i="2"/>
  <c r="O37" i="2"/>
  <c r="AA37" i="2"/>
  <c r="AG37" i="2"/>
  <c r="G37" i="2"/>
  <c r="AV37" i="2"/>
  <c r="AS37" i="2"/>
  <c r="H37" i="2"/>
  <c r="I37" i="2"/>
  <c r="R38" i="2"/>
  <c r="O38" i="2"/>
  <c r="AA38" i="2"/>
  <c r="AG38" i="2"/>
  <c r="G38" i="2"/>
  <c r="AV38" i="2"/>
  <c r="AS38" i="2"/>
  <c r="H38" i="2"/>
  <c r="I38" i="2"/>
  <c r="R39" i="2"/>
  <c r="O39" i="2"/>
  <c r="AA39" i="2"/>
  <c r="AG39" i="2"/>
  <c r="G39" i="2"/>
  <c r="AV39" i="2"/>
  <c r="AS39" i="2"/>
  <c r="H39" i="2"/>
  <c r="I39" i="2"/>
  <c r="R40" i="2"/>
  <c r="O40" i="2"/>
  <c r="AA40" i="2"/>
  <c r="AG40" i="2"/>
  <c r="G40" i="2"/>
  <c r="AV40" i="2"/>
  <c r="AS40" i="2"/>
  <c r="H40" i="2"/>
  <c r="I40" i="2"/>
  <c r="R41" i="2"/>
  <c r="O41" i="2"/>
  <c r="AA41" i="2"/>
  <c r="AG41" i="2"/>
  <c r="G41" i="2"/>
  <c r="AV41" i="2"/>
  <c r="AS41" i="2"/>
  <c r="H41" i="2"/>
  <c r="I41" i="2"/>
  <c r="R42" i="2"/>
  <c r="O42" i="2"/>
  <c r="AA42" i="2"/>
  <c r="AG42" i="2"/>
  <c r="G42" i="2"/>
  <c r="AV42" i="2"/>
  <c r="AS42" i="2"/>
  <c r="H42" i="2"/>
  <c r="I42" i="2"/>
  <c r="R43" i="2"/>
  <c r="O43" i="2"/>
  <c r="AA43" i="2"/>
  <c r="AG43" i="2"/>
  <c r="G43" i="2"/>
  <c r="AV43" i="2"/>
  <c r="AS43" i="2"/>
  <c r="H43" i="2"/>
  <c r="I43" i="2"/>
  <c r="R44" i="2"/>
  <c r="O44" i="2"/>
  <c r="AA44" i="2"/>
  <c r="AG44" i="2"/>
  <c r="G44" i="2"/>
  <c r="AV44" i="2"/>
  <c r="AS44" i="2"/>
  <c r="H44" i="2"/>
  <c r="I44" i="2"/>
  <c r="R45" i="2"/>
  <c r="O45" i="2"/>
  <c r="AA45" i="2"/>
  <c r="AG45" i="2"/>
  <c r="G45" i="2"/>
  <c r="AV45" i="2"/>
  <c r="AS45" i="2"/>
  <c r="H45" i="2"/>
  <c r="I45" i="2"/>
  <c r="R46" i="2"/>
  <c r="O46" i="2"/>
  <c r="AA46" i="2"/>
  <c r="AG46" i="2"/>
  <c r="G46" i="2"/>
  <c r="AV46" i="2"/>
  <c r="AS46" i="2"/>
  <c r="H46" i="2"/>
  <c r="I46" i="2"/>
  <c r="R47" i="2"/>
  <c r="O47" i="2"/>
  <c r="AA47" i="2"/>
  <c r="AG47" i="2"/>
  <c r="G47" i="2"/>
  <c r="AV47" i="2"/>
  <c r="AS47" i="2"/>
  <c r="H47" i="2"/>
  <c r="I47" i="2"/>
  <c r="R48" i="2"/>
  <c r="O48" i="2"/>
  <c r="AA48" i="2"/>
  <c r="AG48" i="2"/>
  <c r="G48" i="2"/>
  <c r="AV48" i="2"/>
  <c r="AS48" i="2"/>
  <c r="H48" i="2"/>
  <c r="I48" i="2"/>
  <c r="R49" i="2"/>
  <c r="O49" i="2"/>
  <c r="AA49" i="2"/>
  <c r="AG49" i="2"/>
  <c r="G49" i="2"/>
  <c r="AV49" i="2"/>
  <c r="AS49" i="2"/>
  <c r="H49" i="2"/>
  <c r="I49" i="2"/>
  <c r="R50" i="2"/>
  <c r="O50" i="2"/>
  <c r="AA50" i="2"/>
  <c r="AG50" i="2"/>
  <c r="G50" i="2"/>
  <c r="AV50" i="2"/>
  <c r="AS50" i="2"/>
  <c r="H50" i="2"/>
  <c r="I50" i="2"/>
  <c r="R51" i="2"/>
  <c r="O51" i="2"/>
  <c r="AA51" i="2"/>
  <c r="AG51" i="2"/>
  <c r="G51" i="2"/>
  <c r="AV51" i="2"/>
  <c r="AS51" i="2"/>
  <c r="H51" i="2"/>
  <c r="I51" i="2"/>
  <c r="R52" i="2"/>
  <c r="O52" i="2"/>
  <c r="AA52" i="2"/>
  <c r="AG52" i="2"/>
  <c r="G52" i="2"/>
  <c r="AV52" i="2"/>
  <c r="AS52" i="2"/>
  <c r="H52" i="2"/>
  <c r="I52" i="2"/>
  <c r="R53" i="2"/>
  <c r="O53" i="2"/>
  <c r="AA53" i="2"/>
  <c r="AG53" i="2"/>
  <c r="G53" i="2"/>
  <c r="AV53" i="2"/>
  <c r="AS53" i="2"/>
  <c r="H53" i="2"/>
  <c r="I53" i="2"/>
  <c r="R54" i="2"/>
  <c r="O54" i="2"/>
  <c r="AA54" i="2"/>
  <c r="AG54" i="2"/>
  <c r="G54" i="2"/>
  <c r="AV54" i="2"/>
  <c r="AS54" i="2"/>
  <c r="H54" i="2"/>
  <c r="I54" i="2"/>
  <c r="R55" i="2"/>
  <c r="O55" i="2"/>
  <c r="AA55" i="2"/>
  <c r="AG55" i="2"/>
  <c r="G55" i="2"/>
  <c r="AV55" i="2"/>
  <c r="AS55" i="2"/>
  <c r="H55" i="2"/>
  <c r="I55" i="2"/>
  <c r="R56" i="2"/>
  <c r="O56" i="2"/>
  <c r="AA56" i="2"/>
  <c r="AG56" i="2"/>
  <c r="G56" i="2"/>
  <c r="AV56" i="2"/>
  <c r="AS56" i="2"/>
  <c r="H56" i="2"/>
  <c r="I56" i="2"/>
  <c r="R57" i="2"/>
  <c r="O57" i="2"/>
  <c r="AA57" i="2"/>
  <c r="AG57" i="2"/>
  <c r="G57" i="2"/>
  <c r="AV57" i="2"/>
  <c r="AS57" i="2"/>
  <c r="H57" i="2"/>
  <c r="I57" i="2"/>
  <c r="R58" i="2"/>
  <c r="O58" i="2"/>
  <c r="AA58" i="2"/>
  <c r="AG58" i="2"/>
  <c r="G58" i="2"/>
  <c r="AV58" i="2"/>
  <c r="AS58" i="2"/>
  <c r="H58" i="2"/>
  <c r="I58" i="2"/>
  <c r="R59" i="2"/>
  <c r="O59" i="2"/>
  <c r="AA59" i="2"/>
  <c r="AG59" i="2"/>
  <c r="G59" i="2"/>
  <c r="AV59" i="2"/>
  <c r="AS59" i="2"/>
  <c r="H59" i="2"/>
  <c r="I59" i="2"/>
  <c r="R60" i="2"/>
  <c r="O60" i="2"/>
  <c r="AA60" i="2"/>
  <c r="AG60" i="2"/>
  <c r="G60" i="2"/>
  <c r="AV60" i="2"/>
  <c r="AS60" i="2"/>
  <c r="H60" i="2"/>
  <c r="I60" i="2"/>
  <c r="R61" i="2"/>
  <c r="O61" i="2"/>
  <c r="AA61" i="2"/>
  <c r="AG61" i="2"/>
  <c r="G61" i="2"/>
  <c r="AV61" i="2"/>
  <c r="AS61" i="2"/>
  <c r="H61" i="2"/>
  <c r="I61" i="2"/>
  <c r="R62" i="2"/>
  <c r="O62" i="2"/>
  <c r="AA62" i="2"/>
  <c r="AG62" i="2"/>
  <c r="G62" i="2"/>
  <c r="AV62" i="2"/>
  <c r="AS62" i="2"/>
  <c r="H62" i="2"/>
  <c r="I62" i="2"/>
  <c r="R63" i="2"/>
  <c r="O63" i="2"/>
  <c r="AA63" i="2"/>
  <c r="AG63" i="2"/>
  <c r="G63" i="2"/>
  <c r="AV63" i="2"/>
  <c r="AS63" i="2"/>
  <c r="H63" i="2"/>
  <c r="I63" i="2"/>
  <c r="R64" i="2"/>
  <c r="O64" i="2"/>
  <c r="AA64" i="2"/>
  <c r="AG64" i="2"/>
  <c r="G64" i="2"/>
  <c r="AV64" i="2"/>
  <c r="AS64" i="2"/>
  <c r="H64" i="2"/>
  <c r="I64" i="2"/>
  <c r="R65" i="2"/>
  <c r="O65" i="2"/>
  <c r="AA65" i="2"/>
  <c r="AG65" i="2"/>
  <c r="G65" i="2"/>
  <c r="AV65" i="2"/>
  <c r="AS65" i="2"/>
  <c r="H65" i="2"/>
  <c r="I65" i="2"/>
  <c r="R66" i="2"/>
  <c r="O66" i="2"/>
  <c r="AA66" i="2"/>
  <c r="AG66" i="2"/>
  <c r="G66" i="2"/>
  <c r="AV66" i="2"/>
  <c r="AS66" i="2"/>
  <c r="H66" i="2"/>
  <c r="I66" i="2"/>
  <c r="R67" i="2"/>
  <c r="O67" i="2"/>
  <c r="AA67" i="2"/>
  <c r="AG67" i="2"/>
  <c r="G67" i="2"/>
  <c r="AV67" i="2"/>
  <c r="AS67" i="2"/>
  <c r="H67" i="2"/>
  <c r="I67" i="2"/>
  <c r="R68" i="2"/>
  <c r="O68" i="2"/>
  <c r="AA68" i="2"/>
  <c r="AG68" i="2"/>
  <c r="G68" i="2"/>
  <c r="AV68" i="2"/>
  <c r="AS68" i="2"/>
  <c r="H68" i="2"/>
  <c r="I68" i="2"/>
  <c r="R69" i="2"/>
  <c r="O69" i="2"/>
  <c r="AA69" i="2"/>
  <c r="AG69" i="2"/>
  <c r="G69" i="2"/>
  <c r="AV69" i="2"/>
  <c r="AS69" i="2"/>
  <c r="H69" i="2"/>
  <c r="I69" i="2"/>
  <c r="R70" i="2"/>
  <c r="O70" i="2"/>
  <c r="AA70" i="2"/>
  <c r="AG70" i="2"/>
  <c r="G70" i="2"/>
  <c r="AV70" i="2"/>
  <c r="AS70" i="2"/>
  <c r="H70" i="2"/>
  <c r="I70" i="2"/>
  <c r="R71" i="2"/>
  <c r="O71" i="2"/>
  <c r="AA71" i="2"/>
  <c r="AG71" i="2"/>
  <c r="G71" i="2"/>
  <c r="AV71" i="2"/>
  <c r="AS71" i="2"/>
  <c r="H71" i="2"/>
  <c r="I71" i="2"/>
  <c r="R72" i="2"/>
  <c r="O72" i="2"/>
  <c r="AA72" i="2"/>
  <c r="AG72" i="2"/>
  <c r="G72" i="2"/>
  <c r="AV72" i="2"/>
  <c r="AS72" i="2"/>
  <c r="H72" i="2"/>
  <c r="I72" i="2"/>
  <c r="R73" i="2"/>
  <c r="O73" i="2"/>
  <c r="AA73" i="2"/>
  <c r="AG73" i="2"/>
  <c r="G73" i="2"/>
  <c r="AV73" i="2"/>
  <c r="AS73" i="2"/>
  <c r="H73" i="2"/>
  <c r="I73" i="2"/>
  <c r="R74" i="2"/>
  <c r="O74" i="2"/>
  <c r="AA74" i="2"/>
  <c r="AG74" i="2"/>
  <c r="G74" i="2"/>
  <c r="AV74" i="2"/>
  <c r="AS74" i="2"/>
  <c r="H74" i="2"/>
  <c r="I74" i="2"/>
  <c r="R75" i="2"/>
  <c r="O75" i="2"/>
  <c r="AA75" i="2"/>
  <c r="AG75" i="2"/>
  <c r="G75" i="2"/>
  <c r="AV75" i="2"/>
  <c r="AS75" i="2"/>
  <c r="H75" i="2"/>
  <c r="I75" i="2"/>
  <c r="R76" i="2"/>
  <c r="O76" i="2"/>
  <c r="AA76" i="2"/>
  <c r="AG76" i="2"/>
  <c r="G76" i="2"/>
  <c r="AV76" i="2"/>
  <c r="AS76" i="2"/>
  <c r="H76" i="2"/>
  <c r="I76" i="2"/>
  <c r="R77" i="2"/>
  <c r="O77" i="2"/>
  <c r="AA77" i="2"/>
  <c r="AG77" i="2"/>
  <c r="G77" i="2"/>
  <c r="AV77" i="2"/>
  <c r="AS77" i="2"/>
  <c r="H77" i="2"/>
  <c r="I77" i="2"/>
  <c r="R78" i="2"/>
  <c r="O78" i="2"/>
  <c r="AA78" i="2"/>
  <c r="AG78" i="2"/>
  <c r="G78" i="2"/>
  <c r="AV78" i="2"/>
  <c r="AS78" i="2"/>
  <c r="H78" i="2"/>
  <c r="I78" i="2"/>
  <c r="R79" i="2"/>
  <c r="O79" i="2"/>
  <c r="AA79" i="2"/>
  <c r="AG79" i="2"/>
  <c r="G79" i="2"/>
  <c r="AV79" i="2"/>
  <c r="AS79" i="2"/>
  <c r="H79" i="2"/>
  <c r="I79" i="2"/>
  <c r="R80" i="2"/>
  <c r="O80" i="2"/>
  <c r="AA80" i="2"/>
  <c r="AG80" i="2"/>
  <c r="G80" i="2"/>
  <c r="AV80" i="2"/>
  <c r="AS80" i="2"/>
  <c r="H80" i="2"/>
  <c r="I80" i="2"/>
  <c r="R81" i="2"/>
  <c r="O81" i="2"/>
  <c r="AA81" i="2"/>
  <c r="AG81" i="2"/>
  <c r="G81" i="2"/>
  <c r="AV81" i="2"/>
  <c r="AS81" i="2"/>
  <c r="H81" i="2"/>
  <c r="I81" i="2"/>
  <c r="R82" i="2"/>
  <c r="O82" i="2"/>
  <c r="AA82" i="2"/>
  <c r="AG82" i="2"/>
  <c r="G82" i="2"/>
  <c r="AV82" i="2"/>
  <c r="AS82" i="2"/>
  <c r="H82" i="2"/>
  <c r="I82" i="2"/>
  <c r="R83" i="2"/>
  <c r="O83" i="2"/>
  <c r="AA83" i="2"/>
  <c r="AG83" i="2"/>
  <c r="G83" i="2"/>
  <c r="AV83" i="2"/>
  <c r="AS83" i="2"/>
  <c r="H83" i="2"/>
  <c r="I83" i="2"/>
  <c r="R84" i="2"/>
  <c r="O84" i="2"/>
  <c r="AA84" i="2"/>
  <c r="AG84" i="2"/>
  <c r="G84" i="2"/>
  <c r="AV84" i="2"/>
  <c r="AS84" i="2"/>
  <c r="H84" i="2"/>
  <c r="I84" i="2"/>
  <c r="R85" i="2"/>
  <c r="O85" i="2"/>
  <c r="AA85" i="2"/>
  <c r="AG85" i="2"/>
  <c r="G85" i="2"/>
  <c r="AV85" i="2"/>
  <c r="AS85" i="2"/>
  <c r="H85" i="2"/>
  <c r="I85" i="2"/>
  <c r="R86" i="2"/>
  <c r="O86" i="2"/>
  <c r="AA86" i="2"/>
  <c r="AG86" i="2"/>
  <c r="G86" i="2"/>
  <c r="AV86" i="2"/>
  <c r="AS86" i="2"/>
  <c r="H86" i="2"/>
  <c r="I86" i="2"/>
  <c r="R87" i="2"/>
  <c r="O87" i="2"/>
  <c r="AA87" i="2"/>
  <c r="AG87" i="2"/>
  <c r="G87" i="2"/>
  <c r="AV87" i="2"/>
  <c r="AS87" i="2"/>
  <c r="H87" i="2"/>
  <c r="I87" i="2"/>
  <c r="R88" i="2"/>
  <c r="O88" i="2"/>
  <c r="AA88" i="2"/>
  <c r="AG88" i="2"/>
  <c r="G88" i="2"/>
  <c r="AV88" i="2"/>
  <c r="AS88" i="2"/>
  <c r="H88" i="2"/>
  <c r="I88" i="2"/>
  <c r="E89" i="2"/>
  <c r="G89" i="2"/>
  <c r="H89" i="2"/>
  <c r="I89" i="2"/>
  <c r="J89" i="2"/>
  <c r="P89" i="2"/>
  <c r="Q89" i="2"/>
  <c r="R89" i="2"/>
  <c r="V89" i="2"/>
  <c r="Y89" i="2"/>
  <c r="O89" i="2"/>
  <c r="K89" i="2"/>
  <c r="AT89" i="2"/>
  <c r="AU89" i="2"/>
  <c r="AW89" i="2"/>
  <c r="AX89" i="2"/>
  <c r="AV89" i="2"/>
  <c r="AY89" i="2"/>
  <c r="BA89" i="2"/>
  <c r="AS89" i="2"/>
  <c r="L89" i="2"/>
  <c r="M89" i="2"/>
  <c r="S89" i="2"/>
  <c r="T89" i="2"/>
  <c r="U89" i="2"/>
  <c r="W89" i="2"/>
  <c r="X89" i="2"/>
  <c r="AA89" i="2"/>
  <c r="AB89" i="2"/>
  <c r="AC89" i="2"/>
  <c r="AD89" i="2"/>
  <c r="AE89" i="2"/>
  <c r="AG89" i="2"/>
  <c r="AH89" i="2"/>
  <c r="AI89" i="2"/>
  <c r="AJ89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M89" i="2"/>
  <c r="AN89" i="2"/>
  <c r="AO89" i="2"/>
  <c r="AP89" i="2"/>
  <c r="AQ89" i="2"/>
  <c r="AZ89" i="2"/>
  <c r="K5" i="2"/>
  <c r="K6" i="2"/>
  <c r="K10" i="2"/>
  <c r="K14" i="2"/>
  <c r="K18" i="2"/>
  <c r="K22" i="2"/>
  <c r="K25" i="2"/>
  <c r="K26" i="2"/>
  <c r="K30" i="2"/>
  <c r="K33" i="2"/>
  <c r="K34" i="2"/>
  <c r="K37" i="2"/>
  <c r="K38" i="2"/>
  <c r="K42" i="2"/>
  <c r="K46" i="2"/>
  <c r="K49" i="2"/>
  <c r="K50" i="2"/>
  <c r="K53" i="2"/>
  <c r="K58" i="2"/>
  <c r="K61" i="2"/>
  <c r="K62" i="2"/>
  <c r="K65" i="2"/>
  <c r="K66" i="2"/>
  <c r="K69" i="2"/>
  <c r="K70" i="2"/>
  <c r="K73" i="2"/>
  <c r="K74" i="2"/>
  <c r="K77" i="2"/>
  <c r="K78" i="2"/>
  <c r="K81" i="2"/>
  <c r="K82" i="2"/>
  <c r="K85" i="2"/>
  <c r="K86" i="2"/>
  <c r="K57" i="2"/>
  <c r="K54" i="2"/>
  <c r="K45" i="2"/>
  <c r="K41" i="2"/>
  <c r="K29" i="2"/>
  <c r="K21" i="2"/>
  <c r="K17" i="2"/>
  <c r="K13" i="2"/>
  <c r="K9" i="2"/>
  <c r="L48" i="2"/>
  <c r="L15" i="2"/>
  <c r="L11" i="2"/>
  <c r="L7" i="2"/>
  <c r="L88" i="2"/>
  <c r="L84" i="2"/>
  <c r="L24" i="2"/>
  <c r="L86" i="2"/>
  <c r="M86" i="2"/>
  <c r="L62" i="2"/>
  <c r="M62" i="2"/>
  <c r="L42" i="2"/>
  <c r="M42" i="2"/>
  <c r="L85" i="2"/>
  <c r="M85" i="2"/>
  <c r="L14" i="2"/>
  <c r="M14" i="2"/>
  <c r="L61" i="2"/>
  <c r="M61" i="2"/>
  <c r="L37" i="2"/>
  <c r="M37" i="2"/>
  <c r="L72" i="2"/>
  <c r="L20" i="2"/>
  <c r="L80" i="2"/>
  <c r="L64" i="2"/>
  <c r="L56" i="2"/>
  <c r="L40" i="2"/>
  <c r="L32" i="2"/>
  <c r="L16" i="2"/>
  <c r="L12" i="2"/>
  <c r="L8" i="2"/>
  <c r="L50" i="2"/>
  <c r="M50" i="2"/>
  <c r="L10" i="2"/>
  <c r="M10" i="2"/>
  <c r="L77" i="2"/>
  <c r="M77" i="2"/>
  <c r="L65" i="2"/>
  <c r="M65" i="2"/>
  <c r="L29" i="2"/>
  <c r="M29" i="2"/>
  <c r="K2" i="2"/>
  <c r="K88" i="2"/>
  <c r="M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M15" i="2"/>
  <c r="K11" i="2"/>
  <c r="M11" i="2"/>
  <c r="K7" i="2"/>
  <c r="K3" i="2"/>
  <c r="L38" i="2"/>
  <c r="M38" i="2"/>
  <c r="L54" i="2"/>
  <c r="M54" i="2"/>
  <c r="M7" i="2"/>
  <c r="M80" i="2"/>
  <c r="L2" i="2"/>
  <c r="L26" i="2"/>
  <c r="M26" i="2"/>
  <c r="M16" i="2"/>
  <c r="L69" i="2"/>
  <c r="M69" i="2"/>
  <c r="L53" i="2"/>
  <c r="M53" i="2"/>
  <c r="L45" i="2"/>
  <c r="M45" i="2"/>
  <c r="L18" i="2"/>
  <c r="M18" i="2"/>
  <c r="L34" i="2"/>
  <c r="M34" i="2"/>
  <c r="M32" i="2"/>
  <c r="L78" i="2"/>
  <c r="M78" i="2"/>
  <c r="L68" i="2"/>
  <c r="M68" i="2"/>
  <c r="M48" i="2"/>
  <c r="M64" i="2"/>
  <c r="L41" i="2"/>
  <c r="M41" i="2"/>
  <c r="L9" i="2"/>
  <c r="M9" i="2"/>
  <c r="L52" i="2"/>
  <c r="M52" i="2"/>
  <c r="L57" i="2"/>
  <c r="M57" i="2"/>
  <c r="L25" i="2"/>
  <c r="M25" i="2"/>
  <c r="M12" i="2"/>
  <c r="L6" i="2"/>
  <c r="M6" i="2"/>
  <c r="L22" i="2"/>
  <c r="M22" i="2"/>
  <c r="L30" i="2"/>
  <c r="M30" i="2"/>
  <c r="L46" i="2"/>
  <c r="M46" i="2"/>
  <c r="L81" i="2"/>
  <c r="M81" i="2"/>
  <c r="L49" i="2"/>
  <c r="M49" i="2"/>
  <c r="L13" i="2"/>
  <c r="M13" i="2"/>
  <c r="L21" i="2"/>
  <c r="M21" i="2"/>
  <c r="L28" i="2"/>
  <c r="M28" i="2"/>
  <c r="L33" i="2"/>
  <c r="M33" i="2"/>
  <c r="L73" i="2"/>
  <c r="M73" i="2"/>
  <c r="L76" i="2"/>
  <c r="M76" i="2"/>
  <c r="L36" i="2"/>
  <c r="M36" i="2"/>
  <c r="L4" i="2"/>
  <c r="M4" i="2"/>
  <c r="L60" i="2"/>
  <c r="M60" i="2"/>
  <c r="L70" i="2"/>
  <c r="M70" i="2"/>
  <c r="M20" i="2"/>
  <c r="M84" i="2"/>
  <c r="M2" i="2"/>
  <c r="L17" i="2"/>
  <c r="M17" i="2"/>
  <c r="L44" i="2"/>
  <c r="L23" i="2"/>
  <c r="M23" i="2"/>
  <c r="L31" i="2"/>
  <c r="M31" i="2"/>
  <c r="L39" i="2"/>
  <c r="M39" i="2"/>
  <c r="L47" i="2"/>
  <c r="M47" i="2"/>
  <c r="L55" i="2"/>
  <c r="M55" i="2"/>
  <c r="L63" i="2"/>
  <c r="M63" i="2"/>
  <c r="L71" i="2"/>
  <c r="M71" i="2"/>
  <c r="L79" i="2"/>
  <c r="M79" i="2"/>
  <c r="L87" i="2"/>
  <c r="M87" i="2"/>
  <c r="L58" i="2"/>
  <c r="M58" i="2"/>
  <c r="L66" i="2"/>
  <c r="M66" i="2"/>
  <c r="L74" i="2"/>
  <c r="M74" i="2"/>
  <c r="L82" i="2"/>
  <c r="M82" i="2"/>
  <c r="M72" i="2"/>
  <c r="M44" i="2"/>
  <c r="L5" i="2"/>
  <c r="M5" i="2"/>
  <c r="L3" i="2"/>
  <c r="M3" i="2"/>
  <c r="L19" i="2"/>
  <c r="M19" i="2"/>
  <c r="L27" i="2"/>
  <c r="M27" i="2"/>
  <c r="L35" i="2"/>
  <c r="M35" i="2"/>
  <c r="L43" i="2"/>
  <c r="M43" i="2"/>
  <c r="L51" i="2"/>
  <c r="M51" i="2"/>
  <c r="L59" i="2"/>
  <c r="M59" i="2"/>
  <c r="L67" i="2"/>
  <c r="M67" i="2"/>
  <c r="L75" i="2"/>
  <c r="M75" i="2"/>
  <c r="L83" i="2"/>
  <c r="M83" i="2"/>
  <c r="M8" i="2"/>
  <c r="M24" i="2"/>
  <c r="M40" i="2"/>
  <c r="M56" i="2"/>
</calcChain>
</file>

<file path=xl/sharedStrings.xml><?xml version="1.0" encoding="utf-8"?>
<sst xmlns="http://schemas.openxmlformats.org/spreadsheetml/2006/main" count="324" uniqueCount="276">
  <si>
    <t>1</t>
  </si>
  <si>
    <t>COID</t>
  </si>
  <si>
    <t>REGID</t>
  </si>
  <si>
    <t>Homestead Market value credit</t>
  </si>
  <si>
    <t>AIDS</t>
  </si>
  <si>
    <t>NAME</t>
  </si>
  <si>
    <t>27001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</si>
  <si>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</si>
  <si>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</si>
  <si>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</si>
  <si>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</si>
  <si>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</si>
  <si>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</si>
  <si>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</si>
  <si>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</si>
  <si>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Benton</t>
  </si>
  <si>
    <t>27011</t>
  </si>
  <si>
    <t>Big Stone</t>
  </si>
  <si>
    <t>27013</t>
  </si>
  <si>
    <t>Blue Earth</t>
  </si>
  <si>
    <t>27015</t>
  </si>
  <si>
    <t>Brown</t>
  </si>
  <si>
    <t>27017</t>
  </si>
  <si>
    <t>Carlton</t>
  </si>
  <si>
    <t>27019</t>
  </si>
  <si>
    <t>Carver</t>
  </si>
  <si>
    <t>27021</t>
  </si>
  <si>
    <t>Cass</t>
  </si>
  <si>
    <t>27023</t>
  </si>
  <si>
    <t>Chippewa</t>
  </si>
  <si>
    <t>27025</t>
  </si>
  <si>
    <t>Chisago</t>
  </si>
  <si>
    <t>27027</t>
  </si>
  <si>
    <t>Clay</t>
  </si>
  <si>
    <t>27029</t>
  </si>
  <si>
    <t>Clearwater</t>
  </si>
  <si>
    <t>27031</t>
  </si>
  <si>
    <t>Cook</t>
  </si>
  <si>
    <t>27033</t>
  </si>
  <si>
    <t>Cottonwood</t>
  </si>
  <si>
    <t>27035</t>
  </si>
  <si>
    <t>Crow Wing</t>
  </si>
  <si>
    <t>27037</t>
  </si>
  <si>
    <t>Dakota</t>
  </si>
  <si>
    <t>27039</t>
  </si>
  <si>
    <t>Dodge</t>
  </si>
  <si>
    <t>27041</t>
  </si>
  <si>
    <t>Douglas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</si>
  <si>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</si>
  <si>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</si>
  <si>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</si>
  <si>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</si>
  <si>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</si>
  <si>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</si>
  <si>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</si>
  <si>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</si>
  <si>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</si>
  <si>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Grant</t>
  </si>
  <si>
    <t>27053</t>
  </si>
  <si>
    <t>Hennepin</t>
  </si>
  <si>
    <t>27055</t>
  </si>
  <si>
    <t>Houston</t>
  </si>
  <si>
    <t>27057</t>
  </si>
  <si>
    <t>Hubbard</t>
  </si>
  <si>
    <t>27059</t>
  </si>
  <si>
    <t>Isanti</t>
  </si>
  <si>
    <t>27061</t>
  </si>
  <si>
    <t>Itasca</t>
  </si>
  <si>
    <t>27063</t>
  </si>
  <si>
    <t>Jackson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</si>
  <si>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</si>
  <si>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</si>
  <si>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</si>
  <si>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</si>
  <si>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</si>
  <si>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</si>
  <si>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</si>
  <si>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</si>
  <si>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</si>
  <si>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</si>
  <si>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</si>
  <si>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Lake</t>
  </si>
  <si>
    <t>27077</t>
  </si>
  <si>
    <t>Lake of the Woods</t>
  </si>
  <si>
    <t>27079</t>
  </si>
  <si>
    <t>Le Sueur</t>
  </si>
  <si>
    <t>27081</t>
  </si>
  <si>
    <t>Lincoln</t>
  </si>
  <si>
    <t>27083</t>
  </si>
  <si>
    <t>Lyon</t>
  </si>
  <si>
    <t>27087</t>
  </si>
  <si>
    <t>Mahnomen</t>
  </si>
  <si>
    <t>27089</t>
  </si>
  <si>
    <t>Marshall</t>
  </si>
  <si>
    <t>27091</t>
  </si>
  <si>
    <t>Martin</t>
  </si>
  <si>
    <t>27085</t>
  </si>
  <si>
    <t>McLeod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</si>
  <si>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</si>
  <si>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</si>
  <si>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</si>
  <si>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</si>
  <si>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</si>
  <si>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</si>
  <si>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</si>
  <si>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</si>
  <si>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</si>
  <si>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Murray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</si>
  <si>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</si>
  <si>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</si>
  <si>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</si>
  <si>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</si>
  <si>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</si>
  <si>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</si>
  <si>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</si>
  <si>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</si>
  <si>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</si>
  <si>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</si>
  <si>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</si>
  <si>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</si>
  <si>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</si>
  <si>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</si>
  <si>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</si>
  <si>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</si>
  <si>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</si>
  <si>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Polk</t>
  </si>
  <si>
    <t>27121</t>
  </si>
  <si>
    <t>Pope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</si>
  <si>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</si>
  <si>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</si>
  <si>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</si>
  <si>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</si>
  <si>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</si>
  <si>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</si>
  <si>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</si>
  <si>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</si>
  <si>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</si>
  <si>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Rice</t>
  </si>
  <si>
    <t>27133</t>
  </si>
  <si>
    <t>Rock</t>
  </si>
  <si>
    <t>27135</t>
  </si>
  <si>
    <t>Roseau</t>
  </si>
  <si>
    <t>27139</t>
  </si>
  <si>
    <t>Scott</t>
  </si>
  <si>
    <t>27141</t>
  </si>
  <si>
    <t>Sherburne</t>
  </si>
  <si>
    <t>27143</t>
  </si>
  <si>
    <t>Sibley</t>
  </si>
  <si>
    <t>27137</t>
  </si>
  <si>
    <t>St. Louis</t>
  </si>
  <si>
    <t>27145</t>
  </si>
  <si>
    <t>Stearns</t>
  </si>
  <si>
    <t>27147</t>
  </si>
  <si>
    <t>Steele</t>
  </si>
  <si>
    <t>27149</t>
  </si>
  <si>
    <t>Stevens</t>
  </si>
  <si>
    <t>27151</t>
  </si>
  <si>
    <t>Swift</t>
  </si>
  <si>
    <t>27153</t>
  </si>
  <si>
    <t>Todd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</si>
  <si>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</si>
  <si>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</si>
  <si>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</si>
  <si>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</si>
  <si>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</si>
  <si>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</si>
  <si>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</si>
  <si>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</si>
  <si>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</si>
  <si>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Washington</t>
  </si>
  <si>
    <t>27165</t>
  </si>
  <si>
    <t>Watonwan</t>
  </si>
  <si>
    <t>27167</t>
  </si>
  <si>
    <t>Wilkin</t>
  </si>
  <si>
    <t>27169</t>
  </si>
  <si>
    <t>Winona</t>
  </si>
  <si>
    <t>27171</t>
  </si>
  <si>
    <t>Wright</t>
  </si>
  <si>
    <t>27173</t>
  </si>
  <si>
    <t>Yellow Medicine</t>
  </si>
  <si>
    <t>AREAID</t>
  </si>
  <si>
    <t>Pop2010</t>
  </si>
  <si>
    <t>education_aid</t>
  </si>
  <si>
    <t>total_hs_aid</t>
  </si>
  <si>
    <t>co_hwy_aid</t>
  </si>
  <si>
    <t>city_hwy_aid</t>
  </si>
  <si>
    <t>town_hwy</t>
  </si>
  <si>
    <t>total_hwy</t>
  </si>
  <si>
    <t>total_lga</t>
  </si>
  <si>
    <t>reducation_aid</t>
  </si>
  <si>
    <t>community_correction_aid</t>
  </si>
  <si>
    <t>co_program_aid</t>
  </si>
  <si>
    <t>ag_credit</t>
  </si>
  <si>
    <t>taconite_credit</t>
  </si>
  <si>
    <t>misc_proptax_credits</t>
  </si>
  <si>
    <t>home_proptax_refund</t>
  </si>
  <si>
    <t>renter_proptax_refund</t>
  </si>
  <si>
    <t>targ_proptax_refund</t>
  </si>
  <si>
    <t>total_ntc_levy</t>
  </si>
  <si>
    <t>total_mkt_value_levy</t>
  </si>
  <si>
    <t>state_levy</t>
  </si>
  <si>
    <t>proptax_credits</t>
  </si>
  <si>
    <t>net_proptax_payable</t>
  </si>
  <si>
    <t>income_tax</t>
  </si>
  <si>
    <t>sales_tax</t>
  </si>
  <si>
    <t>vehicle_tax</t>
  </si>
  <si>
    <t>license_tax</t>
  </si>
  <si>
    <t>gas_tax</t>
  </si>
  <si>
    <t>corp_tax</t>
  </si>
  <si>
    <t>state_prop_tax</t>
  </si>
  <si>
    <t>excise_tax</t>
  </si>
  <si>
    <t>TAXES</t>
  </si>
  <si>
    <t>PROPTAX_LEV</t>
  </si>
  <si>
    <t>PROPTAX_REFUNDS</t>
  </si>
  <si>
    <t>PROPTAX_CREDITS</t>
  </si>
  <si>
    <t>TAX_PER_CAPITA</t>
  </si>
  <si>
    <t>AID_PER_CAP</t>
  </si>
  <si>
    <t>NET_TOTAL</t>
  </si>
  <si>
    <t>TOTAL_CREDITS</t>
  </si>
  <si>
    <t>TOTAL_PAYMENTS</t>
  </si>
  <si>
    <t>NET_TOTAL_PER_CAPITA</t>
  </si>
  <si>
    <t>MINNESOTA</t>
  </si>
  <si>
    <t>0</t>
  </si>
  <si>
    <t>Source: Minnesota House of Representatives Research Office</t>
  </si>
  <si>
    <t>tab</t>
  </si>
  <si>
    <t>description</t>
  </si>
  <si>
    <t>source</t>
  </si>
  <si>
    <t>Minnesota House of Representatives Research Office</t>
  </si>
  <si>
    <t>mn_data</t>
  </si>
  <si>
    <t>Minnesota taxes paid versus government aid paid per county, 2010</t>
  </si>
  <si>
    <t>Area ID</t>
  </si>
  <si>
    <t>Minnesota county name</t>
  </si>
  <si>
    <t>Minnesota county ID</t>
  </si>
  <si>
    <t>Minnesota region ID</t>
  </si>
  <si>
    <t>County population per 2010 Census</t>
  </si>
  <si>
    <t>Total government credits received</t>
  </si>
  <si>
    <t>Total payments made</t>
  </si>
  <si>
    <t>Net total (TOTAL_CREDITS - TOTAL_PAYMENTS)</t>
  </si>
  <si>
    <t>Total aid per capita</t>
  </si>
  <si>
    <t>Total taxes pain per capity</t>
  </si>
  <si>
    <t>Next total per capita (AID_PER_CAP - TAX_PER_CAPITA)</t>
  </si>
  <si>
    <t>Total aid received</t>
  </si>
  <si>
    <t>Educational aid received</t>
  </si>
  <si>
    <t>High school aid received</t>
  </si>
  <si>
    <t>Total highway aid received</t>
  </si>
  <si>
    <t>County highway aid received</t>
  </si>
  <si>
    <t>City highway aid received</t>
  </si>
  <si>
    <t>Town highway aid received</t>
  </si>
  <si>
    <t>Total local government aid received</t>
  </si>
  <si>
    <t>Reducation aid received</t>
  </si>
  <si>
    <t>Community corrections aid received</t>
  </si>
  <si>
    <t>County programs aid received</t>
  </si>
  <si>
    <t>Property tax credits received</t>
  </si>
  <si>
    <t>Agricultural credits received</t>
  </si>
  <si>
    <t>Homestead Market Value credits received</t>
  </si>
  <si>
    <t>Taconit credits received</t>
  </si>
  <si>
    <t>Miscellaneous property tax credits received</t>
  </si>
  <si>
    <t>Total property tax refunds</t>
  </si>
  <si>
    <t>Home property tax refunds</t>
  </si>
  <si>
    <t>Renter property tax refunds</t>
  </si>
  <si>
    <t>Targeted property tax refunds</t>
  </si>
  <si>
    <t>Total NTC levy</t>
  </si>
  <si>
    <t>Total market value levy</t>
  </si>
  <si>
    <t>Total property tax levies</t>
  </si>
  <si>
    <t>State property tax levy</t>
  </si>
  <si>
    <t>Property tax credits</t>
  </si>
  <si>
    <t>Net property taxes payable</t>
  </si>
  <si>
    <t>Total taxes paid</t>
  </si>
  <si>
    <t>Income taxes</t>
  </si>
  <si>
    <t>Sales taxes</t>
  </si>
  <si>
    <t>Vehicle taxes</t>
  </si>
  <si>
    <t>Excise taxes</t>
  </si>
  <si>
    <t>License taxes</t>
  </si>
  <si>
    <t>Gas taxes</t>
  </si>
  <si>
    <t>Corporate taxes</t>
  </si>
  <si>
    <t>State property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</si>
</sst>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u/>
      <sz val="12"/>
      <color theme="10"/>
      <name val="Arial"/>
    </font>
    <font>
      <u/>
      <sz val="12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2" fontId="0" fillId="0" borderId="0" xfId="0" applyNumberFormat="1" applyProtection="1"/>
    <xf numFmtId="2" fontId="0" fillId="0" borderId="0" xfId="0" quotePrefix="1" applyNumberFormat="1"/>
    <xf numFmtId="0" fontId="2" fillId="2" borderId="0" xfId="0" applyFont="1" applyFill="1"/>
    <xf numFmtId="2" fontId="0" fillId="2" borderId="0" xfId="0" applyNumberFormat="1" applyFill="1"/>
    <xf numFmtId="0" fontId="0" fillId="2" borderId="0" xfId="0" applyFill="1"/>
    <xf numFmtId="2" fontId="0" fillId="2" borderId="0" xfId="0" applyNumberFormat="1" applyFill="1" applyProtection="1"/>
    <xf numFmtId="2" fontId="0" fillId="0" borderId="0" xfId="0" applyNumberFormat="1" applyFill="1"/>
    <xf numFmtId="0" fontId="2" fillId="0" borderId="0" xfId="0" applyFont="1"/>
  </cellXfs>
  <cellStyles count="20">
    <cellStyle name="F2" xfId="1"/>
    <cellStyle name="F3" xfId="2"/>
    <cellStyle name="F4" xfId="3"/>
    <cellStyle name="F5" xfId="4"/>
    <cellStyle name="F6" xfId="5"/>
    <cellStyle name="F7" xfId="6"/>
    <cellStyle name="F8" xfId="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0"/>
  <sheetViews>
    <sheetView workbookViewId="0">
      <selection activeCell="D22" sqref="D22"/>
    </sheetView>
  </sheetViews>
  <sheetFormatPr baseColWidth="10" defaultColWidth="8.7109375" defaultRowHeight="15" x14ac:dyDescent="0"/>
  <cols>
    <col min="1" max="1" width="13.7109375" style="2" customWidth="1"/>
    <col min="2" max="2" width="31.85546875" style="2" customWidth="1"/>
    <col min="3" max="3" width="9" style="3" bestFit="1" customWidth="1"/>
    <col min="4" max="4" width="8.7109375" style="3" bestFit="1" customWidth="1"/>
    <col min="5" max="6" width="14.85546875" customWidth="1"/>
    <col min="7" max="9" width="14.85546875" style="10" customWidth="1"/>
    <col min="10" max="10" width="14.85546875" customWidth="1"/>
    <col min="11" max="13" width="14.85546875" style="10" customWidth="1"/>
    <col min="14" max="14" width="14.85546875" customWidth="1"/>
    <col min="15" max="15" width="14.5703125" style="10" bestFit="1" customWidth="1"/>
    <col min="16" max="16" width="13.7109375" bestFit="1" customWidth="1"/>
    <col min="17" max="17" width="13.5703125" bestFit="1" customWidth="1"/>
    <col min="18" max="18" width="12.42578125" style="10" bestFit="1" customWidth="1"/>
    <col min="19" max="19" width="12.42578125" bestFit="1" customWidth="1"/>
    <col min="20" max="20" width="12.7109375" bestFit="1" customWidth="1"/>
    <col min="21" max="21" width="11.28515625" customWidth="1"/>
    <col min="22" max="22" width="12.42578125" bestFit="1" customWidth="1"/>
    <col min="23" max="24" width="11.28515625" customWidth="1"/>
    <col min="25" max="25" width="15.7109375" bestFit="1" customWidth="1"/>
    <col min="26" max="26" width="11.28515625" customWidth="1"/>
    <col min="27" max="27" width="20.7109375" style="10" bestFit="1" customWidth="1"/>
    <col min="28" max="28" width="27.28515625" bestFit="1" customWidth="1"/>
    <col min="29" max="32" width="11.28515625" customWidth="1"/>
    <col min="33" max="33" width="21.5703125" style="10" bestFit="1" customWidth="1"/>
    <col min="34" max="34" width="19.85546875" bestFit="1" customWidth="1"/>
    <col min="35" max="35" width="20" bestFit="1" customWidth="1"/>
    <col min="36" max="37" width="11.28515625" customWidth="1"/>
    <col min="38" max="38" width="16.140625" style="10" bestFit="1" customWidth="1"/>
    <col min="39" max="39" width="13.5703125" bestFit="1" customWidth="1"/>
    <col min="40" max="40" width="18.7109375" bestFit="1" customWidth="1"/>
    <col min="41" max="41" width="12.42578125" bestFit="1" customWidth="1"/>
    <col min="42" max="42" width="14.85546875" bestFit="1" customWidth="1"/>
    <col min="43" max="43" width="19.28515625" bestFit="1" customWidth="1"/>
    <col min="44" max="44" width="11.28515625" customWidth="1"/>
    <col min="45" max="45" width="14.5703125" style="10" bestFit="1" customWidth="1"/>
    <col min="46" max="46" width="14.7109375" customWidth="1"/>
    <col min="47" max="47" width="14.28515625" customWidth="1"/>
    <col min="48" max="48" width="14.28515625" style="10" customWidth="1"/>
    <col min="49" max="51" width="12.42578125" bestFit="1" customWidth="1"/>
    <col min="52" max="52" width="18.7109375" customWidth="1"/>
    <col min="53" max="53" width="28.42578125" customWidth="1"/>
  </cols>
  <sheetData>
    <row r="1" spans="1:53">
      <c r="A1" s="4" t="s">
        <v>180</v>
      </c>
      <c r="B1" s="3" t="s">
        <v>5</v>
      </c>
      <c r="C1" s="3" t="s">
        <v>1</v>
      </c>
      <c r="D1" s="3" t="s">
        <v>2</v>
      </c>
      <c r="E1" s="1" t="s">
        <v>181</v>
      </c>
      <c r="F1" s="1"/>
      <c r="G1" s="8" t="s">
        <v>218</v>
      </c>
      <c r="H1" s="8" t="s">
        <v>219</v>
      </c>
      <c r="I1" s="8" t="s">
        <v>217</v>
      </c>
      <c r="J1" s="1"/>
      <c r="K1" s="8" t="s">
        <v>216</v>
      </c>
      <c r="L1" s="8" t="s">
        <v>215</v>
      </c>
      <c r="M1" s="8" t="s">
        <v>220</v>
      </c>
      <c r="N1" s="1"/>
      <c r="O1" s="8" t="s">
        <v>4</v>
      </c>
      <c r="P1" t="s">
        <v>182</v>
      </c>
      <c r="Q1" t="s">
        <v>183</v>
      </c>
      <c r="R1" s="8" t="s">
        <v>187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191</v>
      </c>
      <c r="AA1" s="8" t="s">
        <v>214</v>
      </c>
      <c r="AB1" t="s">
        <v>3</v>
      </c>
      <c r="AC1" t="s">
        <v>192</v>
      </c>
      <c r="AD1" s="1" t="s">
        <v>193</v>
      </c>
      <c r="AE1" s="1" t="s">
        <v>194</v>
      </c>
      <c r="AF1" s="1"/>
      <c r="AG1" s="8" t="s">
        <v>213</v>
      </c>
      <c r="AH1" t="s">
        <v>195</v>
      </c>
      <c r="AI1" t="s">
        <v>196</v>
      </c>
      <c r="AJ1" t="s">
        <v>197</v>
      </c>
      <c r="AL1" s="8" t="s">
        <v>212</v>
      </c>
      <c r="AM1" t="s">
        <v>198</v>
      </c>
      <c r="AN1" t="s">
        <v>199</v>
      </c>
      <c r="AO1" t="s">
        <v>200</v>
      </c>
      <c r="AP1" s="1" t="s">
        <v>201</v>
      </c>
      <c r="AQ1" t="s">
        <v>202</v>
      </c>
      <c r="AS1" s="8" t="s">
        <v>211</v>
      </c>
      <c r="AT1" s="1" t="s">
        <v>203</v>
      </c>
      <c r="AU1" t="s">
        <v>204</v>
      </c>
      <c r="AV1" s="8" t="s">
        <v>205</v>
      </c>
      <c r="AW1" s="1" t="s">
        <v>210</v>
      </c>
      <c r="AX1" s="1" t="s">
        <v>206</v>
      </c>
      <c r="AY1" t="s">
        <v>207</v>
      </c>
      <c r="AZ1" s="1" t="s">
        <v>208</v>
      </c>
      <c r="BA1" s="1" t="s">
        <v>209</v>
      </c>
    </row>
    <row r="2" spans="1:53">
      <c r="A2" s="3" t="s">
        <v>178</v>
      </c>
      <c r="B2" s="3" t="s">
        <v>179</v>
      </c>
      <c r="C2" s="3">
        <v>87</v>
      </c>
      <c r="D2" s="3">
        <v>7</v>
      </c>
      <c r="E2" s="6">
        <v>10438</v>
      </c>
      <c r="F2" s="6"/>
      <c r="G2" s="11">
        <f>SUM(O2+W2+X2+AA2+AG2)</f>
        <v>28845480.938115187</v>
      </c>
      <c r="H2" s="11">
        <f>SUM(AS2+AW2+AX2+AZ2)</f>
        <v>19833814.089209102</v>
      </c>
      <c r="I2" s="11">
        <f>SUM(G2-H2)</f>
        <v>9011666.8489060849</v>
      </c>
      <c r="J2" s="6"/>
      <c r="K2" s="11">
        <f t="shared" ref="K2:K33" si="0">O2/E2</f>
        <v>2646.3509912831873</v>
      </c>
      <c r="L2" s="11">
        <f t="shared" ref="L2:L33" si="1">AS2/E2</f>
        <v>1586.1094650908237</v>
      </c>
      <c r="M2" s="11">
        <f t="shared" ref="M2:M33" si="2">SUM(K2-L2)</f>
        <v>1060.2415261923636</v>
      </c>
      <c r="N2" s="6"/>
      <c r="O2" s="11">
        <f t="shared" ref="O2:O33" si="3">SUM(P2+Q2+R2+V2+Y2)</f>
        <v>27622611.64701391</v>
      </c>
      <c r="P2" s="5">
        <v>13230463.977013908</v>
      </c>
      <c r="Q2" s="5">
        <v>8268954.6699999999</v>
      </c>
      <c r="R2" s="9">
        <f>SUM(S2+T2+U2)</f>
        <v>3635732</v>
      </c>
      <c r="S2" s="5">
        <v>2978607</v>
      </c>
      <c r="T2" s="5">
        <v>0</v>
      </c>
      <c r="U2" s="5">
        <v>657125</v>
      </c>
      <c r="V2" s="5">
        <v>1978994</v>
      </c>
      <c r="W2" s="7">
        <v>91283</v>
      </c>
      <c r="X2" s="5">
        <v>127337.92523347733</v>
      </c>
      <c r="Y2" s="6">
        <v>508467</v>
      </c>
      <c r="Z2" s="6"/>
      <c r="AA2" s="9">
        <f t="shared" ref="AA2:AA33" si="4">SUM(AB2+AC2+AD2+AE2)</f>
        <v>662335</v>
      </c>
      <c r="AB2" s="6">
        <v>429912</v>
      </c>
      <c r="AC2" s="6">
        <v>232423</v>
      </c>
      <c r="AD2" s="6">
        <v>0</v>
      </c>
      <c r="AE2" s="6">
        <v>0</v>
      </c>
      <c r="AF2" s="6"/>
      <c r="AG2" s="9">
        <f t="shared" ref="AG2:AG33" si="5">SUM(AH2+AI2+AJ2)</f>
        <v>341913.36586780025</v>
      </c>
      <c r="AH2" s="5">
        <v>222844.76340128595</v>
      </c>
      <c r="AI2" s="5">
        <v>116447.10844763166</v>
      </c>
      <c r="AJ2" s="5">
        <v>2621.4940188826499</v>
      </c>
      <c r="AK2" s="5"/>
      <c r="AL2" s="9">
        <f t="shared" ref="AL2:AL33" si="6">SUM(AM2+AN2+AO2+AP2+AQ2)</f>
        <v>29147940</v>
      </c>
      <c r="AM2" s="5">
        <v>13231774</v>
      </c>
      <c r="AN2" s="5">
        <v>864969</v>
      </c>
      <c r="AO2" s="5">
        <v>477227</v>
      </c>
      <c r="AP2" s="5">
        <v>662335</v>
      </c>
      <c r="AQ2" s="5">
        <v>13911635</v>
      </c>
      <c r="AR2" s="5"/>
      <c r="AS2" s="9">
        <f t="shared" ref="AS2:AS33" si="7">SUM(AT2+AU2+AV2+AY2+BA2)</f>
        <v>16555810.596618017</v>
      </c>
      <c r="AT2" s="5">
        <v>8413564</v>
      </c>
      <c r="AU2" s="5">
        <v>3260382</v>
      </c>
      <c r="AV2" s="9">
        <f t="shared" ref="AV2:AV33" si="8">SUM(AW2+AX2)</f>
        <v>2368575.4425411206</v>
      </c>
      <c r="AW2" s="5">
        <v>1111373.4044921757</v>
      </c>
      <c r="AX2" s="5">
        <v>1257202.0380489449</v>
      </c>
      <c r="AY2" s="5">
        <v>2036062.1540768961</v>
      </c>
      <c r="AZ2" s="5">
        <v>909428.05004996283</v>
      </c>
      <c r="BA2" s="5">
        <v>477227</v>
      </c>
    </row>
    <row r="3" spans="1:53">
      <c r="A3" s="3" t="s">
        <v>176</v>
      </c>
      <c r="B3" s="3" t="s">
        <v>177</v>
      </c>
      <c r="C3" s="3">
        <v>86</v>
      </c>
      <c r="D3" s="3">
        <v>9</v>
      </c>
      <c r="E3" s="6">
        <v>124700</v>
      </c>
      <c r="F3" s="6"/>
      <c r="G3" s="11">
        <f t="shared" ref="G3:G66" si="9">SUM(O3+W3+X3+AA3+AG3)</f>
        <v>233477244.89231616</v>
      </c>
      <c r="H3" s="11">
        <f t="shared" ref="H3:H66" si="10">SUM(AS3+AW3+AX3+AZ3)</f>
        <v>271699210.00199354</v>
      </c>
      <c r="I3" s="11">
        <f t="shared" ref="I3:I66" si="11">SUM(G3-H3)</f>
        <v>-38221965.109677374</v>
      </c>
      <c r="J3" s="6"/>
      <c r="K3" s="11">
        <f t="shared" si="0"/>
        <v>1757.2487031818312</v>
      </c>
      <c r="L3" s="11">
        <f t="shared" si="1"/>
        <v>1933.2805652300683</v>
      </c>
      <c r="M3" s="11">
        <f t="shared" si="2"/>
        <v>-176.03186204823714</v>
      </c>
      <c r="N3" s="6"/>
      <c r="O3" s="11">
        <f t="shared" si="3"/>
        <v>219128913.28677434</v>
      </c>
      <c r="P3" s="5">
        <v>154835115.58177432</v>
      </c>
      <c r="Q3" s="5">
        <v>47633868.704999998</v>
      </c>
      <c r="R3" s="9">
        <f>SUM(S3+T3+U3)</f>
        <v>10768287</v>
      </c>
      <c r="S3" s="5">
        <v>7554370</v>
      </c>
      <c r="T3" s="5">
        <v>2830136</v>
      </c>
      <c r="U3" s="5">
        <v>383781</v>
      </c>
      <c r="V3" s="5">
        <v>2537184</v>
      </c>
      <c r="W3" s="7">
        <v>16509</v>
      </c>
      <c r="X3" s="5">
        <v>1303218.29</v>
      </c>
      <c r="Y3" s="6">
        <v>3354458</v>
      </c>
      <c r="Z3" s="6"/>
      <c r="AA3" s="9">
        <f t="shared" si="4"/>
        <v>4565098</v>
      </c>
      <c r="AB3" s="6">
        <v>3914272</v>
      </c>
      <c r="AC3" s="6">
        <v>631404</v>
      </c>
      <c r="AD3" s="6">
        <v>0</v>
      </c>
      <c r="AE3" s="6">
        <v>19422</v>
      </c>
      <c r="AF3" s="6"/>
      <c r="AG3" s="9">
        <f t="shared" si="5"/>
        <v>8463506.315541843</v>
      </c>
      <c r="AH3" s="5">
        <v>6441841.3756870301</v>
      </c>
      <c r="AI3" s="5">
        <v>1963907.4421167255</v>
      </c>
      <c r="AJ3" s="5">
        <v>57757.497738087841</v>
      </c>
      <c r="AK3" s="5"/>
      <c r="AL3" s="9">
        <f t="shared" si="6"/>
        <v>334338186</v>
      </c>
      <c r="AM3" s="5">
        <v>136680416</v>
      </c>
      <c r="AN3" s="5">
        <v>16423468</v>
      </c>
      <c r="AO3" s="5">
        <v>14065209</v>
      </c>
      <c r="AP3" s="5">
        <v>4565098</v>
      </c>
      <c r="AQ3" s="5">
        <v>162603995</v>
      </c>
      <c r="AR3" s="5"/>
      <c r="AS3" s="9">
        <f t="shared" si="7"/>
        <v>241080086.48418951</v>
      </c>
      <c r="AT3" s="5">
        <v>119416705</v>
      </c>
      <c r="AU3" s="5">
        <v>61198799.543062568</v>
      </c>
      <c r="AV3" s="9">
        <f t="shared" si="8"/>
        <v>23956197.659942046</v>
      </c>
      <c r="AW3" s="5">
        <v>11185527.025085621</v>
      </c>
      <c r="AX3" s="5">
        <v>12770670.634856423</v>
      </c>
      <c r="AY3" s="5">
        <v>22443175.281184904</v>
      </c>
      <c r="AZ3" s="5">
        <v>6662925.8578619659</v>
      </c>
      <c r="BA3" s="5">
        <v>14065209</v>
      </c>
    </row>
    <row r="4" spans="1:53">
      <c r="A4" s="3" t="s">
        <v>174</v>
      </c>
      <c r="B4" s="3" t="s">
        <v>175</v>
      </c>
      <c r="C4" s="3">
        <v>85</v>
      </c>
      <c r="D4" s="3">
        <v>12</v>
      </c>
      <c r="E4" s="6">
        <v>51461</v>
      </c>
      <c r="F4" s="6"/>
      <c r="G4" s="11">
        <f t="shared" si="9"/>
        <v>95511171.715749681</v>
      </c>
      <c r="H4" s="11">
        <f t="shared" si="10"/>
        <v>98077092.013495564</v>
      </c>
      <c r="I4" s="11">
        <f t="shared" si="11"/>
        <v>-2565920.2977458835</v>
      </c>
      <c r="J4" s="6"/>
      <c r="K4" s="11">
        <f t="shared" si="0"/>
        <v>1749.0404444431811</v>
      </c>
      <c r="L4" s="11">
        <f t="shared" si="1"/>
        <v>1657.8674061704744</v>
      </c>
      <c r="M4" s="11">
        <f t="shared" si="2"/>
        <v>91.173038272706663</v>
      </c>
      <c r="N4" s="6"/>
      <c r="O4" s="11">
        <f t="shared" si="3"/>
        <v>90007370.311490536</v>
      </c>
      <c r="P4" s="5">
        <v>41955039.591490537</v>
      </c>
      <c r="Q4" s="5">
        <v>28637884.719999999</v>
      </c>
      <c r="R4" s="9">
        <f t="shared" ref="R4:R67" si="12">SUM(S4+T4+U4)</f>
        <v>6062216</v>
      </c>
      <c r="S4" s="5">
        <v>4508698</v>
      </c>
      <c r="T4" s="5">
        <v>1267009</v>
      </c>
      <c r="U4" s="5">
        <v>286509</v>
      </c>
      <c r="V4" s="5">
        <v>10817186</v>
      </c>
      <c r="W4" s="7">
        <v>94249</v>
      </c>
      <c r="X4" s="5">
        <v>587208.29</v>
      </c>
      <c r="Y4" s="6">
        <v>2535044</v>
      </c>
      <c r="Z4" s="6"/>
      <c r="AA4" s="9">
        <f t="shared" si="4"/>
        <v>2297333</v>
      </c>
      <c r="AB4" s="6">
        <v>1928385</v>
      </c>
      <c r="AC4" s="6">
        <v>307348</v>
      </c>
      <c r="AD4" s="6">
        <v>0</v>
      </c>
      <c r="AE4" s="6">
        <v>61600</v>
      </c>
      <c r="AF4" s="6"/>
      <c r="AG4" s="9">
        <f t="shared" si="5"/>
        <v>2525011.1142591364</v>
      </c>
      <c r="AH4" s="5">
        <v>1640426.7178545471</v>
      </c>
      <c r="AI4" s="5">
        <v>876036.83481496619</v>
      </c>
      <c r="AJ4" s="5">
        <v>8547.5615896235213</v>
      </c>
      <c r="AK4" s="5"/>
      <c r="AL4" s="9">
        <f t="shared" si="6"/>
        <v>99957198</v>
      </c>
      <c r="AM4" s="5">
        <v>37589641</v>
      </c>
      <c r="AN4" s="5">
        <v>7982015</v>
      </c>
      <c r="AO4" s="5">
        <v>4406943</v>
      </c>
      <c r="AP4" s="5">
        <v>2297333</v>
      </c>
      <c r="AQ4" s="5">
        <v>47681266</v>
      </c>
      <c r="AR4" s="5"/>
      <c r="AS4" s="9">
        <f t="shared" si="7"/>
        <v>85315514.588938788</v>
      </c>
      <c r="AT4" s="5">
        <v>38843273</v>
      </c>
      <c r="AU4" s="5">
        <v>24614990.233912297</v>
      </c>
      <c r="AV4" s="9">
        <f t="shared" si="8"/>
        <v>8366323.7076303205</v>
      </c>
      <c r="AW4" s="5">
        <v>3952899.4068843583</v>
      </c>
      <c r="AX4" s="5">
        <v>4413424.3007459622</v>
      </c>
      <c r="AY4" s="5">
        <v>9083984.6473961733</v>
      </c>
      <c r="AZ4" s="5">
        <v>4395253.7169264499</v>
      </c>
      <c r="BA4" s="5">
        <v>4406943</v>
      </c>
    </row>
    <row r="5" spans="1:53">
      <c r="A5" s="3" t="s">
        <v>172</v>
      </c>
      <c r="B5" s="3" t="s">
        <v>173</v>
      </c>
      <c r="C5" s="3">
        <v>84</v>
      </c>
      <c r="D5" s="3">
        <v>4</v>
      </c>
      <c r="E5" s="6">
        <v>6576</v>
      </c>
      <c r="F5" s="6"/>
      <c r="G5" s="11">
        <f t="shared" si="9"/>
        <v>19838894.501415037</v>
      </c>
      <c r="H5" s="11">
        <f t="shared" si="10"/>
        <v>13456900.678222006</v>
      </c>
      <c r="I5" s="11">
        <f t="shared" si="11"/>
        <v>6381993.8231930304</v>
      </c>
      <c r="J5" s="6"/>
      <c r="K5" s="11">
        <f t="shared" si="0"/>
        <v>2882.9051548248362</v>
      </c>
      <c r="L5" s="11">
        <f t="shared" si="1"/>
        <v>1754.271805079509</v>
      </c>
      <c r="M5" s="11">
        <f t="shared" si="2"/>
        <v>1128.6333497453272</v>
      </c>
      <c r="N5" s="6"/>
      <c r="O5" s="11">
        <f t="shared" si="3"/>
        <v>18957984.298128124</v>
      </c>
      <c r="P5" s="5">
        <v>7915282.0431281244</v>
      </c>
      <c r="Q5" s="5">
        <v>6165523.2549999999</v>
      </c>
      <c r="R5" s="9">
        <f t="shared" si="12"/>
        <v>3344759</v>
      </c>
      <c r="S5" s="5">
        <v>2880638</v>
      </c>
      <c r="T5" s="5">
        <v>0</v>
      </c>
      <c r="U5" s="5">
        <v>464121</v>
      </c>
      <c r="V5" s="5">
        <v>1433995</v>
      </c>
      <c r="W5" s="7">
        <v>24035</v>
      </c>
      <c r="X5" s="5">
        <v>183674.29</v>
      </c>
      <c r="Y5" s="6">
        <v>98425</v>
      </c>
      <c r="Z5" s="6"/>
      <c r="AA5" s="9">
        <f t="shared" si="4"/>
        <v>539131</v>
      </c>
      <c r="AB5" s="6">
        <v>275839</v>
      </c>
      <c r="AC5" s="6">
        <v>114318</v>
      </c>
      <c r="AD5" s="6">
        <v>0</v>
      </c>
      <c r="AE5" s="6">
        <v>148974</v>
      </c>
      <c r="AF5" s="6"/>
      <c r="AG5" s="9">
        <f t="shared" si="5"/>
        <v>134069.91328691225</v>
      </c>
      <c r="AH5" s="5">
        <v>67482.389333414423</v>
      </c>
      <c r="AI5" s="5">
        <v>65669.698799307924</v>
      </c>
      <c r="AJ5" s="5">
        <v>917.8251541898901</v>
      </c>
      <c r="AK5" s="5"/>
      <c r="AL5" s="9">
        <f t="shared" si="6"/>
        <v>19505572</v>
      </c>
      <c r="AM5" s="5">
        <v>8676369</v>
      </c>
      <c r="AN5" s="5">
        <v>748040</v>
      </c>
      <c r="AO5" s="5">
        <v>328377</v>
      </c>
      <c r="AP5" s="5">
        <v>539131</v>
      </c>
      <c r="AQ5" s="5">
        <v>9213655</v>
      </c>
      <c r="AR5" s="5"/>
      <c r="AS5" s="9">
        <f t="shared" si="7"/>
        <v>11536091.390202852</v>
      </c>
      <c r="AT5" s="5">
        <v>5902964</v>
      </c>
      <c r="AU5" s="5">
        <v>1283208.6620427698</v>
      </c>
      <c r="AV5" s="9">
        <f t="shared" si="8"/>
        <v>1549777.0644072955</v>
      </c>
      <c r="AW5" s="5">
        <v>723902.77328061638</v>
      </c>
      <c r="AX5" s="5">
        <v>825874.29112667916</v>
      </c>
      <c r="AY5" s="5">
        <v>2471764.6637527873</v>
      </c>
      <c r="AZ5" s="5">
        <v>371032.22361185739</v>
      </c>
      <c r="BA5" s="5">
        <v>328377</v>
      </c>
    </row>
    <row r="6" spans="1:53">
      <c r="A6" s="3" t="s">
        <v>170</v>
      </c>
      <c r="B6" s="3" t="s">
        <v>171</v>
      </c>
      <c r="C6" s="3">
        <v>83</v>
      </c>
      <c r="D6" s="3">
        <v>11</v>
      </c>
      <c r="E6" s="6">
        <v>11211</v>
      </c>
      <c r="F6" s="6"/>
      <c r="G6" s="11">
        <f t="shared" si="9"/>
        <v>29774666.832303371</v>
      </c>
      <c r="H6" s="11">
        <f t="shared" si="10"/>
        <v>18998591.342533767</v>
      </c>
      <c r="I6" s="11">
        <f t="shared" si="11"/>
        <v>10776075.489769604</v>
      </c>
      <c r="J6" s="6"/>
      <c r="K6" s="11">
        <f t="shared" si="0"/>
        <v>2554.293744740683</v>
      </c>
      <c r="L6" s="11">
        <f t="shared" si="1"/>
        <v>1442.0214608366271</v>
      </c>
      <c r="M6" s="11">
        <f t="shared" si="2"/>
        <v>1112.2722839040559</v>
      </c>
      <c r="N6" s="6"/>
      <c r="O6" s="11">
        <f t="shared" si="3"/>
        <v>28636187.172287799</v>
      </c>
      <c r="P6" s="5">
        <v>14437522.252287798</v>
      </c>
      <c r="Q6" s="5">
        <v>7763184.9199999999</v>
      </c>
      <c r="R6" s="9">
        <f t="shared" si="12"/>
        <v>3096990</v>
      </c>
      <c r="S6" s="5">
        <v>2868912</v>
      </c>
      <c r="T6" s="5">
        <v>0</v>
      </c>
      <c r="U6" s="5">
        <v>228078</v>
      </c>
      <c r="V6" s="5">
        <v>2534755</v>
      </c>
      <c r="W6" s="7">
        <v>10749</v>
      </c>
      <c r="X6" s="5">
        <v>159875.29</v>
      </c>
      <c r="Y6" s="6">
        <v>803735</v>
      </c>
      <c r="Z6" s="6"/>
      <c r="AA6" s="9">
        <f t="shared" si="4"/>
        <v>692018</v>
      </c>
      <c r="AB6" s="6">
        <v>528672</v>
      </c>
      <c r="AC6" s="6">
        <v>163346</v>
      </c>
      <c r="AD6" s="6">
        <v>0</v>
      </c>
      <c r="AE6" s="6">
        <v>0</v>
      </c>
      <c r="AF6" s="6"/>
      <c r="AG6" s="9">
        <f t="shared" si="5"/>
        <v>275837.37001557281</v>
      </c>
      <c r="AH6" s="5">
        <v>155129.42580378684</v>
      </c>
      <c r="AI6" s="5">
        <v>119196.70630697276</v>
      </c>
      <c r="AJ6" s="5">
        <v>1511.2379048132109</v>
      </c>
      <c r="AK6" s="5"/>
      <c r="AL6" s="9">
        <f t="shared" si="6"/>
        <v>25667516</v>
      </c>
      <c r="AM6" s="5">
        <v>11500329</v>
      </c>
      <c r="AN6" s="5">
        <v>797107</v>
      </c>
      <c r="AO6" s="5">
        <v>536322</v>
      </c>
      <c r="AP6" s="5">
        <v>692018</v>
      </c>
      <c r="AQ6" s="5">
        <v>12141740</v>
      </c>
      <c r="AR6" s="5"/>
      <c r="AS6" s="9">
        <f t="shared" si="7"/>
        <v>16166502.597439427</v>
      </c>
      <c r="AT6" s="5">
        <v>7433278</v>
      </c>
      <c r="AU6" s="5">
        <v>3406310.1404243382</v>
      </c>
      <c r="AV6" s="9">
        <f t="shared" si="8"/>
        <v>2256540.3619500883</v>
      </c>
      <c r="AW6" s="5">
        <v>1089995.7888321946</v>
      </c>
      <c r="AX6" s="5">
        <v>1166544.5731178939</v>
      </c>
      <c r="AY6" s="5">
        <v>2534052.0950650019</v>
      </c>
      <c r="AZ6" s="5">
        <v>575548.38314425328</v>
      </c>
      <c r="BA6" s="5">
        <v>536322</v>
      </c>
    </row>
    <row r="7" spans="1:53">
      <c r="A7" s="3" t="s">
        <v>168</v>
      </c>
      <c r="B7" s="3" t="s">
        <v>169</v>
      </c>
      <c r="C7" s="3">
        <v>82</v>
      </c>
      <c r="D7" s="3">
        <v>13</v>
      </c>
      <c r="E7" s="6">
        <v>238136</v>
      </c>
      <c r="F7" s="6"/>
      <c r="G7" s="11">
        <f t="shared" si="9"/>
        <v>412821838.72371262</v>
      </c>
      <c r="H7" s="11">
        <f t="shared" si="10"/>
        <v>668060149.44851482</v>
      </c>
      <c r="I7" s="11">
        <f t="shared" si="11"/>
        <v>-255238310.7248022</v>
      </c>
      <c r="J7" s="6"/>
      <c r="K7" s="11">
        <f t="shared" si="0"/>
        <v>1630.5850022247262</v>
      </c>
      <c r="L7" s="11">
        <f t="shared" si="1"/>
        <v>2531.0312643490056</v>
      </c>
      <c r="M7" s="11">
        <f t="shared" si="2"/>
        <v>-900.44626212427943</v>
      </c>
      <c r="N7" s="6"/>
      <c r="O7" s="11">
        <f t="shared" si="3"/>
        <v>388300990.08978736</v>
      </c>
      <c r="P7" s="5">
        <v>285184521.19478738</v>
      </c>
      <c r="Q7" s="5">
        <v>81744189.895000011</v>
      </c>
      <c r="R7" s="9">
        <f t="shared" si="12"/>
        <v>14427859</v>
      </c>
      <c r="S7" s="5">
        <v>7837905</v>
      </c>
      <c r="T7" s="5">
        <v>6517036</v>
      </c>
      <c r="U7" s="5">
        <v>72918</v>
      </c>
      <c r="V7" s="5">
        <v>1437769</v>
      </c>
      <c r="W7" s="7">
        <v>903</v>
      </c>
      <c r="X7" s="5">
        <v>2365035</v>
      </c>
      <c r="Y7" s="6">
        <v>5506651</v>
      </c>
      <c r="Z7" s="6"/>
      <c r="AA7" s="9">
        <f t="shared" si="4"/>
        <v>5028202</v>
      </c>
      <c r="AB7" s="6">
        <v>4855362</v>
      </c>
      <c r="AC7" s="6">
        <v>154748</v>
      </c>
      <c r="AD7" s="6">
        <v>0</v>
      </c>
      <c r="AE7" s="6">
        <v>18092</v>
      </c>
      <c r="AF7" s="6"/>
      <c r="AG7" s="9">
        <f t="shared" si="5"/>
        <v>17126708.633925244</v>
      </c>
      <c r="AH7" s="5">
        <v>12357229.758883115</v>
      </c>
      <c r="AI7" s="5">
        <v>4631862.5289540282</v>
      </c>
      <c r="AJ7" s="5">
        <v>137616.3460881006</v>
      </c>
      <c r="AK7" s="5"/>
      <c r="AL7" s="9">
        <f t="shared" si="6"/>
        <v>726000482</v>
      </c>
      <c r="AM7" s="5">
        <v>285585967</v>
      </c>
      <c r="AN7" s="5">
        <v>46574752</v>
      </c>
      <c r="AO7" s="5">
        <v>30839522</v>
      </c>
      <c r="AP7" s="5">
        <v>5028202</v>
      </c>
      <c r="AQ7" s="5">
        <v>357972039</v>
      </c>
      <c r="AR7" s="5"/>
      <c r="AS7" s="9">
        <f t="shared" si="7"/>
        <v>602729661.16701484</v>
      </c>
      <c r="AT7" s="5">
        <v>363922540</v>
      </c>
      <c r="AU7" s="5">
        <v>124771461.72694448</v>
      </c>
      <c r="AV7" s="9">
        <f t="shared" si="8"/>
        <v>49935566.787893519</v>
      </c>
      <c r="AW7" s="5">
        <v>22500340.696728606</v>
      </c>
      <c r="AX7" s="5">
        <v>27435226.091164917</v>
      </c>
      <c r="AY7" s="5">
        <v>33260570.652176846</v>
      </c>
      <c r="AZ7" s="5">
        <v>15394921.493606495</v>
      </c>
      <c r="BA7" s="5">
        <v>30839522</v>
      </c>
    </row>
    <row r="8" spans="1:53">
      <c r="A8" s="3" t="s">
        <v>166</v>
      </c>
      <c r="B8" s="3" t="s">
        <v>167</v>
      </c>
      <c r="C8" s="3">
        <v>81</v>
      </c>
      <c r="D8" s="3">
        <v>11</v>
      </c>
      <c r="E8" s="6">
        <v>19136</v>
      </c>
      <c r="F8" s="6"/>
      <c r="G8" s="11">
        <f t="shared" si="9"/>
        <v>42784323.997771449</v>
      </c>
      <c r="H8" s="11">
        <f t="shared" si="10"/>
        <v>34020430.461086266</v>
      </c>
      <c r="I8" s="11">
        <f t="shared" si="11"/>
        <v>8763893.5366851836</v>
      </c>
      <c r="J8" s="6"/>
      <c r="K8" s="11">
        <f t="shared" si="0"/>
        <v>2107.0098636732782</v>
      </c>
      <c r="L8" s="11">
        <f t="shared" si="1"/>
        <v>1519.7201831422233</v>
      </c>
      <c r="M8" s="11">
        <f t="shared" si="2"/>
        <v>587.28968053105496</v>
      </c>
      <c r="N8" s="6"/>
      <c r="O8" s="11">
        <f t="shared" si="3"/>
        <v>40319740.751251854</v>
      </c>
      <c r="P8" s="5">
        <v>21859931.136251856</v>
      </c>
      <c r="Q8" s="5">
        <v>11156266.615</v>
      </c>
      <c r="R8" s="9">
        <f t="shared" si="12"/>
        <v>3115633</v>
      </c>
      <c r="S8" s="5">
        <v>2653560</v>
      </c>
      <c r="T8" s="5">
        <v>294692</v>
      </c>
      <c r="U8" s="5">
        <v>167381</v>
      </c>
      <c r="V8" s="5">
        <v>3367953</v>
      </c>
      <c r="W8" s="7">
        <v>27442</v>
      </c>
      <c r="X8" s="5">
        <v>315472.28999999998</v>
      </c>
      <c r="Y8" s="6">
        <v>819957</v>
      </c>
      <c r="Z8" s="6"/>
      <c r="AA8" s="9">
        <f t="shared" si="4"/>
        <v>1189827</v>
      </c>
      <c r="AB8" s="6">
        <v>854677</v>
      </c>
      <c r="AC8" s="6">
        <v>212068</v>
      </c>
      <c r="AD8" s="6">
        <v>0</v>
      </c>
      <c r="AE8" s="6">
        <v>123082</v>
      </c>
      <c r="AF8" s="6"/>
      <c r="AG8" s="9">
        <f t="shared" si="5"/>
        <v>931841.95651959593</v>
      </c>
      <c r="AH8" s="5">
        <v>586416.49759485468</v>
      </c>
      <c r="AI8" s="5">
        <v>341135.55825894483</v>
      </c>
      <c r="AJ8" s="5">
        <v>4289.9006657964346</v>
      </c>
      <c r="AK8" s="5"/>
      <c r="AL8" s="9">
        <f t="shared" si="6"/>
        <v>43404144</v>
      </c>
      <c r="AM8" s="5">
        <v>19250569</v>
      </c>
      <c r="AN8" s="5">
        <v>1026415</v>
      </c>
      <c r="AO8" s="5">
        <v>1425088</v>
      </c>
      <c r="AP8" s="5">
        <v>1189827</v>
      </c>
      <c r="AQ8" s="5">
        <v>20512245</v>
      </c>
      <c r="AR8" s="5"/>
      <c r="AS8" s="9">
        <f t="shared" si="7"/>
        <v>29081365.424609583</v>
      </c>
      <c r="AT8" s="5">
        <v>14712874</v>
      </c>
      <c r="AU8" s="5">
        <v>6458300</v>
      </c>
      <c r="AV8" s="9">
        <f t="shared" si="8"/>
        <v>3679122.790386321</v>
      </c>
      <c r="AW8" s="5">
        <v>1765271.3661225666</v>
      </c>
      <c r="AX8" s="5">
        <v>1913851.4242637542</v>
      </c>
      <c r="AY8" s="5">
        <v>2805980.6342232642</v>
      </c>
      <c r="AZ8" s="5">
        <v>1259942.2460903623</v>
      </c>
      <c r="BA8" s="5">
        <v>1425088</v>
      </c>
    </row>
    <row r="9" spans="1:53">
      <c r="A9" s="3" t="s">
        <v>164</v>
      </c>
      <c r="B9" s="3" t="s">
        <v>165</v>
      </c>
      <c r="C9" s="3">
        <v>80</v>
      </c>
      <c r="D9" s="3">
        <v>5</v>
      </c>
      <c r="E9" s="6">
        <v>13843</v>
      </c>
      <c r="F9" s="6"/>
      <c r="G9" s="11">
        <f t="shared" si="9"/>
        <v>38787689.074804783</v>
      </c>
      <c r="H9" s="11">
        <f t="shared" si="10"/>
        <v>24592797.796476405</v>
      </c>
      <c r="I9" s="11">
        <f t="shared" si="11"/>
        <v>14194891.278328378</v>
      </c>
      <c r="J9" s="6"/>
      <c r="K9" s="11">
        <f t="shared" si="0"/>
        <v>2648.876268515105</v>
      </c>
      <c r="L9" s="11">
        <f t="shared" si="1"/>
        <v>1504.68066922086</v>
      </c>
      <c r="M9" s="11">
        <f t="shared" si="2"/>
        <v>1144.1955992942451</v>
      </c>
      <c r="N9" s="6"/>
      <c r="O9" s="11">
        <f t="shared" si="3"/>
        <v>36668394.1850546</v>
      </c>
      <c r="P9" s="5">
        <v>17627832.760054596</v>
      </c>
      <c r="Q9" s="5">
        <v>13727657.425000001</v>
      </c>
      <c r="R9" s="9">
        <f t="shared" si="12"/>
        <v>2728449</v>
      </c>
      <c r="S9" s="5">
        <v>2524942</v>
      </c>
      <c r="T9" s="5">
        <v>0</v>
      </c>
      <c r="U9" s="5">
        <v>203507</v>
      </c>
      <c r="V9" s="5">
        <v>1793135</v>
      </c>
      <c r="W9" s="7">
        <v>93740</v>
      </c>
      <c r="X9" s="5">
        <v>278888.81637924805</v>
      </c>
      <c r="Y9" s="6">
        <v>791320</v>
      </c>
      <c r="Z9" s="6"/>
      <c r="AA9" s="9">
        <f t="shared" si="4"/>
        <v>1022516</v>
      </c>
      <c r="AB9" s="6">
        <v>760596</v>
      </c>
      <c r="AC9" s="6">
        <v>261920</v>
      </c>
      <c r="AD9" s="6">
        <v>0</v>
      </c>
      <c r="AE9" s="6">
        <v>0</v>
      </c>
      <c r="AF9" s="6"/>
      <c r="AG9" s="9">
        <f t="shared" si="5"/>
        <v>724150.07337093423</v>
      </c>
      <c r="AH9" s="5">
        <v>445555.40507476556</v>
      </c>
      <c r="AI9" s="5">
        <v>271357.85371598648</v>
      </c>
      <c r="AJ9" s="5">
        <v>7236.8145801821966</v>
      </c>
      <c r="AK9" s="5"/>
      <c r="AL9" s="9">
        <f t="shared" si="6"/>
        <v>28042462</v>
      </c>
      <c r="AM9" s="5">
        <v>12116612</v>
      </c>
      <c r="AN9" s="5">
        <v>904888</v>
      </c>
      <c r="AO9" s="5">
        <v>999731</v>
      </c>
      <c r="AP9" s="5">
        <v>1022516</v>
      </c>
      <c r="AQ9" s="5">
        <v>12998715</v>
      </c>
      <c r="AR9" s="5"/>
      <c r="AS9" s="9">
        <f t="shared" si="7"/>
        <v>20829294.504024364</v>
      </c>
      <c r="AT9" s="5">
        <v>6684431</v>
      </c>
      <c r="AU9" s="5">
        <v>8026654.0536331683</v>
      </c>
      <c r="AV9" s="9">
        <f t="shared" si="8"/>
        <v>2795006.8516838797</v>
      </c>
      <c r="AW9" s="5">
        <v>1379112.2814054878</v>
      </c>
      <c r="AX9" s="5">
        <v>1415894.5702783919</v>
      </c>
      <c r="AY9" s="5">
        <v>2323471.598707316</v>
      </c>
      <c r="AZ9" s="5">
        <v>968496.44076816423</v>
      </c>
      <c r="BA9" s="5">
        <v>999731</v>
      </c>
    </row>
    <row r="10" spans="1:53">
      <c r="A10" s="3" t="s">
        <v>162</v>
      </c>
      <c r="B10" s="3" t="s">
        <v>163</v>
      </c>
      <c r="C10" s="3">
        <v>79</v>
      </c>
      <c r="D10" s="3">
        <v>12</v>
      </c>
      <c r="E10" s="6">
        <v>21676</v>
      </c>
      <c r="F10" s="6"/>
      <c r="G10" s="11">
        <f t="shared" si="9"/>
        <v>43645729.854025692</v>
      </c>
      <c r="H10" s="11">
        <f t="shared" si="10"/>
        <v>39054739.347608402</v>
      </c>
      <c r="I10" s="11">
        <f t="shared" si="11"/>
        <v>4590990.5064172894</v>
      </c>
      <c r="J10" s="6"/>
      <c r="K10" s="11">
        <f t="shared" si="0"/>
        <v>1873.6958856940489</v>
      </c>
      <c r="L10" s="11">
        <f t="shared" si="1"/>
        <v>1528.2130896364115</v>
      </c>
      <c r="M10" s="11">
        <f t="shared" si="2"/>
        <v>345.48279605763742</v>
      </c>
      <c r="N10" s="6"/>
      <c r="O10" s="11">
        <f t="shared" si="3"/>
        <v>40614232.018304206</v>
      </c>
      <c r="P10" s="5">
        <v>21051825.128304206</v>
      </c>
      <c r="Q10" s="5">
        <v>11547491.460000001</v>
      </c>
      <c r="R10" s="9">
        <f t="shared" si="12"/>
        <v>4789800.43</v>
      </c>
      <c r="S10" s="5">
        <v>4431303.43</v>
      </c>
      <c r="T10" s="5">
        <v>204621</v>
      </c>
      <c r="U10" s="5">
        <v>153876</v>
      </c>
      <c r="V10" s="5">
        <v>2382839</v>
      </c>
      <c r="W10" s="7">
        <v>40202</v>
      </c>
      <c r="X10" s="5">
        <v>444557.29</v>
      </c>
      <c r="Y10" s="6">
        <v>842276</v>
      </c>
      <c r="Z10" s="6"/>
      <c r="AA10" s="9">
        <f t="shared" si="4"/>
        <v>1246130</v>
      </c>
      <c r="AB10" s="6">
        <v>981578</v>
      </c>
      <c r="AC10" s="6">
        <v>264552</v>
      </c>
      <c r="AD10" s="6">
        <v>0</v>
      </c>
      <c r="AE10" s="6">
        <v>0</v>
      </c>
      <c r="AF10" s="6"/>
      <c r="AG10" s="9">
        <f t="shared" si="5"/>
        <v>1300608.5457214892</v>
      </c>
      <c r="AH10" s="5">
        <v>996470.99059673224</v>
      </c>
      <c r="AI10" s="5">
        <v>297418.59139995748</v>
      </c>
      <c r="AJ10" s="5">
        <v>6718.9637247995361</v>
      </c>
      <c r="AK10" s="5"/>
      <c r="AL10" s="9">
        <f t="shared" si="6"/>
        <v>55446224</v>
      </c>
      <c r="AM10" s="5">
        <v>23724462</v>
      </c>
      <c r="AN10" s="5">
        <v>2716645</v>
      </c>
      <c r="AO10" s="5">
        <v>1282005</v>
      </c>
      <c r="AP10" s="5">
        <v>1246130</v>
      </c>
      <c r="AQ10" s="5">
        <v>26476982</v>
      </c>
      <c r="AR10" s="5"/>
      <c r="AS10" s="9">
        <f t="shared" si="7"/>
        <v>33125546.930958856</v>
      </c>
      <c r="AT10" s="5">
        <v>17720504</v>
      </c>
      <c r="AU10" s="5">
        <v>6103525</v>
      </c>
      <c r="AV10" s="9">
        <f t="shared" si="8"/>
        <v>4855809.8935085479</v>
      </c>
      <c r="AW10" s="5">
        <v>2323097.8734530564</v>
      </c>
      <c r="AX10" s="5">
        <v>2532712.020055491</v>
      </c>
      <c r="AY10" s="5">
        <v>3163703.0374503084</v>
      </c>
      <c r="AZ10" s="5">
        <v>1073382.5231410025</v>
      </c>
      <c r="BA10" s="5">
        <v>1282005</v>
      </c>
    </row>
    <row r="11" spans="1:53">
      <c r="A11" s="3" t="s">
        <v>160</v>
      </c>
      <c r="B11" s="3" t="s">
        <v>161</v>
      </c>
      <c r="C11" s="3">
        <v>78</v>
      </c>
      <c r="D11" s="3">
        <v>4</v>
      </c>
      <c r="E11" s="6">
        <v>3558</v>
      </c>
      <c r="F11" s="6"/>
      <c r="G11" s="11">
        <f t="shared" si="9"/>
        <v>12910315.802933231</v>
      </c>
      <c r="H11" s="11">
        <f t="shared" si="10"/>
        <v>6908625.7670112886</v>
      </c>
      <c r="I11" s="11">
        <f t="shared" si="11"/>
        <v>6001690.0359219424</v>
      </c>
      <c r="J11" s="6"/>
      <c r="K11" s="11">
        <f t="shared" si="0"/>
        <v>3509.6707928484457</v>
      </c>
      <c r="L11" s="11">
        <f t="shared" si="1"/>
        <v>1673.5518415853064</v>
      </c>
      <c r="M11" s="11">
        <f t="shared" si="2"/>
        <v>1836.1189512631393</v>
      </c>
      <c r="N11" s="6"/>
      <c r="O11" s="11">
        <f t="shared" si="3"/>
        <v>12487408.680954769</v>
      </c>
      <c r="P11" s="5">
        <v>5113458.8859547693</v>
      </c>
      <c r="Q11" s="5">
        <v>3534716.7949999999</v>
      </c>
      <c r="R11" s="9">
        <f t="shared" si="12"/>
        <v>2742833</v>
      </c>
      <c r="S11" s="5">
        <v>2501690</v>
      </c>
      <c r="T11" s="5">
        <v>0</v>
      </c>
      <c r="U11" s="5">
        <v>241143</v>
      </c>
      <c r="V11" s="5">
        <v>959836</v>
      </c>
      <c r="W11" s="7">
        <v>38958</v>
      </c>
      <c r="X11" s="5">
        <v>117255.29000000001</v>
      </c>
      <c r="Y11" s="6">
        <v>136564</v>
      </c>
      <c r="Z11" s="6"/>
      <c r="AA11" s="9">
        <f t="shared" si="4"/>
        <v>168748</v>
      </c>
      <c r="AB11" s="6">
        <v>74754</v>
      </c>
      <c r="AC11" s="6">
        <v>91990</v>
      </c>
      <c r="AD11" s="6">
        <v>0</v>
      </c>
      <c r="AE11" s="6">
        <v>2004</v>
      </c>
      <c r="AF11" s="6"/>
      <c r="AG11" s="9">
        <f t="shared" si="5"/>
        <v>97945.831978461705</v>
      </c>
      <c r="AH11" s="5">
        <v>61565.906799280972</v>
      </c>
      <c r="AI11" s="5">
        <v>36379.92517918074</v>
      </c>
      <c r="AJ11" s="5">
        <v>0</v>
      </c>
      <c r="AK11" s="5"/>
      <c r="AL11" s="9">
        <f t="shared" si="6"/>
        <v>16097082</v>
      </c>
      <c r="AM11" s="5">
        <v>7334624</v>
      </c>
      <c r="AN11" s="5">
        <v>366888</v>
      </c>
      <c r="AO11" s="5">
        <v>347029</v>
      </c>
      <c r="AP11" s="5">
        <v>168748</v>
      </c>
      <c r="AQ11" s="5">
        <v>7879793</v>
      </c>
      <c r="AR11" s="5"/>
      <c r="AS11" s="9">
        <f t="shared" si="7"/>
        <v>5954497.4523605201</v>
      </c>
      <c r="AT11" s="5">
        <v>2966179</v>
      </c>
      <c r="AU11" s="5">
        <v>1120947.440095722</v>
      </c>
      <c r="AV11" s="9">
        <f t="shared" si="8"/>
        <v>823733.84596606507</v>
      </c>
      <c r="AW11" s="5">
        <v>381901.91241990949</v>
      </c>
      <c r="AX11" s="5">
        <v>441831.93354615563</v>
      </c>
      <c r="AY11" s="5">
        <v>696608.16629873356</v>
      </c>
      <c r="AZ11" s="5">
        <v>130394.46868470308</v>
      </c>
      <c r="BA11" s="5">
        <v>347029</v>
      </c>
    </row>
    <row r="12" spans="1:53">
      <c r="A12" s="3" t="s">
        <v>158</v>
      </c>
      <c r="B12" s="3" t="s">
        <v>159</v>
      </c>
      <c r="C12" s="3">
        <v>77</v>
      </c>
      <c r="D12" s="3">
        <v>5</v>
      </c>
      <c r="E12" s="6">
        <v>24895</v>
      </c>
      <c r="F12" s="6"/>
      <c r="G12" s="11">
        <f t="shared" si="9"/>
        <v>59643425.865871698</v>
      </c>
      <c r="H12" s="11">
        <f t="shared" si="10"/>
        <v>30645887.324164294</v>
      </c>
      <c r="I12" s="11">
        <f t="shared" si="11"/>
        <v>28997538.541707404</v>
      </c>
      <c r="J12" s="6"/>
      <c r="K12" s="11">
        <f t="shared" si="0"/>
        <v>2230.0014901041295</v>
      </c>
      <c r="L12" s="11">
        <f t="shared" si="1"/>
        <v>1028.9271775323366</v>
      </c>
      <c r="M12" s="11">
        <f t="shared" si="2"/>
        <v>1201.0743125717929</v>
      </c>
      <c r="N12" s="6"/>
      <c r="O12" s="11">
        <f t="shared" si="3"/>
        <v>55515887.096142299</v>
      </c>
      <c r="P12" s="5">
        <v>28665373.431142297</v>
      </c>
      <c r="Q12" s="5">
        <v>19294539.545000002</v>
      </c>
      <c r="R12" s="9">
        <f t="shared" si="12"/>
        <v>3829848.12</v>
      </c>
      <c r="S12" s="5">
        <v>3377343.12</v>
      </c>
      <c r="T12" s="5">
        <v>0</v>
      </c>
      <c r="U12" s="5">
        <v>452505</v>
      </c>
      <c r="V12" s="5">
        <v>2523867</v>
      </c>
      <c r="W12" s="7">
        <v>133019</v>
      </c>
      <c r="X12" s="5">
        <v>566921.18362075184</v>
      </c>
      <c r="Y12" s="6">
        <v>1202259</v>
      </c>
      <c r="Z12" s="6"/>
      <c r="AA12" s="9">
        <f t="shared" si="4"/>
        <v>2077861</v>
      </c>
      <c r="AB12" s="6">
        <v>1406235</v>
      </c>
      <c r="AC12" s="6">
        <v>671626</v>
      </c>
      <c r="AD12" s="6">
        <v>0</v>
      </c>
      <c r="AE12" s="6">
        <v>0</v>
      </c>
      <c r="AF12" s="6"/>
      <c r="AG12" s="9">
        <f t="shared" si="5"/>
        <v>1349737.5861086485</v>
      </c>
      <c r="AH12" s="5">
        <v>1053125.8236034054</v>
      </c>
      <c r="AI12" s="5">
        <v>284945.00588008517</v>
      </c>
      <c r="AJ12" s="5">
        <v>11666.756625157988</v>
      </c>
      <c r="AK12" s="5"/>
      <c r="AL12" s="9">
        <f t="shared" si="6"/>
        <v>50906352</v>
      </c>
      <c r="AM12" s="5">
        <v>22475540</v>
      </c>
      <c r="AN12" s="5">
        <v>1676222</v>
      </c>
      <c r="AO12" s="5">
        <v>1301414</v>
      </c>
      <c r="AP12" s="5">
        <v>2077861</v>
      </c>
      <c r="AQ12" s="5">
        <v>23375315</v>
      </c>
      <c r="AR12" s="5"/>
      <c r="AS12" s="9">
        <f t="shared" si="7"/>
        <v>25615142.084667522</v>
      </c>
      <c r="AT12" s="5">
        <v>11201792</v>
      </c>
      <c r="AU12" s="5">
        <v>4443096.0494227409</v>
      </c>
      <c r="AV12" s="9">
        <f t="shared" si="8"/>
        <v>4212750.1754434118</v>
      </c>
      <c r="AW12" s="5">
        <v>2103265.9001728022</v>
      </c>
      <c r="AX12" s="5">
        <v>2109484.2752706097</v>
      </c>
      <c r="AY12" s="5">
        <v>4456089.8598013697</v>
      </c>
      <c r="AZ12" s="5">
        <v>817995.0640533549</v>
      </c>
      <c r="BA12" s="5">
        <v>1301414</v>
      </c>
    </row>
    <row r="13" spans="1:53">
      <c r="A13" s="3" t="s">
        <v>156</v>
      </c>
      <c r="B13" s="3" t="s">
        <v>157</v>
      </c>
      <c r="C13" s="3">
        <v>76</v>
      </c>
      <c r="D13" s="3">
        <v>7</v>
      </c>
      <c r="E13" s="6">
        <v>9783</v>
      </c>
      <c r="F13" s="6"/>
      <c r="G13" s="11">
        <f t="shared" si="9"/>
        <v>27686996.018056959</v>
      </c>
      <c r="H13" s="11">
        <f t="shared" si="10"/>
        <v>21159939.424153913</v>
      </c>
      <c r="I13" s="11">
        <f t="shared" si="11"/>
        <v>6527056.5939030461</v>
      </c>
      <c r="J13" s="6"/>
      <c r="K13" s="11">
        <f t="shared" si="0"/>
        <v>2716.9631173685048</v>
      </c>
      <c r="L13" s="11">
        <f t="shared" si="1"/>
        <v>1867.9821415992137</v>
      </c>
      <c r="M13" s="11">
        <f t="shared" si="2"/>
        <v>848.98097576929104</v>
      </c>
      <c r="N13" s="6"/>
      <c r="O13" s="11">
        <f t="shared" si="3"/>
        <v>26580050.177216083</v>
      </c>
      <c r="P13" s="5">
        <v>11706725.827216081</v>
      </c>
      <c r="Q13" s="5">
        <v>8820549.3499999996</v>
      </c>
      <c r="R13" s="9">
        <f t="shared" si="12"/>
        <v>3511700</v>
      </c>
      <c r="S13" s="5">
        <v>2900500</v>
      </c>
      <c r="T13" s="5">
        <v>0</v>
      </c>
      <c r="U13" s="5">
        <v>611200</v>
      </c>
      <c r="V13" s="5">
        <v>1979605</v>
      </c>
      <c r="W13" s="7">
        <v>48958</v>
      </c>
      <c r="X13" s="5">
        <v>216411.58942648856</v>
      </c>
      <c r="Y13" s="6">
        <v>561470</v>
      </c>
      <c r="Z13" s="6"/>
      <c r="AA13" s="9">
        <f t="shared" si="4"/>
        <v>628376</v>
      </c>
      <c r="AB13" s="6">
        <v>429332</v>
      </c>
      <c r="AC13" s="6">
        <v>199044</v>
      </c>
      <c r="AD13" s="6">
        <v>0</v>
      </c>
      <c r="AE13" s="6">
        <v>0</v>
      </c>
      <c r="AF13" s="6"/>
      <c r="AG13" s="9">
        <f t="shared" si="5"/>
        <v>213200.25141438967</v>
      </c>
      <c r="AH13" s="5">
        <v>88366.049943499587</v>
      </c>
      <c r="AI13" s="5">
        <v>124834.20147089008</v>
      </c>
      <c r="AJ13" s="5">
        <v>0</v>
      </c>
      <c r="AK13" s="5"/>
      <c r="AL13" s="9">
        <f t="shared" si="6"/>
        <v>31169992</v>
      </c>
      <c r="AM13" s="5">
        <v>13092033</v>
      </c>
      <c r="AN13" s="5">
        <v>937000</v>
      </c>
      <c r="AO13" s="5">
        <v>1555963</v>
      </c>
      <c r="AP13" s="5">
        <v>628376</v>
      </c>
      <c r="AQ13" s="5">
        <v>14956620</v>
      </c>
      <c r="AR13" s="5"/>
      <c r="AS13" s="9">
        <f t="shared" si="7"/>
        <v>18274469.291265108</v>
      </c>
      <c r="AT13" s="5">
        <v>8122030</v>
      </c>
      <c r="AU13" s="5">
        <v>4369112</v>
      </c>
      <c r="AV13" s="9">
        <f t="shared" si="8"/>
        <v>2272762.8681223812</v>
      </c>
      <c r="AW13" s="5">
        <v>1073436.5905858155</v>
      </c>
      <c r="AX13" s="5">
        <v>1199326.2775365654</v>
      </c>
      <c r="AY13" s="5">
        <v>1954601.4231427272</v>
      </c>
      <c r="AZ13" s="5">
        <v>612707.2647664221</v>
      </c>
      <c r="BA13" s="5">
        <v>1555963</v>
      </c>
    </row>
    <row r="14" spans="1:53">
      <c r="A14" s="3" t="s">
        <v>154</v>
      </c>
      <c r="B14" s="3" t="s">
        <v>155</v>
      </c>
      <c r="C14" s="3">
        <v>75</v>
      </c>
      <c r="D14" s="3">
        <v>4</v>
      </c>
      <c r="E14" s="6">
        <v>9726</v>
      </c>
      <c r="F14" s="6"/>
      <c r="G14" s="11">
        <f t="shared" si="9"/>
        <v>22568973.435649119</v>
      </c>
      <c r="H14" s="11">
        <f t="shared" si="10"/>
        <v>20675967.156162098</v>
      </c>
      <c r="I14" s="11">
        <f t="shared" si="11"/>
        <v>1893006.2794870213</v>
      </c>
      <c r="J14" s="6"/>
      <c r="K14" s="11">
        <f t="shared" si="0"/>
        <v>2215.9803046715001</v>
      </c>
      <c r="L14" s="11">
        <f t="shared" si="1"/>
        <v>1842.5278130241213</v>
      </c>
      <c r="M14" s="11">
        <f t="shared" si="2"/>
        <v>373.45249164737879</v>
      </c>
      <c r="N14" s="6"/>
      <c r="O14" s="11">
        <f t="shared" si="3"/>
        <v>21552624.44323501</v>
      </c>
      <c r="P14" s="5">
        <v>10028684.173235012</v>
      </c>
      <c r="Q14" s="5">
        <v>5481702.2699999996</v>
      </c>
      <c r="R14" s="9">
        <f t="shared" si="12"/>
        <v>2676384</v>
      </c>
      <c r="S14" s="5">
        <v>2238413</v>
      </c>
      <c r="T14" s="5">
        <v>213458</v>
      </c>
      <c r="U14" s="5">
        <v>224513</v>
      </c>
      <c r="V14" s="5">
        <v>2549388</v>
      </c>
      <c r="W14" s="7">
        <v>110792</v>
      </c>
      <c r="X14" s="5">
        <v>121107.29000000001</v>
      </c>
      <c r="Y14" s="6">
        <v>816466</v>
      </c>
      <c r="Z14" s="6"/>
      <c r="AA14" s="9">
        <f t="shared" si="4"/>
        <v>490537</v>
      </c>
      <c r="AB14" s="6">
        <v>344656</v>
      </c>
      <c r="AC14" s="6">
        <v>145504</v>
      </c>
      <c r="AD14" s="6">
        <v>0</v>
      </c>
      <c r="AE14" s="6">
        <v>377</v>
      </c>
      <c r="AF14" s="6"/>
      <c r="AG14" s="9">
        <f t="shared" si="5"/>
        <v>293912.70241411054</v>
      </c>
      <c r="AH14" s="5">
        <v>167825.61041342383</v>
      </c>
      <c r="AI14" s="5">
        <v>126087.09200068671</v>
      </c>
      <c r="AJ14" s="5">
        <v>0</v>
      </c>
      <c r="AK14" s="5"/>
      <c r="AL14" s="9">
        <f t="shared" si="6"/>
        <v>24771386</v>
      </c>
      <c r="AM14" s="5">
        <v>10523084</v>
      </c>
      <c r="AN14" s="5">
        <v>1132688</v>
      </c>
      <c r="AO14" s="5">
        <v>729921</v>
      </c>
      <c r="AP14" s="5">
        <v>490537</v>
      </c>
      <c r="AQ14" s="5">
        <v>11895156</v>
      </c>
      <c r="AR14" s="5"/>
      <c r="AS14" s="9">
        <f t="shared" si="7"/>
        <v>17920425.509472605</v>
      </c>
      <c r="AT14" s="5">
        <v>8259791</v>
      </c>
      <c r="AU14" s="5">
        <v>5484651.1323166825</v>
      </c>
      <c r="AV14" s="9">
        <f t="shared" si="8"/>
        <v>1982478.7860478649</v>
      </c>
      <c r="AW14" s="5">
        <v>911726.8495954813</v>
      </c>
      <c r="AX14" s="5">
        <v>1070751.9364523836</v>
      </c>
      <c r="AY14" s="5">
        <v>1463583.5911080586</v>
      </c>
      <c r="AZ14" s="5">
        <v>773062.86064162955</v>
      </c>
      <c r="BA14" s="5">
        <v>729921</v>
      </c>
    </row>
    <row r="15" spans="1:53">
      <c r="A15" s="3" t="s">
        <v>152</v>
      </c>
      <c r="B15" s="3" t="s">
        <v>153</v>
      </c>
      <c r="C15" s="3">
        <v>74</v>
      </c>
      <c r="D15" s="3">
        <v>12</v>
      </c>
      <c r="E15" s="6">
        <v>36576</v>
      </c>
      <c r="F15" s="6"/>
      <c r="G15" s="11">
        <f t="shared" si="9"/>
        <v>83556042.52122131</v>
      </c>
      <c r="H15" s="11">
        <f t="shared" si="10"/>
        <v>87799769.224265799</v>
      </c>
      <c r="I15" s="11">
        <f t="shared" si="11"/>
        <v>-4243726.703044489</v>
      </c>
      <c r="J15" s="6"/>
      <c r="K15" s="11">
        <f t="shared" si="0"/>
        <v>2158.0564869487025</v>
      </c>
      <c r="L15" s="11">
        <f t="shared" si="1"/>
        <v>2084.9436069758503</v>
      </c>
      <c r="M15" s="11">
        <f t="shared" si="2"/>
        <v>73.11287997285217</v>
      </c>
      <c r="N15" s="6"/>
      <c r="O15" s="11">
        <f t="shared" si="3"/>
        <v>78933074.066635743</v>
      </c>
      <c r="P15" s="5">
        <v>44455199.791635752</v>
      </c>
      <c r="Q15" s="5">
        <v>23064755.895</v>
      </c>
      <c r="R15" s="9">
        <f t="shared" si="12"/>
        <v>5751539.3799999999</v>
      </c>
      <c r="S15" s="5">
        <v>4483307.38</v>
      </c>
      <c r="T15" s="5">
        <v>984525</v>
      </c>
      <c r="U15" s="5">
        <v>283707</v>
      </c>
      <c r="V15" s="5">
        <v>4092505</v>
      </c>
      <c r="W15" s="7">
        <v>64913</v>
      </c>
      <c r="X15" s="5">
        <v>541187.29</v>
      </c>
      <c r="Y15" s="6">
        <v>1569074</v>
      </c>
      <c r="Z15" s="6"/>
      <c r="AA15" s="9">
        <f t="shared" si="4"/>
        <v>1805805</v>
      </c>
      <c r="AB15" s="6">
        <v>1577884</v>
      </c>
      <c r="AC15" s="6">
        <v>227921</v>
      </c>
      <c r="AD15" s="6">
        <v>0</v>
      </c>
      <c r="AE15" s="6">
        <v>0</v>
      </c>
      <c r="AF15" s="6"/>
      <c r="AG15" s="9">
        <f t="shared" si="5"/>
        <v>2211063.1645855582</v>
      </c>
      <c r="AH15" s="5">
        <v>1400079.5731915566</v>
      </c>
      <c r="AI15" s="5">
        <v>806340.06105847878</v>
      </c>
      <c r="AJ15" s="5">
        <v>4643.5303355227261</v>
      </c>
      <c r="AK15" s="5"/>
      <c r="AL15" s="9">
        <f t="shared" si="6"/>
        <v>91628678</v>
      </c>
      <c r="AM15" s="5">
        <v>37986101</v>
      </c>
      <c r="AN15" s="5">
        <v>4047275</v>
      </c>
      <c r="AO15" s="5">
        <v>3780963</v>
      </c>
      <c r="AP15" s="5">
        <v>1805805</v>
      </c>
      <c r="AQ15" s="5">
        <v>44008534</v>
      </c>
      <c r="AR15" s="5"/>
      <c r="AS15" s="9">
        <f t="shared" si="7"/>
        <v>76258897.36874871</v>
      </c>
      <c r="AT15" s="5">
        <v>31687864</v>
      </c>
      <c r="AU15" s="5">
        <v>26154512.279171914</v>
      </c>
      <c r="AV15" s="9">
        <f t="shared" si="8"/>
        <v>6993990.9268241227</v>
      </c>
      <c r="AW15" s="5">
        <v>3320161.9682404594</v>
      </c>
      <c r="AX15" s="5">
        <v>3673828.9585836632</v>
      </c>
      <c r="AY15" s="5">
        <v>7641567.1627526786</v>
      </c>
      <c r="AZ15" s="5">
        <v>4546880.9286929611</v>
      </c>
      <c r="BA15" s="5">
        <v>3780963</v>
      </c>
    </row>
    <row r="16" spans="1:53">
      <c r="A16" s="3" t="s">
        <v>150</v>
      </c>
      <c r="B16" s="3" t="s">
        <v>151</v>
      </c>
      <c r="C16" s="3">
        <v>73</v>
      </c>
      <c r="D16" s="3">
        <v>9</v>
      </c>
      <c r="E16" s="6">
        <v>150642</v>
      </c>
      <c r="F16" s="6"/>
      <c r="G16" s="11">
        <f t="shared" si="9"/>
        <v>280393353.12737876</v>
      </c>
      <c r="H16" s="11">
        <f t="shared" si="10"/>
        <v>357491632.66847348</v>
      </c>
      <c r="I16" s="11">
        <f t="shared" si="11"/>
        <v>-77098279.54109472</v>
      </c>
      <c r="J16" s="6"/>
      <c r="K16" s="11">
        <f t="shared" si="0"/>
        <v>1743.1007925930548</v>
      </c>
      <c r="L16" s="11">
        <f t="shared" si="1"/>
        <v>2070.0166735109938</v>
      </c>
      <c r="M16" s="11">
        <f t="shared" si="2"/>
        <v>-326.91588091793892</v>
      </c>
      <c r="N16" s="6"/>
      <c r="O16" s="11">
        <f t="shared" si="3"/>
        <v>262584189.59780297</v>
      </c>
      <c r="P16" s="5">
        <v>149084526.21780297</v>
      </c>
      <c r="Q16" s="5">
        <v>77556620.939999998</v>
      </c>
      <c r="R16" s="9">
        <f t="shared" si="12"/>
        <v>14061982.439999999</v>
      </c>
      <c r="S16" s="5">
        <v>10031833.439999999</v>
      </c>
      <c r="T16" s="5">
        <v>3402033</v>
      </c>
      <c r="U16" s="5">
        <v>628116</v>
      </c>
      <c r="V16" s="5">
        <v>15521214</v>
      </c>
      <c r="W16" s="7">
        <v>110210</v>
      </c>
      <c r="X16" s="5">
        <v>2482703</v>
      </c>
      <c r="Y16" s="6">
        <v>6359846</v>
      </c>
      <c r="Z16" s="6"/>
      <c r="AA16" s="9">
        <f t="shared" si="4"/>
        <v>5665971</v>
      </c>
      <c r="AB16" s="6">
        <v>4725576</v>
      </c>
      <c r="AC16" s="6">
        <v>934056</v>
      </c>
      <c r="AD16" s="6">
        <v>0</v>
      </c>
      <c r="AE16" s="6">
        <v>6339</v>
      </c>
      <c r="AF16" s="6"/>
      <c r="AG16" s="9">
        <f t="shared" si="5"/>
        <v>9550279.5295757912</v>
      </c>
      <c r="AH16" s="5">
        <v>5889833.6560957832</v>
      </c>
      <c r="AI16" s="5">
        <v>3600625.032255881</v>
      </c>
      <c r="AJ16" s="5">
        <v>59820.841224126139</v>
      </c>
      <c r="AK16" s="5"/>
      <c r="AL16" s="9">
        <f t="shared" si="6"/>
        <v>365895810</v>
      </c>
      <c r="AM16" s="5">
        <v>148322767</v>
      </c>
      <c r="AN16" s="5">
        <v>15254199</v>
      </c>
      <c r="AO16" s="5">
        <v>19370939</v>
      </c>
      <c r="AP16" s="5">
        <v>5665971</v>
      </c>
      <c r="AQ16" s="5">
        <v>177281934</v>
      </c>
      <c r="AR16" s="5"/>
      <c r="AS16" s="9">
        <f t="shared" si="7"/>
        <v>311831451.7310431</v>
      </c>
      <c r="AT16" s="5">
        <v>131327092</v>
      </c>
      <c r="AU16" s="5">
        <v>105818028.45265964</v>
      </c>
      <c r="AV16" s="9">
        <f t="shared" si="8"/>
        <v>28367664.46418108</v>
      </c>
      <c r="AW16" s="5">
        <v>13349539.725400142</v>
      </c>
      <c r="AX16" s="5">
        <v>15018124.738780936</v>
      </c>
      <c r="AY16" s="5">
        <v>26947727.814202338</v>
      </c>
      <c r="AZ16" s="5">
        <v>17292516.473249294</v>
      </c>
      <c r="BA16" s="5">
        <v>19370939</v>
      </c>
    </row>
    <row r="17" spans="1:53">
      <c r="A17" s="3" t="s">
        <v>146</v>
      </c>
      <c r="B17" s="3" t="s">
        <v>147</v>
      </c>
      <c r="C17" s="3">
        <v>72</v>
      </c>
      <c r="D17" s="3">
        <v>11</v>
      </c>
      <c r="E17" s="6">
        <v>15226</v>
      </c>
      <c r="F17" s="6"/>
      <c r="G17" s="11">
        <f t="shared" si="9"/>
        <v>34319071.220638059</v>
      </c>
      <c r="H17" s="11">
        <f t="shared" si="10"/>
        <v>23606294.061631057</v>
      </c>
      <c r="I17" s="11">
        <f t="shared" si="11"/>
        <v>10712777.159007002</v>
      </c>
      <c r="J17" s="6"/>
      <c r="K17" s="11">
        <f t="shared" si="0"/>
        <v>2108.5253566598299</v>
      </c>
      <c r="L17" s="11">
        <f t="shared" si="1"/>
        <v>1324.0308704307606</v>
      </c>
      <c r="M17" s="11">
        <f t="shared" si="2"/>
        <v>784.49448622906925</v>
      </c>
      <c r="N17" s="6"/>
      <c r="O17" s="11">
        <f t="shared" si="3"/>
        <v>32104407.08050257</v>
      </c>
      <c r="P17" s="5">
        <v>17908907.015502568</v>
      </c>
      <c r="Q17" s="5">
        <v>8120526.0649999995</v>
      </c>
      <c r="R17" s="9">
        <f t="shared" si="12"/>
        <v>3342970</v>
      </c>
      <c r="S17" s="5">
        <v>2851138</v>
      </c>
      <c r="T17" s="5">
        <v>0</v>
      </c>
      <c r="U17" s="5">
        <v>491832</v>
      </c>
      <c r="V17" s="5">
        <v>2458978</v>
      </c>
      <c r="W17" s="7">
        <v>120368</v>
      </c>
      <c r="X17" s="5">
        <v>182153.29</v>
      </c>
      <c r="Y17" s="6">
        <v>273026</v>
      </c>
      <c r="Z17" s="6"/>
      <c r="AA17" s="9">
        <f t="shared" si="4"/>
        <v>1006112</v>
      </c>
      <c r="AB17" s="6">
        <v>700105</v>
      </c>
      <c r="AC17" s="6">
        <v>306007</v>
      </c>
      <c r="AD17" s="6">
        <v>0</v>
      </c>
      <c r="AE17" s="6">
        <v>0</v>
      </c>
      <c r="AF17" s="6"/>
      <c r="AG17" s="9">
        <f t="shared" si="5"/>
        <v>906030.85013549088</v>
      </c>
      <c r="AH17" s="5">
        <v>689947.37868686276</v>
      </c>
      <c r="AI17" s="5">
        <v>211048.02674979056</v>
      </c>
      <c r="AJ17" s="5">
        <v>5035.4446988376185</v>
      </c>
      <c r="AK17" s="5"/>
      <c r="AL17" s="9">
        <f t="shared" si="6"/>
        <v>42177300</v>
      </c>
      <c r="AM17" s="5">
        <v>19153730</v>
      </c>
      <c r="AN17" s="5">
        <v>1210909</v>
      </c>
      <c r="AO17" s="5">
        <v>724011</v>
      </c>
      <c r="AP17" s="5">
        <v>1006112</v>
      </c>
      <c r="AQ17" s="5">
        <v>20082538</v>
      </c>
      <c r="AR17" s="5"/>
      <c r="AS17" s="9">
        <f t="shared" si="7"/>
        <v>20159694.033178762</v>
      </c>
      <c r="AT17" s="5">
        <v>11525818</v>
      </c>
      <c r="AU17" s="5">
        <v>2224996.754556214</v>
      </c>
      <c r="AV17" s="9">
        <f t="shared" si="8"/>
        <v>2854246.3434407925</v>
      </c>
      <c r="AW17" s="5">
        <v>1371949.6521718218</v>
      </c>
      <c r="AX17" s="5">
        <v>1482296.691268971</v>
      </c>
      <c r="AY17" s="5">
        <v>2830621.9351817537</v>
      </c>
      <c r="AZ17" s="5">
        <v>592353.6850115048</v>
      </c>
      <c r="BA17" s="5">
        <v>724011</v>
      </c>
    </row>
    <row r="18" spans="1:53">
      <c r="A18" s="3" t="s">
        <v>144</v>
      </c>
      <c r="B18" s="3" t="s">
        <v>145</v>
      </c>
      <c r="C18" s="3">
        <v>71</v>
      </c>
      <c r="D18" s="3">
        <v>9</v>
      </c>
      <c r="E18" s="6">
        <v>88499</v>
      </c>
      <c r="F18" s="6"/>
      <c r="G18" s="11">
        <f t="shared" si="9"/>
        <v>168575151.7888273</v>
      </c>
      <c r="H18" s="11">
        <f t="shared" si="10"/>
        <v>179083684.0659813</v>
      </c>
      <c r="I18" s="11">
        <f t="shared" si="11"/>
        <v>-10508532.277153999</v>
      </c>
      <c r="J18" s="6"/>
      <c r="K18" s="11">
        <f t="shared" si="0"/>
        <v>1787.6261114183465</v>
      </c>
      <c r="L18" s="11">
        <f t="shared" si="1"/>
        <v>1790.0560250792057</v>
      </c>
      <c r="M18" s="11">
        <f t="shared" si="2"/>
        <v>-2.4299136608592562</v>
      </c>
      <c r="N18" s="6"/>
      <c r="O18" s="11">
        <f t="shared" si="3"/>
        <v>158203123.23441225</v>
      </c>
      <c r="P18" s="5">
        <v>115870589.10441227</v>
      </c>
      <c r="Q18" s="5">
        <v>34139590.93</v>
      </c>
      <c r="R18" s="9">
        <f t="shared" si="12"/>
        <v>5172570.2</v>
      </c>
      <c r="S18" s="5">
        <v>3603797.2</v>
      </c>
      <c r="T18" s="5">
        <v>1348314</v>
      </c>
      <c r="U18" s="5">
        <v>220459</v>
      </c>
      <c r="V18" s="5">
        <v>402100</v>
      </c>
      <c r="W18" s="7">
        <v>14116</v>
      </c>
      <c r="X18" s="5">
        <v>924504.29</v>
      </c>
      <c r="Y18" s="6">
        <v>2618273</v>
      </c>
      <c r="Z18" s="6"/>
      <c r="AA18" s="9">
        <f t="shared" si="4"/>
        <v>3090526</v>
      </c>
      <c r="AB18" s="6">
        <v>2927347</v>
      </c>
      <c r="AC18" s="6">
        <v>156599</v>
      </c>
      <c r="AD18" s="6">
        <v>0</v>
      </c>
      <c r="AE18" s="6">
        <v>6580</v>
      </c>
      <c r="AF18" s="6"/>
      <c r="AG18" s="9">
        <f t="shared" si="5"/>
        <v>6342882.2644150453</v>
      </c>
      <c r="AH18" s="5">
        <v>4832315.093798209</v>
      </c>
      <c r="AI18" s="5">
        <v>1428671.1735711347</v>
      </c>
      <c r="AJ18" s="5">
        <v>81895.997045700991</v>
      </c>
      <c r="AK18" s="5"/>
      <c r="AL18" s="9">
        <f t="shared" si="6"/>
        <v>250711068</v>
      </c>
      <c r="AM18" s="5">
        <v>103312432</v>
      </c>
      <c r="AN18" s="5">
        <v>12486216</v>
      </c>
      <c r="AO18" s="5">
        <v>9556886</v>
      </c>
      <c r="AP18" s="5">
        <v>3090526</v>
      </c>
      <c r="AQ18" s="5">
        <v>122265008</v>
      </c>
      <c r="AR18" s="5"/>
      <c r="AS18" s="9">
        <f t="shared" si="7"/>
        <v>158418168.16348463</v>
      </c>
      <c r="AT18" s="5">
        <v>83671677</v>
      </c>
      <c r="AU18" s="5">
        <v>34969125.747506589</v>
      </c>
      <c r="AV18" s="9">
        <f t="shared" si="8"/>
        <v>16623628.918735981</v>
      </c>
      <c r="AW18" s="5">
        <v>7786824.564481955</v>
      </c>
      <c r="AX18" s="5">
        <v>8836804.354254026</v>
      </c>
      <c r="AY18" s="5">
        <v>13596850.497242048</v>
      </c>
      <c r="AZ18" s="5">
        <v>4041886.9837606726</v>
      </c>
      <c r="BA18" s="5">
        <v>9556886</v>
      </c>
    </row>
    <row r="19" spans="1:53">
      <c r="A19" s="3" t="s">
        <v>142</v>
      </c>
      <c r="B19" s="3" t="s">
        <v>143</v>
      </c>
      <c r="C19" s="3">
        <v>70</v>
      </c>
      <c r="D19" s="3">
        <v>13</v>
      </c>
      <c r="E19" s="6">
        <v>129928</v>
      </c>
      <c r="F19" s="6"/>
      <c r="G19" s="11">
        <f t="shared" si="9"/>
        <v>231003337.55966002</v>
      </c>
      <c r="H19" s="11">
        <f t="shared" si="10"/>
        <v>338134545.71972865</v>
      </c>
      <c r="I19" s="11">
        <f t="shared" si="11"/>
        <v>-107131208.16006863</v>
      </c>
      <c r="J19" s="6"/>
      <c r="K19" s="11">
        <f t="shared" si="0"/>
        <v>1669.795430518313</v>
      </c>
      <c r="L19" s="11">
        <f t="shared" si="1"/>
        <v>2332.3750830516219</v>
      </c>
      <c r="M19" s="11">
        <f t="shared" si="2"/>
        <v>-662.57965253330894</v>
      </c>
      <c r="N19" s="6"/>
      <c r="O19" s="11">
        <f t="shared" si="3"/>
        <v>216953180.69638336</v>
      </c>
      <c r="P19" s="5">
        <v>158625601.99638337</v>
      </c>
      <c r="Q19" s="5">
        <v>43687346.329999998</v>
      </c>
      <c r="R19" s="9">
        <f t="shared" si="12"/>
        <v>10823293.370000001</v>
      </c>
      <c r="S19" s="5">
        <v>7469037.3700000001</v>
      </c>
      <c r="T19" s="5">
        <v>3190242</v>
      </c>
      <c r="U19" s="5">
        <v>164014</v>
      </c>
      <c r="V19" s="5">
        <v>734937</v>
      </c>
      <c r="W19" s="7">
        <v>21612</v>
      </c>
      <c r="X19" s="5">
        <v>1109597</v>
      </c>
      <c r="Y19" s="6">
        <v>3082002</v>
      </c>
      <c r="Z19" s="6"/>
      <c r="AA19" s="9">
        <f t="shared" si="4"/>
        <v>2653454</v>
      </c>
      <c r="AB19" s="6">
        <v>2426642</v>
      </c>
      <c r="AC19" s="6">
        <v>215250</v>
      </c>
      <c r="AD19" s="6">
        <v>0</v>
      </c>
      <c r="AE19" s="6">
        <v>11562</v>
      </c>
      <c r="AF19" s="6"/>
      <c r="AG19" s="9">
        <f t="shared" si="5"/>
        <v>10265493.863276657</v>
      </c>
      <c r="AH19" s="5">
        <v>7878457.5227143094</v>
      </c>
      <c r="AI19" s="5">
        <v>2325785.8682802673</v>
      </c>
      <c r="AJ19" s="5">
        <v>61250.472282079441</v>
      </c>
      <c r="AK19" s="5"/>
      <c r="AL19" s="9">
        <f t="shared" si="6"/>
        <v>411745274</v>
      </c>
      <c r="AM19" s="5">
        <v>165388155</v>
      </c>
      <c r="AN19" s="5">
        <v>25080810</v>
      </c>
      <c r="AO19" s="5">
        <v>15403672</v>
      </c>
      <c r="AP19" s="5">
        <v>2653454</v>
      </c>
      <c r="AQ19" s="5">
        <v>203219183</v>
      </c>
      <c r="AR19" s="5"/>
      <c r="AS19" s="9">
        <f t="shared" si="7"/>
        <v>303040829.79073113</v>
      </c>
      <c r="AT19" s="5">
        <v>170981874</v>
      </c>
      <c r="AU19" s="5">
        <v>72530462.062060386</v>
      </c>
      <c r="AV19" s="9">
        <f t="shared" si="8"/>
        <v>25504023.73133713</v>
      </c>
      <c r="AW19" s="5">
        <v>11385872.553667262</v>
      </c>
      <c r="AX19" s="5">
        <v>14118151.17766987</v>
      </c>
      <c r="AY19" s="5">
        <v>18620797.997333612</v>
      </c>
      <c r="AZ19" s="5">
        <v>9589692.1976604126</v>
      </c>
      <c r="BA19" s="5">
        <v>15403672</v>
      </c>
    </row>
    <row r="20" spans="1:53">
      <c r="A20" s="3" t="s">
        <v>148</v>
      </c>
      <c r="B20" s="3" t="s">
        <v>149</v>
      </c>
      <c r="C20" s="3">
        <v>69</v>
      </c>
      <c r="D20" s="3">
        <v>3</v>
      </c>
      <c r="E20" s="6">
        <v>200226</v>
      </c>
      <c r="F20" s="6"/>
      <c r="G20" s="11">
        <f t="shared" si="9"/>
        <v>499465250.29716974</v>
      </c>
      <c r="H20" s="11">
        <f t="shared" si="10"/>
        <v>458515995.09810013</v>
      </c>
      <c r="I20" s="11">
        <f t="shared" si="11"/>
        <v>40949255.199069619</v>
      </c>
      <c r="J20" s="6"/>
      <c r="K20" s="11">
        <f t="shared" si="0"/>
        <v>2288.3669725072509</v>
      </c>
      <c r="L20" s="11">
        <f t="shared" si="1"/>
        <v>2015.767875157017</v>
      </c>
      <c r="M20" s="11">
        <f t="shared" si="2"/>
        <v>272.59909735023393</v>
      </c>
      <c r="N20" s="6"/>
      <c r="O20" s="11">
        <f t="shared" si="3"/>
        <v>458190565.43723679</v>
      </c>
      <c r="P20" s="5">
        <v>193150488.58723682</v>
      </c>
      <c r="Q20" s="5">
        <v>174548900.84999999</v>
      </c>
      <c r="R20" s="9">
        <f t="shared" si="12"/>
        <v>28942804</v>
      </c>
      <c r="S20" s="5">
        <v>21495539</v>
      </c>
      <c r="T20" s="5">
        <v>7081158</v>
      </c>
      <c r="U20" s="5">
        <v>366107</v>
      </c>
      <c r="V20" s="5">
        <v>51739472</v>
      </c>
      <c r="W20" s="7">
        <v>9135066</v>
      </c>
      <c r="X20" s="5">
        <v>4915392.4757060818</v>
      </c>
      <c r="Y20" s="6">
        <v>9808900</v>
      </c>
      <c r="Z20" s="6"/>
      <c r="AA20" s="9">
        <f t="shared" si="4"/>
        <v>16633031</v>
      </c>
      <c r="AB20" s="6">
        <v>7835409</v>
      </c>
      <c r="AC20" s="6">
        <v>142834</v>
      </c>
      <c r="AD20" s="6">
        <v>8646457</v>
      </c>
      <c r="AE20" s="6">
        <v>8331</v>
      </c>
      <c r="AF20" s="6"/>
      <c r="AG20" s="9">
        <f t="shared" si="5"/>
        <v>10591195.384226833</v>
      </c>
      <c r="AH20" s="5">
        <v>5350662.2934462419</v>
      </c>
      <c r="AI20" s="5">
        <v>5005368.352920671</v>
      </c>
      <c r="AJ20" s="5">
        <v>235164.73785992031</v>
      </c>
      <c r="AK20" s="5"/>
      <c r="AL20" s="9">
        <f t="shared" si="6"/>
        <v>450763458</v>
      </c>
      <c r="AM20" s="5">
        <v>193719161</v>
      </c>
      <c r="AN20" s="5">
        <v>11523227</v>
      </c>
      <c r="AO20" s="5">
        <v>20139341</v>
      </c>
      <c r="AP20" s="5">
        <v>16633031</v>
      </c>
      <c r="AQ20" s="5">
        <v>208748698</v>
      </c>
      <c r="AR20" s="5"/>
      <c r="AS20" s="9">
        <f t="shared" si="7"/>
        <v>403609138.57118887</v>
      </c>
      <c r="AT20" s="5">
        <v>160378470</v>
      </c>
      <c r="AU20" s="5">
        <v>153950253.36197892</v>
      </c>
      <c r="AV20" s="9">
        <f t="shared" si="8"/>
        <v>36719687.007436596</v>
      </c>
      <c r="AW20" s="5">
        <v>17317283.771296374</v>
      </c>
      <c r="AX20" s="5">
        <v>19402403.236140221</v>
      </c>
      <c r="AY20" s="5">
        <v>32421387.201773431</v>
      </c>
      <c r="AZ20" s="5">
        <v>18187169.519474678</v>
      </c>
      <c r="BA20" s="5">
        <v>20139341</v>
      </c>
    </row>
    <row r="21" spans="1:53">
      <c r="A21" s="3" t="s">
        <v>140</v>
      </c>
      <c r="B21" s="3" t="s">
        <v>141</v>
      </c>
      <c r="C21" s="3">
        <v>68</v>
      </c>
      <c r="D21" s="3">
        <v>1</v>
      </c>
      <c r="E21" s="6">
        <v>15629</v>
      </c>
      <c r="F21" s="6"/>
      <c r="G21" s="11">
        <f t="shared" si="9"/>
        <v>39145852.083756544</v>
      </c>
      <c r="H21" s="11">
        <f t="shared" si="10"/>
        <v>27422136.307419602</v>
      </c>
      <c r="I21" s="11">
        <f t="shared" si="11"/>
        <v>11723715.776336942</v>
      </c>
      <c r="J21" s="6"/>
      <c r="K21" s="11">
        <f t="shared" si="0"/>
        <v>2382.7936659001525</v>
      </c>
      <c r="L21" s="11">
        <f t="shared" si="1"/>
        <v>1473.0708633911593</v>
      </c>
      <c r="M21" s="11">
        <f t="shared" si="2"/>
        <v>909.72280250899325</v>
      </c>
      <c r="N21" s="6"/>
      <c r="O21" s="11">
        <f t="shared" si="3"/>
        <v>37240682.204353482</v>
      </c>
      <c r="P21" s="5">
        <v>21486610.534353483</v>
      </c>
      <c r="Q21" s="5">
        <v>8471060.6699999999</v>
      </c>
      <c r="R21" s="9">
        <f t="shared" si="12"/>
        <v>4792796</v>
      </c>
      <c r="S21" s="5">
        <v>4100291</v>
      </c>
      <c r="T21" s="5">
        <v>0</v>
      </c>
      <c r="U21" s="5">
        <v>692505</v>
      </c>
      <c r="V21" s="5">
        <v>1648365</v>
      </c>
      <c r="W21" s="7">
        <v>6213</v>
      </c>
      <c r="X21" s="5">
        <v>198687.29</v>
      </c>
      <c r="Y21" s="6">
        <v>841850</v>
      </c>
      <c r="Z21" s="6"/>
      <c r="AA21" s="9">
        <f t="shared" si="4"/>
        <v>1178653</v>
      </c>
      <c r="AB21" s="6">
        <v>882612</v>
      </c>
      <c r="AC21" s="6">
        <v>291636</v>
      </c>
      <c r="AD21" s="6">
        <v>0</v>
      </c>
      <c r="AE21" s="6">
        <v>4405</v>
      </c>
      <c r="AF21" s="6"/>
      <c r="AG21" s="9">
        <f t="shared" si="5"/>
        <v>521616.58940306236</v>
      </c>
      <c r="AH21" s="5">
        <v>368856.93701637315</v>
      </c>
      <c r="AI21" s="5">
        <v>149667.65963344133</v>
      </c>
      <c r="AJ21" s="5">
        <v>3091.9927532478296</v>
      </c>
      <c r="AK21" s="5"/>
      <c r="AL21" s="9">
        <f t="shared" si="6"/>
        <v>32026718</v>
      </c>
      <c r="AM21" s="5">
        <v>14229051</v>
      </c>
      <c r="AN21" s="5">
        <v>949360</v>
      </c>
      <c r="AO21" s="5">
        <v>834948</v>
      </c>
      <c r="AP21" s="5">
        <v>1178653</v>
      </c>
      <c r="AQ21" s="5">
        <v>14834706</v>
      </c>
      <c r="AR21" s="5"/>
      <c r="AS21" s="9">
        <f t="shared" si="7"/>
        <v>23022624.523940429</v>
      </c>
      <c r="AT21" s="5">
        <v>10834038</v>
      </c>
      <c r="AU21" s="5">
        <v>5633995.0947812134</v>
      </c>
      <c r="AV21" s="9">
        <f t="shared" si="8"/>
        <v>3189631.2476934013</v>
      </c>
      <c r="AW21" s="5">
        <v>1556010.1576294312</v>
      </c>
      <c r="AX21" s="5">
        <v>1633621.0900639701</v>
      </c>
      <c r="AY21" s="5">
        <v>2530012.1814658139</v>
      </c>
      <c r="AZ21" s="5">
        <v>1209880.5357857724</v>
      </c>
      <c r="BA21" s="5">
        <v>834948</v>
      </c>
    </row>
    <row r="22" spans="1:53">
      <c r="A22" s="3" t="s">
        <v>138</v>
      </c>
      <c r="B22" s="3" t="s">
        <v>139</v>
      </c>
      <c r="C22" s="3">
        <v>67</v>
      </c>
      <c r="D22" s="3">
        <v>10</v>
      </c>
      <c r="E22" s="5">
        <v>9687</v>
      </c>
      <c r="F22" s="5"/>
      <c r="G22" s="11">
        <f t="shared" si="9"/>
        <v>24780119.100009229</v>
      </c>
      <c r="H22" s="11">
        <f t="shared" si="10"/>
        <v>17520139.693310201</v>
      </c>
      <c r="I22" s="11">
        <f t="shared" si="11"/>
        <v>7259979.4066990279</v>
      </c>
      <c r="J22" s="6"/>
      <c r="K22" s="11">
        <f t="shared" si="0"/>
        <v>2448.7884479201821</v>
      </c>
      <c r="L22" s="11">
        <f t="shared" si="1"/>
        <v>1557.1897942084154</v>
      </c>
      <c r="M22" s="11">
        <f t="shared" si="2"/>
        <v>891.5986537117667</v>
      </c>
      <c r="N22" s="6"/>
      <c r="O22" s="11">
        <f t="shared" si="3"/>
        <v>23721413.695002805</v>
      </c>
      <c r="P22" s="5">
        <v>11904019.920002807</v>
      </c>
      <c r="Q22" s="5">
        <v>5796113.875</v>
      </c>
      <c r="R22" s="9">
        <f t="shared" si="12"/>
        <v>4146933.9</v>
      </c>
      <c r="S22" s="5">
        <v>3661827.9</v>
      </c>
      <c r="T22" s="5">
        <v>0</v>
      </c>
      <c r="U22" s="5">
        <v>485106</v>
      </c>
      <c r="V22" s="5">
        <v>1517529</v>
      </c>
      <c r="W22" s="7">
        <v>15095</v>
      </c>
      <c r="X22" s="5">
        <v>116980.53928932984</v>
      </c>
      <c r="Y22" s="6">
        <v>356817</v>
      </c>
      <c r="Z22" s="6"/>
      <c r="AA22" s="9">
        <f t="shared" si="4"/>
        <v>723994</v>
      </c>
      <c r="AB22" s="6">
        <v>546681</v>
      </c>
      <c r="AC22" s="6">
        <v>177313</v>
      </c>
      <c r="AD22" s="6">
        <v>0</v>
      </c>
      <c r="AE22" s="6">
        <v>0</v>
      </c>
      <c r="AF22" s="6"/>
      <c r="AG22" s="9">
        <f t="shared" si="5"/>
        <v>202635.86571709492</v>
      </c>
      <c r="AH22" s="5">
        <v>80127.143806824912</v>
      </c>
      <c r="AI22" s="5">
        <v>122508.72191026999</v>
      </c>
      <c r="AJ22" s="5">
        <v>0</v>
      </c>
      <c r="AK22" s="5"/>
      <c r="AL22" s="9">
        <f t="shared" si="6"/>
        <v>21104500</v>
      </c>
      <c r="AM22" s="5">
        <v>8908801</v>
      </c>
      <c r="AN22" s="5">
        <v>1142091</v>
      </c>
      <c r="AO22" s="5">
        <v>501358</v>
      </c>
      <c r="AP22" s="5">
        <v>723994</v>
      </c>
      <c r="AQ22" s="5">
        <v>9828256</v>
      </c>
      <c r="AR22" s="5"/>
      <c r="AS22" s="9">
        <f t="shared" si="7"/>
        <v>15084497.536496921</v>
      </c>
      <c r="AT22" s="5">
        <v>6903473</v>
      </c>
      <c r="AU22" s="5">
        <v>3058646.0037566139</v>
      </c>
      <c r="AV22" s="9">
        <f t="shared" si="8"/>
        <v>2008602.8018372881</v>
      </c>
      <c r="AW22" s="5">
        <v>938497.26326041925</v>
      </c>
      <c r="AX22" s="5">
        <v>1070105.5385768688</v>
      </c>
      <c r="AY22" s="5">
        <v>2612417.7309030187</v>
      </c>
      <c r="AZ22" s="5">
        <v>427039.35497599427</v>
      </c>
      <c r="BA22" s="5">
        <v>501358</v>
      </c>
    </row>
    <row r="23" spans="1:53">
      <c r="A23" s="3" t="s">
        <v>136</v>
      </c>
      <c r="B23" s="3" t="s">
        <v>137</v>
      </c>
      <c r="C23" s="3">
        <v>66</v>
      </c>
      <c r="D23" s="3">
        <v>12</v>
      </c>
      <c r="E23" s="6">
        <v>64142</v>
      </c>
      <c r="F23" s="6"/>
      <c r="G23" s="11">
        <f t="shared" si="9"/>
        <v>122847942.64410716</v>
      </c>
      <c r="H23" s="11">
        <f t="shared" si="10"/>
        <v>118338634.05295669</v>
      </c>
      <c r="I23" s="11">
        <f t="shared" si="11"/>
        <v>4509308.5911504775</v>
      </c>
      <c r="J23" s="6"/>
      <c r="K23" s="11">
        <f t="shared" si="0"/>
        <v>1809.6704855581261</v>
      </c>
      <c r="L23" s="11">
        <f t="shared" si="1"/>
        <v>1604.0569403707625</v>
      </c>
      <c r="M23" s="11">
        <f t="shared" si="2"/>
        <v>205.61354518736357</v>
      </c>
      <c r="N23" s="6"/>
      <c r="O23" s="11">
        <f t="shared" si="3"/>
        <v>116075884.28466932</v>
      </c>
      <c r="P23" s="5">
        <v>66594684.254669331</v>
      </c>
      <c r="Q23" s="5">
        <v>33089211.73</v>
      </c>
      <c r="R23" s="9">
        <f t="shared" si="12"/>
        <v>6049753.2999999998</v>
      </c>
      <c r="S23" s="5">
        <v>4324225.3</v>
      </c>
      <c r="T23" s="5">
        <v>1462884</v>
      </c>
      <c r="U23" s="5">
        <v>262644</v>
      </c>
      <c r="V23" s="5">
        <v>7555155</v>
      </c>
      <c r="W23" s="7">
        <v>75230</v>
      </c>
      <c r="X23" s="5">
        <v>988727</v>
      </c>
      <c r="Y23" s="6">
        <v>2787080</v>
      </c>
      <c r="Z23" s="6"/>
      <c r="AA23" s="9">
        <f t="shared" si="4"/>
        <v>2139731</v>
      </c>
      <c r="AB23" s="6">
        <v>1742895</v>
      </c>
      <c r="AC23" s="6">
        <v>396836</v>
      </c>
      <c r="AD23" s="6">
        <v>0</v>
      </c>
      <c r="AE23" s="6">
        <v>0</v>
      </c>
      <c r="AF23" s="6"/>
      <c r="AG23" s="9">
        <f t="shared" si="5"/>
        <v>3568370.3594378429</v>
      </c>
      <c r="AH23" s="5">
        <v>2289282.4261304894</v>
      </c>
      <c r="AI23" s="5">
        <v>1233439.4811545659</v>
      </c>
      <c r="AJ23" s="5">
        <v>45648.452152787853</v>
      </c>
      <c r="AK23" s="5"/>
      <c r="AL23" s="9">
        <f t="shared" si="6"/>
        <v>140088222</v>
      </c>
      <c r="AM23" s="5">
        <v>55054302</v>
      </c>
      <c r="AN23" s="5">
        <v>8801556</v>
      </c>
      <c r="AO23" s="5">
        <v>6188253</v>
      </c>
      <c r="AP23" s="5">
        <v>2139731</v>
      </c>
      <c r="AQ23" s="5">
        <v>67904380</v>
      </c>
      <c r="AR23" s="5"/>
      <c r="AS23" s="9">
        <f t="shared" si="7"/>
        <v>102887420.26926145</v>
      </c>
      <c r="AT23" s="5">
        <v>50564819</v>
      </c>
      <c r="AU23" s="5">
        <v>24624735.741659038</v>
      </c>
      <c r="AV23" s="9">
        <f t="shared" si="8"/>
        <v>10977834.704079937</v>
      </c>
      <c r="AW23" s="5">
        <v>5200089.9552330291</v>
      </c>
      <c r="AX23" s="5">
        <v>5777744.7488469072</v>
      </c>
      <c r="AY23" s="5">
        <v>10531777.823522458</v>
      </c>
      <c r="AZ23" s="5">
        <v>4473379.0796153061</v>
      </c>
      <c r="BA23" s="5">
        <v>6188253</v>
      </c>
    </row>
    <row r="24" spans="1:53">
      <c r="A24" s="3" t="s">
        <v>134</v>
      </c>
      <c r="B24" s="3" t="s">
        <v>135</v>
      </c>
      <c r="C24" s="3">
        <v>65</v>
      </c>
      <c r="D24" s="3">
        <v>6</v>
      </c>
      <c r="E24" s="6">
        <v>15730</v>
      </c>
      <c r="F24" s="6"/>
      <c r="G24" s="11">
        <f t="shared" si="9"/>
        <v>38213250.709348403</v>
      </c>
      <c r="H24" s="11">
        <f t="shared" si="10"/>
        <v>33139151.004826531</v>
      </c>
      <c r="I24" s="11">
        <f t="shared" si="11"/>
        <v>5074099.7045218721</v>
      </c>
      <c r="J24" s="6"/>
      <c r="K24" s="11">
        <f t="shared" si="0"/>
        <v>2307.2237879318718</v>
      </c>
      <c r="L24" s="11">
        <f t="shared" si="1"/>
        <v>1818.9505710498966</v>
      </c>
      <c r="M24" s="11">
        <f t="shared" si="2"/>
        <v>488.27321688197526</v>
      </c>
      <c r="N24" s="6"/>
      <c r="O24" s="11">
        <f t="shared" si="3"/>
        <v>36292630.184168346</v>
      </c>
      <c r="P24" s="5">
        <v>15696223.189168345</v>
      </c>
      <c r="Q24" s="5">
        <v>11937381.004999999</v>
      </c>
      <c r="R24" s="9">
        <f t="shared" si="12"/>
        <v>5440117.9900000002</v>
      </c>
      <c r="S24" s="5">
        <v>4773645.99</v>
      </c>
      <c r="T24" s="5">
        <v>0</v>
      </c>
      <c r="U24" s="5">
        <v>666472</v>
      </c>
      <c r="V24" s="5">
        <v>2985582</v>
      </c>
      <c r="W24" s="7">
        <v>145867</v>
      </c>
      <c r="X24" s="5">
        <v>256479.29</v>
      </c>
      <c r="Y24" s="6">
        <v>233326</v>
      </c>
      <c r="Z24" s="6"/>
      <c r="AA24" s="9">
        <f t="shared" si="4"/>
        <v>1074800</v>
      </c>
      <c r="AB24" s="6">
        <v>737136</v>
      </c>
      <c r="AC24" s="6">
        <v>337664</v>
      </c>
      <c r="AD24" s="6">
        <v>0</v>
      </c>
      <c r="AE24" s="6">
        <v>0</v>
      </c>
      <c r="AF24" s="6"/>
      <c r="AG24" s="9">
        <f t="shared" si="5"/>
        <v>443474.23518005532</v>
      </c>
      <c r="AH24" s="5">
        <v>245953.02951167763</v>
      </c>
      <c r="AI24" s="5">
        <v>194165.25002775577</v>
      </c>
      <c r="AJ24" s="5">
        <v>3355.9556406218703</v>
      </c>
      <c r="AK24" s="5"/>
      <c r="AL24" s="9">
        <f t="shared" si="6"/>
        <v>47807688</v>
      </c>
      <c r="AM24" s="5">
        <v>20336622</v>
      </c>
      <c r="AN24" s="5">
        <v>1982319</v>
      </c>
      <c r="AO24" s="5">
        <v>1584903</v>
      </c>
      <c r="AP24" s="5">
        <v>1074800</v>
      </c>
      <c r="AQ24" s="5">
        <v>22829044</v>
      </c>
      <c r="AR24" s="5"/>
      <c r="AS24" s="9">
        <f t="shared" si="7"/>
        <v>28612092.482614871</v>
      </c>
      <c r="AT24" s="5">
        <v>15459850</v>
      </c>
      <c r="AU24" s="5">
        <v>4372927.9143921426</v>
      </c>
      <c r="AV24" s="9">
        <f t="shared" si="8"/>
        <v>3600262.2527685929</v>
      </c>
      <c r="AW24" s="5">
        <v>1682315.5055933101</v>
      </c>
      <c r="AX24" s="5">
        <v>1917946.7471752828</v>
      </c>
      <c r="AY24" s="5">
        <v>3594149.3154541375</v>
      </c>
      <c r="AZ24" s="5">
        <v>926796.26944306493</v>
      </c>
      <c r="BA24" s="5">
        <v>1584903</v>
      </c>
    </row>
    <row r="25" spans="1:53">
      <c r="A25" s="3" t="s">
        <v>132</v>
      </c>
      <c r="B25" s="3" t="s">
        <v>133</v>
      </c>
      <c r="C25" s="3">
        <v>64</v>
      </c>
      <c r="D25" s="3">
        <v>10</v>
      </c>
      <c r="E25" s="6">
        <v>16059</v>
      </c>
      <c r="F25" s="6"/>
      <c r="G25" s="11">
        <f t="shared" si="9"/>
        <v>39893795.99443537</v>
      </c>
      <c r="H25" s="11">
        <f t="shared" si="10"/>
        <v>34172991.519076385</v>
      </c>
      <c r="I25" s="11">
        <f t="shared" si="11"/>
        <v>5720804.4753589854</v>
      </c>
      <c r="J25" s="6"/>
      <c r="K25" s="11">
        <f t="shared" si="0"/>
        <v>2367.6226312132958</v>
      </c>
      <c r="L25" s="11">
        <f t="shared" si="1"/>
        <v>1846.035790169632</v>
      </c>
      <c r="M25" s="11">
        <f t="shared" si="2"/>
        <v>521.58684104366375</v>
      </c>
      <c r="N25" s="6"/>
      <c r="O25" s="11">
        <f t="shared" si="3"/>
        <v>38021651.834654316</v>
      </c>
      <c r="P25" s="5">
        <v>18552874.284654319</v>
      </c>
      <c r="Q25" s="5">
        <v>11417905.140000001</v>
      </c>
      <c r="R25" s="9">
        <f t="shared" si="12"/>
        <v>4983729.41</v>
      </c>
      <c r="S25" s="5">
        <v>4038845.41</v>
      </c>
      <c r="T25" s="5">
        <v>263181</v>
      </c>
      <c r="U25" s="5">
        <v>681703</v>
      </c>
      <c r="V25" s="5">
        <v>2635983</v>
      </c>
      <c r="W25" s="7">
        <v>98317</v>
      </c>
      <c r="X25" s="5">
        <v>244438.29</v>
      </c>
      <c r="Y25" s="6">
        <v>431160</v>
      </c>
      <c r="Z25" s="6"/>
      <c r="AA25" s="9">
        <f t="shared" si="4"/>
        <v>991518</v>
      </c>
      <c r="AB25" s="6">
        <v>676518</v>
      </c>
      <c r="AC25" s="6">
        <v>315000</v>
      </c>
      <c r="AD25" s="6">
        <v>0</v>
      </c>
      <c r="AE25" s="6">
        <v>0</v>
      </c>
      <c r="AF25" s="6"/>
      <c r="AG25" s="9">
        <f t="shared" si="5"/>
        <v>537870.86978105258</v>
      </c>
      <c r="AH25" s="5">
        <v>307144.807280762</v>
      </c>
      <c r="AI25" s="5">
        <v>228629.47178034642</v>
      </c>
      <c r="AJ25" s="5">
        <v>2096.5907199441945</v>
      </c>
      <c r="AK25" s="5"/>
      <c r="AL25" s="9">
        <f t="shared" si="6"/>
        <v>41756682</v>
      </c>
      <c r="AM25" s="5">
        <v>18940546</v>
      </c>
      <c r="AN25" s="5">
        <v>1069427</v>
      </c>
      <c r="AO25" s="5">
        <v>868368</v>
      </c>
      <c r="AP25" s="5">
        <v>991518</v>
      </c>
      <c r="AQ25" s="5">
        <v>19886823</v>
      </c>
      <c r="AR25" s="5"/>
      <c r="AS25" s="9">
        <f t="shared" si="7"/>
        <v>29645488.754334122</v>
      </c>
      <c r="AT25" s="5">
        <v>13253763</v>
      </c>
      <c r="AU25" s="5">
        <v>8691559.2849261574</v>
      </c>
      <c r="AV25" s="9">
        <f t="shared" si="8"/>
        <v>3597847.6332577951</v>
      </c>
      <c r="AW25" s="5">
        <v>1685934.9965792885</v>
      </c>
      <c r="AX25" s="5">
        <v>1911912.6366785064</v>
      </c>
      <c r="AY25" s="5">
        <v>3233950.8361501712</v>
      </c>
      <c r="AZ25" s="5">
        <v>929655.13148446416</v>
      </c>
      <c r="BA25" s="5">
        <v>868368</v>
      </c>
    </row>
    <row r="26" spans="1:53">
      <c r="A26" s="3" t="s">
        <v>130</v>
      </c>
      <c r="B26" s="3" t="s">
        <v>131</v>
      </c>
      <c r="C26" s="3">
        <v>63</v>
      </c>
      <c r="D26" s="3">
        <v>1</v>
      </c>
      <c r="E26" s="6">
        <v>4089</v>
      </c>
      <c r="F26" s="6"/>
      <c r="G26" s="11">
        <f t="shared" si="9"/>
        <v>13342152.696486011</v>
      </c>
      <c r="H26" s="11">
        <f t="shared" si="10"/>
        <v>7077689.7049944401</v>
      </c>
      <c r="I26" s="11">
        <f t="shared" si="11"/>
        <v>6264462.9914915711</v>
      </c>
      <c r="J26" s="6"/>
      <c r="K26" s="11">
        <f t="shared" si="0"/>
        <v>3124.5802364414189</v>
      </c>
      <c r="L26" s="11">
        <f t="shared" si="1"/>
        <v>1473.5272847952922</v>
      </c>
      <c r="M26" s="11">
        <f t="shared" si="2"/>
        <v>1651.0529516461268</v>
      </c>
      <c r="N26" s="6"/>
      <c r="O26" s="11">
        <f t="shared" si="3"/>
        <v>12776408.586808963</v>
      </c>
      <c r="P26" s="5">
        <v>6226056.6918089632</v>
      </c>
      <c r="Q26" s="5">
        <v>2814984.895</v>
      </c>
      <c r="R26" s="9">
        <f t="shared" si="12"/>
        <v>2368819</v>
      </c>
      <c r="S26" s="5">
        <v>2238413</v>
      </c>
      <c r="T26" s="5">
        <v>0</v>
      </c>
      <c r="U26" s="5">
        <v>130406</v>
      </c>
      <c r="V26" s="5">
        <v>738254</v>
      </c>
      <c r="W26" s="7">
        <v>129174</v>
      </c>
      <c r="X26" s="5">
        <v>20816.828940563093</v>
      </c>
      <c r="Y26" s="6">
        <v>628294</v>
      </c>
      <c r="Z26" s="6"/>
      <c r="AA26" s="9">
        <f t="shared" si="4"/>
        <v>295034</v>
      </c>
      <c r="AB26" s="6">
        <v>186884</v>
      </c>
      <c r="AC26" s="6">
        <v>108150</v>
      </c>
      <c r="AD26" s="6">
        <v>0</v>
      </c>
      <c r="AE26" s="6">
        <v>0</v>
      </c>
      <c r="AF26" s="6"/>
      <c r="AG26" s="9">
        <f t="shared" si="5"/>
        <v>120719.28073648595</v>
      </c>
      <c r="AH26" s="5">
        <v>82210.568541019515</v>
      </c>
      <c r="AI26" s="5">
        <v>38508.712195466433</v>
      </c>
      <c r="AJ26" s="5">
        <v>0</v>
      </c>
      <c r="AK26" s="5"/>
      <c r="AL26" s="9">
        <f t="shared" si="6"/>
        <v>9324664</v>
      </c>
      <c r="AM26" s="5">
        <v>3690062</v>
      </c>
      <c r="AN26" s="5">
        <v>540735</v>
      </c>
      <c r="AO26" s="5">
        <v>431535</v>
      </c>
      <c r="AP26" s="5">
        <v>295034</v>
      </c>
      <c r="AQ26" s="5">
        <v>4367298</v>
      </c>
      <c r="AR26" s="5"/>
      <c r="AS26" s="9">
        <f t="shared" si="7"/>
        <v>6025253.0675279498</v>
      </c>
      <c r="AT26" s="5">
        <v>2443101</v>
      </c>
      <c r="AU26" s="5">
        <v>1399376</v>
      </c>
      <c r="AV26" s="9">
        <f t="shared" si="8"/>
        <v>930378.40809719474</v>
      </c>
      <c r="AW26" s="5">
        <v>448833.24130764022</v>
      </c>
      <c r="AX26" s="5">
        <v>481545.16678955447</v>
      </c>
      <c r="AY26" s="5">
        <v>820862.65943075507</v>
      </c>
      <c r="AZ26" s="5">
        <v>122058.22936929569</v>
      </c>
      <c r="BA26" s="5">
        <v>431535</v>
      </c>
    </row>
    <row r="27" spans="1:53">
      <c r="A27" s="3" t="s">
        <v>128</v>
      </c>
      <c r="B27" s="3" t="s">
        <v>129</v>
      </c>
      <c r="C27" s="3">
        <v>62</v>
      </c>
      <c r="D27" s="3">
        <v>13</v>
      </c>
      <c r="E27" s="6">
        <v>508640</v>
      </c>
      <c r="F27" s="6"/>
      <c r="G27" s="11">
        <f t="shared" si="9"/>
        <v>1319338384.2017679</v>
      </c>
      <c r="H27" s="11">
        <f t="shared" si="10"/>
        <v>1376041633.6658094</v>
      </c>
      <c r="I27" s="11">
        <f t="shared" si="11"/>
        <v>-56703249.464041471</v>
      </c>
      <c r="J27" s="6"/>
      <c r="K27" s="11">
        <f t="shared" si="0"/>
        <v>2453.4961027488962</v>
      </c>
      <c r="L27" s="11">
        <f t="shared" si="1"/>
        <v>2366.6281904222296</v>
      </c>
      <c r="M27" s="11">
        <f t="shared" si="2"/>
        <v>86.867912326666556</v>
      </c>
      <c r="N27" s="6"/>
      <c r="O27" s="11">
        <f t="shared" si="3"/>
        <v>1247946257.7021985</v>
      </c>
      <c r="P27" s="5">
        <v>659088428.45219851</v>
      </c>
      <c r="Q27" s="5">
        <v>488553756.25</v>
      </c>
      <c r="R27" s="9">
        <f t="shared" si="12"/>
        <v>32867779</v>
      </c>
      <c r="S27" s="5">
        <v>15726979</v>
      </c>
      <c r="T27" s="5">
        <v>17122505</v>
      </c>
      <c r="U27" s="5">
        <v>18295</v>
      </c>
      <c r="V27" s="5">
        <v>54995862</v>
      </c>
      <c r="W27" s="7">
        <v>593314</v>
      </c>
      <c r="X27" s="5">
        <v>9918774</v>
      </c>
      <c r="Y27" s="6">
        <v>12440432</v>
      </c>
      <c r="Z27" s="6"/>
      <c r="AA27" s="9">
        <f t="shared" si="4"/>
        <v>10915615</v>
      </c>
      <c r="AB27" s="6">
        <v>10915146</v>
      </c>
      <c r="AC27" s="6">
        <v>469</v>
      </c>
      <c r="AD27" s="6">
        <v>0</v>
      </c>
      <c r="AE27" s="6">
        <v>0</v>
      </c>
      <c r="AF27" s="6"/>
      <c r="AG27" s="9">
        <f t="shared" si="5"/>
        <v>49964423.499569327</v>
      </c>
      <c r="AH27" s="5">
        <v>28673592.75027708</v>
      </c>
      <c r="AI27" s="5">
        <v>21094677.106707174</v>
      </c>
      <c r="AJ27" s="5">
        <v>196153.64258507208</v>
      </c>
      <c r="AK27" s="5"/>
      <c r="AL27" s="9">
        <f t="shared" si="6"/>
        <v>1639566126</v>
      </c>
      <c r="AM27" s="5">
        <v>651570813</v>
      </c>
      <c r="AN27" s="5">
        <v>77399258</v>
      </c>
      <c r="AO27" s="5">
        <v>90812992</v>
      </c>
      <c r="AP27" s="5">
        <v>10915615</v>
      </c>
      <c r="AQ27" s="5">
        <v>808867448</v>
      </c>
      <c r="AR27" s="5"/>
      <c r="AS27" s="9">
        <f t="shared" si="7"/>
        <v>1203761762.7763629</v>
      </c>
      <c r="AT27" s="5">
        <v>530568103</v>
      </c>
      <c r="AU27" s="5">
        <v>429868591.57727259</v>
      </c>
      <c r="AV27" s="9">
        <f t="shared" si="8"/>
        <v>85356619.589741349</v>
      </c>
      <c r="AW27" s="5">
        <v>39799510.165169917</v>
      </c>
      <c r="AX27" s="5">
        <v>45557109.424571432</v>
      </c>
      <c r="AY27" s="5">
        <v>67155456.609348819</v>
      </c>
      <c r="AZ27" s="5">
        <v>86923251.299705029</v>
      </c>
      <c r="BA27" s="5">
        <v>90812992</v>
      </c>
    </row>
    <row r="28" spans="1:53">
      <c r="A28" s="3" t="s">
        <v>126</v>
      </c>
      <c r="B28" s="3" t="s">
        <v>127</v>
      </c>
      <c r="C28" s="3">
        <v>61</v>
      </c>
      <c r="D28" s="3">
        <v>4</v>
      </c>
      <c r="E28" s="6">
        <v>10995</v>
      </c>
      <c r="F28" s="6"/>
      <c r="G28" s="11">
        <f t="shared" si="9"/>
        <v>26110723.776964877</v>
      </c>
      <c r="H28" s="11">
        <f t="shared" si="10"/>
        <v>20948338.554130599</v>
      </c>
      <c r="I28" s="11">
        <f t="shared" si="11"/>
        <v>5162385.2228342779</v>
      </c>
      <c r="J28" s="6"/>
      <c r="K28" s="11">
        <f t="shared" si="0"/>
        <v>2236.4278110159898</v>
      </c>
      <c r="L28" s="11">
        <f t="shared" si="1"/>
        <v>1625.9044933704879</v>
      </c>
      <c r="M28" s="11">
        <f t="shared" si="2"/>
        <v>610.52331764550195</v>
      </c>
      <c r="N28" s="6"/>
      <c r="O28" s="11">
        <f t="shared" si="3"/>
        <v>24589523.782120809</v>
      </c>
      <c r="P28" s="5">
        <v>12132469.392120808</v>
      </c>
      <c r="Q28" s="5">
        <v>7919682.3899999997</v>
      </c>
      <c r="R28" s="9">
        <f t="shared" si="12"/>
        <v>3063198</v>
      </c>
      <c r="S28" s="5">
        <v>2748459</v>
      </c>
      <c r="T28" s="5">
        <v>0</v>
      </c>
      <c r="U28" s="5">
        <v>314739</v>
      </c>
      <c r="V28" s="5">
        <v>1147079</v>
      </c>
      <c r="W28" s="7">
        <v>49900</v>
      </c>
      <c r="X28" s="5">
        <v>172237.29</v>
      </c>
      <c r="Y28" s="6">
        <v>327095</v>
      </c>
      <c r="Z28" s="6"/>
      <c r="AA28" s="9">
        <f t="shared" si="4"/>
        <v>795063</v>
      </c>
      <c r="AB28" s="6">
        <v>575013</v>
      </c>
      <c r="AC28" s="6">
        <v>215788</v>
      </c>
      <c r="AD28" s="6">
        <v>0</v>
      </c>
      <c r="AE28" s="6">
        <v>4262</v>
      </c>
      <c r="AF28" s="6"/>
      <c r="AG28" s="9">
        <f t="shared" si="5"/>
        <v>503999.70484406728</v>
      </c>
      <c r="AH28" s="5">
        <v>322922.76632781362</v>
      </c>
      <c r="AI28" s="5">
        <v>175409.79637320407</v>
      </c>
      <c r="AJ28" s="5">
        <v>5667.1421430495411</v>
      </c>
      <c r="AK28" s="5"/>
      <c r="AL28" s="9">
        <f t="shared" si="6"/>
        <v>29775838</v>
      </c>
      <c r="AM28" s="5">
        <v>12777174</v>
      </c>
      <c r="AN28" s="5">
        <v>1172662</v>
      </c>
      <c r="AO28" s="5">
        <v>938083</v>
      </c>
      <c r="AP28" s="5">
        <v>795063</v>
      </c>
      <c r="AQ28" s="5">
        <v>14092856</v>
      </c>
      <c r="AR28" s="5"/>
      <c r="AS28" s="9">
        <f t="shared" si="7"/>
        <v>17876819.904608514</v>
      </c>
      <c r="AT28" s="5">
        <v>8701785</v>
      </c>
      <c r="AU28" s="5">
        <v>3834635.9147415566</v>
      </c>
      <c r="AV28" s="9">
        <f t="shared" si="8"/>
        <v>2350680.6204641564</v>
      </c>
      <c r="AW28" s="5">
        <v>1113565.5264110425</v>
      </c>
      <c r="AX28" s="5">
        <v>1237115.0940531141</v>
      </c>
      <c r="AY28" s="5">
        <v>2051635.3694027988</v>
      </c>
      <c r="AZ28" s="5">
        <v>720838.02905792778</v>
      </c>
      <c r="BA28" s="5">
        <v>938083</v>
      </c>
    </row>
    <row r="29" spans="1:53">
      <c r="A29" s="3" t="s">
        <v>124</v>
      </c>
      <c r="B29" s="3" t="s">
        <v>125</v>
      </c>
      <c r="C29" s="3">
        <v>60</v>
      </c>
      <c r="D29" s="3">
        <v>1</v>
      </c>
      <c r="E29" s="6">
        <v>31600</v>
      </c>
      <c r="F29" s="6"/>
      <c r="G29" s="11">
        <f t="shared" si="9"/>
        <v>92473106.555243313</v>
      </c>
      <c r="H29" s="11">
        <f t="shared" si="10"/>
        <v>60514286.134659104</v>
      </c>
      <c r="I29" s="11">
        <f t="shared" si="11"/>
        <v>31958820.420584209</v>
      </c>
      <c r="J29" s="6"/>
      <c r="K29" s="11">
        <f t="shared" si="0"/>
        <v>2772.7393914085619</v>
      </c>
      <c r="L29" s="11">
        <f t="shared" si="1"/>
        <v>1650.512118770391</v>
      </c>
      <c r="M29" s="11">
        <f t="shared" si="2"/>
        <v>1122.2272726381709</v>
      </c>
      <c r="N29" s="6"/>
      <c r="O29" s="11">
        <f t="shared" si="3"/>
        <v>87618564.76851055</v>
      </c>
      <c r="P29" s="5">
        <v>38158966.978510551</v>
      </c>
      <c r="Q29" s="5">
        <v>32478937.539999999</v>
      </c>
      <c r="R29" s="9">
        <f t="shared" si="12"/>
        <v>8623738.25</v>
      </c>
      <c r="S29" s="5">
        <v>6645135.25</v>
      </c>
      <c r="T29" s="5">
        <v>901885</v>
      </c>
      <c r="U29" s="5">
        <v>1076718</v>
      </c>
      <c r="V29" s="5">
        <v>6910341</v>
      </c>
      <c r="W29" s="7">
        <v>117524</v>
      </c>
      <c r="X29" s="5">
        <v>922398.43983449135</v>
      </c>
      <c r="Y29" s="6">
        <v>1446581</v>
      </c>
      <c r="Z29" s="6"/>
      <c r="AA29" s="9">
        <f t="shared" si="4"/>
        <v>2695599</v>
      </c>
      <c r="AB29" s="6">
        <v>1265608</v>
      </c>
      <c r="AC29" s="6">
        <v>409083</v>
      </c>
      <c r="AD29" s="6">
        <v>0</v>
      </c>
      <c r="AE29" s="6">
        <v>1020908</v>
      </c>
      <c r="AF29" s="6"/>
      <c r="AG29" s="9">
        <f t="shared" si="5"/>
        <v>1119020.3468982796</v>
      </c>
      <c r="AH29" s="5">
        <v>625811.9819443447</v>
      </c>
      <c r="AI29" s="5">
        <v>488139.67302119138</v>
      </c>
      <c r="AJ29" s="5">
        <v>5068.6919327435098</v>
      </c>
      <c r="AK29" s="5"/>
      <c r="AL29" s="9">
        <f t="shared" si="6"/>
        <v>78393928</v>
      </c>
      <c r="AM29" s="5">
        <v>34043665</v>
      </c>
      <c r="AN29" s="5">
        <v>2667624</v>
      </c>
      <c r="AO29" s="5">
        <v>2485675</v>
      </c>
      <c r="AP29" s="5">
        <v>2695599</v>
      </c>
      <c r="AQ29" s="5">
        <v>36501365</v>
      </c>
      <c r="AR29" s="5"/>
      <c r="AS29" s="9">
        <f t="shared" si="7"/>
        <v>52156182.953144357</v>
      </c>
      <c r="AT29" s="5">
        <v>23918680</v>
      </c>
      <c r="AU29" s="5">
        <v>13285441.300617348</v>
      </c>
      <c r="AV29" s="9">
        <f t="shared" si="8"/>
        <v>6486478.307053335</v>
      </c>
      <c r="AW29" s="5">
        <v>3022797.9671683935</v>
      </c>
      <c r="AX29" s="5">
        <v>3463680.3398849415</v>
      </c>
      <c r="AY29" s="5">
        <v>5979908.3454736685</v>
      </c>
      <c r="AZ29" s="5">
        <v>1871624.8744614155</v>
      </c>
      <c r="BA29" s="5">
        <v>2485675</v>
      </c>
    </row>
    <row r="30" spans="1:53">
      <c r="A30" s="3" t="s">
        <v>122</v>
      </c>
      <c r="B30" s="3" t="s">
        <v>123</v>
      </c>
      <c r="C30" s="3">
        <v>59</v>
      </c>
      <c r="D30" s="3">
        <v>10</v>
      </c>
      <c r="E30" s="6">
        <v>9596</v>
      </c>
      <c r="F30" s="6"/>
      <c r="G30" s="11">
        <f t="shared" si="9"/>
        <v>25995887.374532692</v>
      </c>
      <c r="H30" s="11">
        <f t="shared" si="10"/>
        <v>17552406.090461284</v>
      </c>
      <c r="I30" s="11">
        <f t="shared" si="11"/>
        <v>8443481.2840714082</v>
      </c>
      <c r="J30" s="6"/>
      <c r="K30" s="11">
        <f t="shared" si="0"/>
        <v>2596.0397236154895</v>
      </c>
      <c r="L30" s="11">
        <f t="shared" si="1"/>
        <v>1540.3978479554301</v>
      </c>
      <c r="M30" s="11">
        <f t="shared" si="2"/>
        <v>1055.6418756600594</v>
      </c>
      <c r="N30" s="6"/>
      <c r="O30" s="11">
        <f t="shared" si="3"/>
        <v>24911597.187814236</v>
      </c>
      <c r="P30" s="5">
        <v>11449462.657814236</v>
      </c>
      <c r="Q30" s="5">
        <v>6973062.0300000003</v>
      </c>
      <c r="R30" s="9">
        <f t="shared" si="12"/>
        <v>3298687.5</v>
      </c>
      <c r="S30" s="5">
        <v>2684619.5</v>
      </c>
      <c r="T30" s="5">
        <v>0</v>
      </c>
      <c r="U30" s="5">
        <v>614068</v>
      </c>
      <c r="V30" s="5">
        <v>2227255</v>
      </c>
      <c r="W30" s="7">
        <v>142453</v>
      </c>
      <c r="X30" s="5">
        <v>139591.29</v>
      </c>
      <c r="Y30" s="6">
        <v>963130</v>
      </c>
      <c r="Z30" s="6"/>
      <c r="AA30" s="9">
        <f t="shared" si="4"/>
        <v>588691</v>
      </c>
      <c r="AB30" s="6">
        <v>413553</v>
      </c>
      <c r="AC30" s="6">
        <v>175138</v>
      </c>
      <c r="AD30" s="6">
        <v>0</v>
      </c>
      <c r="AE30" s="6">
        <v>0</v>
      </c>
      <c r="AF30" s="6"/>
      <c r="AG30" s="9">
        <f t="shared" si="5"/>
        <v>213554.89671845714</v>
      </c>
      <c r="AH30" s="5">
        <v>123158.03288369701</v>
      </c>
      <c r="AI30" s="5">
        <v>88950.105413885598</v>
      </c>
      <c r="AJ30" s="5">
        <v>1446.7584208745141</v>
      </c>
      <c r="AK30" s="5"/>
      <c r="AL30" s="9">
        <f t="shared" si="6"/>
        <v>20149624</v>
      </c>
      <c r="AM30" s="5">
        <v>8334989</v>
      </c>
      <c r="AN30" s="5">
        <v>1201781</v>
      </c>
      <c r="AO30" s="5">
        <v>538042</v>
      </c>
      <c r="AP30" s="5">
        <v>588691</v>
      </c>
      <c r="AQ30" s="5">
        <v>9486121</v>
      </c>
      <c r="AR30" s="5"/>
      <c r="AS30" s="9">
        <f t="shared" si="7"/>
        <v>14781657.748980306</v>
      </c>
      <c r="AT30" s="5">
        <v>6827686</v>
      </c>
      <c r="AU30" s="5">
        <v>3582362.4986117221</v>
      </c>
      <c r="AV30" s="9">
        <f t="shared" si="8"/>
        <v>2146637.2531290622</v>
      </c>
      <c r="AW30" s="5">
        <v>1020967.8935795812</v>
      </c>
      <c r="AX30" s="5">
        <v>1125669.359549481</v>
      </c>
      <c r="AY30" s="5">
        <v>1686929.9972395236</v>
      </c>
      <c r="AZ30" s="5">
        <v>624111.08835191489</v>
      </c>
      <c r="BA30" s="5">
        <v>538042</v>
      </c>
    </row>
    <row r="31" spans="1:53">
      <c r="A31" s="3" t="s">
        <v>120</v>
      </c>
      <c r="B31" s="3" t="s">
        <v>121</v>
      </c>
      <c r="C31" s="3">
        <v>58</v>
      </c>
      <c r="D31" s="3">
        <v>8</v>
      </c>
      <c r="E31" s="6">
        <v>29750</v>
      </c>
      <c r="F31" s="6"/>
      <c r="G31" s="11">
        <f t="shared" si="9"/>
        <v>64097812.410393648</v>
      </c>
      <c r="H31" s="11">
        <f t="shared" si="10"/>
        <v>45453908.367188789</v>
      </c>
      <c r="I31" s="11">
        <f t="shared" si="11"/>
        <v>18643904.043204859</v>
      </c>
      <c r="J31" s="6"/>
      <c r="K31" s="11">
        <f t="shared" si="0"/>
        <v>2022.1690727340347</v>
      </c>
      <c r="L31" s="11">
        <f t="shared" si="1"/>
        <v>1325.1385064602989</v>
      </c>
      <c r="M31" s="11">
        <f t="shared" si="2"/>
        <v>697.03056627373576</v>
      </c>
      <c r="N31" s="6"/>
      <c r="O31" s="11">
        <f t="shared" si="3"/>
        <v>60159529.91383753</v>
      </c>
      <c r="P31" s="5">
        <v>29909995.563837528</v>
      </c>
      <c r="Q31" s="5">
        <v>20832160.57</v>
      </c>
      <c r="R31" s="9">
        <f t="shared" si="12"/>
        <v>6407993.7800000003</v>
      </c>
      <c r="S31" s="5">
        <v>6010249.7800000003</v>
      </c>
      <c r="T31" s="5">
        <v>0</v>
      </c>
      <c r="U31" s="5">
        <v>397744</v>
      </c>
      <c r="V31" s="5">
        <v>1810297</v>
      </c>
      <c r="W31" s="7">
        <v>1980</v>
      </c>
      <c r="X31" s="5">
        <v>539168.29</v>
      </c>
      <c r="Y31" s="6">
        <v>1199083</v>
      </c>
      <c r="Z31" s="6"/>
      <c r="AA31" s="9">
        <f t="shared" si="4"/>
        <v>1957924</v>
      </c>
      <c r="AB31" s="6">
        <v>1483779</v>
      </c>
      <c r="AC31" s="6">
        <v>468529</v>
      </c>
      <c r="AD31" s="6">
        <v>0</v>
      </c>
      <c r="AE31" s="6">
        <v>5616</v>
      </c>
      <c r="AF31" s="6"/>
      <c r="AG31" s="9">
        <f t="shared" si="5"/>
        <v>1439210.2065561158</v>
      </c>
      <c r="AH31" s="5">
        <v>987876.10724264674</v>
      </c>
      <c r="AI31" s="5">
        <v>438820.04196967924</v>
      </c>
      <c r="AJ31" s="5">
        <v>12514.057343789929</v>
      </c>
      <c r="AK31" s="5"/>
      <c r="AL31" s="9">
        <f t="shared" si="6"/>
        <v>64162382</v>
      </c>
      <c r="AM31" s="5">
        <v>27069795</v>
      </c>
      <c r="AN31" s="5">
        <v>2400511</v>
      </c>
      <c r="AO31" s="5">
        <v>2610885</v>
      </c>
      <c r="AP31" s="5">
        <v>1957924</v>
      </c>
      <c r="AQ31" s="5">
        <v>30123267</v>
      </c>
      <c r="AR31" s="5"/>
      <c r="AS31" s="9">
        <f t="shared" si="7"/>
        <v>39422870.567193896</v>
      </c>
      <c r="AT31" s="5">
        <v>13422294</v>
      </c>
      <c r="AU31" s="5">
        <v>9994536</v>
      </c>
      <c r="AV31" s="9">
        <f t="shared" si="8"/>
        <v>5005661.3894517245</v>
      </c>
      <c r="AW31" s="5">
        <v>2487047.1138202585</v>
      </c>
      <c r="AX31" s="5">
        <v>2518614.2756314659</v>
      </c>
      <c r="AY31" s="5">
        <v>8389494.1777421758</v>
      </c>
      <c r="AZ31" s="5">
        <v>1025376.4105431708</v>
      </c>
      <c r="BA31" s="5">
        <v>2610885</v>
      </c>
    </row>
    <row r="32" spans="1:53">
      <c r="A32" s="3" t="s">
        <v>118</v>
      </c>
      <c r="B32" s="3" t="s">
        <v>119</v>
      </c>
      <c r="C32" s="3">
        <v>57</v>
      </c>
      <c r="D32" s="3">
        <v>1</v>
      </c>
      <c r="E32" s="6">
        <v>13930</v>
      </c>
      <c r="F32" s="6"/>
      <c r="G32" s="11">
        <f t="shared" si="9"/>
        <v>34801176.978558674</v>
      </c>
      <c r="H32" s="11">
        <f t="shared" si="10"/>
        <v>41265564.725462228</v>
      </c>
      <c r="I32" s="11">
        <f t="shared" si="11"/>
        <v>-6464387.7469035536</v>
      </c>
      <c r="J32" s="6"/>
      <c r="K32" s="11">
        <f t="shared" si="0"/>
        <v>2365.775492750221</v>
      </c>
      <c r="L32" s="11">
        <f t="shared" si="1"/>
        <v>2644.1309751629683</v>
      </c>
      <c r="M32" s="11">
        <f t="shared" si="2"/>
        <v>-278.35548241274728</v>
      </c>
      <c r="N32" s="6"/>
      <c r="O32" s="11">
        <f t="shared" si="3"/>
        <v>32955252.61401058</v>
      </c>
      <c r="P32" s="5">
        <v>15950486.764010578</v>
      </c>
      <c r="Q32" s="5">
        <v>10514061.85</v>
      </c>
      <c r="R32" s="9">
        <f t="shared" si="12"/>
        <v>3160367</v>
      </c>
      <c r="S32" s="5">
        <v>2462275</v>
      </c>
      <c r="T32" s="5">
        <v>539261</v>
      </c>
      <c r="U32" s="5">
        <v>158831</v>
      </c>
      <c r="V32" s="5">
        <v>2509925</v>
      </c>
      <c r="W32" s="7">
        <v>193672</v>
      </c>
      <c r="X32" s="5">
        <v>310924.28999999998</v>
      </c>
      <c r="Y32" s="6">
        <v>820412</v>
      </c>
      <c r="Z32" s="6"/>
      <c r="AA32" s="9">
        <f t="shared" si="4"/>
        <v>781787</v>
      </c>
      <c r="AB32" s="6">
        <v>634748</v>
      </c>
      <c r="AC32" s="6">
        <v>147039</v>
      </c>
      <c r="AD32" s="6">
        <v>0</v>
      </c>
      <c r="AE32" s="6">
        <v>0</v>
      </c>
      <c r="AF32" s="6"/>
      <c r="AG32" s="9">
        <f t="shared" si="5"/>
        <v>559541.07454809779</v>
      </c>
      <c r="AH32" s="5">
        <v>321491.79841986491</v>
      </c>
      <c r="AI32" s="5">
        <v>235800.5541258709</v>
      </c>
      <c r="AJ32" s="5">
        <v>2248.722002362058</v>
      </c>
      <c r="AK32" s="5"/>
      <c r="AL32" s="9">
        <f t="shared" si="6"/>
        <v>27157312</v>
      </c>
      <c r="AM32" s="5">
        <v>11496425</v>
      </c>
      <c r="AN32" s="5">
        <v>1103005</v>
      </c>
      <c r="AO32" s="5">
        <v>979226</v>
      </c>
      <c r="AP32" s="5">
        <v>781787</v>
      </c>
      <c r="AQ32" s="5">
        <v>12796869</v>
      </c>
      <c r="AR32" s="5"/>
      <c r="AS32" s="9">
        <f t="shared" si="7"/>
        <v>36832744.484020151</v>
      </c>
      <c r="AT32" s="5">
        <v>21115472</v>
      </c>
      <c r="AU32" s="5">
        <v>9956685.1774433535</v>
      </c>
      <c r="AV32" s="9">
        <f t="shared" si="8"/>
        <v>2714087.5619513327</v>
      </c>
      <c r="AW32" s="5">
        <v>1296594.1044580366</v>
      </c>
      <c r="AX32" s="5">
        <v>1417493.4574932961</v>
      </c>
      <c r="AY32" s="5">
        <v>2067273.7446254632</v>
      </c>
      <c r="AZ32" s="5">
        <v>1718732.6794907458</v>
      </c>
      <c r="BA32" s="5">
        <v>979226</v>
      </c>
    </row>
    <row r="33" spans="1:53">
      <c r="A33" s="3" t="s">
        <v>116</v>
      </c>
      <c r="B33" s="3" t="s">
        <v>117</v>
      </c>
      <c r="C33" s="3">
        <v>56</v>
      </c>
      <c r="D33" s="3">
        <v>4</v>
      </c>
      <c r="E33" s="6">
        <v>57303</v>
      </c>
      <c r="F33" s="6"/>
      <c r="G33" s="11">
        <f t="shared" si="9"/>
        <v>120660424.62022276</v>
      </c>
      <c r="H33" s="11">
        <f t="shared" si="10"/>
        <v>128135848.10802387</v>
      </c>
      <c r="I33" s="11">
        <f t="shared" si="11"/>
        <v>-7475423.4878011048</v>
      </c>
      <c r="J33" s="6"/>
      <c r="K33" s="11">
        <f t="shared" si="0"/>
        <v>1991.4140683541418</v>
      </c>
      <c r="L33" s="11">
        <f t="shared" si="1"/>
        <v>1978.135338792328</v>
      </c>
      <c r="M33" s="11">
        <f t="shared" si="2"/>
        <v>13.278729561813861</v>
      </c>
      <c r="N33" s="6"/>
      <c r="O33" s="11">
        <f t="shared" si="3"/>
        <v>114114000.35889739</v>
      </c>
      <c r="P33" s="5">
        <v>57730276.548897378</v>
      </c>
      <c r="Q33" s="5">
        <v>37400451.310000002</v>
      </c>
      <c r="R33" s="9">
        <f t="shared" si="12"/>
        <v>11531706.5</v>
      </c>
      <c r="S33" s="5">
        <v>9564970.5</v>
      </c>
      <c r="T33" s="5">
        <v>790575</v>
      </c>
      <c r="U33" s="5">
        <v>1176161</v>
      </c>
      <c r="V33" s="5">
        <v>6196442</v>
      </c>
      <c r="W33" s="7">
        <v>31294</v>
      </c>
      <c r="X33" s="5">
        <v>632875.29</v>
      </c>
      <c r="Y33" s="6">
        <v>1255124</v>
      </c>
      <c r="Z33" s="6"/>
      <c r="AA33" s="9">
        <f t="shared" si="4"/>
        <v>3663254</v>
      </c>
      <c r="AB33" s="6">
        <v>2762194</v>
      </c>
      <c r="AC33" s="6">
        <v>901060</v>
      </c>
      <c r="AD33" s="6">
        <v>0</v>
      </c>
      <c r="AE33" s="6">
        <v>0</v>
      </c>
      <c r="AF33" s="6"/>
      <c r="AG33" s="9">
        <f t="shared" si="5"/>
        <v>2219000.9713253682</v>
      </c>
      <c r="AH33" s="5">
        <v>1293060.5187425404</v>
      </c>
      <c r="AI33" s="5">
        <v>908100.79286247632</v>
      </c>
      <c r="AJ33" s="5">
        <v>17839.659720351683</v>
      </c>
      <c r="AK33" s="5"/>
      <c r="AL33" s="9">
        <f t="shared" si="6"/>
        <v>144022044</v>
      </c>
      <c r="AM33" s="5">
        <v>60515159</v>
      </c>
      <c r="AN33" s="5">
        <v>3983567</v>
      </c>
      <c r="AO33" s="5">
        <v>7512296</v>
      </c>
      <c r="AP33" s="5">
        <v>3663254</v>
      </c>
      <c r="AQ33" s="5">
        <v>68347768</v>
      </c>
      <c r="AR33" s="5"/>
      <c r="AS33" s="9">
        <f t="shared" si="7"/>
        <v>113353089.31881677</v>
      </c>
      <c r="AT33" s="5">
        <v>42760135</v>
      </c>
      <c r="AU33" s="5">
        <v>39659783.157935031</v>
      </c>
      <c r="AV33" s="9">
        <f t="shared" si="8"/>
        <v>11277465.03081861</v>
      </c>
      <c r="AW33" s="5">
        <v>5419682.8049889747</v>
      </c>
      <c r="AX33" s="5">
        <v>5857782.2258296348</v>
      </c>
      <c r="AY33" s="5">
        <v>12143410.130063135</v>
      </c>
      <c r="AZ33" s="5">
        <v>3505293.7583884941</v>
      </c>
      <c r="BA33" s="5">
        <v>7512296</v>
      </c>
    </row>
    <row r="34" spans="1:53">
      <c r="A34" s="3" t="s">
        <v>114</v>
      </c>
      <c r="B34" s="3" t="s">
        <v>115</v>
      </c>
      <c r="C34" s="3">
        <v>55</v>
      </c>
      <c r="D34" s="3">
        <v>12</v>
      </c>
      <c r="E34" s="6">
        <v>144248</v>
      </c>
      <c r="F34" s="6"/>
      <c r="G34" s="11">
        <f t="shared" si="9"/>
        <v>274816051.11297542</v>
      </c>
      <c r="H34" s="11">
        <f t="shared" si="10"/>
        <v>417578432.39483362</v>
      </c>
      <c r="I34" s="11">
        <f t="shared" si="11"/>
        <v>-142762381.28185821</v>
      </c>
      <c r="J34" s="6"/>
      <c r="K34" s="11">
        <f t="shared" ref="K34:K65" si="13">O34/E34</f>
        <v>1799.3694348314473</v>
      </c>
      <c r="L34" s="11">
        <f t="shared" ref="L34:L65" si="14">AS34/E34</f>
        <v>2566.3056654284624</v>
      </c>
      <c r="M34" s="11">
        <f t="shared" ref="M34:M65" si="15">SUM(K34-L34)</f>
        <v>-766.93623059701508</v>
      </c>
      <c r="N34" s="6"/>
      <c r="O34" s="11">
        <f t="shared" ref="O34:O65" si="16">SUM(P34+Q34+R34+V34+Y34)</f>
        <v>259555442.23556662</v>
      </c>
      <c r="P34" s="5">
        <v>152336387.12056661</v>
      </c>
      <c r="Q34" s="5">
        <v>85720797.11500001</v>
      </c>
      <c r="R34" s="9">
        <f t="shared" si="12"/>
        <v>9751158</v>
      </c>
      <c r="S34" s="5">
        <v>6005633</v>
      </c>
      <c r="T34" s="5">
        <v>3444723</v>
      </c>
      <c r="U34" s="5">
        <v>300802</v>
      </c>
      <c r="V34" s="5">
        <v>6379113</v>
      </c>
      <c r="W34" s="7">
        <v>32840</v>
      </c>
      <c r="X34" s="5">
        <v>2156103.4553534547</v>
      </c>
      <c r="Y34" s="6">
        <v>5367987</v>
      </c>
      <c r="Z34" s="6"/>
      <c r="AA34" s="9">
        <f t="shared" ref="AA34:AA65" si="17">SUM(AB34+AC34+AD34+AE34)</f>
        <v>4900024</v>
      </c>
      <c r="AB34" s="6">
        <v>4475388</v>
      </c>
      <c r="AC34" s="6">
        <v>424636</v>
      </c>
      <c r="AD34" s="6">
        <v>0</v>
      </c>
      <c r="AE34" s="6">
        <v>0</v>
      </c>
      <c r="AF34" s="6"/>
      <c r="AG34" s="9">
        <f t="shared" ref="AG34:AG65" si="18">SUM(AH34+AI34+AJ34)</f>
        <v>8171641.422055318</v>
      </c>
      <c r="AH34" s="5">
        <v>4660871.2220361456</v>
      </c>
      <c r="AI34" s="5">
        <v>3436344.7556829313</v>
      </c>
      <c r="AJ34" s="5">
        <v>74425.444336241009</v>
      </c>
      <c r="AK34" s="5"/>
      <c r="AL34" s="9">
        <f t="shared" ref="AL34:AL65" si="19">SUM(AM34+AN34+AO34+AP34+AQ34)</f>
        <v>404288434</v>
      </c>
      <c r="AM34" s="5">
        <v>168538366</v>
      </c>
      <c r="AN34" s="5">
        <v>13905924</v>
      </c>
      <c r="AO34" s="5">
        <v>19699927</v>
      </c>
      <c r="AP34" s="5">
        <v>4900024</v>
      </c>
      <c r="AQ34" s="5">
        <v>197244193</v>
      </c>
      <c r="AR34" s="5"/>
      <c r="AS34" s="9">
        <f t="shared" ref="AS34:AS65" si="20">SUM(AT34+AU34+AV34+AY34+BA34)</f>
        <v>370184459.62672484</v>
      </c>
      <c r="AT34" s="5">
        <v>188000985</v>
      </c>
      <c r="AU34" s="5">
        <v>114682514.98654886</v>
      </c>
      <c r="AV34" s="9">
        <f t="shared" ref="AV34:AV65" si="21">SUM(AW34+AX34)</f>
        <v>27143444.869918339</v>
      </c>
      <c r="AW34" s="5">
        <v>12493366.954176888</v>
      </c>
      <c r="AX34" s="5">
        <v>14650077.915741449</v>
      </c>
      <c r="AY34" s="5">
        <v>20657587.770257674</v>
      </c>
      <c r="AZ34" s="5">
        <v>20250527.898190465</v>
      </c>
      <c r="BA34" s="5">
        <v>19699927</v>
      </c>
    </row>
    <row r="35" spans="1:53">
      <c r="A35" s="3" t="s">
        <v>112</v>
      </c>
      <c r="B35" s="3" t="s">
        <v>113</v>
      </c>
      <c r="C35" s="3">
        <v>54</v>
      </c>
      <c r="D35" s="3">
        <v>1</v>
      </c>
      <c r="E35" s="6">
        <v>6852</v>
      </c>
      <c r="F35" s="6"/>
      <c r="G35" s="11">
        <f t="shared" si="9"/>
        <v>22810783.720611434</v>
      </c>
      <c r="H35" s="11">
        <f t="shared" si="10"/>
        <v>12690408.331548963</v>
      </c>
      <c r="I35" s="11">
        <f t="shared" si="11"/>
        <v>10120375.389062472</v>
      </c>
      <c r="J35" s="6"/>
      <c r="K35" s="11">
        <f t="shared" si="13"/>
        <v>3211.6601793474279</v>
      </c>
      <c r="L35" s="11">
        <f t="shared" si="14"/>
        <v>1596.0985875879453</v>
      </c>
      <c r="M35" s="11">
        <f t="shared" si="15"/>
        <v>1615.5615917594826</v>
      </c>
      <c r="N35" s="6"/>
      <c r="O35" s="11">
        <f t="shared" si="16"/>
        <v>22006295.548888575</v>
      </c>
      <c r="P35" s="5">
        <v>10319080.913888576</v>
      </c>
      <c r="Q35" s="5">
        <v>6495595.6349999998</v>
      </c>
      <c r="R35" s="9">
        <f t="shared" si="12"/>
        <v>3414562</v>
      </c>
      <c r="S35" s="5">
        <v>3025880</v>
      </c>
      <c r="T35" s="5">
        <v>0</v>
      </c>
      <c r="U35" s="5">
        <v>388682</v>
      </c>
      <c r="V35" s="5">
        <v>1231285</v>
      </c>
      <c r="W35" s="7">
        <v>34754</v>
      </c>
      <c r="X35" s="5">
        <v>74525.731224945397</v>
      </c>
      <c r="Y35" s="6">
        <v>545772</v>
      </c>
      <c r="Z35" s="6"/>
      <c r="AA35" s="9">
        <f t="shared" si="17"/>
        <v>507667</v>
      </c>
      <c r="AB35" s="6">
        <v>344381</v>
      </c>
      <c r="AC35" s="6">
        <v>163286</v>
      </c>
      <c r="AD35" s="6">
        <v>0</v>
      </c>
      <c r="AE35" s="6">
        <v>0</v>
      </c>
      <c r="AF35" s="6"/>
      <c r="AG35" s="9">
        <f t="shared" si="18"/>
        <v>187541.4404979127</v>
      </c>
      <c r="AH35" s="5">
        <v>105512.45398779328</v>
      </c>
      <c r="AI35" s="5">
        <v>82028.986510119401</v>
      </c>
      <c r="AJ35" s="5">
        <v>0</v>
      </c>
      <c r="AK35" s="5"/>
      <c r="AL35" s="9">
        <f t="shared" si="19"/>
        <v>15199922</v>
      </c>
      <c r="AM35" s="5">
        <v>6628653</v>
      </c>
      <c r="AN35" s="5">
        <v>789618</v>
      </c>
      <c r="AO35" s="5">
        <v>181690</v>
      </c>
      <c r="AP35" s="5">
        <v>507667</v>
      </c>
      <c r="AQ35" s="5">
        <v>7092294</v>
      </c>
      <c r="AR35" s="5"/>
      <c r="AS35" s="9">
        <f t="shared" si="20"/>
        <v>10936467.522152601</v>
      </c>
      <c r="AT35" s="5">
        <v>5570620</v>
      </c>
      <c r="AU35" s="5">
        <v>2220762</v>
      </c>
      <c r="AV35" s="9">
        <f t="shared" si="21"/>
        <v>1491905.8635708606</v>
      </c>
      <c r="AW35" s="5">
        <v>706960.29276570142</v>
      </c>
      <c r="AX35" s="5">
        <v>784945.57080515905</v>
      </c>
      <c r="AY35" s="5">
        <v>1471489.6585817388</v>
      </c>
      <c r="AZ35" s="5">
        <v>262034.94582550271</v>
      </c>
      <c r="BA35" s="5">
        <v>181690</v>
      </c>
    </row>
    <row r="36" spans="1:53">
      <c r="A36" s="3" t="s">
        <v>110</v>
      </c>
      <c r="B36" s="3" t="s">
        <v>111</v>
      </c>
      <c r="C36" s="3">
        <v>53</v>
      </c>
      <c r="D36" s="3">
        <v>10</v>
      </c>
      <c r="E36" s="6">
        <v>21378</v>
      </c>
      <c r="F36" s="6"/>
      <c r="G36" s="11">
        <f t="shared" si="9"/>
        <v>55577089.946986325</v>
      </c>
      <c r="H36" s="11">
        <f t="shared" si="10"/>
        <v>42900426.299165316</v>
      </c>
      <c r="I36" s="11">
        <f t="shared" si="11"/>
        <v>12676663.647821009</v>
      </c>
      <c r="J36" s="6"/>
      <c r="K36" s="11">
        <f t="shared" si="13"/>
        <v>2489.8728245536904</v>
      </c>
      <c r="L36" s="11">
        <f t="shared" si="14"/>
        <v>1726.1060297555036</v>
      </c>
      <c r="M36" s="11">
        <f t="shared" si="15"/>
        <v>763.76679479818677</v>
      </c>
      <c r="N36" s="6"/>
      <c r="O36" s="11">
        <f t="shared" si="16"/>
        <v>53228501.24330879</v>
      </c>
      <c r="P36" s="5">
        <v>29496615.858308792</v>
      </c>
      <c r="Q36" s="5">
        <v>13802243.885</v>
      </c>
      <c r="R36" s="9">
        <f t="shared" si="12"/>
        <v>5204286.5</v>
      </c>
      <c r="S36" s="5">
        <v>4184761.5</v>
      </c>
      <c r="T36" s="5">
        <v>386673</v>
      </c>
      <c r="U36" s="5">
        <v>632852</v>
      </c>
      <c r="V36" s="5">
        <v>3874206</v>
      </c>
      <c r="W36" s="7">
        <v>161301</v>
      </c>
      <c r="X36" s="5">
        <v>352948.4607106701</v>
      </c>
      <c r="Y36" s="6">
        <v>851149</v>
      </c>
      <c r="Z36" s="6"/>
      <c r="AA36" s="9">
        <f t="shared" si="17"/>
        <v>1109617</v>
      </c>
      <c r="AB36" s="6">
        <v>834729</v>
      </c>
      <c r="AC36" s="6">
        <v>274888</v>
      </c>
      <c r="AD36" s="6">
        <v>0</v>
      </c>
      <c r="AE36" s="6">
        <v>0</v>
      </c>
      <c r="AF36" s="6"/>
      <c r="AG36" s="9">
        <f t="shared" si="18"/>
        <v>724722.24296687148</v>
      </c>
      <c r="AH36" s="5">
        <v>403413.95482439862</v>
      </c>
      <c r="AI36" s="5">
        <v>313742.02369904134</v>
      </c>
      <c r="AJ36" s="5">
        <v>7566.2644434314761</v>
      </c>
      <c r="AK36" s="5"/>
      <c r="AL36" s="9">
        <f t="shared" si="19"/>
        <v>48082608</v>
      </c>
      <c r="AM36" s="5">
        <v>20017520</v>
      </c>
      <c r="AN36" s="5">
        <v>2419324</v>
      </c>
      <c r="AO36" s="5">
        <v>1604460</v>
      </c>
      <c r="AP36" s="5">
        <v>1109617</v>
      </c>
      <c r="AQ36" s="5">
        <v>22931687</v>
      </c>
      <c r="AR36" s="5"/>
      <c r="AS36" s="9">
        <f t="shared" si="20"/>
        <v>36900694.704113156</v>
      </c>
      <c r="AT36" s="5">
        <v>14317721</v>
      </c>
      <c r="AU36" s="5">
        <v>12337381</v>
      </c>
      <c r="AV36" s="9">
        <f t="shared" si="21"/>
        <v>4152571.4957591752</v>
      </c>
      <c r="AW36" s="5">
        <v>1974725.6778959525</v>
      </c>
      <c r="AX36" s="5">
        <v>2177845.8178632227</v>
      </c>
      <c r="AY36" s="5">
        <v>4488561.2083539842</v>
      </c>
      <c r="AZ36" s="5">
        <v>1847160.0992929817</v>
      </c>
      <c r="BA36" s="5">
        <v>1604460</v>
      </c>
    </row>
    <row r="37" spans="1:53">
      <c r="A37" s="3" t="s">
        <v>108</v>
      </c>
      <c r="B37" s="3" t="s">
        <v>109</v>
      </c>
      <c r="C37" s="3">
        <v>52</v>
      </c>
      <c r="D37" s="3">
        <v>11</v>
      </c>
      <c r="E37" s="6">
        <v>32727</v>
      </c>
      <c r="F37" s="6"/>
      <c r="G37" s="11">
        <f t="shared" si="9"/>
        <v>59443151.259513825</v>
      </c>
      <c r="H37" s="11">
        <f t="shared" si="10"/>
        <v>61951206.573497579</v>
      </c>
      <c r="I37" s="11">
        <f t="shared" si="11"/>
        <v>-2508055.3139837533</v>
      </c>
      <c r="J37" s="6"/>
      <c r="K37" s="11">
        <f t="shared" si="13"/>
        <v>1693.6461583734683</v>
      </c>
      <c r="L37" s="11">
        <f t="shared" si="14"/>
        <v>1639.9765131364024</v>
      </c>
      <c r="M37" s="11">
        <f t="shared" si="15"/>
        <v>53.669645237065879</v>
      </c>
      <c r="N37" s="6"/>
      <c r="O37" s="11">
        <f t="shared" si="16"/>
        <v>55427957.825088501</v>
      </c>
      <c r="P37" s="5">
        <v>29452722.9550885</v>
      </c>
      <c r="Q37" s="5">
        <v>15512488.869999999</v>
      </c>
      <c r="R37" s="9">
        <f t="shared" si="12"/>
        <v>4699598</v>
      </c>
      <c r="S37" s="5">
        <v>3511879</v>
      </c>
      <c r="T37" s="5">
        <v>1039744</v>
      </c>
      <c r="U37" s="5">
        <v>147975</v>
      </c>
      <c r="V37" s="5">
        <v>4339367</v>
      </c>
      <c r="W37" s="7">
        <v>27463</v>
      </c>
      <c r="X37" s="5">
        <v>957366.29</v>
      </c>
      <c r="Y37" s="6">
        <v>1423781</v>
      </c>
      <c r="Z37" s="6"/>
      <c r="AA37" s="9">
        <f t="shared" si="17"/>
        <v>1283755</v>
      </c>
      <c r="AB37" s="6">
        <v>1075231</v>
      </c>
      <c r="AC37" s="6">
        <v>208524</v>
      </c>
      <c r="AD37" s="6">
        <v>0</v>
      </c>
      <c r="AE37" s="6">
        <v>0</v>
      </c>
      <c r="AF37" s="6"/>
      <c r="AG37" s="9">
        <f t="shared" si="18"/>
        <v>1746609.1444253272</v>
      </c>
      <c r="AH37" s="5">
        <v>1033293.9597008541</v>
      </c>
      <c r="AI37" s="5">
        <v>700919.0039372585</v>
      </c>
      <c r="AJ37" s="5">
        <v>12396.180787214498</v>
      </c>
      <c r="AK37" s="5"/>
      <c r="AL37" s="9">
        <f t="shared" si="19"/>
        <v>70409792</v>
      </c>
      <c r="AM37" s="5">
        <v>30080511</v>
      </c>
      <c r="AN37" s="5">
        <v>3040746</v>
      </c>
      <c r="AO37" s="5">
        <v>2083639</v>
      </c>
      <c r="AP37" s="5">
        <v>1283755</v>
      </c>
      <c r="AQ37" s="5">
        <v>33921141</v>
      </c>
      <c r="AR37" s="5"/>
      <c r="AS37" s="9">
        <f t="shared" si="20"/>
        <v>53671511.345415041</v>
      </c>
      <c r="AT37" s="5">
        <v>29481745</v>
      </c>
      <c r="AU37" s="5">
        <v>10584286.740035122</v>
      </c>
      <c r="AV37" s="9">
        <f t="shared" si="21"/>
        <v>5742809.3616379248</v>
      </c>
      <c r="AW37" s="5">
        <v>2675831.7478101887</v>
      </c>
      <c r="AX37" s="5">
        <v>3066977.6138277361</v>
      </c>
      <c r="AY37" s="5">
        <v>5779031.2437419891</v>
      </c>
      <c r="AZ37" s="5">
        <v>2536885.8664446203</v>
      </c>
      <c r="BA37" s="5">
        <v>2083639</v>
      </c>
    </row>
    <row r="38" spans="1:53">
      <c r="A38" s="3" t="s">
        <v>106</v>
      </c>
      <c r="B38" s="3" t="s">
        <v>107</v>
      </c>
      <c r="C38" s="3">
        <v>51</v>
      </c>
      <c r="D38" s="3">
        <v>10</v>
      </c>
      <c r="E38" s="6">
        <v>8725</v>
      </c>
      <c r="F38" s="6"/>
      <c r="G38" s="11">
        <f t="shared" si="9"/>
        <v>23831434.101912778</v>
      </c>
      <c r="H38" s="11">
        <f t="shared" si="10"/>
        <v>18097894.765866809</v>
      </c>
      <c r="I38" s="11">
        <f t="shared" si="11"/>
        <v>5733539.3360459693</v>
      </c>
      <c r="J38" s="6"/>
      <c r="K38" s="11">
        <f t="shared" si="13"/>
        <v>2619.133391472913</v>
      </c>
      <c r="L38" s="11">
        <f t="shared" si="14"/>
        <v>1782.6799116308684</v>
      </c>
      <c r="M38" s="11">
        <f t="shared" si="15"/>
        <v>836.45347984204454</v>
      </c>
      <c r="N38" s="6"/>
      <c r="O38" s="11">
        <f t="shared" si="16"/>
        <v>22851938.840601165</v>
      </c>
      <c r="P38" s="5">
        <v>11570286.324147783</v>
      </c>
      <c r="Q38" s="5">
        <v>6274258.5164533816</v>
      </c>
      <c r="R38" s="9">
        <f t="shared" si="12"/>
        <v>3426122</v>
      </c>
      <c r="S38" s="5">
        <v>2938995</v>
      </c>
      <c r="T38" s="5">
        <v>0</v>
      </c>
      <c r="U38" s="5">
        <v>487127</v>
      </c>
      <c r="V38" s="5">
        <v>1481811</v>
      </c>
      <c r="W38" s="7">
        <v>66402</v>
      </c>
      <c r="X38" s="5">
        <v>80848.290000000008</v>
      </c>
      <c r="Y38" s="6">
        <v>99461</v>
      </c>
      <c r="Z38" s="6"/>
      <c r="AA38" s="9">
        <f t="shared" si="17"/>
        <v>672263</v>
      </c>
      <c r="AB38" s="6">
        <v>444585</v>
      </c>
      <c r="AC38" s="6">
        <v>227678</v>
      </c>
      <c r="AD38" s="6">
        <v>0</v>
      </c>
      <c r="AE38" s="6">
        <v>0</v>
      </c>
      <c r="AF38" s="6"/>
      <c r="AG38" s="9">
        <f t="shared" si="18"/>
        <v>159981.97131161398</v>
      </c>
      <c r="AH38" s="5">
        <v>92943.332067657044</v>
      </c>
      <c r="AI38" s="5">
        <v>66507.690993399214</v>
      </c>
      <c r="AJ38" s="5">
        <v>530.94825055770809</v>
      </c>
      <c r="AK38" s="5"/>
      <c r="AL38" s="9">
        <f t="shared" si="19"/>
        <v>21617432</v>
      </c>
      <c r="AM38" s="5">
        <v>8775777</v>
      </c>
      <c r="AN38" s="5">
        <v>1312404</v>
      </c>
      <c r="AO38" s="5">
        <v>720535</v>
      </c>
      <c r="AP38" s="5">
        <v>672263</v>
      </c>
      <c r="AQ38" s="5">
        <v>10136453</v>
      </c>
      <c r="AR38" s="5"/>
      <c r="AS38" s="9">
        <f t="shared" si="20"/>
        <v>15553882.228979327</v>
      </c>
      <c r="AT38" s="5">
        <v>7999448</v>
      </c>
      <c r="AU38" s="5">
        <v>3081619.8325464437</v>
      </c>
      <c r="AV38" s="9">
        <f t="shared" si="21"/>
        <v>2161829.4863309627</v>
      </c>
      <c r="AW38" s="5">
        <v>1003740.6291438733</v>
      </c>
      <c r="AX38" s="5">
        <v>1158088.8571870895</v>
      </c>
      <c r="AY38" s="5">
        <v>1590449.9101019211</v>
      </c>
      <c r="AZ38" s="5">
        <v>382183.05055651843</v>
      </c>
      <c r="BA38" s="5">
        <v>720535</v>
      </c>
    </row>
    <row r="39" spans="1:53">
      <c r="A39" s="3" t="s">
        <v>104</v>
      </c>
      <c r="B39" s="3" t="s">
        <v>105</v>
      </c>
      <c r="C39" s="3">
        <v>50</v>
      </c>
      <c r="D39" s="3">
        <v>12</v>
      </c>
      <c r="E39" s="6">
        <v>39163</v>
      </c>
      <c r="F39" s="6"/>
      <c r="G39" s="11">
        <f t="shared" si="9"/>
        <v>102355752.90114792</v>
      </c>
      <c r="H39" s="11">
        <f t="shared" si="10"/>
        <v>72832181.752367169</v>
      </c>
      <c r="I39" s="11">
        <f t="shared" si="11"/>
        <v>29523571.148780748</v>
      </c>
      <c r="J39" s="6"/>
      <c r="K39" s="11">
        <f t="shared" si="13"/>
        <v>2485.9746303958786</v>
      </c>
      <c r="L39" s="11">
        <f t="shared" si="14"/>
        <v>1604.8936994079438</v>
      </c>
      <c r="M39" s="11">
        <f t="shared" si="15"/>
        <v>881.08093098793483</v>
      </c>
      <c r="N39" s="6"/>
      <c r="O39" s="11">
        <f t="shared" si="16"/>
        <v>97358224.450193793</v>
      </c>
      <c r="P39" s="5">
        <v>49549342.720193796</v>
      </c>
      <c r="Q39" s="5">
        <v>30715258.16</v>
      </c>
      <c r="R39" s="9">
        <f t="shared" si="12"/>
        <v>6330101.5700000003</v>
      </c>
      <c r="S39" s="5">
        <v>4577814.57</v>
      </c>
      <c r="T39" s="5">
        <v>969423</v>
      </c>
      <c r="U39" s="5">
        <v>782864</v>
      </c>
      <c r="V39" s="5">
        <v>8588582</v>
      </c>
      <c r="W39" s="7">
        <v>392004</v>
      </c>
      <c r="X39" s="5">
        <v>634233.29</v>
      </c>
      <c r="Y39" s="6">
        <v>2174940</v>
      </c>
      <c r="Z39" s="6"/>
      <c r="AA39" s="9">
        <f t="shared" si="17"/>
        <v>2391520</v>
      </c>
      <c r="AB39" s="6">
        <v>2091326</v>
      </c>
      <c r="AC39" s="6">
        <v>300194</v>
      </c>
      <c r="AD39" s="6">
        <v>0</v>
      </c>
      <c r="AE39" s="6">
        <v>0</v>
      </c>
      <c r="AF39" s="6"/>
      <c r="AG39" s="9">
        <f t="shared" si="18"/>
        <v>1579771.1609541231</v>
      </c>
      <c r="AH39" s="5">
        <v>638332.69903038535</v>
      </c>
      <c r="AI39" s="5">
        <v>907416.46671864623</v>
      </c>
      <c r="AJ39" s="5">
        <v>34021.995205091545</v>
      </c>
      <c r="AK39" s="5"/>
      <c r="AL39" s="9">
        <f t="shared" si="19"/>
        <v>73964478</v>
      </c>
      <c r="AM39" s="5">
        <v>30818595</v>
      </c>
      <c r="AN39" s="5">
        <v>3953786</v>
      </c>
      <c r="AO39" s="5">
        <v>2209858</v>
      </c>
      <c r="AP39" s="5">
        <v>2391520</v>
      </c>
      <c r="AQ39" s="5">
        <v>34590719</v>
      </c>
      <c r="AR39" s="5"/>
      <c r="AS39" s="9">
        <f t="shared" si="20"/>
        <v>62852451.949913308</v>
      </c>
      <c r="AT39" s="5">
        <v>31527485</v>
      </c>
      <c r="AU39" s="5">
        <v>15720311.006164998</v>
      </c>
      <c r="AV39" s="9">
        <f t="shared" si="21"/>
        <v>7110343.1007960532</v>
      </c>
      <c r="AW39" s="5">
        <v>3434963.4440230122</v>
      </c>
      <c r="AX39" s="5">
        <v>3675379.656773041</v>
      </c>
      <c r="AY39" s="5">
        <v>6284454.842952258</v>
      </c>
      <c r="AZ39" s="5">
        <v>2869386.7016577967</v>
      </c>
      <c r="BA39" s="5">
        <v>2209858</v>
      </c>
    </row>
    <row r="40" spans="1:53">
      <c r="A40" s="3" t="s">
        <v>102</v>
      </c>
      <c r="B40" s="3" t="s">
        <v>103</v>
      </c>
      <c r="C40" s="3">
        <v>49</v>
      </c>
      <c r="D40" s="3">
        <v>5</v>
      </c>
      <c r="E40" s="6">
        <v>33198</v>
      </c>
      <c r="F40" s="6"/>
      <c r="G40" s="11">
        <f t="shared" si="9"/>
        <v>78422679.849814624</v>
      </c>
      <c r="H40" s="11">
        <f t="shared" si="10"/>
        <v>55718922.691439867</v>
      </c>
      <c r="I40" s="11">
        <f t="shared" si="11"/>
        <v>22703757.158374757</v>
      </c>
      <c r="J40" s="6"/>
      <c r="K40" s="11">
        <f t="shared" si="13"/>
        <v>2213.7921164158297</v>
      </c>
      <c r="L40" s="11">
        <f t="shared" si="14"/>
        <v>1438.7128464786972</v>
      </c>
      <c r="M40" s="11">
        <f t="shared" si="15"/>
        <v>775.07926993713249</v>
      </c>
      <c r="N40" s="6"/>
      <c r="O40" s="11">
        <f t="shared" si="16"/>
        <v>73493470.680772722</v>
      </c>
      <c r="P40" s="5">
        <v>40929201.635772727</v>
      </c>
      <c r="Q40" s="5">
        <v>22045440.365000002</v>
      </c>
      <c r="R40" s="9">
        <f t="shared" si="12"/>
        <v>6034946.6799999997</v>
      </c>
      <c r="S40" s="5">
        <v>5015666.68</v>
      </c>
      <c r="T40" s="5">
        <v>507136</v>
      </c>
      <c r="U40" s="5">
        <v>512144</v>
      </c>
      <c r="V40" s="5">
        <v>3153799</v>
      </c>
      <c r="W40" s="7">
        <v>61029</v>
      </c>
      <c r="X40" s="5">
        <v>381804.31290967105</v>
      </c>
      <c r="Y40" s="6">
        <v>1330083</v>
      </c>
      <c r="Z40" s="6"/>
      <c r="AA40" s="9">
        <f t="shared" si="17"/>
        <v>2598323</v>
      </c>
      <c r="AB40" s="6">
        <v>1860793</v>
      </c>
      <c r="AC40" s="6">
        <v>737530</v>
      </c>
      <c r="AD40" s="6">
        <v>0</v>
      </c>
      <c r="AE40" s="6">
        <v>0</v>
      </c>
      <c r="AF40" s="6"/>
      <c r="AG40" s="9">
        <f t="shared" si="18"/>
        <v>1888052.8561322314</v>
      </c>
      <c r="AH40" s="5">
        <v>1262776.2359774881</v>
      </c>
      <c r="AI40" s="5">
        <v>615121.10143439844</v>
      </c>
      <c r="AJ40" s="5">
        <v>10155.518720344777</v>
      </c>
      <c r="AK40" s="5"/>
      <c r="AL40" s="9">
        <f t="shared" si="19"/>
        <v>71078860</v>
      </c>
      <c r="AM40" s="5">
        <v>29327309</v>
      </c>
      <c r="AN40" s="5">
        <v>3360556</v>
      </c>
      <c r="AO40" s="5">
        <v>2851565</v>
      </c>
      <c r="AP40" s="5">
        <v>2598323</v>
      </c>
      <c r="AQ40" s="5">
        <v>32941107</v>
      </c>
      <c r="AR40" s="5"/>
      <c r="AS40" s="9">
        <f t="shared" si="20"/>
        <v>47762389.07739979</v>
      </c>
      <c r="AT40" s="5">
        <v>18581866</v>
      </c>
      <c r="AU40" s="5">
        <v>12470982.4574658</v>
      </c>
      <c r="AV40" s="9">
        <f t="shared" si="21"/>
        <v>6479931.3696573917</v>
      </c>
      <c r="AW40" s="5">
        <v>3176812.0115200421</v>
      </c>
      <c r="AX40" s="5">
        <v>3303119.3581373496</v>
      </c>
      <c r="AY40" s="5">
        <v>7378044.2502765991</v>
      </c>
      <c r="AZ40" s="5">
        <v>1476602.2443826839</v>
      </c>
      <c r="BA40" s="5">
        <v>2851565</v>
      </c>
    </row>
    <row r="41" spans="1:53">
      <c r="A41" s="3" t="s">
        <v>100</v>
      </c>
      <c r="B41" s="3" t="s">
        <v>101</v>
      </c>
      <c r="C41" s="3">
        <v>48</v>
      </c>
      <c r="D41" s="3">
        <v>8</v>
      </c>
      <c r="E41" s="6">
        <v>26097</v>
      </c>
      <c r="F41" s="6"/>
      <c r="G41" s="11">
        <f t="shared" si="9"/>
        <v>56429849.716784015</v>
      </c>
      <c r="H41" s="11">
        <f t="shared" si="10"/>
        <v>42771205.457501628</v>
      </c>
      <c r="I41" s="11">
        <f t="shared" si="11"/>
        <v>13658644.259282388</v>
      </c>
      <c r="J41" s="6"/>
      <c r="K41" s="11">
        <f t="shared" si="13"/>
        <v>2012.3600919955586</v>
      </c>
      <c r="L41" s="11">
        <f t="shared" si="14"/>
        <v>1386.3814974768618</v>
      </c>
      <c r="M41" s="11">
        <f t="shared" si="15"/>
        <v>625.97859451869681</v>
      </c>
      <c r="N41" s="6"/>
      <c r="O41" s="11">
        <f t="shared" si="16"/>
        <v>52516561.32080809</v>
      </c>
      <c r="P41" s="5">
        <v>25008403.330808088</v>
      </c>
      <c r="Q41" s="5">
        <v>19609496.850000001</v>
      </c>
      <c r="R41" s="9">
        <f t="shared" si="12"/>
        <v>5221659.1399999997</v>
      </c>
      <c r="S41" s="5">
        <v>4707473.1399999997</v>
      </c>
      <c r="T41" s="5">
        <v>330183</v>
      </c>
      <c r="U41" s="5">
        <v>184003</v>
      </c>
      <c r="V41" s="5">
        <v>1462852</v>
      </c>
      <c r="W41" s="7">
        <v>48957</v>
      </c>
      <c r="X41" s="5">
        <v>642729.29</v>
      </c>
      <c r="Y41" s="6">
        <v>1214150</v>
      </c>
      <c r="Z41" s="6"/>
      <c r="AA41" s="9">
        <f t="shared" si="17"/>
        <v>1470035</v>
      </c>
      <c r="AB41" s="6">
        <v>1192322</v>
      </c>
      <c r="AC41" s="6">
        <v>276497</v>
      </c>
      <c r="AD41" s="6">
        <v>0</v>
      </c>
      <c r="AE41" s="6">
        <v>1216</v>
      </c>
      <c r="AF41" s="6"/>
      <c r="AG41" s="9">
        <f t="shared" si="18"/>
        <v>1751567.1059759248</v>
      </c>
      <c r="AH41" s="5">
        <v>1252198.7712935735</v>
      </c>
      <c r="AI41" s="5">
        <v>485043.81432859495</v>
      </c>
      <c r="AJ41" s="5">
        <v>14324.520353756156</v>
      </c>
      <c r="AK41" s="5"/>
      <c r="AL41" s="9">
        <f t="shared" si="19"/>
        <v>56100594</v>
      </c>
      <c r="AM41" s="5">
        <v>25259174</v>
      </c>
      <c r="AN41" s="5">
        <v>1185432</v>
      </c>
      <c r="AO41" s="5">
        <v>1605691</v>
      </c>
      <c r="AP41" s="5">
        <v>1470035</v>
      </c>
      <c r="AQ41" s="5">
        <v>26580262</v>
      </c>
      <c r="AR41" s="5"/>
      <c r="AS41" s="9">
        <f t="shared" si="20"/>
        <v>36180397.939653665</v>
      </c>
      <c r="AT41" s="5">
        <v>14243181</v>
      </c>
      <c r="AU41" s="5">
        <v>8773392.2434231527</v>
      </c>
      <c r="AV41" s="9">
        <f t="shared" si="21"/>
        <v>5314110.5692185108</v>
      </c>
      <c r="AW41" s="5">
        <v>2630475.1378416698</v>
      </c>
      <c r="AX41" s="5">
        <v>2683635.4313768414</v>
      </c>
      <c r="AY41" s="5">
        <v>6244023.1270119958</v>
      </c>
      <c r="AZ41" s="5">
        <v>1276696.9486294473</v>
      </c>
      <c r="BA41" s="5">
        <v>1605691</v>
      </c>
    </row>
    <row r="42" spans="1:53">
      <c r="A42" s="3" t="s">
        <v>98</v>
      </c>
      <c r="B42" s="3" t="s">
        <v>99</v>
      </c>
      <c r="C42" s="3">
        <v>47</v>
      </c>
      <c r="D42" s="3">
        <v>6</v>
      </c>
      <c r="E42" s="6">
        <v>23300</v>
      </c>
      <c r="F42" s="6"/>
      <c r="G42" s="11">
        <f t="shared" si="9"/>
        <v>53303345.026703455</v>
      </c>
      <c r="H42" s="11">
        <f t="shared" si="10"/>
        <v>41170226.521636367</v>
      </c>
      <c r="I42" s="11">
        <f t="shared" si="11"/>
        <v>12133118.505067088</v>
      </c>
      <c r="J42" s="6"/>
      <c r="K42" s="11">
        <f t="shared" si="13"/>
        <v>2136.7834418509151</v>
      </c>
      <c r="L42" s="11">
        <f t="shared" si="14"/>
        <v>1527.6322180860784</v>
      </c>
      <c r="M42" s="11">
        <f t="shared" si="15"/>
        <v>609.15122376483669</v>
      </c>
      <c r="N42" s="6"/>
      <c r="O42" s="11">
        <f t="shared" si="16"/>
        <v>49787054.195126325</v>
      </c>
      <c r="P42" s="5">
        <v>28750614.450126324</v>
      </c>
      <c r="Q42" s="5">
        <v>14092379.744999999</v>
      </c>
      <c r="R42" s="9">
        <f t="shared" si="12"/>
        <v>3436827</v>
      </c>
      <c r="S42" s="5">
        <v>2824339</v>
      </c>
      <c r="T42" s="5">
        <v>281060</v>
      </c>
      <c r="U42" s="5">
        <v>331428</v>
      </c>
      <c r="V42" s="5">
        <v>2728738</v>
      </c>
      <c r="W42" s="7">
        <v>32123</v>
      </c>
      <c r="X42" s="5">
        <v>531163.29</v>
      </c>
      <c r="Y42" s="6">
        <v>778495</v>
      </c>
      <c r="Z42" s="6"/>
      <c r="AA42" s="9">
        <f t="shared" si="17"/>
        <v>1412288</v>
      </c>
      <c r="AB42" s="6">
        <v>1084820</v>
      </c>
      <c r="AC42" s="6">
        <v>322606</v>
      </c>
      <c r="AD42" s="6">
        <v>0</v>
      </c>
      <c r="AE42" s="6">
        <v>4862</v>
      </c>
      <c r="AF42" s="6"/>
      <c r="AG42" s="9">
        <f t="shared" si="18"/>
        <v>1540716.541577134</v>
      </c>
      <c r="AH42" s="5">
        <v>1186162.4763787629</v>
      </c>
      <c r="AI42" s="5">
        <v>332410.39992511168</v>
      </c>
      <c r="AJ42" s="5">
        <v>22143.66527325971</v>
      </c>
      <c r="AK42" s="5"/>
      <c r="AL42" s="9">
        <f t="shared" si="19"/>
        <v>57845298</v>
      </c>
      <c r="AM42" s="5">
        <v>24855232</v>
      </c>
      <c r="AN42" s="5">
        <v>2368969</v>
      </c>
      <c r="AO42" s="5">
        <v>1698448</v>
      </c>
      <c r="AP42" s="5">
        <v>1412288</v>
      </c>
      <c r="AQ42" s="5">
        <v>27510361</v>
      </c>
      <c r="AR42" s="5"/>
      <c r="AS42" s="9">
        <f t="shared" si="20"/>
        <v>35593830.681405626</v>
      </c>
      <c r="AT42" s="5">
        <v>17234602</v>
      </c>
      <c r="AU42" s="5">
        <v>8389035.9793577921</v>
      </c>
      <c r="AV42" s="9">
        <f t="shared" si="21"/>
        <v>4460585.7804222479</v>
      </c>
      <c r="AW42" s="5">
        <v>2140518.4597795978</v>
      </c>
      <c r="AX42" s="5">
        <v>2320067.3206426501</v>
      </c>
      <c r="AY42" s="5">
        <v>3811158.9216255848</v>
      </c>
      <c r="AZ42" s="5">
        <v>1115810.0598084931</v>
      </c>
      <c r="BA42" s="5">
        <v>1698448</v>
      </c>
    </row>
    <row r="43" spans="1:53">
      <c r="A43" s="3" t="s">
        <v>94</v>
      </c>
      <c r="B43" s="3" t="s">
        <v>95</v>
      </c>
      <c r="C43" s="3">
        <v>46</v>
      </c>
      <c r="D43" s="3">
        <v>11</v>
      </c>
      <c r="E43" s="6">
        <v>20840</v>
      </c>
      <c r="F43" s="6"/>
      <c r="G43" s="11">
        <f t="shared" si="9"/>
        <v>51479449.23859933</v>
      </c>
      <c r="H43" s="11">
        <f t="shared" si="10"/>
        <v>45524950.825737357</v>
      </c>
      <c r="I43" s="11">
        <f t="shared" si="11"/>
        <v>5954498.412861973</v>
      </c>
      <c r="J43" s="6"/>
      <c r="K43" s="11">
        <f t="shared" si="13"/>
        <v>2354.1441879139206</v>
      </c>
      <c r="L43" s="11">
        <f t="shared" si="14"/>
        <v>1866.8578915005417</v>
      </c>
      <c r="M43" s="11">
        <f t="shared" si="15"/>
        <v>487.28629641337898</v>
      </c>
      <c r="N43" s="6"/>
      <c r="O43" s="11">
        <f t="shared" si="16"/>
        <v>49060364.876126111</v>
      </c>
      <c r="P43" s="5">
        <v>21739768.755322564</v>
      </c>
      <c r="Q43" s="5">
        <v>16297544.120803548</v>
      </c>
      <c r="R43" s="9">
        <f t="shared" si="12"/>
        <v>5035315</v>
      </c>
      <c r="S43" s="5">
        <v>4028499</v>
      </c>
      <c r="T43" s="5">
        <v>577086</v>
      </c>
      <c r="U43" s="5">
        <v>429730</v>
      </c>
      <c r="V43" s="5">
        <v>5181619</v>
      </c>
      <c r="W43" s="7">
        <v>100198</v>
      </c>
      <c r="X43" s="5">
        <v>437667.29</v>
      </c>
      <c r="Y43" s="6">
        <v>806118</v>
      </c>
      <c r="Z43" s="6"/>
      <c r="AA43" s="9">
        <f t="shared" si="17"/>
        <v>1201338</v>
      </c>
      <c r="AB43" s="6">
        <v>936585</v>
      </c>
      <c r="AC43" s="6">
        <v>264753</v>
      </c>
      <c r="AD43" s="6">
        <v>0</v>
      </c>
      <c r="AE43" s="6">
        <v>0</v>
      </c>
      <c r="AF43" s="6"/>
      <c r="AG43" s="9">
        <f t="shared" si="18"/>
        <v>679881.0724732189</v>
      </c>
      <c r="AH43" s="5">
        <v>290875.74085444957</v>
      </c>
      <c r="AI43" s="5">
        <v>383812.71817783115</v>
      </c>
      <c r="AJ43" s="5">
        <v>5192.613440938193</v>
      </c>
      <c r="AK43" s="5"/>
      <c r="AL43" s="9">
        <f t="shared" si="19"/>
        <v>51639848</v>
      </c>
      <c r="AM43" s="5">
        <v>21549915</v>
      </c>
      <c r="AN43" s="5">
        <v>1844816</v>
      </c>
      <c r="AO43" s="5">
        <v>2425193</v>
      </c>
      <c r="AP43" s="5">
        <v>1201338</v>
      </c>
      <c r="AQ43" s="5">
        <v>24618586</v>
      </c>
      <c r="AR43" s="5"/>
      <c r="AS43" s="9">
        <f t="shared" si="20"/>
        <v>38905318.45887129</v>
      </c>
      <c r="AT43" s="5">
        <v>18158180</v>
      </c>
      <c r="AU43" s="5">
        <v>9113511.2884663045</v>
      </c>
      <c r="AV43" s="9">
        <f t="shared" si="21"/>
        <v>4570119.2293198025</v>
      </c>
      <c r="AW43" s="5">
        <v>2137354.1389397327</v>
      </c>
      <c r="AX43" s="5">
        <v>2432765.0903800698</v>
      </c>
      <c r="AY43" s="5">
        <v>4638314.9410851831</v>
      </c>
      <c r="AZ43" s="5">
        <v>2049513.1375462657</v>
      </c>
      <c r="BA43" s="5">
        <v>2425193</v>
      </c>
    </row>
    <row r="44" spans="1:53">
      <c r="A44" s="3" t="s">
        <v>92</v>
      </c>
      <c r="B44" s="3" t="s">
        <v>93</v>
      </c>
      <c r="C44" s="3">
        <v>45</v>
      </c>
      <c r="D44" s="3">
        <v>1</v>
      </c>
      <c r="E44" s="6">
        <v>9439</v>
      </c>
      <c r="F44" s="6"/>
      <c r="G44" s="11">
        <f t="shared" si="9"/>
        <v>28985254.544499204</v>
      </c>
      <c r="H44" s="11">
        <f t="shared" si="10"/>
        <v>20153840.811249968</v>
      </c>
      <c r="I44" s="11">
        <f t="shared" si="11"/>
        <v>8831413.7332492359</v>
      </c>
      <c r="J44" s="6"/>
      <c r="K44" s="11">
        <f t="shared" si="13"/>
        <v>2950.8897740109937</v>
      </c>
      <c r="L44" s="11">
        <f t="shared" si="14"/>
        <v>1844.7988202099425</v>
      </c>
      <c r="M44" s="11">
        <f t="shared" si="15"/>
        <v>1106.0909538010512</v>
      </c>
      <c r="N44" s="6"/>
      <c r="O44" s="11">
        <f t="shared" si="16"/>
        <v>27853448.576889768</v>
      </c>
      <c r="P44" s="5">
        <v>13559792.411889767</v>
      </c>
      <c r="Q44" s="5">
        <v>6807310.165</v>
      </c>
      <c r="R44" s="9">
        <f t="shared" si="12"/>
        <v>5207056</v>
      </c>
      <c r="S44" s="5">
        <v>4377564</v>
      </c>
      <c r="T44" s="5">
        <v>0</v>
      </c>
      <c r="U44" s="5">
        <v>829492</v>
      </c>
      <c r="V44" s="5">
        <v>1351990</v>
      </c>
      <c r="W44" s="7">
        <v>11061</v>
      </c>
      <c r="X44" s="5">
        <v>146724.29</v>
      </c>
      <c r="Y44" s="6">
        <v>927300</v>
      </c>
      <c r="Z44" s="6"/>
      <c r="AA44" s="9">
        <f t="shared" si="17"/>
        <v>870758</v>
      </c>
      <c r="AB44" s="6">
        <v>494581</v>
      </c>
      <c r="AC44" s="6">
        <v>307247</v>
      </c>
      <c r="AD44" s="6">
        <v>0</v>
      </c>
      <c r="AE44" s="6">
        <v>68930</v>
      </c>
      <c r="AF44" s="6"/>
      <c r="AG44" s="9">
        <f t="shared" si="18"/>
        <v>103262.67760943719</v>
      </c>
      <c r="AH44" s="5">
        <v>34651.810608129148</v>
      </c>
      <c r="AI44" s="5">
        <v>68610.867001308041</v>
      </c>
      <c r="AJ44" s="5">
        <v>0</v>
      </c>
      <c r="AK44" s="5"/>
      <c r="AL44" s="9">
        <f t="shared" si="19"/>
        <v>21889902</v>
      </c>
      <c r="AM44" s="5">
        <v>8875596</v>
      </c>
      <c r="AN44" s="5">
        <v>936633</v>
      </c>
      <c r="AO44" s="5">
        <v>1132722</v>
      </c>
      <c r="AP44" s="5">
        <v>870758</v>
      </c>
      <c r="AQ44" s="5">
        <v>10074193</v>
      </c>
      <c r="AR44" s="5"/>
      <c r="AS44" s="9">
        <f t="shared" si="20"/>
        <v>17413056.063961647</v>
      </c>
      <c r="AT44" s="5">
        <v>9084806</v>
      </c>
      <c r="AU44" s="5">
        <v>2468567.3220989993</v>
      </c>
      <c r="AV44" s="9">
        <f t="shared" si="21"/>
        <v>2386178.3305824641</v>
      </c>
      <c r="AW44" s="5">
        <v>1104316.3054983267</v>
      </c>
      <c r="AX44" s="5">
        <v>1281862.0250841375</v>
      </c>
      <c r="AY44" s="5">
        <v>2340782.4112801817</v>
      </c>
      <c r="AZ44" s="5">
        <v>354606.41670585366</v>
      </c>
      <c r="BA44" s="5">
        <v>1132722</v>
      </c>
    </row>
    <row r="45" spans="1:53">
      <c r="A45" s="3" t="s">
        <v>90</v>
      </c>
      <c r="B45" s="3" t="s">
        <v>91</v>
      </c>
      <c r="C45" s="3">
        <v>44</v>
      </c>
      <c r="D45" s="3">
        <v>2</v>
      </c>
      <c r="E45" s="6">
        <v>5413</v>
      </c>
      <c r="F45" s="6"/>
      <c r="G45" s="11">
        <f t="shared" si="9"/>
        <v>21947176.717995778</v>
      </c>
      <c r="H45" s="11">
        <f t="shared" si="10"/>
        <v>7746980.0960343815</v>
      </c>
      <c r="I45" s="11">
        <f t="shared" si="11"/>
        <v>14200196.621961396</v>
      </c>
      <c r="J45" s="6"/>
      <c r="K45" s="11">
        <f t="shared" si="13"/>
        <v>3920.9956749520375</v>
      </c>
      <c r="L45" s="11">
        <f t="shared" si="14"/>
        <v>1231.2833930471531</v>
      </c>
      <c r="M45" s="11">
        <f t="shared" si="15"/>
        <v>2689.7122819048845</v>
      </c>
      <c r="N45" s="6"/>
      <c r="O45" s="11">
        <f t="shared" si="16"/>
        <v>21224349.588515379</v>
      </c>
      <c r="P45" s="5">
        <v>8451560.5985153802</v>
      </c>
      <c r="Q45" s="5">
        <v>8976806.9900000002</v>
      </c>
      <c r="R45" s="9">
        <f t="shared" si="12"/>
        <v>2373685</v>
      </c>
      <c r="S45" s="5">
        <v>2238413</v>
      </c>
      <c r="T45" s="5">
        <v>0</v>
      </c>
      <c r="U45" s="5">
        <v>135272</v>
      </c>
      <c r="V45" s="5">
        <v>560118</v>
      </c>
      <c r="W45" s="7">
        <v>123854</v>
      </c>
      <c r="X45" s="5">
        <v>211656.29</v>
      </c>
      <c r="Y45" s="6">
        <v>862179</v>
      </c>
      <c r="Z45" s="6"/>
      <c r="AA45" s="9">
        <f t="shared" si="17"/>
        <v>287231</v>
      </c>
      <c r="AB45" s="6">
        <v>186672</v>
      </c>
      <c r="AC45" s="6">
        <v>100559</v>
      </c>
      <c r="AD45" s="6">
        <v>0</v>
      </c>
      <c r="AE45" s="6">
        <v>0</v>
      </c>
      <c r="AF45" s="6"/>
      <c r="AG45" s="9">
        <f t="shared" si="18"/>
        <v>100085.83948040023</v>
      </c>
      <c r="AH45" s="5">
        <v>60988.074092265721</v>
      </c>
      <c r="AI45" s="5">
        <v>39097.765388134518</v>
      </c>
      <c r="AJ45" s="5">
        <v>0</v>
      </c>
      <c r="AK45" s="5"/>
      <c r="AL45" s="9">
        <f t="shared" si="19"/>
        <v>12054850</v>
      </c>
      <c r="AM45" s="5">
        <v>5707693</v>
      </c>
      <c r="AN45" s="5">
        <v>104210</v>
      </c>
      <c r="AO45" s="5">
        <v>215522</v>
      </c>
      <c r="AP45" s="5">
        <v>287231</v>
      </c>
      <c r="AQ45" s="5">
        <v>5740194</v>
      </c>
      <c r="AR45" s="5"/>
      <c r="AS45" s="9">
        <f t="shared" si="20"/>
        <v>6664937.00656424</v>
      </c>
      <c r="AT45" s="5">
        <v>1528861</v>
      </c>
      <c r="AU45" s="5">
        <v>2997381</v>
      </c>
      <c r="AV45" s="9">
        <f t="shared" si="21"/>
        <v>817376.97857998731</v>
      </c>
      <c r="AW45" s="5">
        <v>392821.91146198643</v>
      </c>
      <c r="AX45" s="5">
        <v>424555.06711800094</v>
      </c>
      <c r="AY45" s="5">
        <v>1105796.0279842534</v>
      </c>
      <c r="AZ45" s="5">
        <v>264666.11089015333</v>
      </c>
      <c r="BA45" s="5">
        <v>215522</v>
      </c>
    </row>
    <row r="46" spans="1:53">
      <c r="A46" s="3" t="s">
        <v>96</v>
      </c>
      <c r="B46" s="3" t="s">
        <v>97</v>
      </c>
      <c r="C46" s="3">
        <v>43</v>
      </c>
      <c r="D46" s="3">
        <v>6</v>
      </c>
      <c r="E46" s="6">
        <v>36651</v>
      </c>
      <c r="F46" s="6"/>
      <c r="G46" s="11">
        <f t="shared" si="9"/>
        <v>75743735.648989365</v>
      </c>
      <c r="H46" s="11">
        <f t="shared" si="10"/>
        <v>75203334.949737892</v>
      </c>
      <c r="I46" s="11">
        <f t="shared" si="11"/>
        <v>540400.69925147295</v>
      </c>
      <c r="J46" s="6"/>
      <c r="K46" s="11">
        <f t="shared" si="13"/>
        <v>1924.1334096426363</v>
      </c>
      <c r="L46" s="11">
        <f t="shared" si="14"/>
        <v>1745.5222916661601</v>
      </c>
      <c r="M46" s="11">
        <f t="shared" si="15"/>
        <v>178.61111797647618</v>
      </c>
      <c r="N46" s="6"/>
      <c r="O46" s="11">
        <f t="shared" si="16"/>
        <v>70521413.596812263</v>
      </c>
      <c r="P46" s="5">
        <v>39663323.89681226</v>
      </c>
      <c r="Q46" s="5">
        <v>20452815.199999999</v>
      </c>
      <c r="R46" s="9">
        <f t="shared" si="12"/>
        <v>4521540.5</v>
      </c>
      <c r="S46" s="5">
        <v>3450254.5</v>
      </c>
      <c r="T46" s="5">
        <v>773835</v>
      </c>
      <c r="U46" s="5">
        <v>297451</v>
      </c>
      <c r="V46" s="5">
        <v>4372485</v>
      </c>
      <c r="W46" s="7">
        <v>135454</v>
      </c>
      <c r="X46" s="5">
        <v>491083.29</v>
      </c>
      <c r="Y46" s="6">
        <v>1511249</v>
      </c>
      <c r="Z46" s="6"/>
      <c r="AA46" s="9">
        <f t="shared" si="17"/>
        <v>1797021</v>
      </c>
      <c r="AB46" s="6">
        <v>1454697</v>
      </c>
      <c r="AC46" s="6">
        <v>342324</v>
      </c>
      <c r="AD46" s="6">
        <v>0</v>
      </c>
      <c r="AE46" s="6">
        <v>0</v>
      </c>
      <c r="AF46" s="6"/>
      <c r="AG46" s="9">
        <f t="shared" si="18"/>
        <v>2798763.7621771009</v>
      </c>
      <c r="AH46" s="5">
        <v>2029207.2862714443</v>
      </c>
      <c r="AI46" s="5">
        <v>745012.96483955346</v>
      </c>
      <c r="AJ46" s="5">
        <v>24543.511066103089</v>
      </c>
      <c r="AK46" s="5"/>
      <c r="AL46" s="9">
        <f t="shared" si="19"/>
        <v>88791922</v>
      </c>
      <c r="AM46" s="5">
        <v>37326909</v>
      </c>
      <c r="AN46" s="5">
        <v>4568149</v>
      </c>
      <c r="AO46" s="5">
        <v>2500903</v>
      </c>
      <c r="AP46" s="5">
        <v>1797021</v>
      </c>
      <c r="AQ46" s="5">
        <v>42598940</v>
      </c>
      <c r="AR46" s="5"/>
      <c r="AS46" s="9">
        <f t="shared" si="20"/>
        <v>63975137.511856429</v>
      </c>
      <c r="AT46" s="5">
        <v>30419219</v>
      </c>
      <c r="AU46" s="5">
        <v>18359155.495740555</v>
      </c>
      <c r="AV46" s="9">
        <f t="shared" si="21"/>
        <v>7434209.2126398189</v>
      </c>
      <c r="AW46" s="5">
        <v>3535434.8911091136</v>
      </c>
      <c r="AX46" s="5">
        <v>3898774.3215307053</v>
      </c>
      <c r="AY46" s="5">
        <v>5261650.8034760589</v>
      </c>
      <c r="AZ46" s="5">
        <v>3793988.2252416457</v>
      </c>
      <c r="BA46" s="5">
        <v>2500903</v>
      </c>
    </row>
    <row r="47" spans="1:53">
      <c r="A47" s="3" t="s">
        <v>88</v>
      </c>
      <c r="B47" s="3" t="s">
        <v>89</v>
      </c>
      <c r="C47" s="3">
        <v>42</v>
      </c>
      <c r="D47" s="3">
        <v>10</v>
      </c>
      <c r="E47" s="6">
        <v>25857</v>
      </c>
      <c r="F47" s="6"/>
      <c r="G47" s="11">
        <f t="shared" si="9"/>
        <v>61452841.940210238</v>
      </c>
      <c r="H47" s="11">
        <f t="shared" si="10"/>
        <v>64712520.279505849</v>
      </c>
      <c r="I47" s="11">
        <f t="shared" si="11"/>
        <v>-3259678.3392956108</v>
      </c>
      <c r="J47" s="6"/>
      <c r="K47" s="11">
        <f t="shared" si="13"/>
        <v>2258.8175050332384</v>
      </c>
      <c r="L47" s="11">
        <f t="shared" si="14"/>
        <v>2194.4645770845455</v>
      </c>
      <c r="M47" s="11">
        <f t="shared" si="15"/>
        <v>64.352927948692923</v>
      </c>
      <c r="N47" s="6"/>
      <c r="O47" s="11">
        <f t="shared" si="16"/>
        <v>58406244.227644444</v>
      </c>
      <c r="P47" s="5">
        <v>30285820.774500024</v>
      </c>
      <c r="Q47" s="5">
        <v>18594097.703144424</v>
      </c>
      <c r="R47" s="9">
        <f t="shared" si="12"/>
        <v>4365182.75</v>
      </c>
      <c r="S47" s="5">
        <v>3362470.75</v>
      </c>
      <c r="T47" s="5">
        <v>561922</v>
      </c>
      <c r="U47" s="5">
        <v>440790</v>
      </c>
      <c r="V47" s="5">
        <v>4161744</v>
      </c>
      <c r="W47" s="7">
        <v>60761</v>
      </c>
      <c r="X47" s="5">
        <v>760353.29</v>
      </c>
      <c r="Y47" s="6">
        <v>999399</v>
      </c>
      <c r="Z47" s="6"/>
      <c r="AA47" s="9">
        <f t="shared" si="17"/>
        <v>1123993</v>
      </c>
      <c r="AB47" s="6">
        <v>885367</v>
      </c>
      <c r="AC47" s="6">
        <v>238626</v>
      </c>
      <c r="AD47" s="6">
        <v>0</v>
      </c>
      <c r="AE47" s="6">
        <v>0</v>
      </c>
      <c r="AF47" s="6"/>
      <c r="AG47" s="9">
        <f t="shared" si="18"/>
        <v>1101490.4225657978</v>
      </c>
      <c r="AH47" s="5">
        <v>547581.70257363783</v>
      </c>
      <c r="AI47" s="5">
        <v>552993.9173137797</v>
      </c>
      <c r="AJ47" s="5">
        <v>914.80267838026373</v>
      </c>
      <c r="AK47" s="5"/>
      <c r="AL47" s="9">
        <f t="shared" si="19"/>
        <v>65441306</v>
      </c>
      <c r="AM47" s="5">
        <v>27271397</v>
      </c>
      <c r="AN47" s="5">
        <v>2338844</v>
      </c>
      <c r="AO47" s="5">
        <v>3110412</v>
      </c>
      <c r="AP47" s="5">
        <v>1123993</v>
      </c>
      <c r="AQ47" s="5">
        <v>31596660</v>
      </c>
      <c r="AR47" s="5"/>
      <c r="AS47" s="9">
        <f t="shared" si="20"/>
        <v>56742270.569675095</v>
      </c>
      <c r="AT47" s="5">
        <v>22675137</v>
      </c>
      <c r="AU47" s="5">
        <v>21565473.680035822</v>
      </c>
      <c r="AV47" s="9">
        <f t="shared" si="21"/>
        <v>5198431.1627097335</v>
      </c>
      <c r="AW47" s="5">
        <v>2426693.0947527774</v>
      </c>
      <c r="AX47" s="5">
        <v>2771738.0679569566</v>
      </c>
      <c r="AY47" s="5">
        <v>4192816.7269295398</v>
      </c>
      <c r="AZ47" s="5">
        <v>2771818.5471210182</v>
      </c>
      <c r="BA47" s="5">
        <v>3110412</v>
      </c>
    </row>
    <row r="48" spans="1:53">
      <c r="A48" s="3" t="s">
        <v>86</v>
      </c>
      <c r="B48" s="3" t="s">
        <v>87</v>
      </c>
      <c r="C48" s="3">
        <v>41</v>
      </c>
      <c r="D48" s="3">
        <v>10</v>
      </c>
      <c r="E48" s="6">
        <v>5896</v>
      </c>
      <c r="F48" s="6"/>
      <c r="G48" s="11">
        <f t="shared" si="9"/>
        <v>15300477.342246337</v>
      </c>
      <c r="H48" s="11">
        <f t="shared" si="10"/>
        <v>10085389.658132581</v>
      </c>
      <c r="I48" s="11">
        <f t="shared" si="11"/>
        <v>5215087.6841137558</v>
      </c>
      <c r="J48" s="6"/>
      <c r="K48" s="11">
        <f t="shared" si="13"/>
        <v>2457.1129323530295</v>
      </c>
      <c r="L48" s="11">
        <f t="shared" si="14"/>
        <v>1446.4072819191126</v>
      </c>
      <c r="M48" s="11">
        <f t="shared" si="15"/>
        <v>1010.7056504339168</v>
      </c>
      <c r="N48" s="6"/>
      <c r="O48" s="11">
        <f t="shared" si="16"/>
        <v>14487137.849153463</v>
      </c>
      <c r="P48" s="5">
        <v>6272314.2287512701</v>
      </c>
      <c r="Q48" s="5">
        <v>4239888.6204021936</v>
      </c>
      <c r="R48" s="9">
        <f t="shared" si="12"/>
        <v>2687350</v>
      </c>
      <c r="S48" s="5">
        <v>2238413</v>
      </c>
      <c r="T48" s="5">
        <v>0</v>
      </c>
      <c r="U48" s="5">
        <v>448937</v>
      </c>
      <c r="V48" s="5">
        <v>1049452</v>
      </c>
      <c r="W48" s="7">
        <v>63907</v>
      </c>
      <c r="X48" s="5">
        <v>134633.29</v>
      </c>
      <c r="Y48" s="6">
        <v>238133</v>
      </c>
      <c r="Z48" s="6"/>
      <c r="AA48" s="9">
        <f t="shared" si="17"/>
        <v>453816</v>
      </c>
      <c r="AB48" s="6">
        <v>288697</v>
      </c>
      <c r="AC48" s="6">
        <v>165119</v>
      </c>
      <c r="AD48" s="6">
        <v>0</v>
      </c>
      <c r="AE48" s="6">
        <v>0</v>
      </c>
      <c r="AF48" s="6"/>
      <c r="AG48" s="9">
        <f t="shared" si="18"/>
        <v>160983.20309287569</v>
      </c>
      <c r="AH48" s="5">
        <v>122850.46050038174</v>
      </c>
      <c r="AI48" s="5">
        <v>38132.742592493938</v>
      </c>
      <c r="AJ48" s="5">
        <v>0</v>
      </c>
      <c r="AK48" s="5"/>
      <c r="AL48" s="9">
        <f t="shared" si="19"/>
        <v>16983358</v>
      </c>
      <c r="AM48" s="5">
        <v>7263692</v>
      </c>
      <c r="AN48" s="5">
        <v>726496</v>
      </c>
      <c r="AO48" s="5">
        <v>501491</v>
      </c>
      <c r="AP48" s="5">
        <v>453816</v>
      </c>
      <c r="AQ48" s="5">
        <v>8037863</v>
      </c>
      <c r="AR48" s="5"/>
      <c r="AS48" s="9">
        <f t="shared" si="20"/>
        <v>8528017.3341950886</v>
      </c>
      <c r="AT48" s="5">
        <v>3646657</v>
      </c>
      <c r="AU48" s="5">
        <v>1926181</v>
      </c>
      <c r="AV48" s="9">
        <f t="shared" si="21"/>
        <v>1315317.7878216822</v>
      </c>
      <c r="AW48" s="5">
        <v>624954.4716212498</v>
      </c>
      <c r="AX48" s="5">
        <v>690363.31620043225</v>
      </c>
      <c r="AY48" s="5">
        <v>1138370.5463734069</v>
      </c>
      <c r="AZ48" s="5">
        <v>242054.53611581231</v>
      </c>
      <c r="BA48" s="5">
        <v>501491</v>
      </c>
    </row>
    <row r="49" spans="1:53">
      <c r="A49" s="3" t="s">
        <v>84</v>
      </c>
      <c r="B49" s="3" t="s">
        <v>85</v>
      </c>
      <c r="C49" s="3">
        <v>40</v>
      </c>
      <c r="D49" s="3">
        <v>11</v>
      </c>
      <c r="E49" s="6">
        <v>27703</v>
      </c>
      <c r="F49" s="6"/>
      <c r="G49" s="11">
        <f t="shared" si="9"/>
        <v>57158833.593232684</v>
      </c>
      <c r="H49" s="11">
        <f t="shared" si="10"/>
        <v>49509015.27945412</v>
      </c>
      <c r="I49" s="11">
        <f t="shared" si="11"/>
        <v>7649818.3137785643</v>
      </c>
      <c r="J49" s="6"/>
      <c r="K49" s="11">
        <f t="shared" si="13"/>
        <v>1930.2829695046439</v>
      </c>
      <c r="L49" s="11">
        <f t="shared" si="14"/>
        <v>1507.4836416856508</v>
      </c>
      <c r="M49" s="11">
        <f t="shared" si="15"/>
        <v>422.79932781899311</v>
      </c>
      <c r="N49" s="6"/>
      <c r="O49" s="11">
        <f t="shared" si="16"/>
        <v>53474629.104187153</v>
      </c>
      <c r="P49" s="5">
        <v>30395596.759187154</v>
      </c>
      <c r="Q49" s="5">
        <v>15410319.345000001</v>
      </c>
      <c r="R49" s="9">
        <f t="shared" si="12"/>
        <v>3980760</v>
      </c>
      <c r="S49" s="5">
        <v>3850312</v>
      </c>
      <c r="T49" s="5">
        <v>0</v>
      </c>
      <c r="U49" s="5">
        <v>130448</v>
      </c>
      <c r="V49" s="5">
        <v>2871453</v>
      </c>
      <c r="W49" s="7">
        <v>158011</v>
      </c>
      <c r="X49" s="5">
        <v>325923.28999999998</v>
      </c>
      <c r="Y49" s="6">
        <v>816500</v>
      </c>
      <c r="Z49" s="6"/>
      <c r="AA49" s="9">
        <f t="shared" si="17"/>
        <v>1430267</v>
      </c>
      <c r="AB49" s="6">
        <v>1160268</v>
      </c>
      <c r="AC49" s="6">
        <v>269999</v>
      </c>
      <c r="AD49" s="6">
        <v>0</v>
      </c>
      <c r="AE49" s="6">
        <v>0</v>
      </c>
      <c r="AF49" s="6"/>
      <c r="AG49" s="9">
        <f t="shared" si="18"/>
        <v>1770003.1990455282</v>
      </c>
      <c r="AH49" s="5">
        <v>1369062.158876766</v>
      </c>
      <c r="AI49" s="5">
        <v>375162.34398845845</v>
      </c>
      <c r="AJ49" s="5">
        <v>25778.696180303752</v>
      </c>
      <c r="AK49" s="5"/>
      <c r="AL49" s="9">
        <f t="shared" si="19"/>
        <v>68722856</v>
      </c>
      <c r="AM49" s="5">
        <v>28841415</v>
      </c>
      <c r="AN49" s="5">
        <v>3608697</v>
      </c>
      <c r="AO49" s="5">
        <v>1911316</v>
      </c>
      <c r="AP49" s="5">
        <v>1430267</v>
      </c>
      <c r="AQ49" s="5">
        <v>32931161</v>
      </c>
      <c r="AR49" s="5"/>
      <c r="AS49" s="9">
        <f t="shared" si="20"/>
        <v>41761819.325617582</v>
      </c>
      <c r="AT49" s="5">
        <v>23347053</v>
      </c>
      <c r="AU49" s="5">
        <v>5783347.0839519734</v>
      </c>
      <c r="AV49" s="9">
        <f t="shared" si="21"/>
        <v>6461561.8988697082</v>
      </c>
      <c r="AW49" s="5">
        <v>3071247.4940888165</v>
      </c>
      <c r="AX49" s="5">
        <v>3390314.4047808917</v>
      </c>
      <c r="AY49" s="5">
        <v>4258541.3427959029</v>
      </c>
      <c r="AZ49" s="5">
        <v>1285634.0549668302</v>
      </c>
      <c r="BA49" s="5">
        <v>1911316</v>
      </c>
    </row>
    <row r="50" spans="1:53">
      <c r="A50" s="3" t="s">
        <v>82</v>
      </c>
      <c r="B50" s="3" t="s">
        <v>83</v>
      </c>
      <c r="C50" s="3">
        <v>39</v>
      </c>
      <c r="D50" s="3">
        <v>2</v>
      </c>
      <c r="E50" s="6">
        <v>4045</v>
      </c>
      <c r="F50" s="6"/>
      <c r="G50" s="11">
        <f t="shared" si="9"/>
        <v>12353055.947245549</v>
      </c>
      <c r="H50" s="11">
        <f t="shared" si="10"/>
        <v>9059464.7351687457</v>
      </c>
      <c r="I50" s="11">
        <f t="shared" si="11"/>
        <v>3293591.2120768037</v>
      </c>
      <c r="J50" s="6"/>
      <c r="K50" s="11">
        <f t="shared" si="13"/>
        <v>2906.3167662949631</v>
      </c>
      <c r="L50" s="11">
        <f t="shared" si="14"/>
        <v>1983.8437434413668</v>
      </c>
      <c r="M50" s="11">
        <f t="shared" si="15"/>
        <v>922.47302285359638</v>
      </c>
      <c r="N50" s="6"/>
      <c r="O50" s="11">
        <f t="shared" si="16"/>
        <v>11756051.319663126</v>
      </c>
      <c r="P50" s="5">
        <v>5363686.6396631263</v>
      </c>
      <c r="Q50" s="5">
        <v>3027952.6799999997</v>
      </c>
      <c r="R50" s="9">
        <f t="shared" si="12"/>
        <v>2762062</v>
      </c>
      <c r="S50" s="5">
        <v>2619675</v>
      </c>
      <c r="T50" s="5">
        <v>0</v>
      </c>
      <c r="U50" s="5">
        <v>142387</v>
      </c>
      <c r="V50" s="5">
        <v>331611</v>
      </c>
      <c r="W50" s="7">
        <v>19567</v>
      </c>
      <c r="X50" s="5">
        <v>124466.29000000001</v>
      </c>
      <c r="Y50" s="6">
        <v>270739</v>
      </c>
      <c r="Z50" s="6"/>
      <c r="AA50" s="9">
        <f t="shared" si="17"/>
        <v>299582</v>
      </c>
      <c r="AB50" s="6">
        <v>238529</v>
      </c>
      <c r="AC50" s="6">
        <v>61053</v>
      </c>
      <c r="AD50" s="6">
        <v>0</v>
      </c>
      <c r="AE50" s="6">
        <v>0</v>
      </c>
      <c r="AF50" s="6"/>
      <c r="AG50" s="9">
        <f t="shared" si="18"/>
        <v>153389.33758242484</v>
      </c>
      <c r="AH50" s="5">
        <v>107938.74629683114</v>
      </c>
      <c r="AI50" s="5">
        <v>42178.257475704821</v>
      </c>
      <c r="AJ50" s="5">
        <v>3272.3338098888726</v>
      </c>
      <c r="AK50" s="5"/>
      <c r="AL50" s="9">
        <f t="shared" si="19"/>
        <v>12501416</v>
      </c>
      <c r="AM50" s="5">
        <v>5409293</v>
      </c>
      <c r="AN50" s="5">
        <v>396643</v>
      </c>
      <c r="AO50" s="5">
        <v>444772</v>
      </c>
      <c r="AP50" s="5">
        <v>299582</v>
      </c>
      <c r="AQ50" s="5">
        <v>5951126</v>
      </c>
      <c r="AR50" s="5"/>
      <c r="AS50" s="9">
        <f t="shared" si="20"/>
        <v>8024647.9422203284</v>
      </c>
      <c r="AT50" s="5">
        <v>2456765</v>
      </c>
      <c r="AU50" s="5">
        <v>3487701</v>
      </c>
      <c r="AV50" s="9">
        <f t="shared" si="21"/>
        <v>864986.47287406144</v>
      </c>
      <c r="AW50" s="5">
        <v>422006.52381596749</v>
      </c>
      <c r="AX50" s="5">
        <v>442979.94905809395</v>
      </c>
      <c r="AY50" s="5">
        <v>770423.46934626671</v>
      </c>
      <c r="AZ50" s="5">
        <v>169830.32007435791</v>
      </c>
      <c r="BA50" s="5">
        <v>444772</v>
      </c>
    </row>
    <row r="51" spans="1:53">
      <c r="A51" s="3" t="s">
        <v>80</v>
      </c>
      <c r="B51" s="3" t="s">
        <v>81</v>
      </c>
      <c r="C51" s="3">
        <v>38</v>
      </c>
      <c r="D51" s="3">
        <v>3</v>
      </c>
      <c r="E51" s="6">
        <v>10866</v>
      </c>
      <c r="F51" s="6"/>
      <c r="G51" s="11">
        <f t="shared" si="9"/>
        <v>25918287.115335174</v>
      </c>
      <c r="H51" s="11">
        <f t="shared" si="10"/>
        <v>27190483.358603116</v>
      </c>
      <c r="I51" s="11">
        <f t="shared" si="11"/>
        <v>-1272196.2432679422</v>
      </c>
      <c r="J51" s="6"/>
      <c r="K51" s="11">
        <f t="shared" si="13"/>
        <v>2169.6253145082451</v>
      </c>
      <c r="L51" s="11">
        <f t="shared" si="14"/>
        <v>2232.259023882099</v>
      </c>
      <c r="M51" s="11">
        <f t="shared" si="15"/>
        <v>-62.63370937385389</v>
      </c>
      <c r="N51" s="6"/>
      <c r="O51" s="11">
        <f t="shared" si="16"/>
        <v>23575148.667446591</v>
      </c>
      <c r="P51" s="5">
        <v>8083280.1874465914</v>
      </c>
      <c r="Q51" s="5">
        <v>10051201.539999999</v>
      </c>
      <c r="R51" s="9">
        <f t="shared" si="12"/>
        <v>3750145.94</v>
      </c>
      <c r="S51" s="5">
        <v>3691017.94</v>
      </c>
      <c r="T51" s="5">
        <v>0</v>
      </c>
      <c r="U51" s="5">
        <v>59128</v>
      </c>
      <c r="V51" s="5">
        <v>1570368</v>
      </c>
      <c r="W51" s="7">
        <v>218576</v>
      </c>
      <c r="X51" s="5">
        <v>92153.76534414386</v>
      </c>
      <c r="Y51" s="6">
        <v>120153</v>
      </c>
      <c r="Z51" s="6"/>
      <c r="AA51" s="9">
        <f t="shared" si="17"/>
        <v>1643511</v>
      </c>
      <c r="AB51" s="6">
        <v>493841</v>
      </c>
      <c r="AC51" s="6">
        <v>4014</v>
      </c>
      <c r="AD51" s="6">
        <v>1145656</v>
      </c>
      <c r="AE51" s="6">
        <v>0</v>
      </c>
      <c r="AF51" s="6"/>
      <c r="AG51" s="9">
        <f t="shared" si="18"/>
        <v>388897.68254443922</v>
      </c>
      <c r="AH51" s="5">
        <v>207403.62132481561</v>
      </c>
      <c r="AI51" s="5">
        <v>170173.8818206361</v>
      </c>
      <c r="AJ51" s="5">
        <v>11320.179398987491</v>
      </c>
      <c r="AK51" s="5"/>
      <c r="AL51" s="9">
        <f t="shared" si="19"/>
        <v>36505288</v>
      </c>
      <c r="AM51" s="5">
        <v>16289926</v>
      </c>
      <c r="AN51" s="5">
        <v>180544</v>
      </c>
      <c r="AO51" s="5">
        <v>1782174</v>
      </c>
      <c r="AP51" s="5">
        <v>1643511</v>
      </c>
      <c r="AQ51" s="5">
        <v>16609133</v>
      </c>
      <c r="AR51" s="5"/>
      <c r="AS51" s="9">
        <f t="shared" si="20"/>
        <v>24255726.553502887</v>
      </c>
      <c r="AT51" s="5">
        <v>7697973</v>
      </c>
      <c r="AU51" s="5">
        <v>9858402.6261082124</v>
      </c>
      <c r="AV51" s="9">
        <f t="shared" si="21"/>
        <v>2313175.683156631</v>
      </c>
      <c r="AW51" s="5">
        <v>1094458.2123513734</v>
      </c>
      <c r="AX51" s="5">
        <v>1218717.4708052576</v>
      </c>
      <c r="AY51" s="5">
        <v>2604001.2442380432</v>
      </c>
      <c r="AZ51" s="5">
        <v>621581.12194359698</v>
      </c>
      <c r="BA51" s="5">
        <v>1782174</v>
      </c>
    </row>
    <row r="52" spans="1:53">
      <c r="A52" s="3" t="s">
        <v>78</v>
      </c>
      <c r="B52" s="3" t="s">
        <v>79</v>
      </c>
      <c r="C52" s="3">
        <v>37</v>
      </c>
      <c r="D52" s="3">
        <v>7</v>
      </c>
      <c r="E52" s="6">
        <v>7259</v>
      </c>
      <c r="F52" s="6"/>
      <c r="G52" s="11">
        <f t="shared" si="9"/>
        <v>20945284.12735638</v>
      </c>
      <c r="H52" s="11">
        <f t="shared" si="10"/>
        <v>13688190.742658749</v>
      </c>
      <c r="I52" s="11">
        <f t="shared" si="11"/>
        <v>7257093.384697631</v>
      </c>
      <c r="J52" s="6"/>
      <c r="K52" s="11">
        <f t="shared" si="13"/>
        <v>2752.4270794086865</v>
      </c>
      <c r="L52" s="11">
        <f t="shared" si="14"/>
        <v>1596.8235558083541</v>
      </c>
      <c r="M52" s="11">
        <f t="shared" si="15"/>
        <v>1155.6035236003324</v>
      </c>
      <c r="N52" s="6"/>
      <c r="O52" s="11">
        <f t="shared" si="16"/>
        <v>19979868.169427656</v>
      </c>
      <c r="P52" s="5">
        <v>8504292.4994276576</v>
      </c>
      <c r="Q52" s="5">
        <v>5892690.6699999999</v>
      </c>
      <c r="R52" s="9">
        <f t="shared" si="12"/>
        <v>3750749</v>
      </c>
      <c r="S52" s="5">
        <v>3247067</v>
      </c>
      <c r="T52" s="5">
        <v>0</v>
      </c>
      <c r="U52" s="5">
        <v>503682</v>
      </c>
      <c r="V52" s="5">
        <v>1477832</v>
      </c>
      <c r="W52" s="7">
        <v>125246</v>
      </c>
      <c r="X52" s="5">
        <v>102686.48588149717</v>
      </c>
      <c r="Y52" s="6">
        <v>354304</v>
      </c>
      <c r="Z52" s="6"/>
      <c r="AA52" s="9">
        <f t="shared" si="17"/>
        <v>588362</v>
      </c>
      <c r="AB52" s="6">
        <v>369840</v>
      </c>
      <c r="AC52" s="6">
        <v>218522</v>
      </c>
      <c r="AD52" s="6">
        <v>0</v>
      </c>
      <c r="AE52" s="6">
        <v>0</v>
      </c>
      <c r="AF52" s="6"/>
      <c r="AG52" s="9">
        <f t="shared" si="18"/>
        <v>149121.4720472272</v>
      </c>
      <c r="AH52" s="5">
        <v>83973.311249331309</v>
      </c>
      <c r="AI52" s="5">
        <v>64289.777667962</v>
      </c>
      <c r="AJ52" s="5">
        <v>858.38312993390377</v>
      </c>
      <c r="AK52" s="5"/>
      <c r="AL52" s="9">
        <f t="shared" si="19"/>
        <v>18656772</v>
      </c>
      <c r="AM52" s="5">
        <v>8412194</v>
      </c>
      <c r="AN52" s="5">
        <v>650959</v>
      </c>
      <c r="AO52" s="5">
        <v>265233</v>
      </c>
      <c r="AP52" s="5">
        <v>588362</v>
      </c>
      <c r="AQ52" s="5">
        <v>8740024</v>
      </c>
      <c r="AR52" s="5"/>
      <c r="AS52" s="9">
        <f t="shared" si="20"/>
        <v>11591342.191612842</v>
      </c>
      <c r="AT52" s="5">
        <v>5726294</v>
      </c>
      <c r="AU52" s="5">
        <v>2287763</v>
      </c>
      <c r="AV52" s="9">
        <f t="shared" si="21"/>
        <v>1729459.4790620296</v>
      </c>
      <c r="AW52" s="5">
        <v>803014.55889198603</v>
      </c>
      <c r="AX52" s="5">
        <v>926444.92017004348</v>
      </c>
      <c r="AY52" s="5">
        <v>1582592.7125508117</v>
      </c>
      <c r="AZ52" s="5">
        <v>367389.07198387961</v>
      </c>
      <c r="BA52" s="5">
        <v>265233</v>
      </c>
    </row>
    <row r="53" spans="1:53">
      <c r="A53" s="3" t="s">
        <v>76</v>
      </c>
      <c r="B53" s="3" t="s">
        <v>77</v>
      </c>
      <c r="C53" s="3">
        <v>36</v>
      </c>
      <c r="D53" s="3">
        <v>3</v>
      </c>
      <c r="E53" s="6">
        <v>13311</v>
      </c>
      <c r="F53" s="6"/>
      <c r="G53" s="11">
        <f t="shared" si="9"/>
        <v>38095443.57565327</v>
      </c>
      <c r="H53" s="11">
        <f t="shared" si="10"/>
        <v>26503609.939639688</v>
      </c>
      <c r="I53" s="11">
        <f t="shared" si="11"/>
        <v>11591833.636013582</v>
      </c>
      <c r="J53" s="6"/>
      <c r="K53" s="11">
        <f t="shared" si="13"/>
        <v>2734.4734328702339</v>
      </c>
      <c r="L53" s="11">
        <f t="shared" si="14"/>
        <v>1720.72901231677</v>
      </c>
      <c r="M53" s="11">
        <f t="shared" si="15"/>
        <v>1013.7444205534639</v>
      </c>
      <c r="N53" s="6"/>
      <c r="O53" s="11">
        <f t="shared" si="16"/>
        <v>36398575.864935681</v>
      </c>
      <c r="P53" s="5">
        <v>15890621.784935683</v>
      </c>
      <c r="Q53" s="5">
        <v>11387949.08</v>
      </c>
      <c r="R53" s="9">
        <f t="shared" si="12"/>
        <v>4225029</v>
      </c>
      <c r="S53" s="5">
        <v>3923339</v>
      </c>
      <c r="T53" s="5">
        <v>249598</v>
      </c>
      <c r="U53" s="5">
        <v>52092</v>
      </c>
      <c r="V53" s="5">
        <v>4100606</v>
      </c>
      <c r="W53" s="7">
        <v>318307</v>
      </c>
      <c r="X53" s="5">
        <v>243351.64048665084</v>
      </c>
      <c r="Y53" s="6">
        <v>794370</v>
      </c>
      <c r="Z53" s="6"/>
      <c r="AA53" s="9">
        <f t="shared" si="17"/>
        <v>848319</v>
      </c>
      <c r="AB53" s="6">
        <v>728182</v>
      </c>
      <c r="AC53" s="6">
        <v>116938</v>
      </c>
      <c r="AD53" s="6">
        <v>3199</v>
      </c>
      <c r="AE53" s="6">
        <v>0</v>
      </c>
      <c r="AF53" s="6"/>
      <c r="AG53" s="9">
        <f t="shared" si="18"/>
        <v>286890.07023093937</v>
      </c>
      <c r="AH53" s="5">
        <v>95531.982257723605</v>
      </c>
      <c r="AI53" s="5">
        <v>186352.86803247439</v>
      </c>
      <c r="AJ53" s="5">
        <v>5005.2199407413545</v>
      </c>
      <c r="AK53" s="5"/>
      <c r="AL53" s="9">
        <f t="shared" si="19"/>
        <v>21059396</v>
      </c>
      <c r="AM53" s="5">
        <v>8653085</v>
      </c>
      <c r="AN53" s="5">
        <v>816109</v>
      </c>
      <c r="AO53" s="5">
        <v>1060504</v>
      </c>
      <c r="AP53" s="5">
        <v>848319</v>
      </c>
      <c r="AQ53" s="5">
        <v>9681379</v>
      </c>
      <c r="AR53" s="5"/>
      <c r="AS53" s="9">
        <f t="shared" si="20"/>
        <v>22904623.882948525</v>
      </c>
      <c r="AT53" s="5">
        <v>8704488</v>
      </c>
      <c r="AU53" s="5">
        <v>8302819</v>
      </c>
      <c r="AV53" s="9">
        <f t="shared" si="21"/>
        <v>2719626.6574040558</v>
      </c>
      <c r="AW53" s="5">
        <v>1292593.9775783233</v>
      </c>
      <c r="AX53" s="5">
        <v>1427032.6798257327</v>
      </c>
      <c r="AY53" s="5">
        <v>2117186.2255444657</v>
      </c>
      <c r="AZ53" s="5">
        <v>879359.39928710484</v>
      </c>
      <c r="BA53" s="5">
        <v>1060504</v>
      </c>
    </row>
    <row r="54" spans="1:53">
      <c r="A54" s="3" t="s">
        <v>74</v>
      </c>
      <c r="B54" s="3" t="s">
        <v>75</v>
      </c>
      <c r="C54" s="3">
        <v>35</v>
      </c>
      <c r="D54" s="3">
        <v>1</v>
      </c>
      <c r="E54" s="6">
        <v>4552</v>
      </c>
      <c r="F54" s="6"/>
      <c r="G54" s="11">
        <f t="shared" si="9"/>
        <v>14354154.541599819</v>
      </c>
      <c r="H54" s="11">
        <f t="shared" si="10"/>
        <v>9962748.0995323043</v>
      </c>
      <c r="I54" s="11">
        <f t="shared" si="11"/>
        <v>4391406.4420675151</v>
      </c>
      <c r="J54" s="6"/>
      <c r="K54" s="11">
        <f t="shared" si="13"/>
        <v>3049.2910756743127</v>
      </c>
      <c r="L54" s="11">
        <f t="shared" si="14"/>
        <v>1892.8152111276038</v>
      </c>
      <c r="M54" s="11">
        <f t="shared" si="15"/>
        <v>1156.4758645467089</v>
      </c>
      <c r="N54" s="6"/>
      <c r="O54" s="11">
        <f t="shared" si="16"/>
        <v>13880372.976469472</v>
      </c>
      <c r="P54" s="5">
        <v>6112633.851469473</v>
      </c>
      <c r="Q54" s="5">
        <v>3077567.9249999998</v>
      </c>
      <c r="R54" s="9">
        <f t="shared" si="12"/>
        <v>3491334.2</v>
      </c>
      <c r="S54" s="5">
        <v>2947588.2</v>
      </c>
      <c r="T54" s="5">
        <v>0</v>
      </c>
      <c r="U54" s="5">
        <v>543746</v>
      </c>
      <c r="V54" s="5">
        <v>886010</v>
      </c>
      <c r="W54" s="7">
        <v>10841</v>
      </c>
      <c r="X54" s="5">
        <v>127221.29000000001</v>
      </c>
      <c r="Y54" s="6">
        <v>312827</v>
      </c>
      <c r="Z54" s="6"/>
      <c r="AA54" s="9">
        <f t="shared" si="17"/>
        <v>281797</v>
      </c>
      <c r="AB54" s="6">
        <v>151389</v>
      </c>
      <c r="AC54" s="6">
        <v>130408</v>
      </c>
      <c r="AD54" s="6">
        <v>0</v>
      </c>
      <c r="AE54" s="6">
        <v>0</v>
      </c>
      <c r="AF54" s="6"/>
      <c r="AG54" s="9">
        <f t="shared" si="18"/>
        <v>53922.275130348615</v>
      </c>
      <c r="AH54" s="5">
        <v>16662.355703338511</v>
      </c>
      <c r="AI54" s="5">
        <v>37259.9194270101</v>
      </c>
      <c r="AJ54" s="5">
        <v>0</v>
      </c>
      <c r="AK54" s="5"/>
      <c r="AL54" s="9">
        <f t="shared" si="19"/>
        <v>14335636</v>
      </c>
      <c r="AM54" s="5">
        <v>5566002</v>
      </c>
      <c r="AN54" s="5">
        <v>578109</v>
      </c>
      <c r="AO54" s="5">
        <v>1023707</v>
      </c>
      <c r="AP54" s="5">
        <v>281797</v>
      </c>
      <c r="AQ54" s="5">
        <v>6886021</v>
      </c>
      <c r="AR54" s="5"/>
      <c r="AS54" s="9">
        <f t="shared" si="20"/>
        <v>8616094.8410528526</v>
      </c>
      <c r="AT54" s="5">
        <v>3850285</v>
      </c>
      <c r="AU54" s="5">
        <v>1376795.2168895095</v>
      </c>
      <c r="AV54" s="9">
        <f t="shared" si="21"/>
        <v>1175216.4097358123</v>
      </c>
      <c r="AW54" s="5">
        <v>541293.60698481742</v>
      </c>
      <c r="AX54" s="5">
        <v>633922.80275099503</v>
      </c>
      <c r="AY54" s="5">
        <v>1190091.2144275303</v>
      </c>
      <c r="AZ54" s="5">
        <v>171436.84874363974</v>
      </c>
      <c r="BA54" s="5">
        <v>1023707</v>
      </c>
    </row>
    <row r="55" spans="1:53">
      <c r="A55" s="3" t="s">
        <v>72</v>
      </c>
      <c r="B55" s="3" t="s">
        <v>73</v>
      </c>
      <c r="C55" s="3">
        <v>34</v>
      </c>
      <c r="D55" s="3">
        <v>6</v>
      </c>
      <c r="E55" s="6">
        <v>42239</v>
      </c>
      <c r="F55" s="6"/>
      <c r="G55" s="11">
        <f t="shared" si="9"/>
        <v>100396720.18889171</v>
      </c>
      <c r="H55" s="11">
        <f t="shared" si="10"/>
        <v>100659045.14722116</v>
      </c>
      <c r="I55" s="11">
        <f t="shared" si="11"/>
        <v>-262324.95832945406</v>
      </c>
      <c r="J55" s="6"/>
      <c r="K55" s="11">
        <f t="shared" si="13"/>
        <v>2244.8392129084509</v>
      </c>
      <c r="L55" s="11">
        <f t="shared" si="14"/>
        <v>2104.745942320842</v>
      </c>
      <c r="M55" s="11">
        <f t="shared" si="15"/>
        <v>140.09327058760891</v>
      </c>
      <c r="N55" s="6"/>
      <c r="O55" s="11">
        <f t="shared" si="16"/>
        <v>94819763.514040053</v>
      </c>
      <c r="P55" s="5">
        <v>51725543.249040052</v>
      </c>
      <c r="Q55" s="5">
        <v>29676721.454999998</v>
      </c>
      <c r="R55" s="9">
        <f t="shared" si="12"/>
        <v>6670589.8099999996</v>
      </c>
      <c r="S55" s="5">
        <v>5513687.8099999996</v>
      </c>
      <c r="T55" s="5">
        <v>757468</v>
      </c>
      <c r="U55" s="5">
        <v>399434</v>
      </c>
      <c r="V55" s="5">
        <v>5193625</v>
      </c>
      <c r="W55" s="7">
        <v>43972</v>
      </c>
      <c r="X55" s="5">
        <v>763594</v>
      </c>
      <c r="Y55" s="6">
        <v>1553284</v>
      </c>
      <c r="Z55" s="6"/>
      <c r="AA55" s="9">
        <f t="shared" si="17"/>
        <v>2069716</v>
      </c>
      <c r="AB55" s="6">
        <v>1733139</v>
      </c>
      <c r="AC55" s="6">
        <v>335283</v>
      </c>
      <c r="AD55" s="6">
        <v>0</v>
      </c>
      <c r="AE55" s="6">
        <v>1294</v>
      </c>
      <c r="AF55" s="6"/>
      <c r="AG55" s="9">
        <f t="shared" si="18"/>
        <v>2699674.6748516564</v>
      </c>
      <c r="AH55" s="5">
        <v>1654850.3499809678</v>
      </c>
      <c r="AI55" s="5">
        <v>1016061.4375743474</v>
      </c>
      <c r="AJ55" s="5">
        <v>28762.887296341574</v>
      </c>
      <c r="AK55" s="5"/>
      <c r="AL55" s="9">
        <f t="shared" si="19"/>
        <v>109124792</v>
      </c>
      <c r="AM55" s="5">
        <v>45215373</v>
      </c>
      <c r="AN55" s="5">
        <v>5017544</v>
      </c>
      <c r="AO55" s="5">
        <v>4329479</v>
      </c>
      <c r="AP55" s="5">
        <v>2069716</v>
      </c>
      <c r="AQ55" s="5">
        <v>52492680</v>
      </c>
      <c r="AR55" s="5"/>
      <c r="AS55" s="9">
        <f t="shared" si="20"/>
        <v>88902363.857690036</v>
      </c>
      <c r="AT55" s="5">
        <v>35467938</v>
      </c>
      <c r="AU55" s="5">
        <v>33935746.260198802</v>
      </c>
      <c r="AV55" s="9">
        <f t="shared" si="21"/>
        <v>8097717.3715014085</v>
      </c>
      <c r="AW55" s="5">
        <v>3847424.0318425465</v>
      </c>
      <c r="AX55" s="5">
        <v>4250293.339658862</v>
      </c>
      <c r="AY55" s="5">
        <v>7071483.2259898111</v>
      </c>
      <c r="AZ55" s="5">
        <v>3658963.9180297214</v>
      </c>
      <c r="BA55" s="5">
        <v>4329479</v>
      </c>
    </row>
    <row r="56" spans="1:53">
      <c r="A56" s="3" t="s">
        <v>70</v>
      </c>
      <c r="B56" s="3" t="s">
        <v>71</v>
      </c>
      <c r="C56" s="3">
        <v>33</v>
      </c>
      <c r="D56" s="3">
        <v>8</v>
      </c>
      <c r="E56" s="6">
        <v>16239</v>
      </c>
      <c r="F56" s="6"/>
      <c r="G56" s="11">
        <f t="shared" si="9"/>
        <v>37257528.322041735</v>
      </c>
      <c r="H56" s="11">
        <f t="shared" si="10"/>
        <v>21648642.641809158</v>
      </c>
      <c r="I56" s="11">
        <f t="shared" si="11"/>
        <v>15608885.680232577</v>
      </c>
      <c r="J56" s="6"/>
      <c r="K56" s="11">
        <f t="shared" si="13"/>
        <v>2127.2994262611701</v>
      </c>
      <c r="L56" s="11">
        <f t="shared" si="14"/>
        <v>1135.2105921095315</v>
      </c>
      <c r="M56" s="11">
        <f t="shared" si="15"/>
        <v>992.08883415163859</v>
      </c>
      <c r="N56" s="6"/>
      <c r="O56" s="11">
        <f t="shared" si="16"/>
        <v>34545215.383055143</v>
      </c>
      <c r="P56" s="5">
        <v>18322143.433055144</v>
      </c>
      <c r="Q56" s="5">
        <v>12206825.949999999</v>
      </c>
      <c r="R56" s="9">
        <f t="shared" si="12"/>
        <v>2373546</v>
      </c>
      <c r="S56" s="5">
        <v>2238413</v>
      </c>
      <c r="T56" s="5">
        <v>0</v>
      </c>
      <c r="U56" s="5">
        <v>135133</v>
      </c>
      <c r="V56" s="5">
        <v>869734</v>
      </c>
      <c r="W56" s="7">
        <v>7646</v>
      </c>
      <c r="X56" s="5">
        <v>390831.29</v>
      </c>
      <c r="Y56" s="6">
        <v>772966</v>
      </c>
      <c r="Z56" s="6"/>
      <c r="AA56" s="9">
        <f t="shared" si="17"/>
        <v>1263601</v>
      </c>
      <c r="AB56" s="6">
        <v>941004</v>
      </c>
      <c r="AC56" s="6">
        <v>322597</v>
      </c>
      <c r="AD56" s="6">
        <v>0</v>
      </c>
      <c r="AE56" s="6">
        <v>0</v>
      </c>
      <c r="AF56" s="6"/>
      <c r="AG56" s="9">
        <f t="shared" si="18"/>
        <v>1050234.6489865934</v>
      </c>
      <c r="AH56" s="5">
        <v>780580.38836050243</v>
      </c>
      <c r="AI56" s="5">
        <v>264176.52696711122</v>
      </c>
      <c r="AJ56" s="5">
        <v>5477.7336589796187</v>
      </c>
      <c r="AK56" s="5"/>
      <c r="AL56" s="9">
        <f t="shared" si="19"/>
        <v>34330218</v>
      </c>
      <c r="AM56" s="5">
        <v>15729071</v>
      </c>
      <c r="AN56" s="5">
        <v>755223</v>
      </c>
      <c r="AO56" s="5">
        <v>680815</v>
      </c>
      <c r="AP56" s="5">
        <v>1263601</v>
      </c>
      <c r="AQ56" s="5">
        <v>15901508</v>
      </c>
      <c r="AR56" s="5"/>
      <c r="AS56" s="9">
        <f t="shared" si="20"/>
        <v>18434684.805266682</v>
      </c>
      <c r="AT56" s="5">
        <v>8521329</v>
      </c>
      <c r="AU56" s="5">
        <v>3876497.0430983705</v>
      </c>
      <c r="AV56" s="9">
        <f t="shared" si="21"/>
        <v>2653412.1541995476</v>
      </c>
      <c r="AW56" s="5">
        <v>1319805.2624817151</v>
      </c>
      <c r="AX56" s="5">
        <v>1333606.8917178325</v>
      </c>
      <c r="AY56" s="5">
        <v>2702631.6079687625</v>
      </c>
      <c r="AZ56" s="5">
        <v>560545.68234292837</v>
      </c>
      <c r="BA56" s="5">
        <v>680815</v>
      </c>
    </row>
    <row r="57" spans="1:53">
      <c r="A57" s="3" t="s">
        <v>68</v>
      </c>
      <c r="B57" s="3" t="s">
        <v>69</v>
      </c>
      <c r="C57" s="3">
        <v>32</v>
      </c>
      <c r="D57" s="3">
        <v>10</v>
      </c>
      <c r="E57" s="6">
        <v>10266</v>
      </c>
      <c r="F57" s="6"/>
      <c r="G57" s="11">
        <f t="shared" si="9"/>
        <v>27047520.051112618</v>
      </c>
      <c r="H57" s="11">
        <f t="shared" si="10"/>
        <v>22194121.306397058</v>
      </c>
      <c r="I57" s="11">
        <f t="shared" si="11"/>
        <v>4853398.7447155602</v>
      </c>
      <c r="J57" s="6"/>
      <c r="K57" s="11">
        <f t="shared" si="13"/>
        <v>2504.5248436545075</v>
      </c>
      <c r="L57" s="11">
        <f t="shared" si="14"/>
        <v>1854.596063087886</v>
      </c>
      <c r="M57" s="11">
        <f t="shared" si="15"/>
        <v>649.92878056662153</v>
      </c>
      <c r="N57" s="6"/>
      <c r="O57" s="11">
        <f t="shared" si="16"/>
        <v>25711452.044957176</v>
      </c>
      <c r="P57" s="5">
        <v>12357069.014957177</v>
      </c>
      <c r="Q57" s="5">
        <v>6675703.0299999993</v>
      </c>
      <c r="R57" s="9">
        <f t="shared" si="12"/>
        <v>4409149</v>
      </c>
      <c r="S57" s="5">
        <v>3933911</v>
      </c>
      <c r="T57" s="5">
        <v>0</v>
      </c>
      <c r="U57" s="5">
        <v>475238</v>
      </c>
      <c r="V57" s="5">
        <v>2093573</v>
      </c>
      <c r="W57" s="7">
        <v>120836</v>
      </c>
      <c r="X57" s="5">
        <v>156968.29</v>
      </c>
      <c r="Y57" s="6">
        <v>175958</v>
      </c>
      <c r="Z57" s="6"/>
      <c r="AA57" s="9">
        <f t="shared" si="17"/>
        <v>794703</v>
      </c>
      <c r="AB57" s="6">
        <v>526823</v>
      </c>
      <c r="AC57" s="6">
        <v>267880</v>
      </c>
      <c r="AD57" s="6">
        <v>0</v>
      </c>
      <c r="AE57" s="6">
        <v>0</v>
      </c>
      <c r="AF57" s="6"/>
      <c r="AG57" s="9">
        <f t="shared" si="18"/>
        <v>263560.71615544154</v>
      </c>
      <c r="AH57" s="5">
        <v>161036.83243152738</v>
      </c>
      <c r="AI57" s="5">
        <v>96674.385540350529</v>
      </c>
      <c r="AJ57" s="5">
        <v>5849.4981835636681</v>
      </c>
      <c r="AK57" s="5"/>
      <c r="AL57" s="9">
        <f t="shared" si="19"/>
        <v>34368622</v>
      </c>
      <c r="AM57" s="5">
        <v>14563991</v>
      </c>
      <c r="AN57" s="5">
        <v>1653035</v>
      </c>
      <c r="AO57" s="5">
        <v>967285</v>
      </c>
      <c r="AP57" s="5">
        <v>794703</v>
      </c>
      <c r="AQ57" s="5">
        <v>16389608</v>
      </c>
      <c r="AR57" s="5"/>
      <c r="AS57" s="9">
        <f t="shared" si="20"/>
        <v>19039283.183660239</v>
      </c>
      <c r="AT57" s="5">
        <v>8056932</v>
      </c>
      <c r="AU57" s="5">
        <v>4003984</v>
      </c>
      <c r="AV57" s="9">
        <f t="shared" si="21"/>
        <v>2260608.8458848237</v>
      </c>
      <c r="AW57" s="5">
        <v>1056363.7001987274</v>
      </c>
      <c r="AX57" s="5">
        <v>1204245.1456860963</v>
      </c>
      <c r="AY57" s="5">
        <v>3750473.3377754134</v>
      </c>
      <c r="AZ57" s="5">
        <v>894229.27685199317</v>
      </c>
      <c r="BA57" s="5">
        <v>967285</v>
      </c>
    </row>
    <row r="58" spans="1:53">
      <c r="A58" s="3" t="s">
        <v>66</v>
      </c>
      <c r="B58" s="3" t="s">
        <v>67</v>
      </c>
      <c r="C58" s="3">
        <v>31</v>
      </c>
      <c r="D58" s="3">
        <v>3</v>
      </c>
      <c r="E58" s="6">
        <v>45058</v>
      </c>
      <c r="F58" s="6"/>
      <c r="G58" s="11">
        <f t="shared" si="9"/>
        <v>107895136.89891489</v>
      </c>
      <c r="H58" s="11">
        <f t="shared" si="10"/>
        <v>89455097.87956579</v>
      </c>
      <c r="I58" s="11">
        <f t="shared" si="11"/>
        <v>18440039.019349098</v>
      </c>
      <c r="J58" s="6"/>
      <c r="K58" s="11">
        <f t="shared" si="13"/>
        <v>2185.9119285475786</v>
      </c>
      <c r="L58" s="11">
        <f t="shared" si="14"/>
        <v>1733.0724314573679</v>
      </c>
      <c r="M58" s="11">
        <f t="shared" si="15"/>
        <v>452.83949709021067</v>
      </c>
      <c r="N58" s="6"/>
      <c r="O58" s="11">
        <f t="shared" si="16"/>
        <v>98492819.676496804</v>
      </c>
      <c r="P58" s="5">
        <v>47665251.77149681</v>
      </c>
      <c r="Q58" s="5">
        <v>37573874.004999995</v>
      </c>
      <c r="R58" s="9">
        <f t="shared" si="12"/>
        <v>8998562.9000000004</v>
      </c>
      <c r="S58" s="5">
        <v>8103362.9000000004</v>
      </c>
      <c r="T58" s="5">
        <v>690266</v>
      </c>
      <c r="U58" s="5">
        <v>204934</v>
      </c>
      <c r="V58" s="5">
        <v>3188286</v>
      </c>
      <c r="W58" s="7">
        <v>288658</v>
      </c>
      <c r="X58" s="5">
        <v>898495.29</v>
      </c>
      <c r="Y58" s="6">
        <v>1066845</v>
      </c>
      <c r="Z58" s="6"/>
      <c r="AA58" s="9">
        <f t="shared" si="17"/>
        <v>6308376</v>
      </c>
      <c r="AB58" s="6">
        <v>1927273</v>
      </c>
      <c r="AC58" s="6">
        <v>173204</v>
      </c>
      <c r="AD58" s="6">
        <v>4206440</v>
      </c>
      <c r="AE58" s="6">
        <v>1459</v>
      </c>
      <c r="AF58" s="6"/>
      <c r="AG58" s="9">
        <f t="shared" si="18"/>
        <v>1906787.9324180719</v>
      </c>
      <c r="AH58" s="5">
        <v>1045578.7032206792</v>
      </c>
      <c r="AI58" s="5">
        <v>759945.20716360561</v>
      </c>
      <c r="AJ58" s="5">
        <v>101264.0220337871</v>
      </c>
      <c r="AK58" s="5"/>
      <c r="AL58" s="9">
        <f t="shared" si="19"/>
        <v>126358348</v>
      </c>
      <c r="AM58" s="5">
        <v>55852985</v>
      </c>
      <c r="AN58" s="5">
        <v>1486802</v>
      </c>
      <c r="AO58" s="5">
        <v>5839387</v>
      </c>
      <c r="AP58" s="5">
        <v>6308376</v>
      </c>
      <c r="AQ58" s="5">
        <v>56870798</v>
      </c>
      <c r="AR58" s="5"/>
      <c r="AS58" s="9">
        <f t="shared" si="20"/>
        <v>78088777.616606086</v>
      </c>
      <c r="AT58" s="5">
        <v>30204685</v>
      </c>
      <c r="AU58" s="5">
        <v>25740272</v>
      </c>
      <c r="AV58" s="9">
        <f t="shared" si="21"/>
        <v>8667080.1271772962</v>
      </c>
      <c r="AW58" s="5">
        <v>4146019.8985768422</v>
      </c>
      <c r="AX58" s="5">
        <v>4521060.2286004536</v>
      </c>
      <c r="AY58" s="5">
        <v>7637353.489428794</v>
      </c>
      <c r="AZ58" s="5">
        <v>2699240.1357823992</v>
      </c>
      <c r="BA58" s="5">
        <v>5839387</v>
      </c>
    </row>
    <row r="59" spans="1:53">
      <c r="A59" s="3" t="s">
        <v>64</v>
      </c>
      <c r="B59" s="3" t="s">
        <v>65</v>
      </c>
      <c r="C59" s="3">
        <v>30</v>
      </c>
      <c r="D59" s="3">
        <v>8</v>
      </c>
      <c r="E59" s="6">
        <v>37816</v>
      </c>
      <c r="F59" s="6"/>
      <c r="G59" s="11">
        <f t="shared" si="9"/>
        <v>79438888.061569512</v>
      </c>
      <c r="H59" s="11">
        <f t="shared" si="10"/>
        <v>73834622.227736712</v>
      </c>
      <c r="I59" s="11">
        <f t="shared" si="11"/>
        <v>5604265.8338328004</v>
      </c>
      <c r="J59" s="6"/>
      <c r="K59" s="11">
        <f t="shared" si="13"/>
        <v>1956.2859039057353</v>
      </c>
      <c r="L59" s="11">
        <f t="shared" si="14"/>
        <v>1732.1068633391069</v>
      </c>
      <c r="M59" s="11">
        <f t="shared" si="15"/>
        <v>224.17904056662837</v>
      </c>
      <c r="N59" s="6"/>
      <c r="O59" s="11">
        <f t="shared" si="16"/>
        <v>73978907.742099285</v>
      </c>
      <c r="P59" s="5">
        <v>45063276.712099284</v>
      </c>
      <c r="Q59" s="5">
        <v>22663997.030000001</v>
      </c>
      <c r="R59" s="9">
        <f t="shared" si="12"/>
        <v>3517815</v>
      </c>
      <c r="S59" s="5">
        <v>2847786</v>
      </c>
      <c r="T59" s="5">
        <v>443520</v>
      </c>
      <c r="U59" s="5">
        <v>226509</v>
      </c>
      <c r="V59" s="5">
        <v>1163264</v>
      </c>
      <c r="W59" s="7">
        <v>72363</v>
      </c>
      <c r="X59" s="5">
        <v>734510.29</v>
      </c>
      <c r="Y59" s="6">
        <v>1570555</v>
      </c>
      <c r="Z59" s="6"/>
      <c r="AA59" s="9">
        <f t="shared" si="17"/>
        <v>2087869</v>
      </c>
      <c r="AB59" s="6">
        <v>1549526</v>
      </c>
      <c r="AC59" s="6">
        <v>538343</v>
      </c>
      <c r="AD59" s="6">
        <v>0</v>
      </c>
      <c r="AE59" s="6">
        <v>0</v>
      </c>
      <c r="AF59" s="6"/>
      <c r="AG59" s="9">
        <f t="shared" si="18"/>
        <v>2565238.0294702244</v>
      </c>
      <c r="AH59" s="5">
        <v>1844016.4416262533</v>
      </c>
      <c r="AI59" s="5">
        <v>701199.70058906905</v>
      </c>
      <c r="AJ59" s="5">
        <v>20021.887254901962</v>
      </c>
      <c r="AK59" s="5"/>
      <c r="AL59" s="9">
        <f t="shared" si="19"/>
        <v>82890562</v>
      </c>
      <c r="AM59" s="5">
        <v>37919405</v>
      </c>
      <c r="AN59" s="5">
        <v>1147016</v>
      </c>
      <c r="AO59" s="5">
        <v>2378860</v>
      </c>
      <c r="AP59" s="5">
        <v>2087869</v>
      </c>
      <c r="AQ59" s="5">
        <v>39357412</v>
      </c>
      <c r="AR59" s="5"/>
      <c r="AS59" s="9">
        <f t="shared" si="20"/>
        <v>65501353.144031666</v>
      </c>
      <c r="AT59" s="5">
        <v>29488055</v>
      </c>
      <c r="AU59" s="5">
        <v>21302707.060356382</v>
      </c>
      <c r="AV59" s="9">
        <f t="shared" si="21"/>
        <v>6608742.7811392415</v>
      </c>
      <c r="AW59" s="5">
        <v>3198260.9737972803</v>
      </c>
      <c r="AX59" s="5">
        <v>3410481.8073419612</v>
      </c>
      <c r="AY59" s="5">
        <v>5722988.3025360471</v>
      </c>
      <c r="AZ59" s="5">
        <v>1724526.3025657937</v>
      </c>
      <c r="BA59" s="5">
        <v>2378860</v>
      </c>
    </row>
    <row r="60" spans="1:53">
      <c r="A60" s="3" t="s">
        <v>62</v>
      </c>
      <c r="B60" s="3" t="s">
        <v>63</v>
      </c>
      <c r="C60" s="3">
        <v>29</v>
      </c>
      <c r="D60" s="3">
        <v>2</v>
      </c>
      <c r="E60" s="6">
        <v>20428</v>
      </c>
      <c r="F60" s="6"/>
      <c r="G60" s="11">
        <f t="shared" si="9"/>
        <v>44248430.767714329</v>
      </c>
      <c r="H60" s="11">
        <f t="shared" si="10"/>
        <v>37884546.97733891</v>
      </c>
      <c r="I60" s="11">
        <f t="shared" si="11"/>
        <v>6363883.790375419</v>
      </c>
      <c r="J60" s="6"/>
      <c r="K60" s="11">
        <f t="shared" si="13"/>
        <v>2057.5804908131408</v>
      </c>
      <c r="L60" s="11">
        <f t="shared" si="14"/>
        <v>1636.1260715310116</v>
      </c>
      <c r="M60" s="11">
        <f t="shared" si="15"/>
        <v>421.45441928212927</v>
      </c>
      <c r="N60" s="6"/>
      <c r="O60" s="11">
        <f t="shared" si="16"/>
        <v>42032254.266330838</v>
      </c>
      <c r="P60" s="5">
        <v>24846089.396330833</v>
      </c>
      <c r="Q60" s="5">
        <v>12985461.880000001</v>
      </c>
      <c r="R60" s="9">
        <f t="shared" si="12"/>
        <v>3504684.99</v>
      </c>
      <c r="S60" s="5">
        <v>3226061.99</v>
      </c>
      <c r="T60" s="5">
        <v>0</v>
      </c>
      <c r="U60" s="5">
        <v>278623</v>
      </c>
      <c r="V60" s="5">
        <v>422960</v>
      </c>
      <c r="W60" s="7">
        <v>0</v>
      </c>
      <c r="X60" s="5">
        <v>166293.29</v>
      </c>
      <c r="Y60" s="6">
        <v>273058</v>
      </c>
      <c r="Z60" s="6"/>
      <c r="AA60" s="9">
        <f t="shared" si="17"/>
        <v>1077369</v>
      </c>
      <c r="AB60" s="6">
        <v>922437</v>
      </c>
      <c r="AC60" s="6">
        <v>154932</v>
      </c>
      <c r="AD60" s="6">
        <v>0</v>
      </c>
      <c r="AE60" s="6">
        <v>0</v>
      </c>
      <c r="AF60" s="6"/>
      <c r="AG60" s="9">
        <f t="shared" si="18"/>
        <v>972514.21138349525</v>
      </c>
      <c r="AH60" s="5">
        <v>672577.10228487721</v>
      </c>
      <c r="AI60" s="5">
        <v>286931.39568979549</v>
      </c>
      <c r="AJ60" s="5">
        <v>13005.713408822494</v>
      </c>
      <c r="AK60" s="5"/>
      <c r="AL60" s="9">
        <f t="shared" si="19"/>
        <v>60566800</v>
      </c>
      <c r="AM60" s="5">
        <v>24638631</v>
      </c>
      <c r="AN60" s="5">
        <v>1674198</v>
      </c>
      <c r="AO60" s="5">
        <v>3970571</v>
      </c>
      <c r="AP60" s="5">
        <v>1077369</v>
      </c>
      <c r="AQ60" s="5">
        <v>29206031</v>
      </c>
      <c r="AR60" s="5"/>
      <c r="AS60" s="9">
        <f t="shared" si="20"/>
        <v>33422783.389235504</v>
      </c>
      <c r="AT60" s="5">
        <v>12246067</v>
      </c>
      <c r="AU60" s="5">
        <v>9610259.2805751152</v>
      </c>
      <c r="AV60" s="9">
        <f t="shared" si="21"/>
        <v>3689409.1180561064</v>
      </c>
      <c r="AW60" s="5">
        <v>1791044.4640811691</v>
      </c>
      <c r="AX60" s="5">
        <v>1898364.6539749375</v>
      </c>
      <c r="AY60" s="5">
        <v>3906476.9906042814</v>
      </c>
      <c r="AZ60" s="5">
        <v>772354.47004730045</v>
      </c>
      <c r="BA60" s="5">
        <v>3970571</v>
      </c>
    </row>
    <row r="61" spans="1:53">
      <c r="A61" s="3" t="s">
        <v>60</v>
      </c>
      <c r="B61" s="3" t="s">
        <v>61</v>
      </c>
      <c r="C61" s="3">
        <v>28</v>
      </c>
      <c r="D61" s="3">
        <v>12</v>
      </c>
      <c r="E61" s="6">
        <v>19027</v>
      </c>
      <c r="F61" s="6"/>
      <c r="G61" s="11">
        <f t="shared" si="9"/>
        <v>51508009.459687524</v>
      </c>
      <c r="H61" s="11">
        <f t="shared" si="10"/>
        <v>32562359.237874176</v>
      </c>
      <c r="I61" s="11">
        <f t="shared" si="11"/>
        <v>18945650.221813347</v>
      </c>
      <c r="J61" s="6"/>
      <c r="K61" s="11">
        <f t="shared" si="13"/>
        <v>2550.0946215651006</v>
      </c>
      <c r="L61" s="11">
        <f t="shared" si="14"/>
        <v>1464.1557135293765</v>
      </c>
      <c r="M61" s="11">
        <f t="shared" si="15"/>
        <v>1085.9389080357241</v>
      </c>
      <c r="N61" s="6"/>
      <c r="O61" s="11">
        <f t="shared" si="16"/>
        <v>48520650.364519171</v>
      </c>
      <c r="P61" s="5">
        <v>29458472.154519167</v>
      </c>
      <c r="Q61" s="5">
        <v>11124697.01</v>
      </c>
      <c r="R61" s="9">
        <f t="shared" si="12"/>
        <v>4868103.2</v>
      </c>
      <c r="S61" s="5">
        <v>4056224.2</v>
      </c>
      <c r="T61" s="5">
        <v>208152</v>
      </c>
      <c r="U61" s="5">
        <v>603727</v>
      </c>
      <c r="V61" s="5">
        <v>2163153</v>
      </c>
      <c r="W61" s="7">
        <v>259912</v>
      </c>
      <c r="X61" s="5">
        <v>296700.28999999998</v>
      </c>
      <c r="Y61" s="6">
        <v>906225</v>
      </c>
      <c r="Z61" s="6"/>
      <c r="AA61" s="9">
        <f t="shared" si="17"/>
        <v>1416283</v>
      </c>
      <c r="AB61" s="6">
        <v>1101736</v>
      </c>
      <c r="AC61" s="6">
        <v>314547</v>
      </c>
      <c r="AD61" s="6">
        <v>0</v>
      </c>
      <c r="AE61" s="6">
        <v>0</v>
      </c>
      <c r="AF61" s="6"/>
      <c r="AG61" s="9">
        <f t="shared" si="18"/>
        <v>1014463.805168352</v>
      </c>
      <c r="AH61" s="5">
        <v>799130.53259356611</v>
      </c>
      <c r="AI61" s="5">
        <v>205651.27506461585</v>
      </c>
      <c r="AJ61" s="5">
        <v>9681.9975101699711</v>
      </c>
      <c r="AK61" s="5"/>
      <c r="AL61" s="9">
        <f t="shared" si="19"/>
        <v>44946724</v>
      </c>
      <c r="AM61" s="5">
        <v>19334121</v>
      </c>
      <c r="AN61" s="5">
        <v>2241333</v>
      </c>
      <c r="AO61" s="5">
        <v>897908</v>
      </c>
      <c r="AP61" s="5">
        <v>1416283</v>
      </c>
      <c r="AQ61" s="5">
        <v>21057079</v>
      </c>
      <c r="AR61" s="5"/>
      <c r="AS61" s="9">
        <f t="shared" si="20"/>
        <v>27858490.761323445</v>
      </c>
      <c r="AT61" s="5">
        <v>15412294</v>
      </c>
      <c r="AU61" s="5">
        <v>4668124.1707695685</v>
      </c>
      <c r="AV61" s="9">
        <f t="shared" si="21"/>
        <v>4061857.8758599707</v>
      </c>
      <c r="AW61" s="5">
        <v>1928958.7648893497</v>
      </c>
      <c r="AX61" s="5">
        <v>2132899.110970621</v>
      </c>
      <c r="AY61" s="5">
        <v>2818306.7146939058</v>
      </c>
      <c r="AZ61" s="5">
        <v>642010.60069076379</v>
      </c>
      <c r="BA61" s="5">
        <v>897908</v>
      </c>
    </row>
    <row r="62" spans="1:53">
      <c r="A62" s="3" t="s">
        <v>58</v>
      </c>
      <c r="B62" s="3" t="s">
        <v>59</v>
      </c>
      <c r="C62" s="3">
        <v>27</v>
      </c>
      <c r="D62" s="3">
        <v>13</v>
      </c>
      <c r="E62" s="6">
        <v>1152425</v>
      </c>
      <c r="F62" s="6"/>
      <c r="G62" s="11">
        <f t="shared" si="9"/>
        <v>2604712406.0278563</v>
      </c>
      <c r="H62" s="11">
        <f t="shared" si="10"/>
        <v>4281573638.0536118</v>
      </c>
      <c r="I62" s="11">
        <f t="shared" si="11"/>
        <v>-1676861232.0257554</v>
      </c>
      <c r="J62" s="6"/>
      <c r="K62" s="11">
        <f t="shared" si="13"/>
        <v>2108.8525838645696</v>
      </c>
      <c r="L62" s="11">
        <f t="shared" si="14"/>
        <v>3282.5824533152645</v>
      </c>
      <c r="M62" s="11">
        <f t="shared" si="15"/>
        <v>-1173.7298694506949</v>
      </c>
      <c r="N62" s="6"/>
      <c r="O62" s="11">
        <f t="shared" si="16"/>
        <v>2430294438.9601269</v>
      </c>
      <c r="P62" s="5">
        <v>1309909353.090127</v>
      </c>
      <c r="Q62" s="5">
        <v>963539674.87</v>
      </c>
      <c r="R62" s="9">
        <f t="shared" si="12"/>
        <v>68877323</v>
      </c>
      <c r="S62" s="5">
        <v>33220687</v>
      </c>
      <c r="T62" s="5">
        <v>35640814</v>
      </c>
      <c r="U62" s="5">
        <v>15822</v>
      </c>
      <c r="V62" s="5">
        <v>69634978</v>
      </c>
      <c r="W62" s="7">
        <v>739914</v>
      </c>
      <c r="X62" s="5">
        <v>18082253</v>
      </c>
      <c r="Y62" s="6">
        <v>18333110</v>
      </c>
      <c r="Z62" s="6"/>
      <c r="AA62" s="9">
        <f t="shared" si="17"/>
        <v>17101528</v>
      </c>
      <c r="AB62" s="6">
        <v>16902328</v>
      </c>
      <c r="AC62" s="6">
        <v>113887</v>
      </c>
      <c r="AD62" s="6">
        <v>0</v>
      </c>
      <c r="AE62" s="6">
        <v>85313</v>
      </c>
      <c r="AF62" s="6"/>
      <c r="AG62" s="9">
        <f t="shared" si="18"/>
        <v>138494272.06772956</v>
      </c>
      <c r="AH62" s="5">
        <v>93901982.747880474</v>
      </c>
      <c r="AI62" s="5">
        <v>44110752.50382714</v>
      </c>
      <c r="AJ62" s="5">
        <v>481536.81602193537</v>
      </c>
      <c r="AK62" s="5"/>
      <c r="AL62" s="9">
        <f t="shared" si="19"/>
        <v>5042671090</v>
      </c>
      <c r="AM62" s="5">
        <v>1997567580</v>
      </c>
      <c r="AN62" s="5">
        <v>257294314</v>
      </c>
      <c r="AO62" s="5">
        <v>266473651</v>
      </c>
      <c r="AP62" s="5">
        <v>17101528</v>
      </c>
      <c r="AQ62" s="5">
        <v>2504234017</v>
      </c>
      <c r="AR62" s="5"/>
      <c r="AS62" s="9">
        <f t="shared" si="20"/>
        <v>3782930083.7618437</v>
      </c>
      <c r="AT62" s="5">
        <v>1842641203</v>
      </c>
      <c r="AU62" s="5">
        <v>1295300308.6770682</v>
      </c>
      <c r="AV62" s="9">
        <f t="shared" si="21"/>
        <v>215452257.72015637</v>
      </c>
      <c r="AW62" s="5">
        <v>97916925.924553663</v>
      </c>
      <c r="AX62" s="5">
        <v>117535331.79560272</v>
      </c>
      <c r="AY62" s="5">
        <v>163062663.3646192</v>
      </c>
      <c r="AZ62" s="5">
        <v>283191296.57161129</v>
      </c>
      <c r="BA62" s="5">
        <v>266473651</v>
      </c>
    </row>
    <row r="63" spans="1:53">
      <c r="A63" s="3" t="s">
        <v>56</v>
      </c>
      <c r="B63" s="3" t="s">
        <v>57</v>
      </c>
      <c r="C63" s="3">
        <v>26</v>
      </c>
      <c r="D63" s="3">
        <v>4</v>
      </c>
      <c r="E63" s="6">
        <v>6018</v>
      </c>
      <c r="F63" s="6"/>
      <c r="G63" s="11">
        <f t="shared" si="9"/>
        <v>15834040.368751382</v>
      </c>
      <c r="H63" s="11">
        <f t="shared" si="10"/>
        <v>12590077.99874842</v>
      </c>
      <c r="I63" s="11">
        <f t="shared" si="11"/>
        <v>3243962.3700029626</v>
      </c>
      <c r="J63" s="6"/>
      <c r="K63" s="11">
        <f t="shared" si="13"/>
        <v>2497.5473628504678</v>
      </c>
      <c r="L63" s="11">
        <f t="shared" si="14"/>
        <v>1794.1306785281649</v>
      </c>
      <c r="M63" s="11">
        <f t="shared" si="15"/>
        <v>703.4166843223029</v>
      </c>
      <c r="N63" s="6"/>
      <c r="O63" s="11">
        <f t="shared" si="16"/>
        <v>15030240.029634114</v>
      </c>
      <c r="P63" s="5">
        <v>6115819.9296341147</v>
      </c>
      <c r="Q63" s="5">
        <v>5535953.0999999996</v>
      </c>
      <c r="R63" s="9">
        <f t="shared" si="12"/>
        <v>2418279</v>
      </c>
      <c r="S63" s="5">
        <v>2238413</v>
      </c>
      <c r="T63" s="5">
        <v>0</v>
      </c>
      <c r="U63" s="5">
        <v>179866</v>
      </c>
      <c r="V63" s="5">
        <v>820509</v>
      </c>
      <c r="W63" s="7">
        <v>14227</v>
      </c>
      <c r="X63" s="5">
        <v>114866.29000000001</v>
      </c>
      <c r="Y63" s="6">
        <v>139679</v>
      </c>
      <c r="Z63" s="6"/>
      <c r="AA63" s="9">
        <f t="shared" si="17"/>
        <v>414701</v>
      </c>
      <c r="AB63" s="6">
        <v>284022</v>
      </c>
      <c r="AC63" s="6">
        <v>126934</v>
      </c>
      <c r="AD63" s="6">
        <v>0</v>
      </c>
      <c r="AE63" s="6">
        <v>3745</v>
      </c>
      <c r="AF63" s="6"/>
      <c r="AG63" s="9">
        <f t="shared" si="18"/>
        <v>260006.04911726961</v>
      </c>
      <c r="AH63" s="5">
        <v>181868.05447134242</v>
      </c>
      <c r="AI63" s="5">
        <v>76057.523796967667</v>
      </c>
      <c r="AJ63" s="5">
        <v>2080.4708489595205</v>
      </c>
      <c r="AK63" s="5"/>
      <c r="AL63" s="9">
        <f t="shared" si="19"/>
        <v>19308096</v>
      </c>
      <c r="AM63" s="5">
        <v>8629128</v>
      </c>
      <c r="AN63" s="5">
        <v>661410</v>
      </c>
      <c r="AO63" s="5">
        <v>363510</v>
      </c>
      <c r="AP63" s="5">
        <v>414701</v>
      </c>
      <c r="AQ63" s="5">
        <v>9239347</v>
      </c>
      <c r="AR63" s="5"/>
      <c r="AS63" s="9">
        <f t="shared" si="20"/>
        <v>10797078.423382496</v>
      </c>
      <c r="AT63" s="5">
        <v>5304459</v>
      </c>
      <c r="AU63" s="5">
        <v>1771880.3511224247</v>
      </c>
      <c r="AV63" s="9">
        <f t="shared" si="21"/>
        <v>1485532.7577630519</v>
      </c>
      <c r="AW63" s="5">
        <v>695831.91902136221</v>
      </c>
      <c r="AX63" s="5">
        <v>789700.8387416898</v>
      </c>
      <c r="AY63" s="5">
        <v>1871696.3144970203</v>
      </c>
      <c r="AZ63" s="5">
        <v>307466.81760287087</v>
      </c>
      <c r="BA63" s="5">
        <v>363510</v>
      </c>
    </row>
    <row r="64" spans="1:53">
      <c r="A64" s="3" t="s">
        <v>54</v>
      </c>
      <c r="B64" s="3" t="s">
        <v>55</v>
      </c>
      <c r="C64" s="3">
        <v>25</v>
      </c>
      <c r="D64" s="3">
        <v>12</v>
      </c>
      <c r="E64" s="6">
        <v>46183</v>
      </c>
      <c r="F64" s="6"/>
      <c r="G64" s="11">
        <f t="shared" si="9"/>
        <v>88075458.543995693</v>
      </c>
      <c r="H64" s="11">
        <f t="shared" si="10"/>
        <v>101757041.4892496</v>
      </c>
      <c r="I64" s="11">
        <f t="shared" si="11"/>
        <v>-13681582.945253909</v>
      </c>
      <c r="J64" s="6"/>
      <c r="K64" s="11">
        <f t="shared" si="13"/>
        <v>1772.088905426883</v>
      </c>
      <c r="L64" s="11">
        <f t="shared" si="14"/>
        <v>1900.6611924083195</v>
      </c>
      <c r="M64" s="11">
        <f t="shared" si="15"/>
        <v>-128.57228698143649</v>
      </c>
      <c r="N64" s="6"/>
      <c r="O64" s="11">
        <f t="shared" si="16"/>
        <v>81840381.919329733</v>
      </c>
      <c r="P64" s="5">
        <v>47602297.814329728</v>
      </c>
      <c r="Q64" s="5">
        <v>23865062.105</v>
      </c>
      <c r="R64" s="9">
        <f t="shared" si="12"/>
        <v>6151919</v>
      </c>
      <c r="S64" s="5">
        <v>4854732</v>
      </c>
      <c r="T64" s="5">
        <v>764485</v>
      </c>
      <c r="U64" s="5">
        <v>532702</v>
      </c>
      <c r="V64" s="5">
        <v>2894222</v>
      </c>
      <c r="W64" s="7">
        <v>89670</v>
      </c>
      <c r="X64" s="5">
        <v>794533.29</v>
      </c>
      <c r="Y64" s="6">
        <v>1326881</v>
      </c>
      <c r="Z64" s="6"/>
      <c r="AA64" s="9">
        <f t="shared" si="17"/>
        <v>1950713</v>
      </c>
      <c r="AB64" s="6">
        <v>1450092</v>
      </c>
      <c r="AC64" s="6">
        <v>500621</v>
      </c>
      <c r="AD64" s="6">
        <v>0</v>
      </c>
      <c r="AE64" s="6">
        <v>0</v>
      </c>
      <c r="AF64" s="6"/>
      <c r="AG64" s="9">
        <f t="shared" si="18"/>
        <v>3400160.334665949</v>
      </c>
      <c r="AH64" s="5">
        <v>2394273.519717712</v>
      </c>
      <c r="AI64" s="5">
        <v>973435.49967221473</v>
      </c>
      <c r="AJ64" s="5">
        <v>32451.315276022349</v>
      </c>
      <c r="AK64" s="5"/>
      <c r="AL64" s="9">
        <f t="shared" si="19"/>
        <v>150904670</v>
      </c>
      <c r="AM64" s="5">
        <v>63079456</v>
      </c>
      <c r="AN64" s="5">
        <v>7355599</v>
      </c>
      <c r="AO64" s="5">
        <v>5017280</v>
      </c>
      <c r="AP64" s="5">
        <v>1950713</v>
      </c>
      <c r="AQ64" s="5">
        <v>73501622</v>
      </c>
      <c r="AR64" s="5"/>
      <c r="AS64" s="9">
        <f t="shared" si="20"/>
        <v>87778235.848993421</v>
      </c>
      <c r="AT64" s="5">
        <v>43704842</v>
      </c>
      <c r="AU64" s="5">
        <v>19544188.721225627</v>
      </c>
      <c r="AV64" s="9">
        <f t="shared" si="21"/>
        <v>9746905.5293987971</v>
      </c>
      <c r="AW64" s="5">
        <v>4602857.4136817213</v>
      </c>
      <c r="AX64" s="5">
        <v>5144048.1157170758</v>
      </c>
      <c r="AY64" s="5">
        <v>9765019.5983690042</v>
      </c>
      <c r="AZ64" s="5">
        <v>4231900.1108573861</v>
      </c>
      <c r="BA64" s="5">
        <v>5017280</v>
      </c>
    </row>
    <row r="65" spans="1:53">
      <c r="A65" s="3" t="s">
        <v>52</v>
      </c>
      <c r="B65" s="3" t="s">
        <v>53</v>
      </c>
      <c r="C65" s="3">
        <v>24</v>
      </c>
      <c r="D65" s="3">
        <v>12</v>
      </c>
      <c r="E65" s="6">
        <v>31255</v>
      </c>
      <c r="F65" s="6"/>
      <c r="G65" s="11">
        <f t="shared" si="9"/>
        <v>75060524.337933704</v>
      </c>
      <c r="H65" s="11">
        <f t="shared" si="10"/>
        <v>65751846.405077234</v>
      </c>
      <c r="I65" s="11">
        <f t="shared" si="11"/>
        <v>9308677.9328564703</v>
      </c>
      <c r="J65" s="6"/>
      <c r="K65" s="11">
        <f t="shared" si="13"/>
        <v>2259.380430100568</v>
      </c>
      <c r="L65" s="11">
        <f t="shared" si="14"/>
        <v>1843.2379239848328</v>
      </c>
      <c r="M65" s="11">
        <f t="shared" si="15"/>
        <v>416.14250611573516</v>
      </c>
      <c r="N65" s="6"/>
      <c r="O65" s="11">
        <f t="shared" si="16"/>
        <v>70616935.342793256</v>
      </c>
      <c r="P65" s="5">
        <v>37023196.907793246</v>
      </c>
      <c r="Q65" s="5">
        <v>21032778.435000002</v>
      </c>
      <c r="R65" s="9">
        <f t="shared" si="12"/>
        <v>5535559</v>
      </c>
      <c r="S65" s="5">
        <v>4409686</v>
      </c>
      <c r="T65" s="5">
        <v>774615</v>
      </c>
      <c r="U65" s="5">
        <v>351258</v>
      </c>
      <c r="V65" s="5">
        <v>5643536</v>
      </c>
      <c r="W65" s="7">
        <v>105318</v>
      </c>
      <c r="X65" s="5">
        <v>722788.29</v>
      </c>
      <c r="Y65" s="6">
        <v>1381865</v>
      </c>
      <c r="Z65" s="6"/>
      <c r="AA65" s="9">
        <f t="shared" si="17"/>
        <v>1971671</v>
      </c>
      <c r="AB65" s="6">
        <v>1646276</v>
      </c>
      <c r="AC65" s="6">
        <v>325395</v>
      </c>
      <c r="AD65" s="6">
        <v>0</v>
      </c>
      <c r="AE65" s="6">
        <v>0</v>
      </c>
      <c r="AF65" s="6"/>
      <c r="AG65" s="9">
        <f t="shared" si="18"/>
        <v>1643811.7051404489</v>
      </c>
      <c r="AH65" s="5">
        <v>938639.31506111182</v>
      </c>
      <c r="AI65" s="5">
        <v>700965.10375233693</v>
      </c>
      <c r="AJ65" s="5">
        <v>4207.2863269999789</v>
      </c>
      <c r="AK65" s="5"/>
      <c r="AL65" s="9">
        <f t="shared" si="19"/>
        <v>79155980</v>
      </c>
      <c r="AM65" s="5">
        <v>32783795</v>
      </c>
      <c r="AN65" s="5">
        <v>3938305</v>
      </c>
      <c r="AO65" s="5">
        <v>2855890</v>
      </c>
      <c r="AP65" s="5">
        <v>1971671</v>
      </c>
      <c r="AQ65" s="5">
        <v>37606319</v>
      </c>
      <c r="AR65" s="5"/>
      <c r="AS65" s="9">
        <f t="shared" si="20"/>
        <v>57610401.314145952</v>
      </c>
      <c r="AT65" s="5">
        <v>21921631</v>
      </c>
      <c r="AU65" s="5">
        <v>18453288.536926117</v>
      </c>
      <c r="AV65" s="9">
        <f t="shared" si="21"/>
        <v>5930747.7935110908</v>
      </c>
      <c r="AW65" s="5">
        <v>2838973.7177995322</v>
      </c>
      <c r="AX65" s="5">
        <v>3091774.0757115586</v>
      </c>
      <c r="AY65" s="5">
        <v>8448843.983708743</v>
      </c>
      <c r="AZ65" s="5">
        <v>2210697.2974201976</v>
      </c>
      <c r="BA65" s="5">
        <v>2855890</v>
      </c>
    </row>
    <row r="66" spans="1:53">
      <c r="A66" s="3" t="s">
        <v>50</v>
      </c>
      <c r="B66" s="3" t="s">
        <v>51</v>
      </c>
      <c r="C66" s="3">
        <v>23</v>
      </c>
      <c r="D66" s="3">
        <v>12</v>
      </c>
      <c r="E66" s="6">
        <v>20866</v>
      </c>
      <c r="F66" s="6"/>
      <c r="G66" s="11">
        <f t="shared" si="9"/>
        <v>46867938.083661482</v>
      </c>
      <c r="H66" s="11">
        <f t="shared" si="10"/>
        <v>35936991.873097114</v>
      </c>
      <c r="I66" s="11">
        <f t="shared" si="11"/>
        <v>10930946.210564367</v>
      </c>
      <c r="J66" s="6"/>
      <c r="K66" s="11">
        <f t="shared" ref="K66:K89" si="22">O66/E66</f>
        <v>2114.1325794279924</v>
      </c>
      <c r="L66" s="11">
        <f t="shared" ref="L66:L89" si="23">AS66/E66</f>
        <v>1457.9670588844074</v>
      </c>
      <c r="M66" s="11">
        <f t="shared" ref="M66:M89" si="24">SUM(K66-L66)</f>
        <v>656.16552054358499</v>
      </c>
      <c r="N66" s="6"/>
      <c r="O66" s="11">
        <f t="shared" ref="O66:O89" si="25">SUM(P66+Q66+R66+V66+Y66)</f>
        <v>44113490.402344488</v>
      </c>
      <c r="P66" s="5">
        <v>20832535.732344486</v>
      </c>
      <c r="Q66" s="5">
        <v>12685751.17</v>
      </c>
      <c r="R66" s="9">
        <f t="shared" si="12"/>
        <v>6083608.5</v>
      </c>
      <c r="S66" s="5">
        <v>5308931.5</v>
      </c>
      <c r="T66" s="5">
        <v>0</v>
      </c>
      <c r="U66" s="5">
        <v>774677</v>
      </c>
      <c r="V66" s="5">
        <v>3693634</v>
      </c>
      <c r="W66" s="7">
        <v>245070</v>
      </c>
      <c r="X66" s="5">
        <v>70187.488347353181</v>
      </c>
      <c r="Y66" s="6">
        <v>817961</v>
      </c>
      <c r="Z66" s="6"/>
      <c r="AA66" s="9">
        <f t="shared" ref="AA66:AA88" si="26">SUM(AB66+AC66+AD66+AE66)</f>
        <v>1619505</v>
      </c>
      <c r="AB66" s="6">
        <v>1187346</v>
      </c>
      <c r="AC66" s="6">
        <v>432159</v>
      </c>
      <c r="AD66" s="6">
        <v>0</v>
      </c>
      <c r="AE66" s="6">
        <v>0</v>
      </c>
      <c r="AF66" s="6"/>
      <c r="AG66" s="9">
        <f t="shared" ref="AG66:AG88" si="27">SUM(AH66+AI66+AJ66)</f>
        <v>819685.19296964607</v>
      </c>
      <c r="AH66" s="5">
        <v>570170.62515154644</v>
      </c>
      <c r="AI66" s="5">
        <v>242927.58553698714</v>
      </c>
      <c r="AJ66" s="5">
        <v>6586.982281112515</v>
      </c>
      <c r="AK66" s="5"/>
      <c r="AL66" s="9">
        <f t="shared" ref="AL66:AL88" si="28">SUM(AM66+AN66+AO66+AP66+AQ66)</f>
        <v>48296670</v>
      </c>
      <c r="AM66" s="5">
        <v>21138590</v>
      </c>
      <c r="AN66" s="5">
        <v>1924756</v>
      </c>
      <c r="AO66" s="5">
        <v>1084989</v>
      </c>
      <c r="AP66" s="5">
        <v>1619505</v>
      </c>
      <c r="AQ66" s="5">
        <v>22528830</v>
      </c>
      <c r="AR66" s="5"/>
      <c r="AS66" s="9">
        <f t="shared" ref="AS66:AS89" si="29">SUM(AT66+AU66+AV66+AY66+BA66)</f>
        <v>30421940.650682043</v>
      </c>
      <c r="AT66" s="5">
        <v>13260713</v>
      </c>
      <c r="AU66" s="5">
        <v>8012893.4566889964</v>
      </c>
      <c r="AV66" s="9">
        <f t="shared" ref="AV66:AV89" si="30">SUM(AW66+AX66)</f>
        <v>4711666.714369759</v>
      </c>
      <c r="AW66" s="5">
        <v>2253154.6147387931</v>
      </c>
      <c r="AX66" s="5">
        <v>2458512.0996309654</v>
      </c>
      <c r="AY66" s="5">
        <v>3351678.4796232893</v>
      </c>
      <c r="AZ66" s="5">
        <v>803384.50804531923</v>
      </c>
      <c r="BA66" s="5">
        <v>1084989</v>
      </c>
    </row>
    <row r="67" spans="1:53">
      <c r="A67" s="3" t="s">
        <v>48</v>
      </c>
      <c r="B67" s="3" t="s">
        <v>49</v>
      </c>
      <c r="C67" s="3">
        <v>22</v>
      </c>
      <c r="D67" s="3">
        <v>11</v>
      </c>
      <c r="E67" s="6">
        <v>14553</v>
      </c>
      <c r="F67" s="6"/>
      <c r="G67" s="11">
        <f t="shared" ref="G67:G88" si="31">SUM(O67+W67+X67+AA67+AG67)</f>
        <v>36987205.966216415</v>
      </c>
      <c r="H67" s="11">
        <f t="shared" ref="H67:H88" si="32">SUM(AS67+AW67+AX67+AZ67)</f>
        <v>28539021.808309916</v>
      </c>
      <c r="I67" s="11">
        <f t="shared" ref="I67:I88" si="33">SUM(G67-H67)</f>
        <v>8448184.1579064988</v>
      </c>
      <c r="J67" s="6"/>
      <c r="K67" s="11">
        <f t="shared" si="22"/>
        <v>2421.0383575339597</v>
      </c>
      <c r="L67" s="11">
        <f t="shared" si="23"/>
        <v>1674.5508744722151</v>
      </c>
      <c r="M67" s="11">
        <f t="shared" si="24"/>
        <v>746.48748306174457</v>
      </c>
      <c r="N67" s="6"/>
      <c r="O67" s="11">
        <f t="shared" si="25"/>
        <v>35233371.217191719</v>
      </c>
      <c r="P67" s="5">
        <v>14832901.44799527</v>
      </c>
      <c r="Q67" s="5">
        <v>11380909.769196451</v>
      </c>
      <c r="R67" s="9">
        <f t="shared" si="12"/>
        <v>4813858</v>
      </c>
      <c r="S67" s="5">
        <v>4108155</v>
      </c>
      <c r="T67" s="5">
        <v>0</v>
      </c>
      <c r="U67" s="5">
        <v>705703</v>
      </c>
      <c r="V67" s="5">
        <v>3724407</v>
      </c>
      <c r="W67" s="7">
        <v>181766</v>
      </c>
      <c r="X67" s="5">
        <v>194072.29</v>
      </c>
      <c r="Y67" s="6">
        <v>481295</v>
      </c>
      <c r="Z67" s="6"/>
      <c r="AA67" s="9">
        <f t="shared" si="26"/>
        <v>1002468</v>
      </c>
      <c r="AB67" s="6">
        <v>740491</v>
      </c>
      <c r="AC67" s="6">
        <v>261977</v>
      </c>
      <c r="AD67" s="6">
        <v>0</v>
      </c>
      <c r="AE67" s="6">
        <v>0</v>
      </c>
      <c r="AF67" s="6"/>
      <c r="AG67" s="9">
        <f t="shared" si="27"/>
        <v>375528.45902469772</v>
      </c>
      <c r="AH67" s="5">
        <v>225705.69078313981</v>
      </c>
      <c r="AI67" s="5">
        <v>148934.1603535277</v>
      </c>
      <c r="AJ67" s="5">
        <v>888.60788803016806</v>
      </c>
      <c r="AK67" s="5"/>
      <c r="AL67" s="9">
        <f t="shared" si="28"/>
        <v>33742368</v>
      </c>
      <c r="AM67" s="5">
        <v>14988975</v>
      </c>
      <c r="AN67" s="5">
        <v>1224232</v>
      </c>
      <c r="AO67" s="5">
        <v>657977</v>
      </c>
      <c r="AP67" s="5">
        <v>1002468</v>
      </c>
      <c r="AQ67" s="5">
        <v>15868716</v>
      </c>
      <c r="AR67" s="5"/>
      <c r="AS67" s="9">
        <f t="shared" si="29"/>
        <v>24369738.876194146</v>
      </c>
      <c r="AT67" s="5">
        <v>10632906</v>
      </c>
      <c r="AU67" s="5">
        <v>6201782.16916099</v>
      </c>
      <c r="AV67" s="9">
        <f t="shared" si="30"/>
        <v>3418831.6462484822</v>
      </c>
      <c r="AW67" s="5">
        <v>1612573.8757931949</v>
      </c>
      <c r="AX67" s="5">
        <v>1806257.7704552875</v>
      </c>
      <c r="AY67" s="5">
        <v>3458242.0607846719</v>
      </c>
      <c r="AZ67" s="5">
        <v>750451.28586728848</v>
      </c>
      <c r="BA67" s="5">
        <v>657977</v>
      </c>
    </row>
    <row r="68" spans="1:53">
      <c r="A68" s="3" t="s">
        <v>46</v>
      </c>
      <c r="B68" s="3" t="s">
        <v>47</v>
      </c>
      <c r="C68" s="3">
        <v>21</v>
      </c>
      <c r="D68" s="3">
        <v>4</v>
      </c>
      <c r="E68" s="6">
        <v>36009</v>
      </c>
      <c r="F68" s="6"/>
      <c r="G68" s="11">
        <f t="shared" si="31"/>
        <v>69859039.347912058</v>
      </c>
      <c r="H68" s="11">
        <f t="shared" si="32"/>
        <v>96892119.234738633</v>
      </c>
      <c r="I68" s="11">
        <f t="shared" si="33"/>
        <v>-27033079.886826575</v>
      </c>
      <c r="J68" s="6"/>
      <c r="K68" s="11">
        <f t="shared" si="22"/>
        <v>1812.5480084936537</v>
      </c>
      <c r="L68" s="11">
        <f t="shared" si="23"/>
        <v>2387.2686655137659</v>
      </c>
      <c r="M68" s="11">
        <f t="shared" si="24"/>
        <v>-574.72065702011218</v>
      </c>
      <c r="N68" s="6"/>
      <c r="O68" s="11">
        <f t="shared" si="25"/>
        <v>65268041.237847976</v>
      </c>
      <c r="P68" s="5">
        <v>35347707.582847975</v>
      </c>
      <c r="Q68" s="5">
        <v>22196780.655000001</v>
      </c>
      <c r="R68" s="9">
        <f t="shared" ref="R68:R88" si="34">SUM(S68+T68+U68)</f>
        <v>4951083</v>
      </c>
      <c r="S68" s="5">
        <v>3880053</v>
      </c>
      <c r="T68" s="5">
        <v>724672</v>
      </c>
      <c r="U68" s="5">
        <v>346358</v>
      </c>
      <c r="V68" s="5">
        <v>1998619</v>
      </c>
      <c r="W68" s="7">
        <v>13021</v>
      </c>
      <c r="X68" s="5">
        <v>555813.29</v>
      </c>
      <c r="Y68" s="6">
        <v>773851</v>
      </c>
      <c r="Z68" s="6"/>
      <c r="AA68" s="9">
        <f t="shared" si="26"/>
        <v>1667883</v>
      </c>
      <c r="AB68" s="6">
        <v>1332345</v>
      </c>
      <c r="AC68" s="6">
        <v>335538</v>
      </c>
      <c r="AD68" s="6">
        <v>0</v>
      </c>
      <c r="AE68" s="6">
        <v>0</v>
      </c>
      <c r="AF68" s="6"/>
      <c r="AG68" s="9">
        <f t="shared" si="27"/>
        <v>2354280.8200640772</v>
      </c>
      <c r="AH68" s="5">
        <v>1553397.8514529362</v>
      </c>
      <c r="AI68" s="5">
        <v>778296.00688580272</v>
      </c>
      <c r="AJ68" s="5">
        <v>22586.961725338249</v>
      </c>
      <c r="AK68" s="5"/>
      <c r="AL68" s="9">
        <f t="shared" si="28"/>
        <v>105325080</v>
      </c>
      <c r="AM68" s="5">
        <v>43341097</v>
      </c>
      <c r="AN68" s="5">
        <v>3317925</v>
      </c>
      <c r="AO68" s="5">
        <v>6003518</v>
      </c>
      <c r="AP68" s="5">
        <v>1667883</v>
      </c>
      <c r="AQ68" s="5">
        <v>50994657</v>
      </c>
      <c r="AR68" s="5"/>
      <c r="AS68" s="9">
        <f t="shared" si="29"/>
        <v>85963157.376485199</v>
      </c>
      <c r="AT68" s="5">
        <v>31864628</v>
      </c>
      <c r="AU68" s="5">
        <v>32031460.781608433</v>
      </c>
      <c r="AV68" s="9">
        <f t="shared" si="30"/>
        <v>7630714.2258056663</v>
      </c>
      <c r="AW68" s="5">
        <v>3590768.1331285145</v>
      </c>
      <c r="AX68" s="5">
        <v>4039946.0926771513</v>
      </c>
      <c r="AY68" s="5">
        <v>8432836.3690711018</v>
      </c>
      <c r="AZ68" s="5">
        <v>3298247.6324477801</v>
      </c>
      <c r="BA68" s="5">
        <v>6003518</v>
      </c>
    </row>
    <row r="69" spans="1:53">
      <c r="A69" s="3" t="s">
        <v>44</v>
      </c>
      <c r="B69" s="3" t="s">
        <v>45</v>
      </c>
      <c r="C69" s="3">
        <v>20</v>
      </c>
      <c r="D69" s="3">
        <v>12</v>
      </c>
      <c r="E69" s="6">
        <v>20087</v>
      </c>
      <c r="F69" s="6"/>
      <c r="G69" s="11">
        <f t="shared" si="31"/>
        <v>43937092.086399987</v>
      </c>
      <c r="H69" s="11">
        <f t="shared" si="32"/>
        <v>35384467.720360145</v>
      </c>
      <c r="I69" s="11">
        <f t="shared" si="33"/>
        <v>8552624.3660398424</v>
      </c>
      <c r="J69" s="6"/>
      <c r="K69" s="11">
        <f t="shared" si="22"/>
        <v>2061.7799343542383</v>
      </c>
      <c r="L69" s="11">
        <f t="shared" si="23"/>
        <v>1521.9931262004332</v>
      </c>
      <c r="M69" s="11">
        <f t="shared" si="24"/>
        <v>539.78680815380517</v>
      </c>
      <c r="N69" s="6"/>
      <c r="O69" s="11">
        <f t="shared" si="25"/>
        <v>41414973.541373588</v>
      </c>
      <c r="P69" s="5">
        <v>25612141.01637359</v>
      </c>
      <c r="Q69" s="5">
        <v>9105878.5250000004</v>
      </c>
      <c r="R69" s="9">
        <f t="shared" si="34"/>
        <v>3571979</v>
      </c>
      <c r="S69" s="5">
        <v>3093123</v>
      </c>
      <c r="T69" s="5">
        <v>181387</v>
      </c>
      <c r="U69" s="5">
        <v>297469</v>
      </c>
      <c r="V69" s="5">
        <v>2383251</v>
      </c>
      <c r="W69" s="7">
        <v>322320</v>
      </c>
      <c r="X69" s="5">
        <v>210756.05629919237</v>
      </c>
      <c r="Y69" s="6">
        <v>741724</v>
      </c>
      <c r="Z69" s="6"/>
      <c r="AA69" s="9">
        <f t="shared" si="26"/>
        <v>1104120</v>
      </c>
      <c r="AB69" s="6">
        <v>887539</v>
      </c>
      <c r="AC69" s="6">
        <v>216581</v>
      </c>
      <c r="AD69" s="6">
        <v>0</v>
      </c>
      <c r="AE69" s="6">
        <v>0</v>
      </c>
      <c r="AF69" s="6"/>
      <c r="AG69" s="9">
        <f t="shared" si="27"/>
        <v>884922.48872720613</v>
      </c>
      <c r="AH69" s="5">
        <v>626943.44494132744</v>
      </c>
      <c r="AI69" s="5">
        <v>250815.77611706406</v>
      </c>
      <c r="AJ69" s="5">
        <v>7163.2676688146203</v>
      </c>
      <c r="AK69" s="5"/>
      <c r="AL69" s="9">
        <f t="shared" si="28"/>
        <v>47520570</v>
      </c>
      <c r="AM69" s="5">
        <v>21379952</v>
      </c>
      <c r="AN69" s="5">
        <v>1498046</v>
      </c>
      <c r="AO69" s="5">
        <v>882287</v>
      </c>
      <c r="AP69" s="5">
        <v>1104120</v>
      </c>
      <c r="AQ69" s="5">
        <v>22656165</v>
      </c>
      <c r="AR69" s="5"/>
      <c r="AS69" s="9">
        <f t="shared" si="29"/>
        <v>30572275.9259881</v>
      </c>
      <c r="AT69" s="5">
        <v>17995664</v>
      </c>
      <c r="AU69" s="5">
        <v>4600442.9555666121</v>
      </c>
      <c r="AV69" s="9">
        <f t="shared" si="30"/>
        <v>3858970.0257940916</v>
      </c>
      <c r="AW69" s="5">
        <v>1848371.9102395426</v>
      </c>
      <c r="AX69" s="5">
        <v>2010598.1155545488</v>
      </c>
      <c r="AY69" s="5">
        <v>3234911.9446273972</v>
      </c>
      <c r="AZ69" s="5">
        <v>953221.76857794507</v>
      </c>
      <c r="BA69" s="5">
        <v>882287</v>
      </c>
    </row>
    <row r="70" spans="1:53">
      <c r="A70" s="3" t="s">
        <v>42</v>
      </c>
      <c r="B70" s="3" t="s">
        <v>43</v>
      </c>
      <c r="C70" s="3">
        <v>19</v>
      </c>
      <c r="D70" s="3">
        <v>13</v>
      </c>
      <c r="E70" s="6">
        <v>398552</v>
      </c>
      <c r="F70" s="6"/>
      <c r="G70" s="11">
        <f t="shared" si="31"/>
        <v>764720889.50598216</v>
      </c>
      <c r="H70" s="11">
        <f t="shared" si="32"/>
        <v>1134452653.9682937</v>
      </c>
      <c r="I70" s="11">
        <f t="shared" si="33"/>
        <v>-369731764.46231151</v>
      </c>
      <c r="J70" s="6"/>
      <c r="K70" s="11">
        <f t="shared" si="22"/>
        <v>1801.3728678031932</v>
      </c>
      <c r="L70" s="11">
        <f t="shared" si="23"/>
        <v>2532.9390976360282</v>
      </c>
      <c r="M70" s="11">
        <f t="shared" si="24"/>
        <v>-731.56622983283501</v>
      </c>
      <c r="N70" s="6"/>
      <c r="O70" s="11">
        <f t="shared" si="25"/>
        <v>717940759.20869827</v>
      </c>
      <c r="P70" s="5">
        <v>490632683.54369831</v>
      </c>
      <c r="Q70" s="5">
        <v>187516892.66500002</v>
      </c>
      <c r="R70" s="9">
        <f t="shared" si="34"/>
        <v>24603431</v>
      </c>
      <c r="S70" s="5">
        <v>11703480</v>
      </c>
      <c r="T70" s="5">
        <v>12662108</v>
      </c>
      <c r="U70" s="5">
        <v>237843</v>
      </c>
      <c r="V70" s="5">
        <v>2556871</v>
      </c>
      <c r="W70" s="7">
        <v>4619</v>
      </c>
      <c r="X70" s="5">
        <v>4870682</v>
      </c>
      <c r="Y70" s="6">
        <v>12630881</v>
      </c>
      <c r="Z70" s="6"/>
      <c r="AA70" s="9">
        <f t="shared" si="26"/>
        <v>9232128</v>
      </c>
      <c r="AB70" s="6">
        <v>8867222</v>
      </c>
      <c r="AC70" s="6">
        <v>215517</v>
      </c>
      <c r="AD70" s="6">
        <v>0</v>
      </c>
      <c r="AE70" s="6">
        <v>149389</v>
      </c>
      <c r="AF70" s="6"/>
      <c r="AG70" s="9">
        <f t="shared" si="27"/>
        <v>32672701.29728388</v>
      </c>
      <c r="AH70" s="5">
        <v>22206386.233089957</v>
      </c>
      <c r="AI70" s="5">
        <v>10440221.023037482</v>
      </c>
      <c r="AJ70" s="5">
        <v>26094.041156441443</v>
      </c>
      <c r="AK70" s="5"/>
      <c r="AL70" s="9">
        <f t="shared" si="28"/>
        <v>1234536998</v>
      </c>
      <c r="AM70" s="5">
        <v>470011928</v>
      </c>
      <c r="AN70" s="5">
        <v>84834606</v>
      </c>
      <c r="AO70" s="5">
        <v>62421965</v>
      </c>
      <c r="AP70" s="5">
        <v>9232128</v>
      </c>
      <c r="AQ70" s="5">
        <v>608036371</v>
      </c>
      <c r="AR70" s="5"/>
      <c r="AS70" s="9">
        <f t="shared" si="29"/>
        <v>1009507943.2410343</v>
      </c>
      <c r="AT70" s="5">
        <v>532704175</v>
      </c>
      <c r="AU70" s="5">
        <v>276658014.46234047</v>
      </c>
      <c r="AV70" s="9">
        <f t="shared" si="30"/>
        <v>80642747.247509897</v>
      </c>
      <c r="AW70" s="5">
        <v>36571614.52374348</v>
      </c>
      <c r="AX70" s="5">
        <v>44071132.723766424</v>
      </c>
      <c r="AY70" s="5">
        <v>57081041.531183921</v>
      </c>
      <c r="AZ70" s="5">
        <v>44301963.479749329</v>
      </c>
      <c r="BA70" s="5">
        <v>62421965</v>
      </c>
    </row>
    <row r="71" spans="1:53">
      <c r="A71" s="3" t="s">
        <v>40</v>
      </c>
      <c r="B71" s="3" t="s">
        <v>41</v>
      </c>
      <c r="C71" s="3">
        <v>18</v>
      </c>
      <c r="D71" s="3">
        <v>5</v>
      </c>
      <c r="E71" s="6">
        <v>62500</v>
      </c>
      <c r="F71" s="6"/>
      <c r="G71" s="11">
        <f t="shared" si="31"/>
        <v>129078049.36682077</v>
      </c>
      <c r="H71" s="11">
        <f t="shared" si="32"/>
        <v>158108417.65605813</v>
      </c>
      <c r="I71" s="11">
        <f t="shared" si="33"/>
        <v>-29030368.289237365</v>
      </c>
      <c r="J71" s="6"/>
      <c r="K71" s="11">
        <f t="shared" si="22"/>
        <v>1937.8610740696899</v>
      </c>
      <c r="L71" s="11">
        <f t="shared" si="23"/>
        <v>2247.9904941616364</v>
      </c>
      <c r="M71" s="11">
        <f t="shared" si="24"/>
        <v>-310.12942009194649</v>
      </c>
      <c r="N71" s="6"/>
      <c r="O71" s="11">
        <f t="shared" si="25"/>
        <v>121116317.12935562</v>
      </c>
      <c r="P71" s="5">
        <v>67671292.879355624</v>
      </c>
      <c r="Q71" s="5">
        <v>41792139.549999997</v>
      </c>
      <c r="R71" s="9">
        <f t="shared" si="34"/>
        <v>6516729.7000000002</v>
      </c>
      <c r="S71" s="5">
        <v>5217561.2</v>
      </c>
      <c r="T71" s="5">
        <v>919335.5</v>
      </c>
      <c r="U71" s="5">
        <v>379833</v>
      </c>
      <c r="V71" s="5">
        <v>4531855</v>
      </c>
      <c r="W71" s="7">
        <v>34299</v>
      </c>
      <c r="X71" s="5">
        <v>1030442.9472253221</v>
      </c>
      <c r="Y71" s="6">
        <v>604300</v>
      </c>
      <c r="Z71" s="6"/>
      <c r="AA71" s="9">
        <f t="shared" si="26"/>
        <v>3392883</v>
      </c>
      <c r="AB71" s="6">
        <v>1986441</v>
      </c>
      <c r="AC71" s="6">
        <v>234150</v>
      </c>
      <c r="AD71" s="6">
        <v>1172292</v>
      </c>
      <c r="AE71" s="6">
        <v>0</v>
      </c>
      <c r="AF71" s="6"/>
      <c r="AG71" s="9">
        <f t="shared" si="27"/>
        <v>3504107.2902398324</v>
      </c>
      <c r="AH71" s="5">
        <v>2093274.1094989937</v>
      </c>
      <c r="AI71" s="5">
        <v>1363672.4831913006</v>
      </c>
      <c r="AJ71" s="5">
        <v>47160.697549537603</v>
      </c>
      <c r="AK71" s="5"/>
      <c r="AL71" s="9">
        <f t="shared" si="28"/>
        <v>210873970</v>
      </c>
      <c r="AM71" s="5">
        <v>85687269</v>
      </c>
      <c r="AN71" s="5">
        <v>3553504</v>
      </c>
      <c r="AO71" s="5">
        <v>16196212</v>
      </c>
      <c r="AP71" s="5">
        <v>3392883</v>
      </c>
      <c r="AQ71" s="5">
        <v>102044102</v>
      </c>
      <c r="AR71" s="5"/>
      <c r="AS71" s="9">
        <f t="shared" si="29"/>
        <v>140499405.88510227</v>
      </c>
      <c r="AT71" s="5">
        <v>44582042</v>
      </c>
      <c r="AU71" s="5">
        <v>54645444.477682739</v>
      </c>
      <c r="AV71" s="9">
        <f t="shared" si="30"/>
        <v>12750034.18613282</v>
      </c>
      <c r="AW71" s="5">
        <v>6042110.1357747335</v>
      </c>
      <c r="AX71" s="5">
        <v>6707924.0503580868</v>
      </c>
      <c r="AY71" s="5">
        <v>12325673.221286725</v>
      </c>
      <c r="AZ71" s="5">
        <v>4858977.5848230543</v>
      </c>
      <c r="BA71" s="5">
        <v>16196212</v>
      </c>
    </row>
    <row r="72" spans="1:53">
      <c r="A72" s="3" t="s">
        <v>38</v>
      </c>
      <c r="B72" s="3" t="s">
        <v>39</v>
      </c>
      <c r="C72" s="3">
        <v>17</v>
      </c>
      <c r="D72" s="3">
        <v>10</v>
      </c>
      <c r="E72" s="6">
        <v>11687</v>
      </c>
      <c r="F72" s="6"/>
      <c r="G72" s="11">
        <f t="shared" si="31"/>
        <v>34443069.829606578</v>
      </c>
      <c r="H72" s="11">
        <f t="shared" si="32"/>
        <v>21949820.944307569</v>
      </c>
      <c r="I72" s="11">
        <f t="shared" si="33"/>
        <v>12493248.885299008</v>
      </c>
      <c r="J72" s="6"/>
      <c r="K72" s="11">
        <f t="shared" si="22"/>
        <v>2817.8551044082678</v>
      </c>
      <c r="L72" s="11">
        <f t="shared" si="23"/>
        <v>1594.5186788233855</v>
      </c>
      <c r="M72" s="11">
        <f t="shared" si="24"/>
        <v>1223.3364255848824</v>
      </c>
      <c r="N72" s="6"/>
      <c r="O72" s="11">
        <f t="shared" si="25"/>
        <v>32932272.605219424</v>
      </c>
      <c r="P72" s="5">
        <v>14485031.975219425</v>
      </c>
      <c r="Q72" s="5">
        <v>12356890.629999999</v>
      </c>
      <c r="R72" s="9">
        <f t="shared" si="34"/>
        <v>3156936</v>
      </c>
      <c r="S72" s="5">
        <v>2788193</v>
      </c>
      <c r="T72" s="5">
        <v>0</v>
      </c>
      <c r="U72" s="5">
        <v>368743</v>
      </c>
      <c r="V72" s="5">
        <v>2461767</v>
      </c>
      <c r="W72" s="7">
        <v>102302</v>
      </c>
      <c r="X72" s="5">
        <v>243950.29</v>
      </c>
      <c r="Y72" s="6">
        <v>471647</v>
      </c>
      <c r="Z72" s="6"/>
      <c r="AA72" s="9">
        <f t="shared" si="26"/>
        <v>767355</v>
      </c>
      <c r="AB72" s="6">
        <v>553715</v>
      </c>
      <c r="AC72" s="6">
        <v>213640</v>
      </c>
      <c r="AD72" s="6">
        <v>0</v>
      </c>
      <c r="AE72" s="6">
        <v>0</v>
      </c>
      <c r="AF72" s="6"/>
      <c r="AG72" s="9">
        <f t="shared" si="27"/>
        <v>397189.93438715418</v>
      </c>
      <c r="AH72" s="5">
        <v>236929.56168903809</v>
      </c>
      <c r="AI72" s="5">
        <v>160260.37269811606</v>
      </c>
      <c r="AJ72" s="5">
        <v>0</v>
      </c>
      <c r="AK72" s="5"/>
      <c r="AL72" s="9">
        <f t="shared" si="28"/>
        <v>29696694</v>
      </c>
      <c r="AM72" s="5">
        <v>12288583</v>
      </c>
      <c r="AN72" s="5">
        <v>1756830</v>
      </c>
      <c r="AO72" s="5">
        <v>802934</v>
      </c>
      <c r="AP72" s="5">
        <v>767355</v>
      </c>
      <c r="AQ72" s="5">
        <v>14080992</v>
      </c>
      <c r="AR72" s="5"/>
      <c r="AS72" s="9">
        <f t="shared" si="29"/>
        <v>18635139.799408905</v>
      </c>
      <c r="AT72" s="5">
        <v>9237927</v>
      </c>
      <c r="AU72" s="5">
        <v>3971085.8374369424</v>
      </c>
      <c r="AV72" s="9">
        <f t="shared" si="30"/>
        <v>2491524.9493723433</v>
      </c>
      <c r="AW72" s="5">
        <v>1177582.3564614672</v>
      </c>
      <c r="AX72" s="5">
        <v>1313942.592910876</v>
      </c>
      <c r="AY72" s="5">
        <v>2131668.0125996205</v>
      </c>
      <c r="AZ72" s="5">
        <v>823156.1955263234</v>
      </c>
      <c r="BA72" s="5">
        <v>802934</v>
      </c>
    </row>
    <row r="73" spans="1:53">
      <c r="A73" s="3" t="s">
        <v>36</v>
      </c>
      <c r="B73" s="3" t="s">
        <v>37</v>
      </c>
      <c r="C73" s="3">
        <v>16</v>
      </c>
      <c r="D73" s="3">
        <v>3</v>
      </c>
      <c r="E73" s="6">
        <v>5176</v>
      </c>
      <c r="F73" s="6"/>
      <c r="G73" s="11">
        <f t="shared" si="31"/>
        <v>11740811.169236137</v>
      </c>
      <c r="H73" s="11">
        <f t="shared" si="32"/>
        <v>16420906.889790202</v>
      </c>
      <c r="I73" s="11">
        <f t="shared" si="33"/>
        <v>-4680095.720554065</v>
      </c>
      <c r="J73" s="6"/>
      <c r="K73" s="11">
        <f t="shared" si="22"/>
        <v>2101.6416383307574</v>
      </c>
      <c r="L73" s="11">
        <f t="shared" si="23"/>
        <v>2885.9578889025383</v>
      </c>
      <c r="M73" s="11">
        <f t="shared" si="24"/>
        <v>-784.31625057178098</v>
      </c>
      <c r="N73" s="6"/>
      <c r="O73" s="11">
        <f t="shared" si="25"/>
        <v>10878097.120000001</v>
      </c>
      <c r="P73" s="5">
        <v>5327378.62</v>
      </c>
      <c r="Q73" s="5">
        <v>2650265.69</v>
      </c>
      <c r="R73" s="9">
        <f t="shared" si="34"/>
        <v>2678111.81</v>
      </c>
      <c r="S73" s="5">
        <v>2675959.81</v>
      </c>
      <c r="T73" s="5">
        <v>0</v>
      </c>
      <c r="U73" s="5">
        <v>2152</v>
      </c>
      <c r="V73" s="5">
        <v>96422</v>
      </c>
      <c r="W73" s="7">
        <v>0</v>
      </c>
      <c r="X73" s="5">
        <v>101716.35936452266</v>
      </c>
      <c r="Y73" s="6">
        <v>125919</v>
      </c>
      <c r="Z73" s="6"/>
      <c r="AA73" s="9">
        <f t="shared" si="26"/>
        <v>612384</v>
      </c>
      <c r="AB73" s="6">
        <v>116401</v>
      </c>
      <c r="AC73" s="6">
        <v>5105</v>
      </c>
      <c r="AD73" s="6">
        <v>490878</v>
      </c>
      <c r="AE73" s="6">
        <v>0</v>
      </c>
      <c r="AF73" s="6"/>
      <c r="AG73" s="9">
        <f t="shared" si="27"/>
        <v>148613.68987161331</v>
      </c>
      <c r="AH73" s="5">
        <v>85820.762417310252</v>
      </c>
      <c r="AI73" s="5">
        <v>59008.787740650761</v>
      </c>
      <c r="AJ73" s="5">
        <v>3784.1397136522801</v>
      </c>
      <c r="AK73" s="5"/>
      <c r="AL73" s="9">
        <f t="shared" si="28"/>
        <v>21385304</v>
      </c>
      <c r="AM73" s="5">
        <v>8610646</v>
      </c>
      <c r="AN73" s="5">
        <v>101979</v>
      </c>
      <c r="AO73" s="5">
        <v>1980027</v>
      </c>
      <c r="AP73" s="5">
        <v>612384</v>
      </c>
      <c r="AQ73" s="5">
        <v>10080268</v>
      </c>
      <c r="AR73" s="5"/>
      <c r="AS73" s="9">
        <f t="shared" si="29"/>
        <v>14937718.032959539</v>
      </c>
      <c r="AT73" s="5">
        <v>3791335</v>
      </c>
      <c r="AU73" s="5">
        <v>6212808</v>
      </c>
      <c r="AV73" s="9">
        <f t="shared" si="30"/>
        <v>1150877.7690981107</v>
      </c>
      <c r="AW73" s="5">
        <v>540726.7077134666</v>
      </c>
      <c r="AX73" s="5">
        <v>610151.06138464413</v>
      </c>
      <c r="AY73" s="5">
        <v>1802670.263861428</v>
      </c>
      <c r="AZ73" s="5">
        <v>332311.08773255238</v>
      </c>
      <c r="BA73" s="5">
        <v>1980027</v>
      </c>
    </row>
    <row r="74" spans="1:53">
      <c r="A74" s="3" t="s">
        <v>34</v>
      </c>
      <c r="B74" s="3" t="s">
        <v>35</v>
      </c>
      <c r="C74" s="3">
        <v>15</v>
      </c>
      <c r="D74" s="3">
        <v>2</v>
      </c>
      <c r="E74" s="6">
        <v>8695</v>
      </c>
      <c r="F74" s="6"/>
      <c r="G74" s="11">
        <f t="shared" si="31"/>
        <v>24987958.192195192</v>
      </c>
      <c r="H74" s="11">
        <f t="shared" si="32"/>
        <v>14548049.139612608</v>
      </c>
      <c r="I74" s="11">
        <f t="shared" si="33"/>
        <v>10439909.052582584</v>
      </c>
      <c r="J74" s="6"/>
      <c r="K74" s="11">
        <f t="shared" si="22"/>
        <v>2730.2303671545892</v>
      </c>
      <c r="L74" s="11">
        <f t="shared" si="23"/>
        <v>1421.0712017591759</v>
      </c>
      <c r="M74" s="11">
        <f t="shared" si="24"/>
        <v>1309.1591653954133</v>
      </c>
      <c r="N74" s="6"/>
      <c r="O74" s="11">
        <f t="shared" si="25"/>
        <v>23739353.042409152</v>
      </c>
      <c r="P74" s="5">
        <v>10843021.13240915</v>
      </c>
      <c r="Q74" s="5">
        <v>8339599.9100000001</v>
      </c>
      <c r="R74" s="9">
        <f t="shared" si="34"/>
        <v>2959175</v>
      </c>
      <c r="S74" s="5">
        <v>2765277</v>
      </c>
      <c r="T74" s="5">
        <v>0</v>
      </c>
      <c r="U74" s="5">
        <v>193898</v>
      </c>
      <c r="V74" s="5">
        <v>605235</v>
      </c>
      <c r="W74" s="7">
        <v>80317</v>
      </c>
      <c r="X74" s="5">
        <v>201853.29</v>
      </c>
      <c r="Y74" s="6">
        <v>992322</v>
      </c>
      <c r="Z74" s="6"/>
      <c r="AA74" s="9">
        <f t="shared" si="26"/>
        <v>740103</v>
      </c>
      <c r="AB74" s="6">
        <v>486731</v>
      </c>
      <c r="AC74" s="6">
        <v>253372</v>
      </c>
      <c r="AD74" s="6">
        <v>0</v>
      </c>
      <c r="AE74" s="6">
        <v>0</v>
      </c>
      <c r="AF74" s="6"/>
      <c r="AG74" s="9">
        <f t="shared" si="27"/>
        <v>226331.85978603922</v>
      </c>
      <c r="AH74" s="5">
        <v>136364.48511942424</v>
      </c>
      <c r="AI74" s="5">
        <v>89967.374666614996</v>
      </c>
      <c r="AJ74" s="5">
        <v>0</v>
      </c>
      <c r="AK74" s="5"/>
      <c r="AL74" s="9">
        <f t="shared" si="28"/>
        <v>21610760</v>
      </c>
      <c r="AM74" s="5">
        <v>8619662</v>
      </c>
      <c r="AN74" s="5">
        <v>360875</v>
      </c>
      <c r="AO74" s="5">
        <v>1824843</v>
      </c>
      <c r="AP74" s="5">
        <v>740103</v>
      </c>
      <c r="AQ74" s="5">
        <v>10065277</v>
      </c>
      <c r="AR74" s="5"/>
      <c r="AS74" s="9">
        <f t="shared" si="29"/>
        <v>12356214.099296035</v>
      </c>
      <c r="AT74" s="5">
        <v>4749784</v>
      </c>
      <c r="AU74" s="5">
        <v>2322699</v>
      </c>
      <c r="AV74" s="9">
        <f t="shared" si="30"/>
        <v>1752133.2034669463</v>
      </c>
      <c r="AW74" s="5">
        <v>856352.36030963156</v>
      </c>
      <c r="AX74" s="5">
        <v>895780.8431573147</v>
      </c>
      <c r="AY74" s="5">
        <v>1706754.8958290885</v>
      </c>
      <c r="AZ74" s="5">
        <v>439701.83684962522</v>
      </c>
      <c r="BA74" s="5">
        <v>1824843</v>
      </c>
    </row>
    <row r="75" spans="1:53">
      <c r="A75" s="3" t="s">
        <v>32</v>
      </c>
      <c r="B75" s="3" t="s">
        <v>33</v>
      </c>
      <c r="C75" s="3">
        <v>14</v>
      </c>
      <c r="D75" s="3">
        <v>4</v>
      </c>
      <c r="E75" s="6">
        <v>58999</v>
      </c>
      <c r="F75" s="6"/>
      <c r="G75" s="11">
        <f t="shared" si="31"/>
        <v>138220947.23698732</v>
      </c>
      <c r="H75" s="11">
        <f t="shared" si="32"/>
        <v>105881959.45769916</v>
      </c>
      <c r="I75" s="11">
        <f t="shared" si="33"/>
        <v>32338987.779288158</v>
      </c>
      <c r="J75" s="6"/>
      <c r="K75" s="11">
        <f t="shared" si="22"/>
        <v>2173.3687844501287</v>
      </c>
      <c r="L75" s="11">
        <f t="shared" si="23"/>
        <v>1578.4670461341152</v>
      </c>
      <c r="M75" s="11">
        <f t="shared" si="24"/>
        <v>594.90173831601351</v>
      </c>
      <c r="N75" s="6"/>
      <c r="O75" s="11">
        <f t="shared" si="25"/>
        <v>128226584.91377313</v>
      </c>
      <c r="P75" s="5">
        <v>64978534.263773121</v>
      </c>
      <c r="Q75" s="5">
        <v>43548983.200000003</v>
      </c>
      <c r="R75" s="9">
        <f t="shared" si="34"/>
        <v>7564100.4500000002</v>
      </c>
      <c r="S75" s="5">
        <v>5337546.45</v>
      </c>
      <c r="T75" s="5">
        <v>1535140</v>
      </c>
      <c r="U75" s="5">
        <v>691414</v>
      </c>
      <c r="V75" s="5">
        <v>9003789</v>
      </c>
      <c r="W75" s="7">
        <v>28128</v>
      </c>
      <c r="X75" s="5">
        <v>999995.29</v>
      </c>
      <c r="Y75" s="6">
        <v>3131178</v>
      </c>
      <c r="Z75" s="6"/>
      <c r="AA75" s="9">
        <f t="shared" si="26"/>
        <v>6653856</v>
      </c>
      <c r="AB75" s="6">
        <v>2354033</v>
      </c>
      <c r="AC75" s="6">
        <v>260285</v>
      </c>
      <c r="AD75" s="6">
        <v>0</v>
      </c>
      <c r="AE75" s="6">
        <v>4039538</v>
      </c>
      <c r="AF75" s="6"/>
      <c r="AG75" s="9">
        <f t="shared" si="27"/>
        <v>2312383.0332141696</v>
      </c>
      <c r="AH75" s="5">
        <v>1042188.3479659056</v>
      </c>
      <c r="AI75" s="5">
        <v>1263272.2081522828</v>
      </c>
      <c r="AJ75" s="5">
        <v>6922.4770959810485</v>
      </c>
      <c r="AK75" s="5"/>
      <c r="AL75" s="9">
        <f t="shared" si="28"/>
        <v>110050676</v>
      </c>
      <c r="AM75" s="5">
        <v>49177226</v>
      </c>
      <c r="AN75" s="5">
        <v>1997604</v>
      </c>
      <c r="AO75" s="5">
        <v>3850508</v>
      </c>
      <c r="AP75" s="5">
        <v>6653856</v>
      </c>
      <c r="AQ75" s="5">
        <v>48371482</v>
      </c>
      <c r="AR75" s="5"/>
      <c r="AS75" s="9">
        <f t="shared" si="29"/>
        <v>93127977.25486666</v>
      </c>
      <c r="AT75" s="5">
        <v>42379670</v>
      </c>
      <c r="AU75" s="5">
        <v>26474543.882052705</v>
      </c>
      <c r="AV75" s="9">
        <f t="shared" si="30"/>
        <v>10113873.706928521</v>
      </c>
      <c r="AW75" s="5">
        <v>4735336.7391770016</v>
      </c>
      <c r="AX75" s="5">
        <v>5378536.9677515188</v>
      </c>
      <c r="AY75" s="5">
        <v>10309381.665885426</v>
      </c>
      <c r="AZ75" s="5">
        <v>2640108.4959039898</v>
      </c>
      <c r="BA75" s="5">
        <v>3850508</v>
      </c>
    </row>
    <row r="76" spans="1:53">
      <c r="A76" s="3" t="s">
        <v>30</v>
      </c>
      <c r="B76" s="3" t="s">
        <v>31</v>
      </c>
      <c r="C76" s="3">
        <v>13</v>
      </c>
      <c r="D76" s="3">
        <v>8</v>
      </c>
      <c r="E76" s="6">
        <v>53887</v>
      </c>
      <c r="F76" s="6"/>
      <c r="G76" s="11">
        <f t="shared" si="31"/>
        <v>99812389.922930107</v>
      </c>
      <c r="H76" s="11">
        <f t="shared" si="32"/>
        <v>103798105.86103667</v>
      </c>
      <c r="I76" s="11">
        <f t="shared" si="33"/>
        <v>-3985715.9381065667</v>
      </c>
      <c r="J76" s="6"/>
      <c r="K76" s="11">
        <f t="shared" si="22"/>
        <v>1703.3691752519176</v>
      </c>
      <c r="L76" s="11">
        <f t="shared" si="23"/>
        <v>1669.8943927180078</v>
      </c>
      <c r="M76" s="11">
        <f t="shared" si="24"/>
        <v>33.474782533909774</v>
      </c>
      <c r="N76" s="6"/>
      <c r="O76" s="11">
        <f t="shared" si="25"/>
        <v>91789454.74680008</v>
      </c>
      <c r="P76" s="5">
        <v>58667002.906800084</v>
      </c>
      <c r="Q76" s="5">
        <v>24599315.84</v>
      </c>
      <c r="R76" s="9">
        <f t="shared" si="34"/>
        <v>5512157</v>
      </c>
      <c r="S76" s="5">
        <v>4472280</v>
      </c>
      <c r="T76" s="5">
        <v>847041</v>
      </c>
      <c r="U76" s="5">
        <v>192836</v>
      </c>
      <c r="V76" s="5">
        <v>1467368</v>
      </c>
      <c r="W76" s="7">
        <v>11319</v>
      </c>
      <c r="X76" s="5">
        <v>1029264.29</v>
      </c>
      <c r="Y76" s="6">
        <v>1543611</v>
      </c>
      <c r="Z76" s="6"/>
      <c r="AA76" s="9">
        <f t="shared" si="26"/>
        <v>2016983</v>
      </c>
      <c r="AB76" s="6">
        <v>1646307</v>
      </c>
      <c r="AC76" s="6">
        <v>362627</v>
      </c>
      <c r="AD76" s="6">
        <v>0</v>
      </c>
      <c r="AE76" s="6">
        <v>8049</v>
      </c>
      <c r="AF76" s="6"/>
      <c r="AG76" s="9">
        <f t="shared" si="27"/>
        <v>4965368.8861300237</v>
      </c>
      <c r="AH76" s="5">
        <v>4115108.7344772643</v>
      </c>
      <c r="AI76" s="5">
        <v>817027.02263398038</v>
      </c>
      <c r="AJ76" s="5">
        <v>33233.129018779051</v>
      </c>
      <c r="AK76" s="5"/>
      <c r="AL76" s="9">
        <f t="shared" si="28"/>
        <v>144986744</v>
      </c>
      <c r="AM76" s="5">
        <v>64750151</v>
      </c>
      <c r="AN76" s="5">
        <v>3566685</v>
      </c>
      <c r="AO76" s="5">
        <v>4176536</v>
      </c>
      <c r="AP76" s="5">
        <v>2016983</v>
      </c>
      <c r="AQ76" s="5">
        <v>70476389</v>
      </c>
      <c r="AR76" s="5"/>
      <c r="AS76" s="9">
        <f t="shared" si="29"/>
        <v>89985599.140395284</v>
      </c>
      <c r="AT76" s="5">
        <v>49237218</v>
      </c>
      <c r="AU76" s="5">
        <v>14157681.850140655</v>
      </c>
      <c r="AV76" s="9">
        <f t="shared" si="30"/>
        <v>11172663.871210273</v>
      </c>
      <c r="AW76" s="5">
        <v>5337423.6282981141</v>
      </c>
      <c r="AX76" s="5">
        <v>5835240.2429121584</v>
      </c>
      <c r="AY76" s="5">
        <v>11241499.419044362</v>
      </c>
      <c r="AZ76" s="5">
        <v>2639842.8494311161</v>
      </c>
      <c r="BA76" s="5">
        <v>4176536</v>
      </c>
    </row>
    <row r="77" spans="1:53">
      <c r="A77" s="3" t="s">
        <v>28</v>
      </c>
      <c r="B77" s="3" t="s">
        <v>29</v>
      </c>
      <c r="C77" s="3">
        <v>12</v>
      </c>
      <c r="D77" s="3">
        <v>7</v>
      </c>
      <c r="E77" s="6">
        <v>12441</v>
      </c>
      <c r="F77" s="6"/>
      <c r="G77" s="11">
        <f t="shared" si="31"/>
        <v>34145237.328200489</v>
      </c>
      <c r="H77" s="11">
        <f t="shared" si="32"/>
        <v>30470261.061109543</v>
      </c>
      <c r="I77" s="11">
        <f t="shared" si="33"/>
        <v>3674976.2670909464</v>
      </c>
      <c r="J77" s="6"/>
      <c r="K77" s="11">
        <f t="shared" si="22"/>
        <v>2620.0962808940894</v>
      </c>
      <c r="L77" s="11">
        <f t="shared" si="23"/>
        <v>2162.5194490588192</v>
      </c>
      <c r="M77" s="11">
        <f t="shared" si="24"/>
        <v>457.57683183527024</v>
      </c>
      <c r="N77" s="6"/>
      <c r="O77" s="11">
        <f t="shared" si="25"/>
        <v>32596617.830603365</v>
      </c>
      <c r="P77" s="5">
        <v>16609426.415603364</v>
      </c>
      <c r="Q77" s="5">
        <v>9993324.6150000002</v>
      </c>
      <c r="R77" s="9">
        <f t="shared" si="34"/>
        <v>3192098.8</v>
      </c>
      <c r="S77" s="5">
        <v>2392901.7999999998</v>
      </c>
      <c r="T77" s="5">
        <v>208631</v>
      </c>
      <c r="U77" s="5">
        <v>590566</v>
      </c>
      <c r="V77" s="5">
        <v>2308783</v>
      </c>
      <c r="W77" s="7">
        <v>146165</v>
      </c>
      <c r="X77" s="5">
        <v>240543.99945853694</v>
      </c>
      <c r="Y77" s="6">
        <v>492985</v>
      </c>
      <c r="Z77" s="6"/>
      <c r="AA77" s="9">
        <f t="shared" si="26"/>
        <v>753088</v>
      </c>
      <c r="AB77" s="6">
        <v>571956</v>
      </c>
      <c r="AC77" s="6">
        <v>181132</v>
      </c>
      <c r="AD77" s="6">
        <v>0</v>
      </c>
      <c r="AE77" s="6">
        <v>0</v>
      </c>
      <c r="AF77" s="6"/>
      <c r="AG77" s="9">
        <f t="shared" si="27"/>
        <v>408822.49813859112</v>
      </c>
      <c r="AH77" s="5">
        <v>213250.52190993677</v>
      </c>
      <c r="AI77" s="5">
        <v>193389.74869410406</v>
      </c>
      <c r="AJ77" s="5">
        <v>2182.2275345502767</v>
      </c>
      <c r="AK77" s="5"/>
      <c r="AL77" s="9">
        <f t="shared" si="28"/>
        <v>33346180</v>
      </c>
      <c r="AM77" s="5">
        <v>14334535</v>
      </c>
      <c r="AN77" s="5">
        <v>1391761</v>
      </c>
      <c r="AO77" s="5">
        <v>946794</v>
      </c>
      <c r="AP77" s="5">
        <v>753088</v>
      </c>
      <c r="AQ77" s="5">
        <v>15920002</v>
      </c>
      <c r="AR77" s="5"/>
      <c r="AS77" s="9">
        <f t="shared" si="29"/>
        <v>26903904.46574077</v>
      </c>
      <c r="AT77" s="5">
        <v>13288476</v>
      </c>
      <c r="AU77" s="5">
        <v>7667665.5438087005</v>
      </c>
      <c r="AV77" s="9">
        <f t="shared" si="30"/>
        <v>2591035.570214171</v>
      </c>
      <c r="AW77" s="5">
        <v>1218851.0275658192</v>
      </c>
      <c r="AX77" s="5">
        <v>1372184.5426483515</v>
      </c>
      <c r="AY77" s="5">
        <v>2409933.3517178996</v>
      </c>
      <c r="AZ77" s="5">
        <v>975321.02515460167</v>
      </c>
      <c r="BA77" s="5">
        <v>946794</v>
      </c>
    </row>
    <row r="78" spans="1:53">
      <c r="A78" s="3" t="s">
        <v>26</v>
      </c>
      <c r="B78" s="3" t="s">
        <v>27</v>
      </c>
      <c r="C78" s="3">
        <v>11</v>
      </c>
      <c r="D78" s="3">
        <v>5</v>
      </c>
      <c r="E78" s="6">
        <v>28567</v>
      </c>
      <c r="F78" s="6"/>
      <c r="G78" s="11">
        <f t="shared" si="31"/>
        <v>69079516.162249908</v>
      </c>
      <c r="H78" s="11">
        <f t="shared" si="32"/>
        <v>56026981.852263898</v>
      </c>
      <c r="I78" s="11">
        <f t="shared" si="33"/>
        <v>13052534.30998601</v>
      </c>
      <c r="J78" s="6"/>
      <c r="K78" s="11">
        <f t="shared" si="22"/>
        <v>2308.2218045562427</v>
      </c>
      <c r="L78" s="11">
        <f t="shared" si="23"/>
        <v>1744.0914169765031</v>
      </c>
      <c r="M78" s="11">
        <f t="shared" si="24"/>
        <v>564.13038757973959</v>
      </c>
      <c r="N78" s="6"/>
      <c r="O78" s="11">
        <f t="shared" si="25"/>
        <v>65938972.290758178</v>
      </c>
      <c r="P78" s="5">
        <v>33930776.79075817</v>
      </c>
      <c r="Q78" s="5">
        <v>25510035.66</v>
      </c>
      <c r="R78" s="9">
        <f t="shared" si="34"/>
        <v>5144208.84</v>
      </c>
      <c r="S78" s="5">
        <v>4756836.84</v>
      </c>
      <c r="T78" s="5">
        <v>0</v>
      </c>
      <c r="U78" s="5">
        <v>387372</v>
      </c>
      <c r="V78" s="5">
        <v>994935</v>
      </c>
      <c r="W78" s="7">
        <v>16063</v>
      </c>
      <c r="X78" s="5">
        <v>648984.29</v>
      </c>
      <c r="Y78" s="6">
        <v>359016</v>
      </c>
      <c r="Z78" s="6"/>
      <c r="AA78" s="9">
        <f t="shared" si="26"/>
        <v>1292980</v>
      </c>
      <c r="AB78" s="6">
        <v>1083990</v>
      </c>
      <c r="AC78" s="6">
        <v>208990</v>
      </c>
      <c r="AD78" s="6">
        <v>0</v>
      </c>
      <c r="AE78" s="6">
        <v>0</v>
      </c>
      <c r="AF78" s="6"/>
      <c r="AG78" s="9">
        <f t="shared" si="27"/>
        <v>1182516.5814917176</v>
      </c>
      <c r="AH78" s="5">
        <v>841176.18160978577</v>
      </c>
      <c r="AI78" s="5">
        <v>331167.75379866583</v>
      </c>
      <c r="AJ78" s="5">
        <v>10172.646083265994</v>
      </c>
      <c r="AK78" s="5"/>
      <c r="AL78" s="9">
        <f t="shared" si="28"/>
        <v>91162782</v>
      </c>
      <c r="AM78" s="5">
        <v>37310381</v>
      </c>
      <c r="AN78" s="5">
        <v>1324697</v>
      </c>
      <c r="AO78" s="5">
        <v>6946313</v>
      </c>
      <c r="AP78" s="5">
        <v>1292980</v>
      </c>
      <c r="AQ78" s="5">
        <v>44288411</v>
      </c>
      <c r="AR78" s="5"/>
      <c r="AS78" s="9">
        <f t="shared" si="29"/>
        <v>49823459.508767761</v>
      </c>
      <c r="AT78" s="5">
        <v>17535522</v>
      </c>
      <c r="AU78" s="5">
        <v>13583059.053213447</v>
      </c>
      <c r="AV78" s="9">
        <f t="shared" si="30"/>
        <v>5215469.2623916669</v>
      </c>
      <c r="AW78" s="5">
        <v>2500065.3377243401</v>
      </c>
      <c r="AX78" s="5">
        <v>2715403.9246673267</v>
      </c>
      <c r="AY78" s="5">
        <v>6543096.1931626527</v>
      </c>
      <c r="AZ78" s="5">
        <v>988053.08110446145</v>
      </c>
      <c r="BA78" s="5">
        <v>6946313</v>
      </c>
    </row>
    <row r="79" spans="1:53">
      <c r="A79" s="3" t="s">
        <v>24</v>
      </c>
      <c r="B79" s="3" t="s">
        <v>25</v>
      </c>
      <c r="C79" s="3">
        <v>10</v>
      </c>
      <c r="D79" s="3">
        <v>13</v>
      </c>
      <c r="E79" s="6">
        <v>91042</v>
      </c>
      <c r="F79" s="6"/>
      <c r="G79" s="11">
        <f t="shared" si="31"/>
        <v>151502834.52704147</v>
      </c>
      <c r="H79" s="11">
        <f t="shared" si="32"/>
        <v>254892189.03563458</v>
      </c>
      <c r="I79" s="11">
        <f t="shared" si="33"/>
        <v>-103389354.50859311</v>
      </c>
      <c r="J79" s="6"/>
      <c r="K79" s="11">
        <f t="shared" si="22"/>
        <v>1555.4558288112003</v>
      </c>
      <c r="L79" s="11">
        <f t="shared" si="23"/>
        <v>2498.8712582741573</v>
      </c>
      <c r="M79" s="11">
        <f t="shared" si="24"/>
        <v>-943.41542946295704</v>
      </c>
      <c r="N79" s="6"/>
      <c r="O79" s="11">
        <f t="shared" si="25"/>
        <v>141611809.56662929</v>
      </c>
      <c r="P79" s="5">
        <v>103397560.85162929</v>
      </c>
      <c r="Q79" s="5">
        <v>28954261.715</v>
      </c>
      <c r="R79" s="9">
        <f t="shared" si="34"/>
        <v>7266331</v>
      </c>
      <c r="S79" s="5">
        <v>5096916</v>
      </c>
      <c r="T79" s="5">
        <v>1991432</v>
      </c>
      <c r="U79" s="5">
        <v>177983</v>
      </c>
      <c r="V79" s="5">
        <v>538372</v>
      </c>
      <c r="W79" s="7">
        <v>5271</v>
      </c>
      <c r="X79" s="5">
        <v>901917.29</v>
      </c>
      <c r="Y79" s="6">
        <v>1455284</v>
      </c>
      <c r="Z79" s="6"/>
      <c r="AA79" s="9">
        <f t="shared" si="26"/>
        <v>2243490</v>
      </c>
      <c r="AB79" s="6">
        <v>1760717</v>
      </c>
      <c r="AC79" s="6">
        <v>287412</v>
      </c>
      <c r="AD79" s="6">
        <v>0</v>
      </c>
      <c r="AE79" s="6">
        <v>195361</v>
      </c>
      <c r="AF79" s="6"/>
      <c r="AG79" s="9">
        <f t="shared" si="27"/>
        <v>6740346.6704121931</v>
      </c>
      <c r="AH79" s="5">
        <v>5108618.9627218209</v>
      </c>
      <c r="AI79" s="5">
        <v>1590266.3920258533</v>
      </c>
      <c r="AJ79" s="5">
        <v>41461.315664518712</v>
      </c>
      <c r="AK79" s="5"/>
      <c r="AL79" s="9">
        <f t="shared" si="28"/>
        <v>316740956</v>
      </c>
      <c r="AM79" s="5">
        <v>129236911</v>
      </c>
      <c r="AN79" s="5">
        <v>17927422</v>
      </c>
      <c r="AO79" s="5">
        <v>11206145</v>
      </c>
      <c r="AP79" s="5">
        <v>2243490</v>
      </c>
      <c r="AQ79" s="5">
        <v>156126988</v>
      </c>
      <c r="AR79" s="5"/>
      <c r="AS79" s="9">
        <f t="shared" si="29"/>
        <v>227502237.09579584</v>
      </c>
      <c r="AT79" s="5">
        <v>146763482</v>
      </c>
      <c r="AU79" s="5">
        <v>39430098.147909842</v>
      </c>
      <c r="AV79" s="9">
        <f t="shared" si="30"/>
        <v>17877885.436501548</v>
      </c>
      <c r="AW79" s="5">
        <v>8003362.6133693755</v>
      </c>
      <c r="AX79" s="5">
        <v>9874522.8231321722</v>
      </c>
      <c r="AY79" s="5">
        <v>12224626.511384448</v>
      </c>
      <c r="AZ79" s="5">
        <v>9512066.5033371989</v>
      </c>
      <c r="BA79" s="5">
        <v>11206145</v>
      </c>
    </row>
    <row r="80" spans="1:53">
      <c r="A80" s="3" t="s">
        <v>22</v>
      </c>
      <c r="B80" s="3" t="s">
        <v>23</v>
      </c>
      <c r="C80" s="3">
        <v>9</v>
      </c>
      <c r="D80" s="3">
        <v>3</v>
      </c>
      <c r="E80" s="6">
        <v>35386</v>
      </c>
      <c r="F80" s="6"/>
      <c r="G80" s="11">
        <f t="shared" si="31"/>
        <v>85094340.122012004</v>
      </c>
      <c r="H80" s="11">
        <f t="shared" si="32"/>
        <v>62071314.970216542</v>
      </c>
      <c r="I80" s="11">
        <f t="shared" si="33"/>
        <v>23023025.151795462</v>
      </c>
      <c r="J80" s="6"/>
      <c r="K80" s="11">
        <f t="shared" si="22"/>
        <v>2249.0904116369761</v>
      </c>
      <c r="L80" s="11">
        <f t="shared" si="23"/>
        <v>1518.9501379866529</v>
      </c>
      <c r="M80" s="11">
        <f t="shared" si="24"/>
        <v>730.14027365032325</v>
      </c>
      <c r="N80" s="6"/>
      <c r="O80" s="11">
        <f t="shared" si="25"/>
        <v>79586313.306186035</v>
      </c>
      <c r="P80" s="5">
        <v>42262251.846186034</v>
      </c>
      <c r="Q80" s="5">
        <v>27814786.460000001</v>
      </c>
      <c r="R80" s="9">
        <f t="shared" si="34"/>
        <v>4715074</v>
      </c>
      <c r="S80" s="5">
        <v>3955190</v>
      </c>
      <c r="T80" s="5">
        <v>554920</v>
      </c>
      <c r="U80" s="5">
        <v>204964</v>
      </c>
      <c r="V80" s="5">
        <v>3175567</v>
      </c>
      <c r="W80" s="7">
        <v>654185</v>
      </c>
      <c r="X80" s="5">
        <v>601291.75909860118</v>
      </c>
      <c r="Y80" s="6">
        <v>1618634</v>
      </c>
      <c r="Z80" s="6"/>
      <c r="AA80" s="9">
        <f t="shared" si="26"/>
        <v>1885077</v>
      </c>
      <c r="AB80" s="6">
        <v>1639862</v>
      </c>
      <c r="AC80" s="6">
        <v>243710</v>
      </c>
      <c r="AD80" s="6">
        <v>0</v>
      </c>
      <c r="AE80" s="6">
        <v>1505</v>
      </c>
      <c r="AF80" s="6"/>
      <c r="AG80" s="9">
        <f t="shared" si="27"/>
        <v>2367473.0567273591</v>
      </c>
      <c r="AH80" s="5">
        <v>1715730.5216305621</v>
      </c>
      <c r="AI80" s="5">
        <v>614518.73051737447</v>
      </c>
      <c r="AJ80" s="5">
        <v>37223.804579422467</v>
      </c>
      <c r="AK80" s="5"/>
      <c r="AL80" s="9">
        <f t="shared" si="28"/>
        <v>81844698</v>
      </c>
      <c r="AM80" s="5">
        <v>36556188</v>
      </c>
      <c r="AN80" s="5">
        <v>1586847</v>
      </c>
      <c r="AO80" s="5">
        <v>2779314</v>
      </c>
      <c r="AP80" s="5">
        <v>1885077</v>
      </c>
      <c r="AQ80" s="5">
        <v>39037272</v>
      </c>
      <c r="AR80" s="5"/>
      <c r="AS80" s="9">
        <f t="shared" si="29"/>
        <v>53749569.582795702</v>
      </c>
      <c r="AT80" s="5">
        <v>23178042</v>
      </c>
      <c r="AU80" s="5">
        <v>13850576.40918461</v>
      </c>
      <c r="AV80" s="9">
        <f t="shared" si="30"/>
        <v>6650651.9753987221</v>
      </c>
      <c r="AW80" s="5">
        <v>3191928.2882425869</v>
      </c>
      <c r="AX80" s="5">
        <v>3458723.6871561352</v>
      </c>
      <c r="AY80" s="5">
        <v>7290985.1982123721</v>
      </c>
      <c r="AZ80" s="5">
        <v>1671093.4120221201</v>
      </c>
      <c r="BA80" s="5">
        <v>2779314</v>
      </c>
    </row>
    <row r="81" spans="1:53">
      <c r="A81" s="3" t="s">
        <v>20</v>
      </c>
      <c r="B81" s="3" t="s">
        <v>21</v>
      </c>
      <c r="C81" s="3">
        <v>8</v>
      </c>
      <c r="D81" s="3">
        <v>11</v>
      </c>
      <c r="E81" s="6">
        <v>25893</v>
      </c>
      <c r="F81" s="6"/>
      <c r="G81" s="11">
        <f t="shared" si="31"/>
        <v>55109223.397612296</v>
      </c>
      <c r="H81" s="11">
        <f t="shared" si="32"/>
        <v>54826227.114890531</v>
      </c>
      <c r="I81" s="11">
        <f t="shared" si="33"/>
        <v>282996.28272176534</v>
      </c>
      <c r="J81" s="6"/>
      <c r="K81" s="11">
        <f t="shared" si="22"/>
        <v>2000.0318843248174</v>
      </c>
      <c r="L81" s="11">
        <f t="shared" si="23"/>
        <v>1807.3868146785776</v>
      </c>
      <c r="M81" s="11">
        <f t="shared" si="24"/>
        <v>192.64506964623979</v>
      </c>
      <c r="N81" s="6"/>
      <c r="O81" s="11">
        <f t="shared" si="25"/>
        <v>51786825.580822498</v>
      </c>
      <c r="P81" s="5">
        <v>22190053.130822502</v>
      </c>
      <c r="Q81" s="5">
        <v>17387800.449999999</v>
      </c>
      <c r="R81" s="9">
        <f t="shared" si="34"/>
        <v>4456000</v>
      </c>
      <c r="S81" s="5">
        <v>3499640</v>
      </c>
      <c r="T81" s="5">
        <v>585361</v>
      </c>
      <c r="U81" s="5">
        <v>370999</v>
      </c>
      <c r="V81" s="5">
        <v>6497685</v>
      </c>
      <c r="W81" s="7">
        <v>68380</v>
      </c>
      <c r="X81" s="5">
        <v>452887.29</v>
      </c>
      <c r="Y81" s="6">
        <v>1255287</v>
      </c>
      <c r="Z81" s="6"/>
      <c r="AA81" s="9">
        <f t="shared" si="26"/>
        <v>1579455</v>
      </c>
      <c r="AB81" s="6">
        <v>1274167</v>
      </c>
      <c r="AC81" s="6">
        <v>305288</v>
      </c>
      <c r="AD81" s="6">
        <v>0</v>
      </c>
      <c r="AE81" s="6">
        <v>0</v>
      </c>
      <c r="AF81" s="6"/>
      <c r="AG81" s="9">
        <f t="shared" si="27"/>
        <v>1221675.5267897972</v>
      </c>
      <c r="AH81" s="5">
        <v>747375.68060502049</v>
      </c>
      <c r="AI81" s="5">
        <v>465917.51327274612</v>
      </c>
      <c r="AJ81" s="5">
        <v>8382.3329120306098</v>
      </c>
      <c r="AK81" s="5"/>
      <c r="AL81" s="9">
        <f t="shared" si="28"/>
        <v>54869552</v>
      </c>
      <c r="AM81" s="5">
        <v>23586951</v>
      </c>
      <c r="AN81" s="5">
        <v>2040895</v>
      </c>
      <c r="AO81" s="5">
        <v>1806930</v>
      </c>
      <c r="AP81" s="5">
        <v>1579455</v>
      </c>
      <c r="AQ81" s="5">
        <v>25855321</v>
      </c>
      <c r="AR81" s="5"/>
      <c r="AS81" s="9">
        <f t="shared" si="29"/>
        <v>46798666.792472407</v>
      </c>
      <c r="AT81" s="5">
        <v>21501861</v>
      </c>
      <c r="AU81" s="5">
        <v>14202203.893134626</v>
      </c>
      <c r="AV81" s="9">
        <f t="shared" si="30"/>
        <v>5777654.8705850188</v>
      </c>
      <c r="AW81" s="5">
        <v>2739913.6960518877</v>
      </c>
      <c r="AX81" s="5">
        <v>3037741.1745331306</v>
      </c>
      <c r="AY81" s="5">
        <v>3510017.0287527633</v>
      </c>
      <c r="AZ81" s="5">
        <v>2249905.4518331038</v>
      </c>
      <c r="BA81" s="5">
        <v>1806930</v>
      </c>
    </row>
    <row r="82" spans="1:53">
      <c r="A82" s="3" t="s">
        <v>18</v>
      </c>
      <c r="B82" s="3" t="s">
        <v>19</v>
      </c>
      <c r="C82" s="3">
        <v>7</v>
      </c>
      <c r="D82" s="3">
        <v>11</v>
      </c>
      <c r="E82" s="6">
        <v>64013</v>
      </c>
      <c r="F82" s="6"/>
      <c r="G82" s="11">
        <f t="shared" si="31"/>
        <v>119909334.16102733</v>
      </c>
      <c r="H82" s="11">
        <f t="shared" si="32"/>
        <v>166624923.98745501</v>
      </c>
      <c r="I82" s="11">
        <f t="shared" si="33"/>
        <v>-46715589.826427683</v>
      </c>
      <c r="J82" s="6"/>
      <c r="K82" s="11">
        <f t="shared" si="22"/>
        <v>1775.7159542960128</v>
      </c>
      <c r="L82" s="11">
        <f t="shared" si="23"/>
        <v>2331.7281460231934</v>
      </c>
      <c r="M82" s="11">
        <f t="shared" si="24"/>
        <v>-556.01219172718061</v>
      </c>
      <c r="N82" s="6"/>
      <c r="O82" s="11">
        <f t="shared" si="25"/>
        <v>113668905.38235067</v>
      </c>
      <c r="P82" s="5">
        <v>56264641.347350657</v>
      </c>
      <c r="Q82" s="5">
        <v>38319926.745000005</v>
      </c>
      <c r="R82" s="9">
        <f t="shared" si="34"/>
        <v>8148527.29</v>
      </c>
      <c r="S82" s="5">
        <v>6515028.29</v>
      </c>
      <c r="T82" s="5">
        <v>1259959</v>
      </c>
      <c r="U82" s="5">
        <v>373540</v>
      </c>
      <c r="V82" s="5">
        <v>8500945</v>
      </c>
      <c r="W82" s="7">
        <v>150381</v>
      </c>
      <c r="X82" s="5">
        <v>1054631</v>
      </c>
      <c r="Y82" s="6">
        <v>2434865</v>
      </c>
      <c r="Z82" s="6"/>
      <c r="AA82" s="9">
        <f t="shared" si="26"/>
        <v>2129831</v>
      </c>
      <c r="AB82" s="6">
        <v>1801839</v>
      </c>
      <c r="AC82" s="6">
        <v>327992</v>
      </c>
      <c r="AD82" s="6">
        <v>0</v>
      </c>
      <c r="AE82" s="6">
        <v>0</v>
      </c>
      <c r="AF82" s="6"/>
      <c r="AG82" s="9">
        <f t="shared" si="27"/>
        <v>2905585.7786766598</v>
      </c>
      <c r="AH82" s="5">
        <v>1399681.2417443122</v>
      </c>
      <c r="AI82" s="5">
        <v>1497792.21185931</v>
      </c>
      <c r="AJ82" s="5">
        <v>8112.3250730373165</v>
      </c>
      <c r="AK82" s="5"/>
      <c r="AL82" s="9">
        <f t="shared" si="28"/>
        <v>156161784</v>
      </c>
      <c r="AM82" s="5">
        <v>61898128</v>
      </c>
      <c r="AN82" s="5">
        <v>6845320</v>
      </c>
      <c r="AO82" s="5">
        <v>9337444</v>
      </c>
      <c r="AP82" s="5">
        <v>2129831</v>
      </c>
      <c r="AQ82" s="5">
        <v>75951061</v>
      </c>
      <c r="AR82" s="5"/>
      <c r="AS82" s="9">
        <f t="shared" si="29"/>
        <v>149260913.81138268</v>
      </c>
      <c r="AT82" s="5">
        <v>49974035</v>
      </c>
      <c r="AU82" s="5">
        <v>69921106.897605404</v>
      </c>
      <c r="AV82" s="9">
        <f t="shared" si="30"/>
        <v>10607987.879300293</v>
      </c>
      <c r="AW82" s="5">
        <v>4965620.7333925925</v>
      </c>
      <c r="AX82" s="5">
        <v>5642367.145907701</v>
      </c>
      <c r="AY82" s="5">
        <v>9420340.0344769731</v>
      </c>
      <c r="AZ82" s="5">
        <v>6756022.2967720423</v>
      </c>
      <c r="BA82" s="5">
        <v>9337444</v>
      </c>
    </row>
    <row r="83" spans="1:53">
      <c r="A83" s="3" t="s">
        <v>16</v>
      </c>
      <c r="B83" s="3" t="s">
        <v>17</v>
      </c>
      <c r="C83" s="3">
        <v>6</v>
      </c>
      <c r="D83" s="3">
        <v>7</v>
      </c>
      <c r="E83" s="6">
        <v>5269</v>
      </c>
      <c r="F83" s="6"/>
      <c r="G83" s="11">
        <f t="shared" si="31"/>
        <v>16431590.093841763</v>
      </c>
      <c r="H83" s="11">
        <f t="shared" si="32"/>
        <v>9633111.5294309128</v>
      </c>
      <c r="I83" s="11">
        <f t="shared" si="33"/>
        <v>6798478.5644108504</v>
      </c>
      <c r="J83" s="6"/>
      <c r="K83" s="11">
        <f t="shared" si="22"/>
        <v>2956.3734315423094</v>
      </c>
      <c r="L83" s="11">
        <f t="shared" si="23"/>
        <v>1537.7361894270221</v>
      </c>
      <c r="M83" s="11">
        <f t="shared" si="24"/>
        <v>1418.6372421152873</v>
      </c>
      <c r="N83" s="6"/>
      <c r="O83" s="11">
        <f t="shared" si="25"/>
        <v>15577131.610796429</v>
      </c>
      <c r="P83" s="5">
        <v>6665728.3157964284</v>
      </c>
      <c r="Q83" s="5">
        <v>4923233.2949999999</v>
      </c>
      <c r="R83" s="9">
        <f t="shared" si="34"/>
        <v>2422577</v>
      </c>
      <c r="S83" s="5">
        <v>2273423</v>
      </c>
      <c r="T83" s="5">
        <v>0</v>
      </c>
      <c r="U83" s="5">
        <v>149154</v>
      </c>
      <c r="V83" s="5">
        <v>1171303</v>
      </c>
      <c r="W83" s="7">
        <v>174839</v>
      </c>
      <c r="X83" s="5">
        <v>114088.29000000001</v>
      </c>
      <c r="Y83" s="6">
        <v>394290</v>
      </c>
      <c r="Z83" s="6"/>
      <c r="AA83" s="9">
        <f t="shared" si="26"/>
        <v>351747</v>
      </c>
      <c r="AB83" s="6">
        <v>233547</v>
      </c>
      <c r="AC83" s="6">
        <v>118200</v>
      </c>
      <c r="AD83" s="6">
        <v>0</v>
      </c>
      <c r="AE83" s="6">
        <v>0</v>
      </c>
      <c r="AF83" s="6"/>
      <c r="AG83" s="9">
        <f t="shared" si="27"/>
        <v>213784.19304533541</v>
      </c>
      <c r="AH83" s="5">
        <v>132130.07057011005</v>
      </c>
      <c r="AI83" s="5">
        <v>79223.044432349183</v>
      </c>
      <c r="AJ83" s="5">
        <v>2431.0780428761855</v>
      </c>
      <c r="AK83" s="5"/>
      <c r="AL83" s="9">
        <f t="shared" si="28"/>
        <v>14369054</v>
      </c>
      <c r="AM83" s="5">
        <v>6381981</v>
      </c>
      <c r="AN83" s="5">
        <v>567727</v>
      </c>
      <c r="AO83" s="5">
        <v>234819</v>
      </c>
      <c r="AP83" s="5">
        <v>351747</v>
      </c>
      <c r="AQ83" s="5">
        <v>6832780</v>
      </c>
      <c r="AR83" s="5"/>
      <c r="AS83" s="9">
        <f t="shared" si="29"/>
        <v>8102331.9820909789</v>
      </c>
      <c r="AT83" s="5">
        <v>4033948</v>
      </c>
      <c r="AU83" s="5">
        <v>1532760.6155239872</v>
      </c>
      <c r="AV83" s="9">
        <f t="shared" si="30"/>
        <v>1302076.9089440189</v>
      </c>
      <c r="AW83" s="5">
        <v>605175.04438988864</v>
      </c>
      <c r="AX83" s="5">
        <v>696901.86455413024</v>
      </c>
      <c r="AY83" s="5">
        <v>998727.45762297208</v>
      </c>
      <c r="AZ83" s="5">
        <v>228702.63839591478</v>
      </c>
      <c r="BA83" s="5">
        <v>234819</v>
      </c>
    </row>
    <row r="84" spans="1:53">
      <c r="A84" s="3" t="s">
        <v>14</v>
      </c>
      <c r="B84" s="3" t="s">
        <v>15</v>
      </c>
      <c r="C84" s="3">
        <v>5</v>
      </c>
      <c r="D84" s="3">
        <v>9</v>
      </c>
      <c r="E84" s="6">
        <v>38451</v>
      </c>
      <c r="F84" s="6"/>
      <c r="G84" s="11">
        <f t="shared" si="31"/>
        <v>81027683.631366715</v>
      </c>
      <c r="H84" s="11">
        <f t="shared" si="32"/>
        <v>74708902.272248894</v>
      </c>
      <c r="I84" s="11">
        <f t="shared" si="33"/>
        <v>6318781.3591178209</v>
      </c>
      <c r="J84" s="6"/>
      <c r="K84" s="11">
        <f t="shared" si="22"/>
        <v>1959.9919822049187</v>
      </c>
      <c r="L84" s="11">
        <f t="shared" si="23"/>
        <v>1703.6763013856123</v>
      </c>
      <c r="M84" s="11">
        <f t="shared" si="24"/>
        <v>256.31568081930641</v>
      </c>
      <c r="N84" s="6"/>
      <c r="O84" s="11">
        <f t="shared" si="25"/>
        <v>75363651.707761332</v>
      </c>
      <c r="P84" s="5">
        <v>41111860.732761331</v>
      </c>
      <c r="Q84" s="5">
        <v>26316571.975000001</v>
      </c>
      <c r="R84" s="9">
        <f t="shared" si="34"/>
        <v>3774412</v>
      </c>
      <c r="S84" s="5">
        <v>3094783</v>
      </c>
      <c r="T84" s="5">
        <v>463091</v>
      </c>
      <c r="U84" s="5">
        <v>216538</v>
      </c>
      <c r="V84" s="5">
        <v>2358276</v>
      </c>
      <c r="W84" s="7">
        <v>17145</v>
      </c>
      <c r="X84" s="5">
        <v>799433.29</v>
      </c>
      <c r="Y84" s="6">
        <v>1802531</v>
      </c>
      <c r="Z84" s="6"/>
      <c r="AA84" s="9">
        <f t="shared" si="26"/>
        <v>1925929</v>
      </c>
      <c r="AB84" s="6">
        <v>1533347</v>
      </c>
      <c r="AC84" s="6">
        <v>390810</v>
      </c>
      <c r="AD84" s="6">
        <v>0</v>
      </c>
      <c r="AE84" s="6">
        <v>1772</v>
      </c>
      <c r="AF84" s="6"/>
      <c r="AG84" s="9">
        <f t="shared" si="27"/>
        <v>2921524.6336053791</v>
      </c>
      <c r="AH84" s="5">
        <v>1748577.235300546</v>
      </c>
      <c r="AI84" s="5">
        <v>1167533.1366378556</v>
      </c>
      <c r="AJ84" s="5">
        <v>5414.2616669774634</v>
      </c>
      <c r="AK84" s="5"/>
      <c r="AL84" s="9">
        <f t="shared" si="28"/>
        <v>93560090</v>
      </c>
      <c r="AM84" s="5">
        <v>41827932</v>
      </c>
      <c r="AN84" s="5">
        <v>1345592</v>
      </c>
      <c r="AO84" s="5">
        <v>3606521</v>
      </c>
      <c r="AP84" s="5">
        <v>1925929</v>
      </c>
      <c r="AQ84" s="5">
        <v>44854116</v>
      </c>
      <c r="AR84" s="5"/>
      <c r="AS84" s="9">
        <f t="shared" si="29"/>
        <v>65508057.464578182</v>
      </c>
      <c r="AT84" s="5">
        <v>27497171</v>
      </c>
      <c r="AU84" s="5">
        <v>20932884.076670546</v>
      </c>
      <c r="AV84" s="9">
        <f t="shared" si="30"/>
        <v>6362715.8409876833</v>
      </c>
      <c r="AW84" s="5">
        <v>3036439.5961310449</v>
      </c>
      <c r="AX84" s="5">
        <v>3326276.2448566384</v>
      </c>
      <c r="AY84" s="5">
        <v>7108765.5469199549</v>
      </c>
      <c r="AZ84" s="5">
        <v>2838128.9666830297</v>
      </c>
      <c r="BA84" s="5">
        <v>3606521</v>
      </c>
    </row>
    <row r="85" spans="1:53">
      <c r="A85" s="3" t="s">
        <v>12</v>
      </c>
      <c r="B85" s="3" t="s">
        <v>13</v>
      </c>
      <c r="C85" s="3">
        <v>4</v>
      </c>
      <c r="D85" s="3">
        <v>2</v>
      </c>
      <c r="E85" s="6">
        <v>44442</v>
      </c>
      <c r="F85" s="6"/>
      <c r="G85" s="11">
        <f t="shared" si="31"/>
        <v>132549825.05062096</v>
      </c>
      <c r="H85" s="11">
        <f t="shared" si="32"/>
        <v>79583890.208462834</v>
      </c>
      <c r="I85" s="11">
        <f t="shared" si="33"/>
        <v>52965934.842158124</v>
      </c>
      <c r="J85" s="6"/>
      <c r="K85" s="11">
        <f t="shared" si="22"/>
        <v>2883.2952291218767</v>
      </c>
      <c r="L85" s="11">
        <f t="shared" si="23"/>
        <v>1572.4963742707828</v>
      </c>
      <c r="M85" s="11">
        <f t="shared" si="24"/>
        <v>1310.7988548510939</v>
      </c>
      <c r="N85" s="6"/>
      <c r="O85" s="11">
        <f t="shared" si="25"/>
        <v>128139406.57263444</v>
      </c>
      <c r="P85" s="5">
        <v>61691801.782634452</v>
      </c>
      <c r="Q85" s="5">
        <v>53744897.490000002</v>
      </c>
      <c r="R85" s="9">
        <f t="shared" si="34"/>
        <v>6268878.2999999998</v>
      </c>
      <c r="S85" s="5">
        <v>4894277</v>
      </c>
      <c r="T85" s="5">
        <v>472704</v>
      </c>
      <c r="U85" s="5">
        <v>901897.3</v>
      </c>
      <c r="V85" s="5">
        <v>3234798</v>
      </c>
      <c r="W85" s="7">
        <v>8434</v>
      </c>
      <c r="X85" s="5">
        <v>890710.29</v>
      </c>
      <c r="Y85" s="6">
        <v>3199031</v>
      </c>
      <c r="Z85" s="6"/>
      <c r="AA85" s="9">
        <f t="shared" si="26"/>
        <v>1840922</v>
      </c>
      <c r="AB85" s="6">
        <v>1508812</v>
      </c>
      <c r="AC85" s="6">
        <v>295877</v>
      </c>
      <c r="AD85" s="6">
        <v>0</v>
      </c>
      <c r="AE85" s="6">
        <v>36233</v>
      </c>
      <c r="AF85" s="6"/>
      <c r="AG85" s="9">
        <f t="shared" si="27"/>
        <v>1670352.1879865145</v>
      </c>
      <c r="AH85" s="5">
        <v>864337.89472449117</v>
      </c>
      <c r="AI85" s="5">
        <v>798585.04772196163</v>
      </c>
      <c r="AJ85" s="5">
        <v>7429.2455400617446</v>
      </c>
      <c r="AK85" s="5"/>
      <c r="AL85" s="9">
        <f t="shared" si="28"/>
        <v>77045834</v>
      </c>
      <c r="AM85" s="5">
        <v>32470690</v>
      </c>
      <c r="AN85" s="5">
        <v>2631148</v>
      </c>
      <c r="AO85" s="5">
        <v>3421079</v>
      </c>
      <c r="AP85" s="5">
        <v>1840922</v>
      </c>
      <c r="AQ85" s="5">
        <v>36681995</v>
      </c>
      <c r="AR85" s="5"/>
      <c r="AS85" s="9">
        <f t="shared" si="29"/>
        <v>69884883.865342125</v>
      </c>
      <c r="AT85" s="5">
        <v>24445708</v>
      </c>
      <c r="AU85" s="5">
        <v>28653938.046568211</v>
      </c>
      <c r="AV85" s="9">
        <f t="shared" si="30"/>
        <v>7017286.2247159155</v>
      </c>
      <c r="AW85" s="5">
        <v>3351996.7365957974</v>
      </c>
      <c r="AX85" s="5">
        <v>3665289.4881201182</v>
      </c>
      <c r="AY85" s="5">
        <v>6346872.5940579949</v>
      </c>
      <c r="AZ85" s="5">
        <v>2681720.1184047982</v>
      </c>
      <c r="BA85" s="5">
        <v>3421079</v>
      </c>
    </row>
    <row r="86" spans="1:53">
      <c r="A86" s="3" t="s">
        <v>10</v>
      </c>
      <c r="B86" s="3" t="s">
        <v>11</v>
      </c>
      <c r="C86" s="3">
        <v>3</v>
      </c>
      <c r="D86" s="3">
        <v>4</v>
      </c>
      <c r="E86" s="6">
        <v>32504</v>
      </c>
      <c r="F86" s="6"/>
      <c r="G86" s="11">
        <f t="shared" si="31"/>
        <v>77233537.962875769</v>
      </c>
      <c r="H86" s="11">
        <f t="shared" si="32"/>
        <v>65142723.54354015</v>
      </c>
      <c r="I86" s="11">
        <f t="shared" si="33"/>
        <v>12090814.419335619</v>
      </c>
      <c r="J86" s="6"/>
      <c r="K86" s="11">
        <f t="shared" si="22"/>
        <v>2251.9662312459886</v>
      </c>
      <c r="L86" s="11">
        <f t="shared" si="23"/>
        <v>1747.08471808847</v>
      </c>
      <c r="M86" s="11">
        <f t="shared" si="24"/>
        <v>504.88151315751861</v>
      </c>
      <c r="N86" s="6"/>
      <c r="O86" s="11">
        <f t="shared" si="25"/>
        <v>73197910.380419612</v>
      </c>
      <c r="P86" s="5">
        <v>36227280.035419621</v>
      </c>
      <c r="Q86" s="5">
        <v>29297662.774999999</v>
      </c>
      <c r="R86" s="9">
        <f t="shared" si="34"/>
        <v>5122797.57</v>
      </c>
      <c r="S86" s="5">
        <v>4132815</v>
      </c>
      <c r="T86" s="5">
        <v>503077.57</v>
      </c>
      <c r="U86" s="5">
        <v>486905</v>
      </c>
      <c r="V86" s="5">
        <v>1531406</v>
      </c>
      <c r="W86" s="7">
        <v>1578</v>
      </c>
      <c r="X86" s="5">
        <v>874831.29</v>
      </c>
      <c r="Y86" s="6">
        <v>1018764</v>
      </c>
      <c r="Z86" s="6"/>
      <c r="AA86" s="9">
        <f t="shared" si="26"/>
        <v>1768896</v>
      </c>
      <c r="AB86" s="6">
        <v>1406642</v>
      </c>
      <c r="AC86" s="6">
        <v>362254</v>
      </c>
      <c r="AD86" s="6">
        <v>0</v>
      </c>
      <c r="AE86" s="6">
        <v>0</v>
      </c>
      <c r="AF86" s="6"/>
      <c r="AG86" s="9">
        <f t="shared" si="27"/>
        <v>1390322.2924561526</v>
      </c>
      <c r="AH86" s="5">
        <v>854347.33865398495</v>
      </c>
      <c r="AI86" s="5">
        <v>509853.71036343946</v>
      </c>
      <c r="AJ86" s="5">
        <v>26121.243438728081</v>
      </c>
      <c r="AK86" s="5"/>
      <c r="AL86" s="9">
        <f t="shared" si="28"/>
        <v>79191482</v>
      </c>
      <c r="AM86" s="5">
        <v>32214497</v>
      </c>
      <c r="AN86" s="5">
        <v>3286824</v>
      </c>
      <c r="AO86" s="5">
        <v>4094420</v>
      </c>
      <c r="AP86" s="5">
        <v>1768896</v>
      </c>
      <c r="AQ86" s="5">
        <v>37826845</v>
      </c>
      <c r="AR86" s="5"/>
      <c r="AS86" s="9">
        <f t="shared" si="29"/>
        <v>56787241.676747628</v>
      </c>
      <c r="AT86" s="5">
        <v>21547198</v>
      </c>
      <c r="AU86" s="5">
        <v>18979312.771303315</v>
      </c>
      <c r="AV86" s="9">
        <f t="shared" si="30"/>
        <v>6216490.1423000805</v>
      </c>
      <c r="AW86" s="5">
        <v>2986161.7462238963</v>
      </c>
      <c r="AX86" s="5">
        <v>3230328.3960761838</v>
      </c>
      <c r="AY86" s="5">
        <v>5949820.7631442305</v>
      </c>
      <c r="AZ86" s="5">
        <v>2138991.7244924479</v>
      </c>
      <c r="BA86" s="5">
        <v>4094420</v>
      </c>
    </row>
    <row r="87" spans="1:53">
      <c r="A87" s="3" t="s">
        <v>8</v>
      </c>
      <c r="B87" s="3" t="s">
        <v>9</v>
      </c>
      <c r="C87" s="3">
        <v>2</v>
      </c>
      <c r="D87" s="3">
        <v>13</v>
      </c>
      <c r="E87" s="6">
        <v>330844</v>
      </c>
      <c r="F87" s="6"/>
      <c r="G87" s="11">
        <f t="shared" si="31"/>
        <v>680247779.62174809</v>
      </c>
      <c r="H87" s="11">
        <f t="shared" si="32"/>
        <v>785969311.43136072</v>
      </c>
      <c r="I87" s="11">
        <f t="shared" si="33"/>
        <v>-105721531.80961263</v>
      </c>
      <c r="J87" s="6"/>
      <c r="K87" s="11">
        <f t="shared" si="22"/>
        <v>1926.8655015731076</v>
      </c>
      <c r="L87" s="11">
        <f t="shared" si="23"/>
        <v>2100.5039041386894</v>
      </c>
      <c r="M87" s="11">
        <f t="shared" si="24"/>
        <v>-173.63840256558183</v>
      </c>
      <c r="N87" s="6"/>
      <c r="O87" s="11">
        <f t="shared" si="25"/>
        <v>637491890.00245321</v>
      </c>
      <c r="P87" s="5">
        <v>420061237.55745322</v>
      </c>
      <c r="Q87" s="5">
        <v>177393727.375</v>
      </c>
      <c r="R87" s="9">
        <f t="shared" si="34"/>
        <v>23144413.07</v>
      </c>
      <c r="S87" s="5">
        <v>13436547.810000001</v>
      </c>
      <c r="T87" s="5">
        <v>9684256.2599999998</v>
      </c>
      <c r="U87" s="5">
        <v>23609</v>
      </c>
      <c r="V87" s="5">
        <v>3332033</v>
      </c>
      <c r="W87" s="7">
        <v>287</v>
      </c>
      <c r="X87" s="6">
        <v>4953158</v>
      </c>
      <c r="Y87" s="6">
        <v>13560479</v>
      </c>
      <c r="Z87" s="6"/>
      <c r="AA87" s="9">
        <f t="shared" si="26"/>
        <v>8894355</v>
      </c>
      <c r="AB87" s="6">
        <v>8798134</v>
      </c>
      <c r="AC87" s="6">
        <v>90774</v>
      </c>
      <c r="AD87" s="6">
        <v>0</v>
      </c>
      <c r="AE87" s="6">
        <v>5447</v>
      </c>
      <c r="AF87" s="6"/>
      <c r="AG87" s="9">
        <f t="shared" si="27"/>
        <v>28908089.619294837</v>
      </c>
      <c r="AH87" s="5">
        <v>21212371.787823569</v>
      </c>
      <c r="AI87" s="5">
        <v>7608154.6922825174</v>
      </c>
      <c r="AJ87" s="5">
        <v>87563.139188750531</v>
      </c>
      <c r="AK87" s="5"/>
      <c r="AL87" s="9">
        <f t="shared" si="28"/>
        <v>929123440</v>
      </c>
      <c r="AM87" s="5">
        <v>359000434</v>
      </c>
      <c r="AN87" s="5">
        <v>62063347</v>
      </c>
      <c r="AO87" s="5">
        <v>43497939</v>
      </c>
      <c r="AP87" s="5">
        <v>8894355</v>
      </c>
      <c r="AQ87" s="5">
        <v>455667365</v>
      </c>
      <c r="AR87" s="5"/>
      <c r="AS87" s="9">
        <f t="shared" si="29"/>
        <v>694939113.66086054</v>
      </c>
      <c r="AT87" s="5">
        <v>347469099</v>
      </c>
      <c r="AU87" s="5">
        <v>199413448.25882921</v>
      </c>
      <c r="AV87" s="9">
        <f t="shared" si="30"/>
        <v>60094002.551482067</v>
      </c>
      <c r="AW87" s="5">
        <v>27999773.343013078</v>
      </c>
      <c r="AX87" s="5">
        <v>32094229.208468985</v>
      </c>
      <c r="AY87" s="5">
        <v>44464624.850549169</v>
      </c>
      <c r="AZ87" s="5">
        <v>30936195.219018158</v>
      </c>
      <c r="BA87" s="5">
        <v>43497939</v>
      </c>
    </row>
    <row r="88" spans="1:53">
      <c r="A88" s="3" t="s">
        <v>6</v>
      </c>
      <c r="B88" s="3" t="s">
        <v>7</v>
      </c>
      <c r="C88" s="3">
        <v>1</v>
      </c>
      <c r="D88" s="3">
        <v>3</v>
      </c>
      <c r="E88" s="6">
        <v>16202</v>
      </c>
      <c r="F88" s="6"/>
      <c r="G88" s="11">
        <f t="shared" si="31"/>
        <v>36534969.574398838</v>
      </c>
      <c r="H88" s="11">
        <f t="shared" si="32"/>
        <v>29413338.690429237</v>
      </c>
      <c r="I88" s="11">
        <f t="shared" si="33"/>
        <v>7121630.8839696012</v>
      </c>
      <c r="J88" s="6"/>
      <c r="K88" s="11">
        <f t="shared" si="22"/>
        <v>2089.3172149842471</v>
      </c>
      <c r="L88" s="11">
        <f t="shared" si="23"/>
        <v>1575.0070001577537</v>
      </c>
      <c r="M88" s="11">
        <f t="shared" si="24"/>
        <v>514.31021482649339</v>
      </c>
      <c r="N88" s="6"/>
      <c r="O88" s="11">
        <f t="shared" si="25"/>
        <v>33851117.517174773</v>
      </c>
      <c r="P88" s="5">
        <v>16122687.357174775</v>
      </c>
      <c r="Q88" s="5">
        <v>12381155.26</v>
      </c>
      <c r="R88" s="9">
        <f t="shared" si="34"/>
        <v>4131762.9</v>
      </c>
      <c r="S88" s="5">
        <v>3776936.9</v>
      </c>
      <c r="T88" s="5">
        <v>0</v>
      </c>
      <c r="U88" s="5">
        <v>354826</v>
      </c>
      <c r="V88" s="5">
        <v>904029</v>
      </c>
      <c r="W88" s="7">
        <v>22446</v>
      </c>
      <c r="X88" s="5">
        <v>272119.73986500694</v>
      </c>
      <c r="Y88" s="6">
        <v>311483</v>
      </c>
      <c r="Z88" s="6"/>
      <c r="AA88" s="9">
        <f t="shared" si="26"/>
        <v>1931527</v>
      </c>
      <c r="AB88" s="6">
        <v>801728</v>
      </c>
      <c r="AC88" s="7">
        <v>249101</v>
      </c>
      <c r="AD88" s="6">
        <v>880698</v>
      </c>
      <c r="AE88" s="6">
        <v>0</v>
      </c>
      <c r="AF88" s="6"/>
      <c r="AG88" s="9">
        <f t="shared" si="27"/>
        <v>457759.31735905935</v>
      </c>
      <c r="AH88" s="5">
        <v>237612.27153659365</v>
      </c>
      <c r="AI88" s="5">
        <v>215697.96143069564</v>
      </c>
      <c r="AJ88" s="5">
        <v>4449.0843917700931</v>
      </c>
      <c r="AK88" s="5"/>
      <c r="AL88" s="9">
        <f t="shared" si="28"/>
        <v>44439048</v>
      </c>
      <c r="AM88" s="5">
        <v>19104724</v>
      </c>
      <c r="AN88" s="5">
        <v>535141</v>
      </c>
      <c r="AO88" s="5">
        <v>2579659</v>
      </c>
      <c r="AP88" s="5">
        <v>1931527</v>
      </c>
      <c r="AQ88" s="5">
        <v>20287997</v>
      </c>
      <c r="AR88" s="5"/>
      <c r="AS88" s="9">
        <f t="shared" si="29"/>
        <v>25518263.416555926</v>
      </c>
      <c r="AT88" s="5">
        <v>8447266</v>
      </c>
      <c r="AU88" s="5">
        <v>7231666.047470293</v>
      </c>
      <c r="AV88" s="9">
        <f t="shared" si="30"/>
        <v>3379297.3471255675</v>
      </c>
      <c r="AW88" s="5">
        <v>1614852.037851494</v>
      </c>
      <c r="AX88" s="5">
        <v>1764445.3092740735</v>
      </c>
      <c r="AY88" s="5">
        <v>3880375.0219600638</v>
      </c>
      <c r="AZ88" s="5">
        <v>515777.92674774362</v>
      </c>
      <c r="BA88" s="5">
        <v>2579659</v>
      </c>
    </row>
    <row r="89" spans="1:53">
      <c r="A89" s="2" t="s">
        <v>0</v>
      </c>
      <c r="B89" s="2" t="s">
        <v>221</v>
      </c>
      <c r="C89" s="3" t="s">
        <v>222</v>
      </c>
      <c r="D89" s="3" t="s">
        <v>222</v>
      </c>
      <c r="E89" s="12">
        <f t="shared" ref="E89" si="35">SUM(E2:E88)</f>
        <v>5303925</v>
      </c>
      <c r="F89" s="12"/>
      <c r="G89" s="9">
        <f>SUM(G2:G88)</f>
        <v>11649029644.652275</v>
      </c>
      <c r="H89" s="9">
        <f>SUM(H2:H88)</f>
        <v>14025636956.79542</v>
      </c>
      <c r="I89" s="9">
        <f>SUM(I2:I88)</f>
        <v>-2376607312.1431451</v>
      </c>
      <c r="J89" s="9">
        <f t="shared" ref="J89:BA89" si="36">SUM(J2:J88)</f>
        <v>0</v>
      </c>
      <c r="K89" s="11">
        <f t="shared" si="22"/>
        <v>2061.4872398652451</v>
      </c>
      <c r="L89" s="11">
        <f t="shared" si="23"/>
        <v>2329.501917643443</v>
      </c>
      <c r="M89" s="11">
        <f t="shared" si="24"/>
        <v>-268.01467777819789</v>
      </c>
      <c r="N89" s="9"/>
      <c r="O89" s="11">
        <f t="shared" si="25"/>
        <v>10933973708.702271</v>
      </c>
      <c r="P89" s="9">
        <f t="shared" si="36"/>
        <v>6145177042.3622723</v>
      </c>
      <c r="Q89" s="9">
        <f t="shared" si="36"/>
        <v>3606668683.3599992</v>
      </c>
      <c r="R89" s="9">
        <f t="shared" si="36"/>
        <v>590754520.9799999</v>
      </c>
      <c r="S89" s="9">
        <f t="shared" si="36"/>
        <v>428757346.3499999</v>
      </c>
      <c r="T89" s="9">
        <f t="shared" si="36"/>
        <v>129407333.33</v>
      </c>
      <c r="U89" s="9">
        <f t="shared" si="36"/>
        <v>32589841.300000001</v>
      </c>
      <c r="V89" s="9">
        <f t="shared" si="36"/>
        <v>426438012</v>
      </c>
      <c r="W89" s="9">
        <f t="shared" si="36"/>
        <v>18030664</v>
      </c>
      <c r="X89" s="9">
        <f t="shared" si="36"/>
        <v>84849404.950000033</v>
      </c>
      <c r="Y89" s="9">
        <f t="shared" si="36"/>
        <v>164935450</v>
      </c>
      <c r="Z89" s="9"/>
      <c r="AA89" s="9">
        <f t="shared" si="36"/>
        <v>198299656</v>
      </c>
      <c r="AB89" s="9">
        <f t="shared" si="36"/>
        <v>152150191</v>
      </c>
      <c r="AC89" s="9">
        <f t="shared" si="36"/>
        <v>23558178</v>
      </c>
      <c r="AD89" s="9">
        <f t="shared" si="36"/>
        <v>16545620</v>
      </c>
      <c r="AE89" s="9">
        <f t="shared" si="36"/>
        <v>6045667</v>
      </c>
      <c r="AF89" s="9"/>
      <c r="AG89" s="9">
        <f t="shared" si="36"/>
        <v>413876211</v>
      </c>
      <c r="AH89" s="9">
        <f t="shared" si="36"/>
        <v>273991331.00000006</v>
      </c>
      <c r="AI89" s="9">
        <f t="shared" si="36"/>
        <v>137550899.99999997</v>
      </c>
      <c r="AJ89" s="9">
        <f t="shared" si="36"/>
        <v>2333979.9999999995</v>
      </c>
      <c r="AK89" s="9"/>
      <c r="AL89" s="9">
        <f t="shared" si="36"/>
        <v>16404388456</v>
      </c>
      <c r="AM89" s="9">
        <f t="shared" si="36"/>
        <v>6631330391</v>
      </c>
      <c r="AN89" s="9">
        <f t="shared" si="36"/>
        <v>794163139</v>
      </c>
      <c r="AO89" s="9">
        <f t="shared" si="36"/>
        <v>776700698</v>
      </c>
      <c r="AP89" s="9">
        <f t="shared" si="36"/>
        <v>198299656</v>
      </c>
      <c r="AQ89" s="9">
        <f t="shared" si="36"/>
        <v>8003894572</v>
      </c>
      <c r="AR89" s="9"/>
      <c r="AS89" s="9">
        <f t="shared" si="29"/>
        <v>12355503458.536999</v>
      </c>
      <c r="AT89" s="9">
        <f t="shared" si="36"/>
        <v>5933286595</v>
      </c>
      <c r="AU89" s="9">
        <f t="shared" si="36"/>
        <v>3792834309</v>
      </c>
      <c r="AV89" s="9">
        <f t="shared" si="30"/>
        <v>1008244129.2584212</v>
      </c>
      <c r="AW89" s="9">
        <f t="shared" si="36"/>
        <v>468511535.59842128</v>
      </c>
      <c r="AX89" s="9">
        <f t="shared" si="36"/>
        <v>539732593.65999985</v>
      </c>
      <c r="AY89" s="9">
        <f t="shared" si="36"/>
        <v>844437727.27857745</v>
      </c>
      <c r="AZ89" s="9">
        <f t="shared" si="36"/>
        <v>661889368.99999976</v>
      </c>
      <c r="BA89" s="9">
        <f t="shared" si="36"/>
        <v>776700698</v>
      </c>
    </row>
    <row r="90" spans="1:53">
      <c r="I90" s="11"/>
    </row>
  </sheetData>
  <autoFilter ref="A1:BA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baseColWidth="10" defaultRowHeight="15" x14ac:dyDescent="0"/>
  <cols>
    <col min="2" max="2" width="51.85546875" bestFit="1" customWidth="1"/>
  </cols>
  <sheetData>
    <row r="1" spans="1:3">
      <c r="A1" t="s">
        <v>223</v>
      </c>
    </row>
    <row r="2" spans="1:3">
      <c r="A2">
        <v>2015</v>
      </c>
    </row>
    <row r="6" spans="1:3" s="13" customFormat="1">
      <c r="A6" s="13" t="s">
        <v>224</v>
      </c>
      <c r="B6" s="13" t="s">
        <v>225</v>
      </c>
      <c r="C6" s="13" t="s">
        <v>226</v>
      </c>
    </row>
    <row r="7" spans="1:3">
      <c r="A7" t="s">
        <v>228</v>
      </c>
      <c r="B7" t="s">
        <v>229</v>
      </c>
      <c r="C7" t="s">
        <v>227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tabSelected="1" topLeftCell="A11" workbookViewId="0">
      <selection activeCell="B49" sqref="B49"/>
    </sheetView>
  </sheetViews>
  <sheetFormatPr baseColWidth="10" defaultRowHeight="15" x14ac:dyDescent="0"/>
  <cols>
    <col min="1" max="1" width="24.85546875" bestFit="1" customWidth="1"/>
  </cols>
  <sheetData>
    <row r="2" spans="1:2">
      <c r="A2" s="13" t="s">
        <v>228</v>
      </c>
    </row>
    <row r="3" spans="1:2">
      <c r="A3" t="s">
        <v>180</v>
      </c>
      <c r="B3" t="s">
        <v>230</v>
      </c>
    </row>
    <row r="4" spans="1:2">
      <c r="A4" t="s">
        <v>5</v>
      </c>
      <c r="B4" t="s">
        <v>231</v>
      </c>
    </row>
    <row r="5" spans="1:2">
      <c r="A5" t="s">
        <v>1</v>
      </c>
      <c r="B5" t="s">
        <v>232</v>
      </c>
    </row>
    <row r="6" spans="1:2">
      <c r="A6" t="s">
        <v>2</v>
      </c>
      <c r="B6" t="s">
        <v>233</v>
      </c>
    </row>
    <row r="7" spans="1:2">
      <c r="A7" t="s">
        <v>181</v>
      </c>
      <c r="B7" t="s">
        <v>234</v>
      </c>
    </row>
    <row r="8" spans="1:2">
      <c r="A8" t="s">
        <v>218</v>
      </c>
      <c r="B8" t="s">
        <v>235</v>
      </c>
    </row>
    <row r="9" spans="1:2">
      <c r="A9" t="s">
        <v>219</v>
      </c>
      <c r="B9" t="s">
        <v>236</v>
      </c>
    </row>
    <row r="10" spans="1:2">
      <c r="A10" t="s">
        <v>217</v>
      </c>
      <c r="B10" t="s">
        <v>237</v>
      </c>
    </row>
    <row r="11" spans="1:2">
      <c r="A11" t="s">
        <v>216</v>
      </c>
      <c r="B11" t="s">
        <v>238</v>
      </c>
    </row>
    <row r="12" spans="1:2">
      <c r="A12" t="s">
        <v>215</v>
      </c>
      <c r="B12" t="s">
        <v>239</v>
      </c>
    </row>
    <row r="13" spans="1:2">
      <c r="A13" t="s">
        <v>220</v>
      </c>
      <c r="B13" t="s">
        <v>240</v>
      </c>
    </row>
    <row r="14" spans="1:2">
      <c r="A14" t="s">
        <v>4</v>
      </c>
      <c r="B14" t="s">
        <v>241</v>
      </c>
    </row>
    <row r="15" spans="1:2">
      <c r="A15" t="s">
        <v>182</v>
      </c>
      <c r="B15" t="s">
        <v>242</v>
      </c>
    </row>
    <row r="16" spans="1:2">
      <c r="A16" t="s">
        <v>183</v>
      </c>
      <c r="B16" t="s">
        <v>243</v>
      </c>
    </row>
    <row r="17" spans="1:2">
      <c r="A17" t="s">
        <v>187</v>
      </c>
      <c r="B17" t="s">
        <v>244</v>
      </c>
    </row>
    <row r="18" spans="1:2">
      <c r="A18" t="s">
        <v>184</v>
      </c>
      <c r="B18" t="s">
        <v>245</v>
      </c>
    </row>
    <row r="19" spans="1:2">
      <c r="A19" t="s">
        <v>185</v>
      </c>
      <c r="B19" t="s">
        <v>246</v>
      </c>
    </row>
    <row r="20" spans="1:2">
      <c r="A20" t="s">
        <v>186</v>
      </c>
      <c r="B20" t="s">
        <v>247</v>
      </c>
    </row>
    <row r="21" spans="1:2">
      <c r="A21" t="s">
        <v>188</v>
      </c>
      <c r="B21" t="s">
        <v>248</v>
      </c>
    </row>
    <row r="22" spans="1:2">
      <c r="A22" t="s">
        <v>189</v>
      </c>
      <c r="B22" t="s">
        <v>249</v>
      </c>
    </row>
    <row r="23" spans="1:2">
      <c r="A23" t="s">
        <v>190</v>
      </c>
      <c r="B23" t="s">
        <v>250</v>
      </c>
    </row>
    <row r="24" spans="1:2">
      <c r="A24" t="s">
        <v>191</v>
      </c>
      <c r="B24" t="s">
        <v>251</v>
      </c>
    </row>
    <row r="25" spans="1:2">
      <c r="A25" t="s">
        <v>214</v>
      </c>
      <c r="B25" t="s">
        <v>252</v>
      </c>
    </row>
    <row r="26" spans="1:2">
      <c r="A26" t="s">
        <v>3</v>
      </c>
      <c r="B26" t="s">
        <v>254</v>
      </c>
    </row>
    <row r="27" spans="1:2">
      <c r="A27" t="s">
        <v>192</v>
      </c>
      <c r="B27" t="s">
        <v>253</v>
      </c>
    </row>
    <row r="28" spans="1:2">
      <c r="A28" t="s">
        <v>193</v>
      </c>
      <c r="B28" t="s">
        <v>255</v>
      </c>
    </row>
    <row r="29" spans="1:2">
      <c r="A29" t="s">
        <v>194</v>
      </c>
      <c r="B29" t="s">
        <v>256</v>
      </c>
    </row>
    <row r="30" spans="1:2">
      <c r="A30" t="s">
        <v>213</v>
      </c>
      <c r="B30" t="s">
        <v>257</v>
      </c>
    </row>
    <row r="31" spans="1:2">
      <c r="A31" t="s">
        <v>195</v>
      </c>
      <c r="B31" t="s">
        <v>258</v>
      </c>
    </row>
    <row r="32" spans="1:2">
      <c r="A32" t="s">
        <v>196</v>
      </c>
      <c r="B32" t="s">
        <v>259</v>
      </c>
    </row>
    <row r="33" spans="1:2">
      <c r="A33" t="s">
        <v>197</v>
      </c>
      <c r="B33" t="s">
        <v>260</v>
      </c>
    </row>
    <row r="34" spans="1:2">
      <c r="A34" t="s">
        <v>212</v>
      </c>
      <c r="B34" t="s">
        <v>263</v>
      </c>
    </row>
    <row r="35" spans="1:2">
      <c r="A35" t="s">
        <v>198</v>
      </c>
      <c r="B35" t="s">
        <v>261</v>
      </c>
    </row>
    <row r="36" spans="1:2">
      <c r="A36" t="s">
        <v>199</v>
      </c>
      <c r="B36" t="s">
        <v>262</v>
      </c>
    </row>
    <row r="37" spans="1:2">
      <c r="A37" t="s">
        <v>200</v>
      </c>
      <c r="B37" t="s">
        <v>264</v>
      </c>
    </row>
    <row r="38" spans="1:2">
      <c r="A38" t="s">
        <v>201</v>
      </c>
      <c r="B38" t="s">
        <v>265</v>
      </c>
    </row>
    <row r="39" spans="1:2">
      <c r="A39" t="s">
        <v>202</v>
      </c>
      <c r="B39" t="s">
        <v>266</v>
      </c>
    </row>
    <row r="40" spans="1:2">
      <c r="A40" t="s">
        <v>211</v>
      </c>
      <c r="B40" t="s">
        <v>267</v>
      </c>
    </row>
    <row r="41" spans="1:2">
      <c r="A41" t="s">
        <v>203</v>
      </c>
      <c r="B41" t="s">
        <v>268</v>
      </c>
    </row>
    <row r="42" spans="1:2">
      <c r="A42" t="s">
        <v>204</v>
      </c>
      <c r="B42" t="s">
        <v>269</v>
      </c>
    </row>
    <row r="43" spans="1:2">
      <c r="A43" t="s">
        <v>205</v>
      </c>
      <c r="B43" t="s">
        <v>270</v>
      </c>
    </row>
    <row r="44" spans="1:2">
      <c r="A44" t="s">
        <v>210</v>
      </c>
      <c r="B44" t="s">
        <v>271</v>
      </c>
    </row>
    <row r="45" spans="1:2">
      <c r="A45" t="s">
        <v>206</v>
      </c>
      <c r="B45" t="s">
        <v>272</v>
      </c>
    </row>
    <row r="46" spans="1:2">
      <c r="A46" t="s">
        <v>207</v>
      </c>
      <c r="B46" t="s">
        <v>273</v>
      </c>
    </row>
    <row r="47" spans="1:2">
      <c r="A47" t="s">
        <v>208</v>
      </c>
      <c r="B47" t="s">
        <v>274</v>
      </c>
    </row>
    <row r="48" spans="1:2">
      <c r="A48" t="s">
        <v>209</v>
      </c>
      <c r="B48" t="s">
        <v>275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mn_data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Manzi</dc:creator>
  <cp:lastModifiedBy>StarTribune StarTribune</cp:lastModifiedBy>
  <dcterms:created xsi:type="dcterms:W3CDTF">1999-09-14T14:32:50Z</dcterms:created>
  <dcterms:modified xsi:type="dcterms:W3CDTF">2017-11-29T18:54:02Z</dcterms:modified>
</cp:coreProperties>
</file>