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\Documents\ExtendSim10\Book Models\"/>
    </mc:Choice>
  </mc:AlternateContent>
  <xr:revisionPtr revIDLastSave="0" documentId="13_ncr:1_{F5ED2B32-974A-4804-9A79-5434AE633EE9}" xr6:coauthVersionLast="47" xr6:coauthVersionMax="47" xr10:uidLastSave="{00000000-0000-0000-0000-000000000000}"/>
  <bookViews>
    <workbookView xWindow="17520" yWindow="1560" windowWidth="20640" windowHeight="13710" activeTab="3" xr2:uid="{00000000-000D-0000-FFFF-FFFF00000000}"/>
  </bookViews>
  <sheets>
    <sheet name="Distrubtions" sheetId="1" r:id="rId1"/>
    <sheet name="Classes" sheetId="2" r:id="rId2"/>
    <sheet name="Stations" sheetId="3" r:id="rId3"/>
    <sheet name="Weibull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/>
  <c r="B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A3" i="4"/>
  <c r="E21" i="1"/>
  <c r="L28" i="1"/>
  <c r="C30" i="1"/>
  <c r="K30" i="1"/>
  <c r="K31" i="1"/>
  <c r="K32" i="1"/>
  <c r="K33" i="1"/>
  <c r="K34" i="1"/>
  <c r="K29" i="1"/>
  <c r="L30" i="1"/>
  <c r="L31" i="1"/>
  <c r="L32" i="1"/>
  <c r="L33" i="1"/>
  <c r="L34" i="1"/>
  <c r="L29" i="1"/>
  <c r="F19" i="1"/>
  <c r="F20" i="1"/>
  <c r="F21" i="1"/>
  <c r="F22" i="1"/>
  <c r="F23" i="1"/>
  <c r="F24" i="1"/>
  <c r="F25" i="1"/>
  <c r="F26" i="1"/>
  <c r="F27" i="1"/>
  <c r="E20" i="1"/>
  <c r="E22" i="1"/>
  <c r="E23" i="1"/>
  <c r="E24" i="1"/>
  <c r="E25" i="1"/>
  <c r="E26" i="1"/>
  <c r="E27" i="1"/>
  <c r="E19" i="1"/>
  <c r="A4" i="4" l="1"/>
  <c r="A5" i="4" l="1"/>
  <c r="A6" i="4" l="1"/>
  <c r="A7" i="4" l="1"/>
  <c r="A8" i="4" l="1"/>
  <c r="A9" i="4" l="1"/>
  <c r="A10" i="4" l="1"/>
  <c r="A11" i="4" l="1"/>
  <c r="A12" i="4" l="1"/>
  <c r="A13" i="4" l="1"/>
  <c r="A14" i="4" l="1"/>
  <c r="A15" i="4" l="1"/>
  <c r="A16" i="4" l="1"/>
  <c r="A17" i="4" l="1"/>
  <c r="A18" i="4" l="1"/>
  <c r="A19" i="4" l="1"/>
  <c r="A20" i="4" l="1"/>
  <c r="A21" i="4" l="1"/>
  <c r="A22" i="4" l="1"/>
  <c r="A23" i="4" l="1"/>
  <c r="A24" i="4" l="1"/>
  <c r="A25" i="4" l="1"/>
  <c r="A26" i="4" l="1"/>
  <c r="A27" i="4" l="1"/>
  <c r="A28" i="4" l="1"/>
  <c r="A29" i="4" l="1"/>
  <c r="A30" i="4" l="1"/>
  <c r="A31" i="4" l="1"/>
  <c r="A32" i="4" l="1"/>
  <c r="A33" i="4" l="1"/>
  <c r="A34" i="4" l="1"/>
  <c r="A35" i="4" l="1"/>
  <c r="A36" i="4" l="1"/>
  <c r="A37" i="4" l="1"/>
  <c r="A38" i="4" l="1"/>
  <c r="A39" i="4" l="1"/>
  <c r="A40" i="4" l="1"/>
  <c r="A41" i="4" l="1"/>
  <c r="A42" i="4" l="1"/>
  <c r="A43" i="4" l="1"/>
  <c r="A44" i="4" l="1"/>
  <c r="A45" i="4" l="1"/>
  <c r="A46" i="4" l="1"/>
  <c r="A47" i="4" l="1"/>
  <c r="A48" i="4" l="1"/>
  <c r="A49" i="4" l="1"/>
  <c r="A50" i="4" l="1"/>
  <c r="A51" i="4" l="1"/>
  <c r="A52" i="4" l="1"/>
</calcChain>
</file>

<file path=xl/sharedStrings.xml><?xml version="1.0" encoding="utf-8"?>
<sst xmlns="http://schemas.openxmlformats.org/spreadsheetml/2006/main" count="249" uniqueCount="93">
  <si>
    <t>TBD-Annual Maintenance</t>
  </si>
  <si>
    <t>Annual Maintenance</t>
  </si>
  <si>
    <t>TBD</t>
  </si>
  <si>
    <t>Constant</t>
  </si>
  <si>
    <t>TBD-Bi-Annual Maintenance</t>
  </si>
  <si>
    <t>Bi-Annual Maintenance</t>
  </si>
  <si>
    <t>TTD</t>
  </si>
  <si>
    <t>Weibull</t>
  </si>
  <si>
    <t>TTU-Annual Maintenance</t>
  </si>
  <si>
    <t>TTU</t>
  </si>
  <si>
    <t>Normal</t>
  </si>
  <si>
    <t>TTU-Bi-Annual Maintenance</t>
  </si>
  <si>
    <t>Distribution</t>
  </si>
  <si>
    <t>Time</t>
  </si>
  <si>
    <t>TTU-Repair SP Propagator</t>
  </si>
  <si>
    <t>TTU-Repair Obs VAR</t>
  </si>
  <si>
    <t>TTU-Repair ObsProc Metrics</t>
  </si>
  <si>
    <t>TTU-Repair OMR</t>
  </si>
  <si>
    <t>TTU-Repair PCT</t>
  </si>
  <si>
    <t>TTU-Repair Retag Priority</t>
  </si>
  <si>
    <t>ECCO Record Index</t>
  </si>
  <si>
    <t>Event Name</t>
  </si>
  <si>
    <t>Event Type</t>
  </si>
  <si>
    <t>Shift</t>
  </si>
  <si>
    <t>TBD/TTD Prob &gt; 0</t>
  </si>
  <si>
    <t>TTU: Dist ID</t>
  </si>
  <si>
    <t>TTU: Progress Type</t>
  </si>
  <si>
    <t>TBD/TTD: Dist ID</t>
  </si>
  <si>
    <t>TBD/TTD: Progress Type</t>
  </si>
  <si>
    <t>Name</t>
  </si>
  <si>
    <t>Purpose</t>
  </si>
  <si>
    <t>Parameters 1</t>
  </si>
  <si>
    <t>Parameter 2</t>
  </si>
  <si>
    <t xml:space="preserve">Paramenter 4 </t>
  </si>
  <si>
    <t>Time Units</t>
  </si>
  <si>
    <t>Roll Out Time</t>
  </si>
  <si>
    <t>Roll Out Rate</t>
  </si>
  <si>
    <t>Mean Stack Wait</t>
  </si>
  <si>
    <t>Mean Call to Station Time</t>
  </si>
  <si>
    <t>Mean Call to Station Wait</t>
  </si>
  <si>
    <t>Mean Launch Time</t>
  </si>
  <si>
    <t>Mean Launch Wait</t>
  </si>
  <si>
    <t>Flight Computer</t>
  </si>
  <si>
    <t>Command &amp; Telemetry Computer</t>
  </si>
  <si>
    <t>Data Acquisition Unit</t>
  </si>
  <si>
    <t>Inertial Measurement Unit</t>
  </si>
  <si>
    <t>Propulsion System Electronics</t>
  </si>
  <si>
    <t>Reaction Control System Electronics</t>
  </si>
  <si>
    <t>Repair Flight Computer</t>
  </si>
  <si>
    <t>Repair Command &amp; Telemetry Computer</t>
  </si>
  <si>
    <t>Repair Data Acquisition Unit</t>
  </si>
  <si>
    <t>Repair Inertial Measurement Unit</t>
  </si>
  <si>
    <t>Repair Propulsion System Electronics</t>
  </si>
  <si>
    <t>Repair Reaction Control System Electronics</t>
  </si>
  <si>
    <t>Failure Flight Computer</t>
  </si>
  <si>
    <t>Failure Command &amp; Telemetry Computer</t>
  </si>
  <si>
    <t>Failure Data Acquisition Unit</t>
  </si>
  <si>
    <t>Failure Inertial Measurement Unit</t>
  </si>
  <si>
    <t>Failure Propulsion System Electronics</t>
  </si>
  <si>
    <t>Failure Reaction Control System Electronics</t>
  </si>
  <si>
    <t>TTD-Flight Computer</t>
  </si>
  <si>
    <t>TTD-Command &amp; Telemetry Computer</t>
  </si>
  <si>
    <t>TTD-Data Acquisition Unit</t>
  </si>
  <si>
    <t>TTD-Inertial Measurement Unit</t>
  </si>
  <si>
    <t>TTD-Propulsion System Electronics</t>
  </si>
  <si>
    <t>TTD-Reaction Control System Electronics</t>
  </si>
  <si>
    <t>No</t>
  </si>
  <si>
    <t>Yes</t>
  </si>
  <si>
    <t>Can be Replaced on Pad?</t>
  </si>
  <si>
    <t>Hours</t>
  </si>
  <si>
    <t>Process</t>
  </si>
  <si>
    <t>Process Name</t>
  </si>
  <si>
    <t>Param 1</t>
  </si>
  <si>
    <t>Prama 2</t>
  </si>
  <si>
    <t>TTD-Failure Flight Computer</t>
  </si>
  <si>
    <t>TTD-Failure Command &amp; Telemetry Computer</t>
  </si>
  <si>
    <t>TTD-Failure Data Acquisition Unit</t>
  </si>
  <si>
    <t>TTD-Failure Inertial Measurement Unit</t>
  </si>
  <si>
    <t>TTD-Failure Propulsion System Electronics</t>
  </si>
  <si>
    <t>TTD-Failure Reaction Control System Electronics</t>
  </si>
  <si>
    <t>TTU-Repair Flight Computer</t>
  </si>
  <si>
    <t>TTU-Repair Command &amp; Telemetry Computer</t>
  </si>
  <si>
    <t>TTU-Repair Data Acquisition Unit</t>
  </si>
  <si>
    <t>TTU-Repair Inertial Measurement Unit</t>
  </si>
  <si>
    <t>TTU-Repair Propulsion System Electronics</t>
  </si>
  <si>
    <t>TTU-Repair Reaction Control System Electronics</t>
  </si>
  <si>
    <t>hours</t>
  </si>
  <si>
    <t>alpha</t>
  </si>
  <si>
    <t>beta</t>
  </si>
  <si>
    <t>Cumm?</t>
  </si>
  <si>
    <t>time</t>
  </si>
  <si>
    <t>Component</t>
  </si>
  <si>
    <t>Repair on Launch 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</si>
</sst>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Weibull!$H$2</c:f>
          <c:strCache>
            <c:ptCount val="1"/>
            <c:pt idx="0">
              <c:v>Weibull(52000,46000)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Probability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Weibull!$A$2:$A$52</c:f>
              <c:numCache>
                <c:formatCode>General</c:formatCode>
                <c:ptCount val="5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</c:numCache>
            </c:numRef>
          </c:cat>
          <c:val>
            <c:numRef>
              <c:f>Weibull!$B$2:$B$52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0.63212055882855767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428-44B3-89C5-9D2FD6D69C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9554896"/>
        <c:axId val="1179552496"/>
      </c:lineChart>
      <c:catAx>
        <c:axId val="11795548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552496"/>
        <c:crosses val="autoZero"/>
        <c:auto val="1"/>
        <c:lblAlgn val="ctr"/>
        <c:lblOffset val="100"/>
        <c:noMultiLvlLbl val="0"/>
      </c:catAx>
      <c:valAx>
        <c:axId val="1179552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Probability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95548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</xdr:colOff>
      <xdr:row>6</xdr:row>
      <xdr:rowOff>19050</xdr:rowOff>
    </xdr:from>
    <xdr:to>
      <xdr:col>10</xdr:col>
      <xdr:colOff>314325</xdr:colOff>
      <xdr:row>20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89C84E-7D62-AAB4-44E7-C7C2C30BDE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7"/>
  <sheetViews>
    <sheetView workbookViewId="0">
      <selection activeCell="A22" sqref="A22"/>
    </sheetView>
  </sheetViews>
  <sheetFormatPr defaultRowHeight="15" x14ac:dyDescent="0.25"/>
  <cols>
    <col min="1" max="1" width="41.28515625" bestFit="1" customWidth="1"/>
    <col min="2" max="2" width="40.140625" bestFit="1" customWidth="1"/>
    <col min="4" max="4" width="11.5703125" bestFit="1" customWidth="1"/>
    <col min="5" max="5" width="12.5703125" bestFit="1" customWidth="1"/>
    <col min="6" max="6" width="12" bestFit="1" customWidth="1"/>
    <col min="7" max="8" width="0" hidden="1" customWidth="1"/>
    <col min="9" max="9" width="9.140625" hidden="1" customWidth="1"/>
    <col min="10" max="10" width="0" hidden="1" customWidth="1"/>
    <col min="11" max="11" width="12" bestFit="1" customWidth="1"/>
    <col min="12" max="12" width="13.42578125" bestFit="1" customWidth="1"/>
    <col min="14" max="14" width="9.85546875" customWidth="1"/>
  </cols>
  <sheetData>
    <row r="1" spans="1:14" ht="45" x14ac:dyDescent="0.25">
      <c r="B1" t="s">
        <v>29</v>
      </c>
      <c r="C1" t="s">
        <v>30</v>
      </c>
      <c r="D1" t="s">
        <v>12</v>
      </c>
      <c r="E1" t="s">
        <v>31</v>
      </c>
      <c r="F1" t="s">
        <v>32</v>
      </c>
      <c r="K1" t="s">
        <v>34</v>
      </c>
      <c r="L1" t="s">
        <v>33</v>
      </c>
      <c r="N1" s="3" t="s">
        <v>68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>
        <v>525600</v>
      </c>
      <c r="F2">
        <v>0</v>
      </c>
      <c r="G2">
        <v>0</v>
      </c>
      <c r="H2">
        <v>0</v>
      </c>
      <c r="K2" t="s">
        <v>69</v>
      </c>
      <c r="L2">
        <v>0</v>
      </c>
    </row>
    <row r="3" spans="1:14" x14ac:dyDescent="0.25">
      <c r="A3" t="s">
        <v>4</v>
      </c>
      <c r="B3" t="s">
        <v>5</v>
      </c>
      <c r="C3" t="s">
        <v>2</v>
      </c>
      <c r="D3" t="s">
        <v>3</v>
      </c>
      <c r="E3">
        <v>262800</v>
      </c>
      <c r="F3">
        <v>0</v>
      </c>
      <c r="G3">
        <v>0</v>
      </c>
      <c r="H3">
        <v>0</v>
      </c>
      <c r="K3" t="s">
        <v>69</v>
      </c>
      <c r="L3">
        <v>0</v>
      </c>
    </row>
    <row r="4" spans="1:14" x14ac:dyDescent="0.25">
      <c r="A4" t="s">
        <v>74</v>
      </c>
      <c r="B4" t="s">
        <v>54</v>
      </c>
      <c r="C4" t="s">
        <v>6</v>
      </c>
      <c r="D4" t="s">
        <v>7</v>
      </c>
      <c r="E4">
        <v>6000</v>
      </c>
      <c r="F4">
        <v>51000</v>
      </c>
      <c r="G4">
        <v>0</v>
      </c>
      <c r="H4">
        <v>0</v>
      </c>
      <c r="K4" t="s">
        <v>69</v>
      </c>
      <c r="L4">
        <v>0</v>
      </c>
    </row>
    <row r="5" spans="1:14" x14ac:dyDescent="0.25">
      <c r="A5" t="s">
        <v>75</v>
      </c>
      <c r="B5" t="s">
        <v>55</v>
      </c>
      <c r="C5" t="s">
        <v>6</v>
      </c>
      <c r="D5" t="s">
        <v>7</v>
      </c>
      <c r="E5">
        <v>4250</v>
      </c>
      <c r="F5">
        <v>5150</v>
      </c>
      <c r="G5">
        <v>0</v>
      </c>
      <c r="H5">
        <v>0</v>
      </c>
      <c r="K5" t="s">
        <v>69</v>
      </c>
      <c r="L5">
        <v>0</v>
      </c>
    </row>
    <row r="6" spans="1:14" x14ac:dyDescent="0.25">
      <c r="A6" t="s">
        <v>76</v>
      </c>
      <c r="B6" t="s">
        <v>56</v>
      </c>
      <c r="C6" t="s">
        <v>6</v>
      </c>
      <c r="D6" t="s">
        <v>7</v>
      </c>
      <c r="E6">
        <v>2000</v>
      </c>
      <c r="F6">
        <v>6000</v>
      </c>
      <c r="G6">
        <v>0</v>
      </c>
      <c r="H6">
        <v>0</v>
      </c>
      <c r="K6" t="s">
        <v>69</v>
      </c>
      <c r="L6">
        <v>0</v>
      </c>
    </row>
    <row r="7" spans="1:14" x14ac:dyDescent="0.25">
      <c r="A7" t="s">
        <v>77</v>
      </c>
      <c r="B7" t="s">
        <v>57</v>
      </c>
      <c r="C7" t="s">
        <v>6</v>
      </c>
      <c r="D7" t="s">
        <v>7</v>
      </c>
      <c r="E7">
        <v>4000</v>
      </c>
      <c r="F7">
        <v>5900</v>
      </c>
      <c r="G7">
        <v>0</v>
      </c>
      <c r="H7">
        <v>0</v>
      </c>
      <c r="K7" t="s">
        <v>69</v>
      </c>
      <c r="L7">
        <v>0</v>
      </c>
    </row>
    <row r="8" spans="1:14" x14ac:dyDescent="0.25">
      <c r="A8" t="s">
        <v>78</v>
      </c>
      <c r="B8" t="s">
        <v>58</v>
      </c>
      <c r="C8" t="s">
        <v>6</v>
      </c>
      <c r="D8" t="s">
        <v>7</v>
      </c>
      <c r="E8">
        <v>4000</v>
      </c>
      <c r="F8">
        <v>5000</v>
      </c>
      <c r="G8">
        <v>0</v>
      </c>
      <c r="H8">
        <v>0</v>
      </c>
      <c r="K8" t="s">
        <v>69</v>
      </c>
      <c r="L8">
        <v>0</v>
      </c>
    </row>
    <row r="9" spans="1:14" x14ac:dyDescent="0.25">
      <c r="A9" t="s">
        <v>79</v>
      </c>
      <c r="B9" t="s">
        <v>59</v>
      </c>
      <c r="C9" t="s">
        <v>6</v>
      </c>
      <c r="D9" t="s">
        <v>7</v>
      </c>
      <c r="E9">
        <v>4200</v>
      </c>
      <c r="F9">
        <v>5100</v>
      </c>
      <c r="G9">
        <v>0</v>
      </c>
      <c r="H9">
        <v>0</v>
      </c>
      <c r="K9" t="s">
        <v>69</v>
      </c>
      <c r="L9">
        <v>0</v>
      </c>
    </row>
    <row r="10" spans="1:14" x14ac:dyDescent="0.25">
      <c r="A10" t="s">
        <v>8</v>
      </c>
      <c r="B10" t="s">
        <v>1</v>
      </c>
      <c r="C10" t="s">
        <v>9</v>
      </c>
      <c r="D10" t="s">
        <v>3</v>
      </c>
      <c r="E10">
        <v>24</v>
      </c>
      <c r="F10">
        <v>0</v>
      </c>
      <c r="G10">
        <v>0</v>
      </c>
      <c r="H10">
        <v>0</v>
      </c>
      <c r="K10" t="s">
        <v>69</v>
      </c>
      <c r="L10">
        <v>0</v>
      </c>
    </row>
    <row r="11" spans="1:14" x14ac:dyDescent="0.25">
      <c r="A11" t="s">
        <v>11</v>
      </c>
      <c r="B11" t="s">
        <v>5</v>
      </c>
      <c r="C11" t="s">
        <v>9</v>
      </c>
      <c r="D11" t="s">
        <v>3</v>
      </c>
      <c r="E11">
        <v>24</v>
      </c>
      <c r="F11">
        <v>0</v>
      </c>
      <c r="G11">
        <v>0</v>
      </c>
      <c r="H11">
        <v>0</v>
      </c>
      <c r="K11" t="s">
        <v>69</v>
      </c>
      <c r="L11">
        <v>0</v>
      </c>
    </row>
    <row r="12" spans="1:14" x14ac:dyDescent="0.25">
      <c r="A12" t="s">
        <v>80</v>
      </c>
      <c r="B12" t="s">
        <v>48</v>
      </c>
      <c r="C12" t="s">
        <v>9</v>
      </c>
      <c r="D12" t="s">
        <v>10</v>
      </c>
      <c r="E12">
        <v>1</v>
      </c>
      <c r="F12">
        <v>360</v>
      </c>
      <c r="G12">
        <v>0</v>
      </c>
      <c r="H12">
        <v>0</v>
      </c>
      <c r="K12" t="s">
        <v>69</v>
      </c>
      <c r="L12">
        <v>0</v>
      </c>
      <c r="N12" t="s">
        <v>67</v>
      </c>
    </row>
    <row r="13" spans="1:14" x14ac:dyDescent="0.25">
      <c r="A13" t="s">
        <v>81</v>
      </c>
      <c r="B13" t="s">
        <v>49</v>
      </c>
      <c r="C13" t="s">
        <v>9</v>
      </c>
      <c r="D13" t="s">
        <v>10</v>
      </c>
      <c r="E13">
        <v>42</v>
      </c>
      <c r="F13">
        <v>13</v>
      </c>
      <c r="G13">
        <v>0</v>
      </c>
      <c r="H13">
        <v>0</v>
      </c>
      <c r="K13" t="s">
        <v>69</v>
      </c>
      <c r="L13">
        <v>0</v>
      </c>
      <c r="N13" t="s">
        <v>66</v>
      </c>
    </row>
    <row r="14" spans="1:14" x14ac:dyDescent="0.25">
      <c r="A14" t="s">
        <v>82</v>
      </c>
      <c r="B14" t="s">
        <v>50</v>
      </c>
      <c r="C14" t="s">
        <v>9</v>
      </c>
      <c r="D14" t="s">
        <v>10</v>
      </c>
      <c r="E14">
        <v>2</v>
      </c>
      <c r="F14">
        <v>1</v>
      </c>
      <c r="G14">
        <v>0</v>
      </c>
      <c r="H14">
        <v>0</v>
      </c>
      <c r="K14" t="s">
        <v>69</v>
      </c>
      <c r="L14">
        <v>0</v>
      </c>
      <c r="N14" t="s">
        <v>67</v>
      </c>
    </row>
    <row r="15" spans="1:14" x14ac:dyDescent="0.25">
      <c r="A15" t="s">
        <v>83</v>
      </c>
      <c r="B15" t="s">
        <v>51</v>
      </c>
      <c r="C15" t="s">
        <v>9</v>
      </c>
      <c r="D15" t="s">
        <v>10</v>
      </c>
      <c r="E15">
        <v>42</v>
      </c>
      <c r="F15">
        <v>13</v>
      </c>
      <c r="G15">
        <v>0</v>
      </c>
      <c r="H15">
        <v>0</v>
      </c>
      <c r="K15" t="s">
        <v>69</v>
      </c>
      <c r="L15">
        <v>0</v>
      </c>
      <c r="N15" t="s">
        <v>66</v>
      </c>
    </row>
    <row r="16" spans="1:14" x14ac:dyDescent="0.25">
      <c r="A16" t="s">
        <v>84</v>
      </c>
      <c r="B16" t="s">
        <v>52</v>
      </c>
      <c r="C16" t="s">
        <v>9</v>
      </c>
      <c r="D16" t="s">
        <v>10</v>
      </c>
      <c r="E16">
        <v>2</v>
      </c>
      <c r="F16">
        <v>1</v>
      </c>
      <c r="G16">
        <v>0</v>
      </c>
      <c r="H16">
        <v>0</v>
      </c>
      <c r="K16" t="s">
        <v>69</v>
      </c>
      <c r="L16">
        <v>0</v>
      </c>
      <c r="N16" t="s">
        <v>67</v>
      </c>
    </row>
    <row r="17" spans="1:15" x14ac:dyDescent="0.25">
      <c r="A17" t="s">
        <v>85</v>
      </c>
      <c r="B17" t="s">
        <v>53</v>
      </c>
      <c r="C17" t="s">
        <v>9</v>
      </c>
      <c r="D17" t="s">
        <v>10</v>
      </c>
      <c r="E17">
        <v>2</v>
      </c>
      <c r="F17">
        <v>1</v>
      </c>
      <c r="G17">
        <v>0</v>
      </c>
      <c r="H17">
        <v>0</v>
      </c>
      <c r="K17" t="s">
        <v>69</v>
      </c>
      <c r="L17">
        <v>0</v>
      </c>
      <c r="N17" t="s">
        <v>67</v>
      </c>
    </row>
    <row r="19" spans="1:15" x14ac:dyDescent="0.25">
      <c r="A19" t="s">
        <v>35</v>
      </c>
      <c r="B19" t="s">
        <v>35</v>
      </c>
      <c r="D19" t="s">
        <v>7</v>
      </c>
      <c r="E19">
        <f>E29/60/24</f>
        <v>42.596415487491605</v>
      </c>
      <c r="F19">
        <f>F29/60/24</f>
        <v>13.267373437666953</v>
      </c>
      <c r="O19" t="s">
        <v>69</v>
      </c>
    </row>
    <row r="20" spans="1:15" x14ac:dyDescent="0.25">
      <c r="A20" t="s">
        <v>36</v>
      </c>
      <c r="B20" t="s">
        <v>36</v>
      </c>
      <c r="D20" t="s">
        <v>7</v>
      </c>
      <c r="E20">
        <f t="shared" ref="E20:F27" si="0">E30/60/24</f>
        <v>31.248737064634295</v>
      </c>
      <c r="F20">
        <f t="shared" si="0"/>
        <v>23.653942540206401</v>
      </c>
      <c r="O20" t="s">
        <v>69</v>
      </c>
    </row>
    <row r="21" spans="1:15" x14ac:dyDescent="0.25">
      <c r="A21" t="s">
        <v>37</v>
      </c>
      <c r="B21" t="s">
        <v>37</v>
      </c>
      <c r="D21" t="s">
        <v>7</v>
      </c>
      <c r="E21" t="b">
        <f>A2=E31/60/24</f>
        <v>0</v>
      </c>
      <c r="F21">
        <f t="shared" si="0"/>
        <v>3.1944444444444442E-3</v>
      </c>
      <c r="O21" t="s">
        <v>69</v>
      </c>
    </row>
    <row r="22" spans="1:15" x14ac:dyDescent="0.25">
      <c r="A22" t="s">
        <v>38</v>
      </c>
      <c r="B22" t="s">
        <v>38</v>
      </c>
      <c r="D22" t="s">
        <v>7</v>
      </c>
      <c r="E22">
        <f t="shared" si="0"/>
        <v>42.824193265269379</v>
      </c>
      <c r="F22">
        <f t="shared" si="0"/>
        <v>13.267373437666931</v>
      </c>
      <c r="G22">
        <v>44993.813772907226</v>
      </c>
      <c r="H22">
        <v>0.68021093391852372</v>
      </c>
      <c r="O22" t="s">
        <v>69</v>
      </c>
    </row>
    <row r="23" spans="1:15" x14ac:dyDescent="0.25">
      <c r="A23" t="s">
        <v>39</v>
      </c>
      <c r="B23" t="s">
        <v>39</v>
      </c>
      <c r="D23" t="s">
        <v>7</v>
      </c>
      <c r="E23">
        <f t="shared" si="0"/>
        <v>31.245704008963354</v>
      </c>
      <c r="F23">
        <f t="shared" si="0"/>
        <v>23.651138301683176</v>
      </c>
      <c r="O23" t="s">
        <v>69</v>
      </c>
    </row>
    <row r="24" spans="1:15" x14ac:dyDescent="0.25">
      <c r="A24" t="s">
        <v>37</v>
      </c>
      <c r="B24" t="s">
        <v>37</v>
      </c>
      <c r="D24" t="s">
        <v>7</v>
      </c>
      <c r="E24">
        <f t="shared" si="0"/>
        <v>4.8611111111111104E-4</v>
      </c>
      <c r="F24">
        <f t="shared" si="0"/>
        <v>2.9166666666666668E-3</v>
      </c>
      <c r="O24" t="s">
        <v>69</v>
      </c>
    </row>
    <row r="25" spans="1:15" x14ac:dyDescent="0.25">
      <c r="A25" t="s">
        <v>40</v>
      </c>
      <c r="B25" t="s">
        <v>40</v>
      </c>
      <c r="D25" t="s">
        <v>7</v>
      </c>
      <c r="E25">
        <f t="shared" si="0"/>
        <v>42.857526598602711</v>
      </c>
      <c r="F25">
        <f t="shared" si="0"/>
        <v>13.267373437666953</v>
      </c>
      <c r="O25" t="s">
        <v>69</v>
      </c>
    </row>
    <row r="26" spans="1:15" x14ac:dyDescent="0.25">
      <c r="A26" t="s">
        <v>41</v>
      </c>
      <c r="B26" t="s">
        <v>41</v>
      </c>
      <c r="D26" t="s">
        <v>7</v>
      </c>
      <c r="E26">
        <f t="shared" si="0"/>
        <v>31.246490217359138</v>
      </c>
      <c r="F26">
        <f t="shared" si="0"/>
        <v>23.651518516632816</v>
      </c>
      <c r="O26" t="s">
        <v>69</v>
      </c>
    </row>
    <row r="27" spans="1:15" x14ac:dyDescent="0.25">
      <c r="A27" t="s">
        <v>37</v>
      </c>
      <c r="B27" t="s">
        <v>37</v>
      </c>
      <c r="D27" t="s">
        <v>7</v>
      </c>
      <c r="E27">
        <f t="shared" si="0"/>
        <v>0.12336298275646186</v>
      </c>
      <c r="F27">
        <f t="shared" si="0"/>
        <v>0.1492361111111111</v>
      </c>
      <c r="O27" t="s">
        <v>69</v>
      </c>
    </row>
    <row r="28" spans="1:15" x14ac:dyDescent="0.25">
      <c r="G28">
        <v>61666.838301987911</v>
      </c>
      <c r="H28">
        <v>44993.813772907226</v>
      </c>
      <c r="I28">
        <v>0.68021093391852372</v>
      </c>
      <c r="J28">
        <v>0</v>
      </c>
      <c r="L28">
        <f>(365*24)/2</f>
        <v>4380</v>
      </c>
    </row>
    <row r="29" spans="1:15" x14ac:dyDescent="0.25">
      <c r="E29">
        <v>61338.838301987911</v>
      </c>
      <c r="F29">
        <v>19105.017750240411</v>
      </c>
      <c r="K29">
        <f t="shared" ref="K29:K34" si="1">F4/24</f>
        <v>2125</v>
      </c>
      <c r="L29">
        <f>E4/24</f>
        <v>250</v>
      </c>
    </row>
    <row r="30" spans="1:15" x14ac:dyDescent="0.25">
      <c r="C30">
        <f>96*60</f>
        <v>5760</v>
      </c>
      <c r="E30">
        <v>44998.181373073385</v>
      </c>
      <c r="F30" s="1">
        <v>34061.677257897216</v>
      </c>
      <c r="K30">
        <f t="shared" si="1"/>
        <v>214.58333333333334</v>
      </c>
      <c r="L30">
        <f t="shared" ref="L30:L34" si="2">E5/24</f>
        <v>177.08333333333334</v>
      </c>
    </row>
    <row r="31" spans="1:15" x14ac:dyDescent="0.25">
      <c r="E31">
        <v>1.0430847075620395</v>
      </c>
      <c r="F31">
        <v>4.5999999999999996</v>
      </c>
      <c r="K31">
        <f t="shared" si="1"/>
        <v>250</v>
      </c>
      <c r="L31">
        <f t="shared" si="2"/>
        <v>83.333333333333329</v>
      </c>
    </row>
    <row r="32" spans="1:15" x14ac:dyDescent="0.25">
      <c r="E32">
        <v>61666.838301987911</v>
      </c>
      <c r="F32">
        <v>19105.017750240379</v>
      </c>
      <c r="K32">
        <f t="shared" si="1"/>
        <v>245.83333333333334</v>
      </c>
      <c r="L32">
        <f t="shared" si="2"/>
        <v>166.66666666666666</v>
      </c>
    </row>
    <row r="33" spans="5:12" x14ac:dyDescent="0.25">
      <c r="E33">
        <v>44993.813772907226</v>
      </c>
      <c r="F33">
        <v>34057.63915442377</v>
      </c>
      <c r="K33">
        <f t="shared" si="1"/>
        <v>208.33333333333334</v>
      </c>
      <c r="L33">
        <f t="shared" si="2"/>
        <v>166.66666666666666</v>
      </c>
    </row>
    <row r="34" spans="5:12" x14ac:dyDescent="0.25">
      <c r="E34">
        <v>0.7</v>
      </c>
      <c r="F34">
        <v>4.2</v>
      </c>
      <c r="K34">
        <f t="shared" si="1"/>
        <v>212.5</v>
      </c>
      <c r="L34">
        <f t="shared" si="2"/>
        <v>175</v>
      </c>
    </row>
    <row r="35" spans="5:12" x14ac:dyDescent="0.25">
      <c r="E35">
        <v>61714.838301987911</v>
      </c>
      <c r="F35">
        <v>19105.017750240411</v>
      </c>
    </row>
    <row r="36" spans="5:12" x14ac:dyDescent="0.25">
      <c r="E36">
        <v>44994.945912997158</v>
      </c>
      <c r="F36">
        <v>34058.186663951252</v>
      </c>
    </row>
    <row r="37" spans="5:12" x14ac:dyDescent="0.25">
      <c r="E37">
        <v>177.64269516930509</v>
      </c>
      <c r="F37">
        <v>214.9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"/>
  <sheetViews>
    <sheetView workbookViewId="0">
      <selection activeCell="B1" sqref="B1:I9"/>
    </sheetView>
  </sheetViews>
  <sheetFormatPr defaultRowHeight="15" x14ac:dyDescent="0.25"/>
  <cols>
    <col min="1" max="1" width="18" bestFit="1" customWidth="1"/>
    <col min="2" max="2" width="39.7109375" bestFit="1" customWidth="1"/>
    <col min="3" max="3" width="16.5703125" bestFit="1" customWidth="1"/>
    <col min="4" max="4" width="5.140625" bestFit="1" customWidth="1"/>
    <col min="5" max="5" width="26.42578125" bestFit="1" customWidth="1"/>
    <col min="6" max="6" width="22.28515625" bestFit="1" customWidth="1"/>
    <col min="7" max="7" width="16.140625" bestFit="1" customWidth="1"/>
    <col min="8" max="8" width="26.28515625" bestFit="1" customWidth="1"/>
    <col min="9" max="9" width="17.85546875" bestFit="1" customWidth="1"/>
  </cols>
  <sheetData>
    <row r="1" spans="1:9" x14ac:dyDescent="0.25">
      <c r="A1" t="s">
        <v>20</v>
      </c>
      <c r="B1" t="s">
        <v>21</v>
      </c>
      <c r="C1" t="s">
        <v>22</v>
      </c>
      <c r="D1" t="s">
        <v>23</v>
      </c>
      <c r="E1" t="s">
        <v>27</v>
      </c>
      <c r="F1" t="s">
        <v>28</v>
      </c>
      <c r="G1" t="s">
        <v>24</v>
      </c>
      <c r="H1" t="s">
        <v>25</v>
      </c>
      <c r="I1" t="s">
        <v>26</v>
      </c>
    </row>
    <row r="2" spans="1:9" x14ac:dyDescent="0.25">
      <c r="A2">
        <v>1</v>
      </c>
      <c r="B2" t="s">
        <v>1</v>
      </c>
      <c r="C2" t="s">
        <v>12</v>
      </c>
      <c r="E2" t="s">
        <v>0</v>
      </c>
      <c r="F2" t="s">
        <v>13</v>
      </c>
      <c r="G2">
        <v>1</v>
      </c>
      <c r="H2" t="s">
        <v>8</v>
      </c>
      <c r="I2" t="s">
        <v>13</v>
      </c>
    </row>
    <row r="3" spans="1:9" x14ac:dyDescent="0.25">
      <c r="A3">
        <v>2</v>
      </c>
      <c r="B3" t="s">
        <v>5</v>
      </c>
      <c r="C3" t="s">
        <v>12</v>
      </c>
      <c r="E3" t="s">
        <v>4</v>
      </c>
      <c r="F3" t="s">
        <v>13</v>
      </c>
      <c r="G3">
        <v>1</v>
      </c>
      <c r="H3" t="s">
        <v>11</v>
      </c>
      <c r="I3" t="s">
        <v>13</v>
      </c>
    </row>
    <row r="4" spans="1:9" x14ac:dyDescent="0.25">
      <c r="A4">
        <v>4</v>
      </c>
      <c r="B4" t="s">
        <v>42</v>
      </c>
      <c r="C4" t="s">
        <v>12</v>
      </c>
      <c r="E4" t="s">
        <v>60</v>
      </c>
      <c r="F4" t="s">
        <v>13</v>
      </c>
      <c r="G4">
        <v>1</v>
      </c>
      <c r="H4" t="s">
        <v>14</v>
      </c>
      <c r="I4" t="s">
        <v>13</v>
      </c>
    </row>
    <row r="5" spans="1:9" x14ac:dyDescent="0.25">
      <c r="A5">
        <v>5</v>
      </c>
      <c r="B5" t="s">
        <v>43</v>
      </c>
      <c r="C5" t="s">
        <v>12</v>
      </c>
      <c r="E5" t="s">
        <v>61</v>
      </c>
      <c r="F5" t="s">
        <v>13</v>
      </c>
      <c r="G5">
        <v>1</v>
      </c>
      <c r="H5" t="s">
        <v>15</v>
      </c>
      <c r="I5" t="s">
        <v>13</v>
      </c>
    </row>
    <row r="6" spans="1:9" x14ac:dyDescent="0.25">
      <c r="A6">
        <v>6</v>
      </c>
      <c r="B6" t="s">
        <v>44</v>
      </c>
      <c r="C6" t="s">
        <v>12</v>
      </c>
      <c r="E6" t="s">
        <v>62</v>
      </c>
      <c r="F6" t="s">
        <v>13</v>
      </c>
      <c r="G6">
        <v>1</v>
      </c>
      <c r="H6" t="s">
        <v>16</v>
      </c>
      <c r="I6" t="s">
        <v>13</v>
      </c>
    </row>
    <row r="7" spans="1:9" x14ac:dyDescent="0.25">
      <c r="A7">
        <v>7</v>
      </c>
      <c r="B7" t="s">
        <v>45</v>
      </c>
      <c r="C7" t="s">
        <v>12</v>
      </c>
      <c r="E7" t="s">
        <v>63</v>
      </c>
      <c r="F7" t="s">
        <v>13</v>
      </c>
      <c r="G7">
        <v>1</v>
      </c>
      <c r="H7" t="s">
        <v>17</v>
      </c>
      <c r="I7" t="s">
        <v>13</v>
      </c>
    </row>
    <row r="8" spans="1:9" x14ac:dyDescent="0.25">
      <c r="A8">
        <v>8</v>
      </c>
      <c r="B8" t="s">
        <v>46</v>
      </c>
      <c r="C8" t="s">
        <v>12</v>
      </c>
      <c r="E8" t="s">
        <v>64</v>
      </c>
      <c r="F8" t="s">
        <v>13</v>
      </c>
      <c r="G8">
        <v>1</v>
      </c>
      <c r="H8" t="s">
        <v>18</v>
      </c>
      <c r="I8" t="s">
        <v>13</v>
      </c>
    </row>
    <row r="9" spans="1:9" x14ac:dyDescent="0.25">
      <c r="A9">
        <v>9</v>
      </c>
      <c r="B9" t="s">
        <v>47</v>
      </c>
      <c r="C9" t="s">
        <v>12</v>
      </c>
      <c r="E9" t="s">
        <v>65</v>
      </c>
      <c r="F9" t="s">
        <v>13</v>
      </c>
      <c r="G9">
        <v>1</v>
      </c>
      <c r="H9" t="s">
        <v>19</v>
      </c>
      <c r="I9" t="s">
        <v>13</v>
      </c>
    </row>
    <row r="12" spans="1:9" x14ac:dyDescent="0.25">
      <c r="B12" t="s">
        <v>91</v>
      </c>
      <c r="C12" t="s">
        <v>92</v>
      </c>
    </row>
    <row r="13" spans="1:9" x14ac:dyDescent="0.25">
      <c r="B13" t="s">
        <v>42</v>
      </c>
      <c r="C13" t="s">
        <v>67</v>
      </c>
    </row>
    <row r="14" spans="1:9" x14ac:dyDescent="0.25">
      <c r="B14" t="s">
        <v>43</v>
      </c>
      <c r="C14" t="s">
        <v>66</v>
      </c>
    </row>
    <row r="15" spans="1:9" x14ac:dyDescent="0.25">
      <c r="B15" t="s">
        <v>44</v>
      </c>
      <c r="C15" t="s">
        <v>67</v>
      </c>
    </row>
    <row r="16" spans="1:9" x14ac:dyDescent="0.25">
      <c r="B16" t="s">
        <v>45</v>
      </c>
      <c r="C16" t="s">
        <v>66</v>
      </c>
    </row>
    <row r="17" spans="2:3" x14ac:dyDescent="0.25">
      <c r="B17" t="s">
        <v>46</v>
      </c>
      <c r="C17" t="s">
        <v>67</v>
      </c>
    </row>
    <row r="18" spans="2:3" x14ac:dyDescent="0.25">
      <c r="B18" t="s">
        <v>47</v>
      </c>
      <c r="C18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BDEA3-7CCB-4D77-A1F6-86B6C539640A}">
  <dimension ref="A1:F10"/>
  <sheetViews>
    <sheetView workbookViewId="0">
      <selection activeCell="C28" sqref="C28"/>
    </sheetView>
  </sheetViews>
  <sheetFormatPr defaultRowHeight="15" x14ac:dyDescent="0.25"/>
  <cols>
    <col min="1" max="2" width="24" bestFit="1" customWidth="1"/>
    <col min="3" max="3" width="11.5703125" bestFit="1" customWidth="1"/>
    <col min="4" max="5" width="12" bestFit="1" customWidth="1"/>
    <col min="6" max="6" width="10.42578125" bestFit="1" customWidth="1"/>
  </cols>
  <sheetData>
    <row r="1" spans="1:6" x14ac:dyDescent="0.25">
      <c r="A1" t="s">
        <v>70</v>
      </c>
      <c r="B1" t="s">
        <v>71</v>
      </c>
      <c r="C1" t="s">
        <v>12</v>
      </c>
      <c r="D1" t="s">
        <v>72</v>
      </c>
      <c r="E1" t="s">
        <v>73</v>
      </c>
      <c r="F1" t="s">
        <v>34</v>
      </c>
    </row>
    <row r="2" spans="1:6" x14ac:dyDescent="0.25">
      <c r="A2" t="s">
        <v>35</v>
      </c>
      <c r="B2" t="s">
        <v>35</v>
      </c>
      <c r="C2" t="s">
        <v>7</v>
      </c>
      <c r="D2" s="2">
        <v>61338.838301987911</v>
      </c>
      <c r="E2" s="2">
        <v>19105.017750240411</v>
      </c>
      <c r="F2" t="s">
        <v>69</v>
      </c>
    </row>
    <row r="3" spans="1:6" x14ac:dyDescent="0.25">
      <c r="A3" t="s">
        <v>36</v>
      </c>
      <c r="B3" t="s">
        <v>36</v>
      </c>
      <c r="C3" t="s">
        <v>7</v>
      </c>
      <c r="D3" s="2">
        <v>44998.181373073385</v>
      </c>
      <c r="E3" s="2">
        <v>34061.677257897216</v>
      </c>
      <c r="F3" t="s">
        <v>69</v>
      </c>
    </row>
    <row r="4" spans="1:6" x14ac:dyDescent="0.25">
      <c r="A4" t="s">
        <v>37</v>
      </c>
      <c r="B4" t="s">
        <v>37</v>
      </c>
      <c r="C4" t="s">
        <v>7</v>
      </c>
      <c r="D4" s="2">
        <v>1.0430847075620395</v>
      </c>
      <c r="E4" s="2">
        <v>4.5999999999999996</v>
      </c>
      <c r="F4" t="s">
        <v>69</v>
      </c>
    </row>
    <row r="5" spans="1:6" x14ac:dyDescent="0.25">
      <c r="A5" t="s">
        <v>38</v>
      </c>
      <c r="B5" t="s">
        <v>38</v>
      </c>
      <c r="C5" t="s">
        <v>7</v>
      </c>
      <c r="D5" s="2">
        <v>61666.838301987911</v>
      </c>
      <c r="E5" s="2">
        <v>19105.017750240379</v>
      </c>
      <c r="F5" t="s">
        <v>69</v>
      </c>
    </row>
    <row r="6" spans="1:6" x14ac:dyDescent="0.25">
      <c r="A6" t="s">
        <v>39</v>
      </c>
      <c r="B6" t="s">
        <v>39</v>
      </c>
      <c r="C6" t="s">
        <v>7</v>
      </c>
      <c r="D6" s="2">
        <v>44993.813772907226</v>
      </c>
      <c r="E6" s="2">
        <v>34057.63915442377</v>
      </c>
      <c r="F6" t="s">
        <v>69</v>
      </c>
    </row>
    <row r="7" spans="1:6" x14ac:dyDescent="0.25">
      <c r="A7" t="s">
        <v>37</v>
      </c>
      <c r="B7" t="s">
        <v>37</v>
      </c>
      <c r="C7" t="s">
        <v>7</v>
      </c>
      <c r="D7" s="2">
        <v>0.7</v>
      </c>
      <c r="E7" s="2">
        <v>4.2</v>
      </c>
      <c r="F7" t="s">
        <v>69</v>
      </c>
    </row>
    <row r="8" spans="1:6" x14ac:dyDescent="0.25">
      <c r="A8" t="s">
        <v>40</v>
      </c>
      <c r="B8" t="s">
        <v>40</v>
      </c>
      <c r="C8" t="s">
        <v>7</v>
      </c>
      <c r="D8" s="2">
        <v>61714.838301987911</v>
      </c>
      <c r="E8" s="2">
        <v>19105.017750240411</v>
      </c>
      <c r="F8" t="s">
        <v>69</v>
      </c>
    </row>
    <row r="9" spans="1:6" x14ac:dyDescent="0.25">
      <c r="A9" t="s">
        <v>41</v>
      </c>
      <c r="B9" t="s">
        <v>41</v>
      </c>
      <c r="C9" t="s">
        <v>7</v>
      </c>
      <c r="D9" s="2">
        <v>44994.945912997158</v>
      </c>
      <c r="E9" s="2">
        <v>34058.186663951252</v>
      </c>
      <c r="F9" t="s">
        <v>69</v>
      </c>
    </row>
    <row r="10" spans="1:6" x14ac:dyDescent="0.25">
      <c r="A10" t="s">
        <v>37</v>
      </c>
      <c r="B10" t="s">
        <v>37</v>
      </c>
      <c r="C10" t="s">
        <v>7</v>
      </c>
      <c r="D10" s="2">
        <v>177.64269516930509</v>
      </c>
      <c r="E10" s="2">
        <v>214.9</v>
      </c>
      <c r="F10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09106-E2B8-4C4E-BCC9-1845BD99F58F}">
  <dimension ref="A1:H52"/>
  <sheetViews>
    <sheetView tabSelected="1" workbookViewId="0">
      <selection activeCell="G25" sqref="G25"/>
    </sheetView>
  </sheetViews>
  <sheetFormatPr defaultRowHeight="15" x14ac:dyDescent="0.25"/>
  <sheetData>
    <row r="1" spans="1:8" x14ac:dyDescent="0.25">
      <c r="A1" t="s">
        <v>90</v>
      </c>
    </row>
    <row r="2" spans="1:8" x14ac:dyDescent="0.25">
      <c r="A2">
        <v>0</v>
      </c>
      <c r="B2">
        <f t="shared" ref="B2:B33" si="0">_xlfn.WEIBULL.DIST(A3,$F$3,$F$4, $F$5)</f>
        <v>0</v>
      </c>
      <c r="D2" t="s">
        <v>7</v>
      </c>
      <c r="E2" t="s">
        <v>86</v>
      </c>
      <c r="F2">
        <v>1000</v>
      </c>
      <c r="H2" t="str">
        <f>_xlfn.CONCAT(D2,"(", F3,",", F4,")")</f>
        <v>Weibull(52000,46000)</v>
      </c>
    </row>
    <row r="3" spans="1:8" x14ac:dyDescent="0.25">
      <c r="A3">
        <f t="shared" ref="A3:A34" si="1">A2+$F$2</f>
        <v>1000</v>
      </c>
      <c r="B3">
        <f t="shared" si="0"/>
        <v>0</v>
      </c>
      <c r="E3" t="s">
        <v>87</v>
      </c>
      <c r="F3">
        <v>52000</v>
      </c>
    </row>
    <row r="4" spans="1:8" x14ac:dyDescent="0.25">
      <c r="A4">
        <f t="shared" si="1"/>
        <v>2000</v>
      </c>
      <c r="B4">
        <f t="shared" si="0"/>
        <v>0</v>
      </c>
      <c r="E4" t="s">
        <v>88</v>
      </c>
      <c r="F4">
        <v>46000</v>
      </c>
    </row>
    <row r="5" spans="1:8" x14ac:dyDescent="0.25">
      <c r="A5">
        <f t="shared" si="1"/>
        <v>3000</v>
      </c>
      <c r="B5">
        <f t="shared" si="0"/>
        <v>0</v>
      </c>
      <c r="E5" t="s">
        <v>89</v>
      </c>
      <c r="F5" t="b">
        <v>1</v>
      </c>
    </row>
    <row r="6" spans="1:8" x14ac:dyDescent="0.25">
      <c r="A6">
        <f t="shared" si="1"/>
        <v>4000</v>
      </c>
      <c r="B6">
        <f t="shared" si="0"/>
        <v>0</v>
      </c>
    </row>
    <row r="7" spans="1:8" x14ac:dyDescent="0.25">
      <c r="A7">
        <f t="shared" si="1"/>
        <v>5000</v>
      </c>
      <c r="B7">
        <f t="shared" si="0"/>
        <v>0</v>
      </c>
    </row>
    <row r="8" spans="1:8" x14ac:dyDescent="0.25">
      <c r="A8">
        <f t="shared" si="1"/>
        <v>6000</v>
      </c>
      <c r="B8">
        <f t="shared" si="0"/>
        <v>0</v>
      </c>
    </row>
    <row r="9" spans="1:8" x14ac:dyDescent="0.25">
      <c r="A9">
        <f t="shared" si="1"/>
        <v>7000</v>
      </c>
      <c r="B9">
        <f t="shared" si="0"/>
        <v>0</v>
      </c>
    </row>
    <row r="10" spans="1:8" x14ac:dyDescent="0.25">
      <c r="A10">
        <f t="shared" si="1"/>
        <v>8000</v>
      </c>
      <c r="B10">
        <f t="shared" si="0"/>
        <v>0</v>
      </c>
    </row>
    <row r="11" spans="1:8" x14ac:dyDescent="0.25">
      <c r="A11">
        <f t="shared" si="1"/>
        <v>9000</v>
      </c>
      <c r="B11">
        <f t="shared" si="0"/>
        <v>0</v>
      </c>
    </row>
    <row r="12" spans="1:8" x14ac:dyDescent="0.25">
      <c r="A12">
        <f t="shared" si="1"/>
        <v>10000</v>
      </c>
      <c r="B12">
        <f t="shared" si="0"/>
        <v>0</v>
      </c>
    </row>
    <row r="13" spans="1:8" x14ac:dyDescent="0.25">
      <c r="A13">
        <f t="shared" si="1"/>
        <v>11000</v>
      </c>
      <c r="B13">
        <f t="shared" si="0"/>
        <v>0</v>
      </c>
    </row>
    <row r="14" spans="1:8" x14ac:dyDescent="0.25">
      <c r="A14">
        <f t="shared" si="1"/>
        <v>12000</v>
      </c>
      <c r="B14">
        <f t="shared" si="0"/>
        <v>0</v>
      </c>
    </row>
    <row r="15" spans="1:8" x14ac:dyDescent="0.25">
      <c r="A15">
        <f t="shared" si="1"/>
        <v>13000</v>
      </c>
      <c r="B15">
        <f t="shared" si="0"/>
        <v>0</v>
      </c>
    </row>
    <row r="16" spans="1:8" x14ac:dyDescent="0.25">
      <c r="A16">
        <f t="shared" si="1"/>
        <v>14000</v>
      </c>
      <c r="B16">
        <f t="shared" si="0"/>
        <v>0</v>
      </c>
    </row>
    <row r="17" spans="1:2" x14ac:dyDescent="0.25">
      <c r="A17">
        <f t="shared" si="1"/>
        <v>15000</v>
      </c>
      <c r="B17">
        <f t="shared" si="0"/>
        <v>0</v>
      </c>
    </row>
    <row r="18" spans="1:2" x14ac:dyDescent="0.25">
      <c r="A18">
        <f t="shared" si="1"/>
        <v>16000</v>
      </c>
      <c r="B18">
        <f t="shared" si="0"/>
        <v>0</v>
      </c>
    </row>
    <row r="19" spans="1:2" x14ac:dyDescent="0.25">
      <c r="A19">
        <f t="shared" si="1"/>
        <v>17000</v>
      </c>
      <c r="B19">
        <f t="shared" si="0"/>
        <v>0</v>
      </c>
    </row>
    <row r="20" spans="1:2" x14ac:dyDescent="0.25">
      <c r="A20">
        <f t="shared" si="1"/>
        <v>18000</v>
      </c>
      <c r="B20">
        <f t="shared" si="0"/>
        <v>0</v>
      </c>
    </row>
    <row r="21" spans="1:2" x14ac:dyDescent="0.25">
      <c r="A21">
        <f t="shared" si="1"/>
        <v>19000</v>
      </c>
      <c r="B21">
        <f t="shared" si="0"/>
        <v>0</v>
      </c>
    </row>
    <row r="22" spans="1:2" x14ac:dyDescent="0.25">
      <c r="A22">
        <f t="shared" si="1"/>
        <v>20000</v>
      </c>
      <c r="B22">
        <f t="shared" si="0"/>
        <v>0</v>
      </c>
    </row>
    <row r="23" spans="1:2" x14ac:dyDescent="0.25">
      <c r="A23">
        <f t="shared" si="1"/>
        <v>21000</v>
      </c>
      <c r="B23">
        <f t="shared" si="0"/>
        <v>0</v>
      </c>
    </row>
    <row r="24" spans="1:2" x14ac:dyDescent="0.25">
      <c r="A24">
        <f t="shared" si="1"/>
        <v>22000</v>
      </c>
      <c r="B24">
        <f t="shared" si="0"/>
        <v>0</v>
      </c>
    </row>
    <row r="25" spans="1:2" x14ac:dyDescent="0.25">
      <c r="A25">
        <f t="shared" si="1"/>
        <v>23000</v>
      </c>
      <c r="B25">
        <f t="shared" si="0"/>
        <v>0</v>
      </c>
    </row>
    <row r="26" spans="1:2" x14ac:dyDescent="0.25">
      <c r="A26">
        <f t="shared" si="1"/>
        <v>24000</v>
      </c>
      <c r="B26">
        <f t="shared" si="0"/>
        <v>0</v>
      </c>
    </row>
    <row r="27" spans="1:2" x14ac:dyDescent="0.25">
      <c r="A27">
        <f t="shared" si="1"/>
        <v>25000</v>
      </c>
      <c r="B27">
        <f t="shared" si="0"/>
        <v>0</v>
      </c>
    </row>
    <row r="28" spans="1:2" x14ac:dyDescent="0.25">
      <c r="A28">
        <f t="shared" si="1"/>
        <v>26000</v>
      </c>
      <c r="B28">
        <f t="shared" si="0"/>
        <v>0</v>
      </c>
    </row>
    <row r="29" spans="1:2" x14ac:dyDescent="0.25">
      <c r="A29">
        <f t="shared" si="1"/>
        <v>27000</v>
      </c>
      <c r="B29">
        <f t="shared" si="0"/>
        <v>0</v>
      </c>
    </row>
    <row r="30" spans="1:2" x14ac:dyDescent="0.25">
      <c r="A30">
        <f t="shared" si="1"/>
        <v>28000</v>
      </c>
      <c r="B30">
        <f t="shared" si="0"/>
        <v>0</v>
      </c>
    </row>
    <row r="31" spans="1:2" x14ac:dyDescent="0.25">
      <c r="A31">
        <f t="shared" si="1"/>
        <v>29000</v>
      </c>
      <c r="B31">
        <f t="shared" si="0"/>
        <v>0</v>
      </c>
    </row>
    <row r="32" spans="1:2" x14ac:dyDescent="0.25">
      <c r="A32">
        <f t="shared" si="1"/>
        <v>30000</v>
      </c>
      <c r="B32">
        <f t="shared" si="0"/>
        <v>0</v>
      </c>
    </row>
    <row r="33" spans="1:2" x14ac:dyDescent="0.25">
      <c r="A33">
        <f t="shared" si="1"/>
        <v>31000</v>
      </c>
      <c r="B33">
        <f t="shared" si="0"/>
        <v>0</v>
      </c>
    </row>
    <row r="34" spans="1:2" x14ac:dyDescent="0.25">
      <c r="A34">
        <f t="shared" si="1"/>
        <v>32000</v>
      </c>
      <c r="B34">
        <f t="shared" ref="B34:B52" si="2">_xlfn.WEIBULL.DIST(A35,$F$3,$F$4, $F$5)</f>
        <v>0</v>
      </c>
    </row>
    <row r="35" spans="1:2" x14ac:dyDescent="0.25">
      <c r="A35">
        <f t="shared" ref="A35:A52" si="3">A34+$F$2</f>
        <v>33000</v>
      </c>
      <c r="B35">
        <f t="shared" si="2"/>
        <v>0</v>
      </c>
    </row>
    <row r="36" spans="1:2" x14ac:dyDescent="0.25">
      <c r="A36">
        <f t="shared" si="3"/>
        <v>34000</v>
      </c>
      <c r="B36">
        <f t="shared" si="2"/>
        <v>0</v>
      </c>
    </row>
    <row r="37" spans="1:2" x14ac:dyDescent="0.25">
      <c r="A37">
        <f t="shared" si="3"/>
        <v>35000</v>
      </c>
      <c r="B37">
        <f t="shared" si="2"/>
        <v>0</v>
      </c>
    </row>
    <row r="38" spans="1:2" x14ac:dyDescent="0.25">
      <c r="A38">
        <f t="shared" si="3"/>
        <v>36000</v>
      </c>
      <c r="B38">
        <f t="shared" si="2"/>
        <v>0</v>
      </c>
    </row>
    <row r="39" spans="1:2" x14ac:dyDescent="0.25">
      <c r="A39">
        <f t="shared" si="3"/>
        <v>37000</v>
      </c>
      <c r="B39">
        <f t="shared" si="2"/>
        <v>0</v>
      </c>
    </row>
    <row r="40" spans="1:2" x14ac:dyDescent="0.25">
      <c r="A40">
        <f t="shared" si="3"/>
        <v>38000</v>
      </c>
      <c r="B40">
        <f t="shared" si="2"/>
        <v>0</v>
      </c>
    </row>
    <row r="41" spans="1:2" x14ac:dyDescent="0.25">
      <c r="A41">
        <f t="shared" si="3"/>
        <v>39000</v>
      </c>
      <c r="B41">
        <f t="shared" si="2"/>
        <v>0</v>
      </c>
    </row>
    <row r="42" spans="1:2" x14ac:dyDescent="0.25">
      <c r="A42">
        <f t="shared" si="3"/>
        <v>40000</v>
      </c>
      <c r="B42">
        <f t="shared" si="2"/>
        <v>0</v>
      </c>
    </row>
    <row r="43" spans="1:2" x14ac:dyDescent="0.25">
      <c r="A43">
        <f t="shared" si="3"/>
        <v>41000</v>
      </c>
      <c r="B43">
        <f t="shared" si="2"/>
        <v>0</v>
      </c>
    </row>
    <row r="44" spans="1:2" x14ac:dyDescent="0.25">
      <c r="A44">
        <f t="shared" si="3"/>
        <v>42000</v>
      </c>
      <c r="B44">
        <f t="shared" si="2"/>
        <v>0</v>
      </c>
    </row>
    <row r="45" spans="1:2" x14ac:dyDescent="0.25">
      <c r="A45">
        <f t="shared" si="3"/>
        <v>43000</v>
      </c>
      <c r="B45">
        <f t="shared" si="2"/>
        <v>0</v>
      </c>
    </row>
    <row r="46" spans="1:2" x14ac:dyDescent="0.25">
      <c r="A46">
        <f t="shared" si="3"/>
        <v>44000</v>
      </c>
      <c r="B46">
        <f t="shared" si="2"/>
        <v>0</v>
      </c>
    </row>
    <row r="47" spans="1:2" x14ac:dyDescent="0.25">
      <c r="A47">
        <f t="shared" si="3"/>
        <v>45000</v>
      </c>
      <c r="B47">
        <f t="shared" si="2"/>
        <v>0.63212055882855767</v>
      </c>
    </row>
    <row r="48" spans="1:2" x14ac:dyDescent="0.25">
      <c r="A48">
        <f t="shared" si="3"/>
        <v>46000</v>
      </c>
      <c r="B48" t="e">
        <f t="shared" si="2"/>
        <v>#NUM!</v>
      </c>
    </row>
    <row r="49" spans="1:2" x14ac:dyDescent="0.25">
      <c r="A49">
        <f t="shared" si="3"/>
        <v>47000</v>
      </c>
      <c r="B49" t="e">
        <f t="shared" si="2"/>
        <v>#NUM!</v>
      </c>
    </row>
    <row r="50" spans="1:2" x14ac:dyDescent="0.25">
      <c r="A50">
        <f t="shared" si="3"/>
        <v>48000</v>
      </c>
      <c r="B50" t="e">
        <f t="shared" si="2"/>
        <v>#NUM!</v>
      </c>
    </row>
    <row r="51" spans="1:2" x14ac:dyDescent="0.25">
      <c r="A51">
        <f t="shared" si="3"/>
        <v>49000</v>
      </c>
      <c r="B51" t="e">
        <f t="shared" si="2"/>
        <v>#NUM!</v>
      </c>
    </row>
    <row r="52" spans="1:2" x14ac:dyDescent="0.25">
      <c r="A52">
        <f t="shared" si="3"/>
        <v>50000</v>
      </c>
      <c r="B52">
        <f t="shared" si="2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Distrubtions</vt:lpstr>
      <vt:lpstr>Classes</vt:lpstr>
      <vt:lpstr>Stations</vt:lpstr>
      <vt:lpstr>Weibull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Strickland</cp:lastModifiedBy>
  <dcterms:created xsi:type="dcterms:W3CDTF">2023-04-22T13:26:41Z</dcterms:created>
  <dcterms:modified xsi:type="dcterms:W3CDTF">2023-05-03T13:54:16Z</dcterms:modified>
</cp:coreProperties>
</file>