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\Desktop\Karin\CERTIFIED TECH DEVELOPER\INTRODUCCIÓN A LA INFORMÁTICA\Clase 06\"/>
    </mc:Choice>
  </mc:AlternateContent>
  <xr:revisionPtr revIDLastSave="0" documentId="13_ncr:1_{840E1B0D-0A80-4660-B76A-97D1F68172E1}" xr6:coauthVersionLast="46" xr6:coauthVersionMax="46" xr10:uidLastSave="{00000000-0000-0000-0000-000000000000}"/>
  <bookViews>
    <workbookView xWindow="-120" yWindow="-120" windowWidth="20730" windowHeight="11160" activeTab="1" xr2:uid="{5D4E9ACB-FB40-42B2-B540-7A4CA4B18AAA}"/>
  </bookViews>
  <sheets>
    <sheet name="Calculadora" sheetId="2" r:id="rId1"/>
    <sheet name="CambioDeUnidad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D26" i="3"/>
  <c r="E26" i="3" s="1"/>
  <c r="E27" i="3" s="1"/>
  <c r="D28" i="3"/>
  <c r="D8" i="3"/>
  <c r="D6" i="3"/>
  <c r="E6" i="3" s="1"/>
  <c r="D10" i="3"/>
  <c r="D7" i="3"/>
  <c r="D9" i="3"/>
  <c r="Y3" i="2"/>
  <c r="Y4" i="2"/>
  <c r="Y5" i="2"/>
  <c r="Y2" i="2"/>
  <c r="Y10" i="2" s="1"/>
  <c r="N47" i="2"/>
  <c r="O47" i="2" s="1"/>
  <c r="N48" i="2" s="1"/>
  <c r="K47" i="2"/>
  <c r="M47" i="2" s="1"/>
  <c r="H47" i="2"/>
  <c r="I47" i="2" s="1"/>
  <c r="H48" i="2" s="1"/>
  <c r="U17" i="2"/>
  <c r="U16" i="2"/>
  <c r="U15" i="2"/>
  <c r="U14" i="2"/>
  <c r="U13" i="2"/>
  <c r="N37" i="2"/>
  <c r="O37" i="2" s="1"/>
  <c r="N38" i="2" s="1"/>
  <c r="K37" i="2"/>
  <c r="L37" i="2" s="1"/>
  <c r="K38" i="2" s="1"/>
  <c r="H37" i="2"/>
  <c r="J37" i="2" s="1"/>
  <c r="W3" i="2"/>
  <c r="W4" i="2"/>
  <c r="W5" i="2"/>
  <c r="W2" i="2"/>
  <c r="N29" i="2"/>
  <c r="P29" i="2" s="1"/>
  <c r="K29" i="2"/>
  <c r="M29" i="2" s="1"/>
  <c r="H29" i="2"/>
  <c r="J29" i="2" s="1"/>
  <c r="U3" i="2"/>
  <c r="U4" i="2"/>
  <c r="U5" i="2"/>
  <c r="U6" i="2"/>
  <c r="U7" i="2"/>
  <c r="U8" i="2"/>
  <c r="U9" i="2"/>
  <c r="U2" i="2"/>
  <c r="N16" i="2"/>
  <c r="P16" i="2" s="1"/>
  <c r="K16" i="2"/>
  <c r="M16" i="2" s="1"/>
  <c r="H16" i="2"/>
  <c r="J16" i="2" s="1"/>
  <c r="N2" i="2"/>
  <c r="P2" i="2" s="1"/>
  <c r="K2" i="2"/>
  <c r="M2" i="2" s="1"/>
  <c r="H2" i="2"/>
  <c r="J2" i="2" s="1"/>
  <c r="E28" i="3" l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W10" i="2"/>
  <c r="U10" i="2"/>
  <c r="P47" i="2"/>
  <c r="P37" i="2"/>
  <c r="U21" i="2"/>
  <c r="P48" i="2"/>
  <c r="O48" i="2"/>
  <c r="L47" i="2"/>
  <c r="K48" i="2" s="1"/>
  <c r="M37" i="2"/>
  <c r="J47" i="2"/>
  <c r="J48" i="2"/>
  <c r="I48" i="2"/>
  <c r="H49" i="2" s="1"/>
  <c r="O38" i="2"/>
  <c r="N39" i="2" s="1"/>
  <c r="P38" i="2"/>
  <c r="L38" i="2"/>
  <c r="K39" i="2" s="1"/>
  <c r="M38" i="2"/>
  <c r="I37" i="2"/>
  <c r="H38" i="2" s="1"/>
  <c r="O29" i="2"/>
  <c r="N30" i="2" s="1"/>
  <c r="L29" i="2"/>
  <c r="K30" i="2" s="1"/>
  <c r="I29" i="2"/>
  <c r="H30" i="2" s="1"/>
  <c r="I16" i="2"/>
  <c r="H17" i="2" s="1"/>
  <c r="J17" i="2" s="1"/>
  <c r="O16" i="2"/>
  <c r="N17" i="2" s="1"/>
  <c r="L16" i="2"/>
  <c r="K17" i="2" s="1"/>
  <c r="O2" i="2"/>
  <c r="N3" i="2" s="1"/>
  <c r="L2" i="2"/>
  <c r="K3" i="2" s="1"/>
  <c r="I2" i="2"/>
  <c r="H3" i="2" s="1"/>
  <c r="J3" i="2" s="1"/>
  <c r="L48" i="2" l="1"/>
  <c r="M48" i="2"/>
  <c r="M39" i="2"/>
  <c r="L39" i="2"/>
  <c r="J49" i="2"/>
  <c r="I49" i="2"/>
  <c r="H50" i="2" s="1"/>
  <c r="P39" i="2"/>
  <c r="O39" i="2"/>
  <c r="N40" i="2" s="1"/>
  <c r="I17" i="2"/>
  <c r="H18" i="2" s="1"/>
  <c r="J18" i="2" s="1"/>
  <c r="I38" i="2"/>
  <c r="H39" i="2" s="1"/>
  <c r="J38" i="2"/>
  <c r="P30" i="2"/>
  <c r="O30" i="2"/>
  <c r="N31" i="2" s="1"/>
  <c r="M30" i="2"/>
  <c r="L30" i="2"/>
  <c r="J30" i="2"/>
  <c r="I30" i="2"/>
  <c r="H31" i="2" s="1"/>
  <c r="P17" i="2"/>
  <c r="O17" i="2"/>
  <c r="N18" i="2" s="1"/>
  <c r="M17" i="2"/>
  <c r="L17" i="2"/>
  <c r="K18" i="2" s="1"/>
  <c r="P3" i="2"/>
  <c r="O3" i="2"/>
  <c r="N4" i="2" s="1"/>
  <c r="M3" i="2"/>
  <c r="L3" i="2"/>
  <c r="K4" i="2" s="1"/>
  <c r="I3" i="2"/>
  <c r="H4" i="2" s="1"/>
  <c r="I18" i="2" l="1"/>
  <c r="H19" i="2" s="1"/>
  <c r="O40" i="2"/>
  <c r="P40" i="2"/>
  <c r="J50" i="2"/>
  <c r="I50" i="2"/>
  <c r="H51" i="2" s="1"/>
  <c r="J39" i="2"/>
  <c r="I39" i="2"/>
  <c r="H40" i="2" s="1"/>
  <c r="P31" i="2"/>
  <c r="O31" i="2"/>
  <c r="J31" i="2"/>
  <c r="I31" i="2"/>
  <c r="H32" i="2" s="1"/>
  <c r="O18" i="2"/>
  <c r="N19" i="2" s="1"/>
  <c r="P18" i="2"/>
  <c r="L18" i="2"/>
  <c r="K19" i="2" s="1"/>
  <c r="M18" i="2"/>
  <c r="J19" i="2"/>
  <c r="I19" i="2"/>
  <c r="H20" i="2" s="1"/>
  <c r="O4" i="2"/>
  <c r="N5" i="2" s="1"/>
  <c r="P4" i="2"/>
  <c r="L4" i="2"/>
  <c r="K5" i="2" s="1"/>
  <c r="M4" i="2"/>
  <c r="J4" i="2"/>
  <c r="I4" i="2"/>
  <c r="H5" i="2" s="1"/>
  <c r="J51" i="2" l="1"/>
  <c r="I51" i="2"/>
  <c r="J40" i="2"/>
  <c r="I40" i="2"/>
  <c r="H41" i="2" s="1"/>
  <c r="I32" i="2"/>
  <c r="H33" i="2" s="1"/>
  <c r="J32" i="2"/>
  <c r="O19" i="2"/>
  <c r="N20" i="2" s="1"/>
  <c r="P19" i="2"/>
  <c r="M19" i="2"/>
  <c r="L19" i="2"/>
  <c r="I20" i="2"/>
  <c r="H21" i="2" s="1"/>
  <c r="J20" i="2"/>
  <c r="O5" i="2"/>
  <c r="N6" i="2" s="1"/>
  <c r="P5" i="2"/>
  <c r="L5" i="2"/>
  <c r="M5" i="2"/>
  <c r="I5" i="2"/>
  <c r="H6" i="2" s="1"/>
  <c r="J5" i="2"/>
  <c r="J41" i="2" l="1"/>
  <c r="I41" i="2"/>
  <c r="H42" i="2" s="1"/>
  <c r="J33" i="2"/>
  <c r="I33" i="2"/>
  <c r="H34" i="2" s="1"/>
  <c r="P20" i="2"/>
  <c r="O20" i="2"/>
  <c r="J21" i="2"/>
  <c r="I21" i="2"/>
  <c r="H22" i="2" s="1"/>
  <c r="P6" i="2"/>
  <c r="O6" i="2"/>
  <c r="I6" i="2"/>
  <c r="H7" i="2" s="1"/>
  <c r="J6" i="2"/>
  <c r="J42" i="2" l="1"/>
  <c r="I42" i="2"/>
  <c r="H43" i="2" s="1"/>
  <c r="J34" i="2"/>
  <c r="I34" i="2"/>
  <c r="H35" i="2" s="1"/>
  <c r="J22" i="2"/>
  <c r="I22" i="2"/>
  <c r="H23" i="2" s="1"/>
  <c r="I7" i="2"/>
  <c r="H8" i="2" s="1"/>
  <c r="J7" i="2"/>
  <c r="J43" i="2" l="1"/>
  <c r="I43" i="2"/>
  <c r="H44" i="2" s="1"/>
  <c r="J35" i="2"/>
  <c r="I35" i="2"/>
  <c r="H36" i="2" s="1"/>
  <c r="J23" i="2"/>
  <c r="I23" i="2"/>
  <c r="H24" i="2" s="1"/>
  <c r="I8" i="2"/>
  <c r="H9" i="2" s="1"/>
  <c r="J8" i="2"/>
  <c r="J44" i="2" l="1"/>
  <c r="I44" i="2"/>
  <c r="H45" i="2" s="1"/>
  <c r="I36" i="2"/>
  <c r="J36" i="2"/>
  <c r="J24" i="2"/>
  <c r="I24" i="2"/>
  <c r="H25" i="2" s="1"/>
  <c r="I9" i="2"/>
  <c r="H10" i="2" s="1"/>
  <c r="J9" i="2"/>
  <c r="J45" i="2" l="1"/>
  <c r="I45" i="2"/>
  <c r="H46" i="2" s="1"/>
  <c r="J25" i="2"/>
  <c r="I25" i="2"/>
  <c r="H26" i="2" s="1"/>
  <c r="J10" i="2"/>
  <c r="I10" i="2"/>
  <c r="H11" i="2" s="1"/>
  <c r="I46" i="2" l="1"/>
  <c r="J46" i="2"/>
  <c r="J26" i="2"/>
  <c r="I26" i="2"/>
  <c r="H27" i="2" s="1"/>
  <c r="J11" i="2"/>
  <c r="I11" i="2"/>
  <c r="H12" i="2" s="1"/>
  <c r="J27" i="2" l="1"/>
  <c r="I27" i="2"/>
  <c r="H28" i="2" s="1"/>
  <c r="J12" i="2"/>
  <c r="I12" i="2"/>
  <c r="H13" i="2" s="1"/>
  <c r="J28" i="2" l="1"/>
  <c r="I28" i="2"/>
  <c r="J13" i="2"/>
  <c r="I13" i="2"/>
  <c r="H14" i="2" s="1"/>
  <c r="J14" i="2" l="1"/>
  <c r="I14" i="2"/>
  <c r="H15" i="2" s="1"/>
  <c r="I15" i="2" l="1"/>
  <c r="J15" i="2"/>
</calcChain>
</file>

<file path=xl/sharedStrings.xml><?xml version="1.0" encoding="utf-8"?>
<sst xmlns="http://schemas.openxmlformats.org/spreadsheetml/2006/main" count="109" uniqueCount="71">
  <si>
    <t>Decimal</t>
  </si>
  <si>
    <t>Binario</t>
  </si>
  <si>
    <t>Hexadecimal</t>
  </si>
  <si>
    <t>Octal</t>
  </si>
  <si>
    <t>Número</t>
  </si>
  <si>
    <t>Binario a Decimal</t>
  </si>
  <si>
    <t>Decimal a Binario</t>
  </si>
  <si>
    <t>Indice</t>
  </si>
  <si>
    <t>Decimal a Hexagesimal</t>
  </si>
  <si>
    <t>Decimal a octal</t>
  </si>
  <si>
    <t>252C</t>
  </si>
  <si>
    <t>10A0</t>
  </si>
  <si>
    <t>Octal a Decimal</t>
  </si>
  <si>
    <t>Hexadecimal a Decimal</t>
  </si>
  <si>
    <t>Índice</t>
  </si>
  <si>
    <t>DECIMAL</t>
  </si>
  <si>
    <t>FF</t>
  </si>
  <si>
    <t>33B</t>
  </si>
  <si>
    <t>1A</t>
  </si>
  <si>
    <t>41 GB</t>
  </si>
  <si>
    <t>28,86 GB</t>
  </si>
  <si>
    <t>24 GB</t>
  </si>
  <si>
    <t>38,5 GB</t>
  </si>
  <si>
    <t>35,6 GB</t>
  </si>
  <si>
    <t>37,5 GB</t>
  </si>
  <si>
    <t>48,11 GB</t>
  </si>
  <si>
    <t>21,2 GB</t>
  </si>
  <si>
    <t>49 GB</t>
  </si>
  <si>
    <t>41,85 GB</t>
  </si>
  <si>
    <t>Juego</t>
  </si>
  <si>
    <t>Peso</t>
  </si>
  <si>
    <t>Bound By Flame</t>
  </si>
  <si>
    <t>Diablo III</t>
  </si>
  <si>
    <t>DriveClub</t>
  </si>
  <si>
    <t>Flower</t>
  </si>
  <si>
    <t>InFAMOUS: Second Son</t>
  </si>
  <si>
    <t>Killzone: Shadow Fall SP</t>
  </si>
  <si>
    <t>Knack</t>
  </si>
  <si>
    <t>MLB 14 The Show</t>
  </si>
  <si>
    <t>Trine 2: Complete Story</t>
  </si>
  <si>
    <t>The_Last_of_Us</t>
  </si>
  <si>
    <t>Assassin's Creed IV: Black Flag</t>
  </si>
  <si>
    <t>Call of Duty: Ghosts</t>
  </si>
  <si>
    <t>Don't Starve</t>
  </si>
  <si>
    <t>Battlefield 4</t>
  </si>
  <si>
    <t>256 GB</t>
  </si>
  <si>
    <t>SUMA ACUMULADA</t>
  </si>
  <si>
    <t>GB</t>
  </si>
  <si>
    <t>Grupo 5 (Ana Olivares, Carlos Acero, Karin Stricker)</t>
  </si>
  <si>
    <t>Máximo PS4</t>
  </si>
  <si>
    <t xml:space="preserve">Resogun </t>
  </si>
  <si>
    <t>Unidad original</t>
  </si>
  <si>
    <t>KB</t>
  </si>
  <si>
    <t>MB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</si>
  <si>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</si>
  <si>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</si>
  <si>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</si>
  <si>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</si>
  <si>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</si>
  <si>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</si>
  <si>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</si>
  <si>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32 GB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</si>
  <si>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</si>
  <si>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</si>
  <si>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</si>
  <si>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</si>
  <si>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</si>
  <si>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</si>
  <si>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</si>
  <si>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</si>
  <si>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 xml:space="preserve">Máximo Nintendo Switch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</si>
</sst>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 applyFill="1" applyBorder="1"/>
    <xf numFmtId="0" fontId="5" fillId="0" borderId="1" xfId="0" applyFont="1" applyBorder="1"/>
    <xf numFmtId="0" fontId="0" fillId="0" borderId="5" xfId="0" applyBorder="1"/>
    <xf numFmtId="0" fontId="1" fillId="2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8" xfId="0" applyBorder="1"/>
    <xf numFmtId="0" fontId="5" fillId="0" borderId="5" xfId="0" applyFont="1" applyBorder="1"/>
    <xf numFmtId="0" fontId="5" fillId="0" borderId="9" xfId="0" applyFont="1" applyBorder="1"/>
    <xf numFmtId="0" fontId="0" fillId="0" borderId="7" xfId="0" applyBorder="1"/>
    <xf numFmtId="0" fontId="0" fillId="0" borderId="0" xfId="0" applyBorder="1"/>
    <xf numFmtId="0" fontId="5" fillId="0" borderId="0" xfId="0" applyFont="1" applyBorder="1"/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5" xfId="0" applyFill="1" applyBorder="1"/>
    <xf numFmtId="0" fontId="0" fillId="6" borderId="0" xfId="0" applyFill="1" applyBorder="1"/>
    <xf numFmtId="0" fontId="0" fillId="6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8" xfId="0" applyFont="1" applyFill="1" applyBorder="1"/>
    <xf numFmtId="0" fontId="5" fillId="0" borderId="12" xfId="0" applyFont="1" applyBorder="1"/>
    <xf numFmtId="0" fontId="0" fillId="5" borderId="0" xfId="0" applyFill="1"/>
    <xf numFmtId="0" fontId="6" fillId="0" borderId="8" xfId="0" applyFont="1" applyBorder="1"/>
    <xf numFmtId="0" fontId="7" fillId="0" borderId="8" xfId="0" applyFont="1" applyBorder="1"/>
    <xf numFmtId="0" fontId="0" fillId="5" borderId="13" xfId="0" applyFill="1" applyBorder="1"/>
    <xf numFmtId="0" fontId="0" fillId="0" borderId="8" xfId="0" applyFill="1" applyBorder="1"/>
    <xf numFmtId="0" fontId="0" fillId="0" borderId="9" xfId="0" applyBorder="1"/>
    <xf numFmtId="0" fontId="0" fillId="0" borderId="7" xfId="0" applyFill="1" applyBorder="1"/>
    <xf numFmtId="0" fontId="0" fillId="0" borderId="11" xfId="0" applyFill="1" applyBorder="1"/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6" borderId="13" xfId="0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0" borderId="8" xfId="0" applyFont="1" applyBorder="1"/>
    <xf numFmtId="0" fontId="3" fillId="0" borderId="16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3" fillId="0" borderId="16" xfId="0" applyFont="1" applyBorder="1" applyAlignment="1">
      <alignment horizontal="right"/>
    </xf>
    <xf numFmtId="1" fontId="4" fillId="0" borderId="16" xfId="0" applyNumberFormat="1" applyFont="1" applyBorder="1"/>
    <xf numFmtId="2" fontId="0" fillId="0" borderId="0" xfId="0" applyNumberFormat="1" applyBorder="1"/>
    <xf numFmtId="2" fontId="8" fillId="0" borderId="0" xfId="0" applyNumberFormat="1" applyFont="1" applyBorder="1" applyAlignment="1">
      <alignment horizontal="right" vertical="center" wrapText="1"/>
    </xf>
    <xf numFmtId="0" fontId="7" fillId="4" borderId="2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2" fontId="7" fillId="8" borderId="16" xfId="0" applyNumberFormat="1" applyFont="1" applyFill="1" applyBorder="1"/>
    <xf numFmtId="2" fontId="8" fillId="8" borderId="16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Border="1" applyAlignment="1">
      <alignment horizontal="right" vertical="center" wrapText="1"/>
    </xf>
    <xf numFmtId="2" fontId="0" fillId="0" borderId="21" xfId="0" applyNumberFormat="1" applyBorder="1"/>
    <xf numFmtId="2" fontId="8" fillId="0" borderId="24" xfId="0" applyNumberFormat="1" applyFont="1" applyBorder="1" applyAlignment="1">
      <alignment horizontal="right" vertical="center" wrapText="1"/>
    </xf>
    <xf numFmtId="2" fontId="0" fillId="0" borderId="25" xfId="0" applyNumberFormat="1" applyBorder="1"/>
    <xf numFmtId="0" fontId="7" fillId="5" borderId="0" xfId="0" applyFont="1" applyFill="1"/>
    <xf numFmtId="0" fontId="10" fillId="8" borderId="20" xfId="0" applyFont="1" applyFill="1" applyBorder="1" applyAlignment="1">
      <alignment vertical="center" wrapText="1"/>
    </xf>
    <xf numFmtId="0" fontId="10" fillId="0" borderId="17" xfId="0" applyFont="1" applyBorder="1" applyAlignment="1">
      <alignment horizontal="right" vertical="center" wrapText="1"/>
    </xf>
    <xf numFmtId="3" fontId="10" fillId="0" borderId="17" xfId="0" applyNumberFormat="1" applyFont="1" applyBorder="1" applyAlignment="1">
      <alignment horizontal="right" vertical="center" wrapText="1"/>
    </xf>
    <xf numFmtId="2" fontId="10" fillId="0" borderId="17" xfId="0" applyNumberFormat="1" applyFont="1" applyBorder="1" applyAlignment="1">
      <alignment horizontal="right" vertical="center" wrapText="1"/>
    </xf>
    <xf numFmtId="0" fontId="10" fillId="0" borderId="2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16" xfId="0" applyFont="1" applyBorder="1" applyAlignment="1">
      <alignment horizontal="right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right" vertical="center" wrapText="1"/>
    </xf>
    <xf numFmtId="0" fontId="10" fillId="8" borderId="28" xfId="0" applyFont="1" applyFill="1" applyBorder="1" applyAlignment="1">
      <alignment vertical="center" wrapText="1"/>
    </xf>
    <xf numFmtId="3" fontId="10" fillId="0" borderId="29" xfId="0" applyNumberFormat="1" applyFont="1" applyBorder="1" applyAlignment="1">
      <alignment horizontal="right" vertical="center" wrapText="1"/>
    </xf>
    <xf numFmtId="2" fontId="7" fillId="8" borderId="30" xfId="0" applyNumberFormat="1" applyFont="1" applyFill="1" applyBorder="1"/>
    <xf numFmtId="2" fontId="0" fillId="0" borderId="31" xfId="0" applyNumberFormat="1" applyBorder="1"/>
    <xf numFmtId="0" fontId="8" fillId="4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3" fontId="10" fillId="0" borderId="30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16" xfId="0" applyNumberFormat="1" applyFont="1" applyBorder="1" applyAlignment="1">
      <alignment horizontal="center" vertical="center" wrapText="1"/>
    </xf>
    <xf numFmtId="2" fontId="10" fillId="0" borderId="16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2" fontId="9" fillId="0" borderId="19" xfId="0" applyNumberFormat="1" applyFont="1" applyBorder="1"/>
    <xf numFmtId="0" fontId="10" fillId="0" borderId="34" xfId="0" applyFont="1" applyBorder="1" applyAlignment="1">
      <alignment horizontal="right" vertical="center" wrapText="1"/>
    </xf>
    <xf numFmtId="0" fontId="10" fillId="0" borderId="35" xfId="0" applyFont="1" applyBorder="1" applyAlignment="1">
      <alignment horizontal="right" vertical="center" wrapText="1"/>
    </xf>
    <xf numFmtId="0" fontId="10" fillId="0" borderId="36" xfId="0" applyFont="1" applyBorder="1" applyAlignment="1">
      <alignment horizontal="right" vertical="center" wrapText="1"/>
    </xf>
    <xf numFmtId="0" fontId="10" fillId="0" borderId="38" xfId="0" applyFont="1" applyBorder="1" applyAlignment="1">
      <alignment vertical="center" wrapText="1"/>
    </xf>
    <xf numFmtId="0" fontId="10" fillId="0" borderId="39" xfId="0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3" fontId="10" fillId="0" borderId="24" xfId="0" applyNumberFormat="1" applyFont="1" applyBorder="1" applyAlignment="1">
      <alignment horizontal="center" vertical="center" wrapText="1"/>
    </xf>
    <xf numFmtId="0" fontId="7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/>
    <xf numFmtId="2" fontId="9" fillId="8" borderId="18" xfId="0" applyNumberFormat="1" applyFont="1" applyFill="1" applyBorder="1"/>
    <xf numFmtId="2" fontId="9" fillId="8" borderId="16" xfId="0" applyNumberFormat="1" applyFont="1" applyFill="1" applyBorder="1"/>
    <xf numFmtId="0" fontId="10" fillId="8" borderId="16" xfId="0" applyFont="1" applyFill="1" applyBorder="1" applyAlignment="1">
      <alignment horizontal="right" vertical="center" wrapText="1"/>
    </xf>
    <xf numFmtId="0" fontId="10" fillId="8" borderId="37" xfId="0" applyFont="1" applyFill="1" applyBorder="1" applyAlignment="1">
      <alignment vertical="center" wrapText="1"/>
    </xf>
    <xf numFmtId="0" fontId="10" fillId="8" borderId="3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62BE-DFF1-48A5-8A6F-E10AF6145C08}">
  <dimension ref="A1:Y51"/>
  <sheetViews>
    <sheetView workbookViewId="0">
      <selection activeCell="B14" sqref="B14"/>
    </sheetView>
  </sheetViews>
  <sheetFormatPr baseColWidth="10" defaultRowHeight="15" x14ac:dyDescent="0.25"/>
  <cols>
    <col min="2" max="2" width="15" bestFit="1" customWidth="1"/>
    <col min="5" max="5" width="5" customWidth="1"/>
    <col min="8" max="8" width="8.5703125" customWidth="1"/>
    <col min="9" max="9" width="12.85546875" customWidth="1"/>
    <col min="10" max="10" width="7.7109375" customWidth="1"/>
    <col min="11" max="11" width="11.42578125" customWidth="1"/>
    <col min="12" max="12" width="12.28515625" customWidth="1"/>
    <col min="13" max="13" width="6.28515625" customWidth="1"/>
    <col min="14" max="14" width="11.140625" customWidth="1"/>
    <col min="15" max="15" width="8.5703125" customWidth="1"/>
    <col min="16" max="16" width="9" customWidth="1"/>
  </cols>
  <sheetData>
    <row r="1" spans="1:2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F1" s="7" t="s">
        <v>4</v>
      </c>
      <c r="G1" s="24" t="s">
        <v>7</v>
      </c>
      <c r="H1" s="21" t="s">
        <v>6</v>
      </c>
      <c r="I1" s="22"/>
      <c r="J1" s="23"/>
      <c r="K1" s="21" t="s">
        <v>8</v>
      </c>
      <c r="L1" s="22"/>
      <c r="M1" s="23"/>
      <c r="N1" s="22" t="s">
        <v>9</v>
      </c>
      <c r="O1" s="22"/>
      <c r="P1" s="23"/>
      <c r="R1" s="35" t="s">
        <v>4</v>
      </c>
      <c r="S1" s="37" t="s">
        <v>14</v>
      </c>
      <c r="T1" s="6" t="s">
        <v>5</v>
      </c>
      <c r="U1" s="6"/>
      <c r="V1" s="6" t="s">
        <v>12</v>
      </c>
      <c r="W1" s="6"/>
      <c r="X1" s="41" t="s">
        <v>13</v>
      </c>
      <c r="Y1" s="42"/>
    </row>
    <row r="2" spans="1:25" x14ac:dyDescent="0.25">
      <c r="A2" s="45">
        <v>9516</v>
      </c>
      <c r="B2" s="46">
        <v>10010100101100</v>
      </c>
      <c r="C2" s="47" t="s">
        <v>10</v>
      </c>
      <c r="D2" s="47">
        <v>22454</v>
      </c>
      <c r="F2" s="28">
        <v>9516</v>
      </c>
      <c r="G2" s="18">
        <v>0</v>
      </c>
      <c r="H2" s="25">
        <f>F2</f>
        <v>9516</v>
      </c>
      <c r="I2" s="5">
        <f>INT(H2/2)</f>
        <v>4758</v>
      </c>
      <c r="J2" s="10">
        <f>MOD(H2, 2)</f>
        <v>0</v>
      </c>
      <c r="K2" s="8">
        <f>F2</f>
        <v>9516</v>
      </c>
      <c r="L2" s="5">
        <f>INT(K2/16)</f>
        <v>594</v>
      </c>
      <c r="M2" s="10">
        <f>MOD(K2, 16)</f>
        <v>12</v>
      </c>
      <c r="N2" s="5">
        <f>F2</f>
        <v>9516</v>
      </c>
      <c r="O2" s="5">
        <f>INT(N2/8)</f>
        <v>1189</v>
      </c>
      <c r="P2" s="10">
        <f>MOD(N2, 8)</f>
        <v>4</v>
      </c>
      <c r="R2" s="8">
        <v>11111111</v>
      </c>
      <c r="S2" s="38">
        <v>0</v>
      </c>
      <c r="T2" s="31">
        <v>1</v>
      </c>
      <c r="U2" s="32">
        <f>T2*2^S2</f>
        <v>1</v>
      </c>
      <c r="V2" s="5">
        <v>3</v>
      </c>
      <c r="W2" s="5">
        <f>V2*8^S2</f>
        <v>3</v>
      </c>
      <c r="X2" s="8">
        <v>12</v>
      </c>
      <c r="Y2" s="32">
        <f>X2*16^S2</f>
        <v>12</v>
      </c>
    </row>
    <row r="3" spans="1:25" x14ac:dyDescent="0.25">
      <c r="A3" s="47">
        <v>827</v>
      </c>
      <c r="B3" s="48">
        <v>1100111011</v>
      </c>
      <c r="C3" s="47" t="s">
        <v>17</v>
      </c>
      <c r="D3" s="45">
        <v>1473</v>
      </c>
      <c r="F3" s="11"/>
      <c r="G3" s="19">
        <v>1</v>
      </c>
      <c r="H3" s="11">
        <f>I2</f>
        <v>4758</v>
      </c>
      <c r="I3" s="12">
        <f t="shared" ref="I3:I51" si="0">INT(H3/2)</f>
        <v>2379</v>
      </c>
      <c r="J3" s="14">
        <f t="shared" ref="J3:J15" si="1">MOD(H3, 2)</f>
        <v>0</v>
      </c>
      <c r="K3" s="11">
        <f>L2</f>
        <v>594</v>
      </c>
      <c r="L3" s="12">
        <f>INT(K3/16)</f>
        <v>37</v>
      </c>
      <c r="M3" s="14">
        <f>MOD(K3, 16)</f>
        <v>2</v>
      </c>
      <c r="N3" s="12">
        <f>O2</f>
        <v>1189</v>
      </c>
      <c r="O3" s="12">
        <f t="shared" ref="O3:O6" si="2">INT(N3/8)</f>
        <v>148</v>
      </c>
      <c r="P3" s="14">
        <f t="shared" ref="P3:P6" si="3">MOD(N3, 8)</f>
        <v>5</v>
      </c>
      <c r="R3" s="11">
        <v>1473</v>
      </c>
      <c r="S3" s="39">
        <v>1</v>
      </c>
      <c r="T3" s="33">
        <v>1</v>
      </c>
      <c r="U3" s="15">
        <f t="shared" ref="U3:U9" si="4">T3*2^S3</f>
        <v>2</v>
      </c>
      <c r="V3" s="12">
        <v>7</v>
      </c>
      <c r="W3" s="12">
        <f t="shared" ref="W3:W5" si="5">V3*8^S3</f>
        <v>56</v>
      </c>
      <c r="X3" s="11">
        <v>2</v>
      </c>
      <c r="Y3" s="15">
        <f t="shared" ref="Y3:Y5" si="6">X3*16^S3</f>
        <v>32</v>
      </c>
    </row>
    <row r="4" spans="1:25" x14ac:dyDescent="0.25">
      <c r="A4" s="47">
        <v>255</v>
      </c>
      <c r="B4" s="49">
        <v>11111111</v>
      </c>
      <c r="C4" s="47" t="s">
        <v>16</v>
      </c>
      <c r="D4" s="47">
        <v>377</v>
      </c>
      <c r="F4" s="11"/>
      <c r="G4" s="19">
        <v>2</v>
      </c>
      <c r="H4" s="11">
        <f t="shared" ref="H4:H15" si="7">I3</f>
        <v>2379</v>
      </c>
      <c r="I4" s="12">
        <f t="shared" si="0"/>
        <v>1189</v>
      </c>
      <c r="J4" s="14">
        <f t="shared" si="1"/>
        <v>1</v>
      </c>
      <c r="K4" s="11">
        <f>L3</f>
        <v>37</v>
      </c>
      <c r="L4" s="12">
        <f>INT(K4/16)</f>
        <v>2</v>
      </c>
      <c r="M4" s="14">
        <f>MOD(K4, 16)</f>
        <v>5</v>
      </c>
      <c r="N4" s="12">
        <f t="shared" ref="N4:N6" si="8">O3</f>
        <v>148</v>
      </c>
      <c r="O4" s="12">
        <f t="shared" si="2"/>
        <v>18</v>
      </c>
      <c r="P4" s="14">
        <f t="shared" si="3"/>
        <v>4</v>
      </c>
      <c r="R4" s="11">
        <v>25512</v>
      </c>
      <c r="S4" s="39">
        <v>2</v>
      </c>
      <c r="T4" s="33">
        <v>1</v>
      </c>
      <c r="U4" s="15">
        <f t="shared" si="4"/>
        <v>4</v>
      </c>
      <c r="V4" s="12">
        <v>4</v>
      </c>
      <c r="W4" s="12">
        <f t="shared" si="5"/>
        <v>256</v>
      </c>
      <c r="X4" s="11">
        <v>5</v>
      </c>
      <c r="Y4" s="15">
        <f t="shared" si="6"/>
        <v>1280</v>
      </c>
    </row>
    <row r="5" spans="1:25" x14ac:dyDescent="0.25">
      <c r="A5" s="47">
        <v>26</v>
      </c>
      <c r="B5" s="49">
        <v>11010</v>
      </c>
      <c r="C5" s="47" t="s">
        <v>18</v>
      </c>
      <c r="D5" s="47">
        <v>32</v>
      </c>
      <c r="F5" s="11"/>
      <c r="G5" s="19">
        <v>3</v>
      </c>
      <c r="H5" s="11">
        <f t="shared" si="7"/>
        <v>1189</v>
      </c>
      <c r="I5" s="12">
        <f t="shared" si="0"/>
        <v>594</v>
      </c>
      <c r="J5" s="14">
        <f t="shared" si="1"/>
        <v>1</v>
      </c>
      <c r="K5" s="11">
        <f>L4</f>
        <v>2</v>
      </c>
      <c r="L5" s="12">
        <f>INT(K5/16)</f>
        <v>0</v>
      </c>
      <c r="M5" s="14">
        <f>MOD(K5, 16)</f>
        <v>2</v>
      </c>
      <c r="N5" s="12">
        <f t="shared" si="8"/>
        <v>18</v>
      </c>
      <c r="O5" s="12">
        <f t="shared" si="2"/>
        <v>2</v>
      </c>
      <c r="P5" s="14">
        <f t="shared" si="3"/>
        <v>2</v>
      </c>
      <c r="R5" s="11"/>
      <c r="S5" s="39">
        <v>3</v>
      </c>
      <c r="T5" s="33">
        <v>1</v>
      </c>
      <c r="U5" s="15">
        <f t="shared" si="4"/>
        <v>8</v>
      </c>
      <c r="V5" s="12">
        <v>1</v>
      </c>
      <c r="W5" s="12">
        <f t="shared" si="5"/>
        <v>512</v>
      </c>
      <c r="X5" s="11">
        <v>2</v>
      </c>
      <c r="Y5" s="15">
        <f t="shared" si="6"/>
        <v>8192</v>
      </c>
    </row>
    <row r="6" spans="1:25" x14ac:dyDescent="0.25">
      <c r="A6" s="45">
        <v>4256</v>
      </c>
      <c r="B6" s="50">
        <v>1000010100000</v>
      </c>
      <c r="C6" s="47" t="s">
        <v>11</v>
      </c>
      <c r="D6" s="47">
        <v>10240</v>
      </c>
      <c r="F6" s="11"/>
      <c r="G6" s="19">
        <v>4</v>
      </c>
      <c r="H6" s="11">
        <f t="shared" si="7"/>
        <v>594</v>
      </c>
      <c r="I6" s="12">
        <f t="shared" si="0"/>
        <v>297</v>
      </c>
      <c r="J6" s="14">
        <f t="shared" si="1"/>
        <v>0</v>
      </c>
      <c r="K6" s="11"/>
      <c r="L6" s="12"/>
      <c r="M6" s="14"/>
      <c r="N6" s="12">
        <f t="shared" si="8"/>
        <v>2</v>
      </c>
      <c r="O6" s="12">
        <f t="shared" si="2"/>
        <v>0</v>
      </c>
      <c r="P6" s="14">
        <f t="shared" si="3"/>
        <v>2</v>
      </c>
      <c r="R6" s="11"/>
      <c r="S6" s="39">
        <v>4</v>
      </c>
      <c r="T6" s="33">
        <v>1</v>
      </c>
      <c r="U6" s="15">
        <f t="shared" si="4"/>
        <v>16</v>
      </c>
      <c r="V6" s="12"/>
      <c r="W6" s="12"/>
      <c r="X6" s="11"/>
      <c r="Y6" s="15"/>
    </row>
    <row r="7" spans="1:25" x14ac:dyDescent="0.25">
      <c r="F7" s="11"/>
      <c r="G7" s="19">
        <v>5</v>
      </c>
      <c r="H7" s="11">
        <f t="shared" si="7"/>
        <v>297</v>
      </c>
      <c r="I7" s="12">
        <f t="shared" si="0"/>
        <v>148</v>
      </c>
      <c r="J7" s="14">
        <f t="shared" si="1"/>
        <v>1</v>
      </c>
      <c r="K7" s="11"/>
      <c r="L7" s="12"/>
      <c r="M7" s="14"/>
      <c r="N7" s="12"/>
      <c r="O7" s="12"/>
      <c r="P7" s="14"/>
      <c r="R7" s="11"/>
      <c r="S7" s="39">
        <v>5</v>
      </c>
      <c r="T7" s="33">
        <v>1</v>
      </c>
      <c r="U7" s="15">
        <f t="shared" si="4"/>
        <v>32</v>
      </c>
      <c r="V7" s="12"/>
      <c r="W7" s="12"/>
      <c r="X7" s="11"/>
      <c r="Y7" s="15"/>
    </row>
    <row r="8" spans="1:25" x14ac:dyDescent="0.25">
      <c r="F8" s="11"/>
      <c r="G8" s="19">
        <v>6</v>
      </c>
      <c r="H8" s="11">
        <f t="shared" si="7"/>
        <v>148</v>
      </c>
      <c r="I8" s="12">
        <f t="shared" si="0"/>
        <v>74</v>
      </c>
      <c r="J8" s="14">
        <f t="shared" si="1"/>
        <v>0</v>
      </c>
      <c r="K8" s="11"/>
      <c r="L8" s="12"/>
      <c r="M8" s="15"/>
      <c r="N8" s="12"/>
      <c r="O8" s="12"/>
      <c r="P8" s="15"/>
      <c r="R8" s="11"/>
      <c r="S8" s="39">
        <v>6</v>
      </c>
      <c r="T8" s="33">
        <v>1</v>
      </c>
      <c r="U8" s="15">
        <f t="shared" si="4"/>
        <v>64</v>
      </c>
      <c r="V8" s="12"/>
      <c r="W8" s="12"/>
      <c r="X8" s="11"/>
      <c r="Y8" s="15"/>
    </row>
    <row r="9" spans="1:25" ht="15.75" thickBot="1" x14ac:dyDescent="0.3">
      <c r="F9" s="11"/>
      <c r="G9" s="19">
        <v>7</v>
      </c>
      <c r="H9" s="11">
        <f t="shared" si="7"/>
        <v>74</v>
      </c>
      <c r="I9" s="12">
        <f t="shared" si="0"/>
        <v>37</v>
      </c>
      <c r="J9" s="14">
        <f t="shared" si="1"/>
        <v>0</v>
      </c>
      <c r="K9" s="11"/>
      <c r="L9" s="12"/>
      <c r="M9" s="15"/>
      <c r="N9" s="12"/>
      <c r="O9" s="12"/>
      <c r="P9" s="15"/>
      <c r="R9" s="16"/>
      <c r="S9" s="40">
        <v>7</v>
      </c>
      <c r="T9" s="34">
        <v>1</v>
      </c>
      <c r="U9" s="17">
        <f t="shared" si="4"/>
        <v>128</v>
      </c>
      <c r="V9" s="1"/>
      <c r="W9" s="1"/>
      <c r="X9" s="16"/>
      <c r="Y9" s="17"/>
    </row>
    <row r="10" spans="1:25" ht="15.75" thickBot="1" x14ac:dyDescent="0.3">
      <c r="F10" s="11"/>
      <c r="G10" s="19">
        <v>8</v>
      </c>
      <c r="H10" s="11">
        <f t="shared" si="7"/>
        <v>37</v>
      </c>
      <c r="I10" s="12">
        <f t="shared" si="0"/>
        <v>18</v>
      </c>
      <c r="J10" s="14">
        <f t="shared" si="1"/>
        <v>1</v>
      </c>
      <c r="K10" s="11"/>
      <c r="L10" s="12"/>
      <c r="M10" s="15"/>
      <c r="N10" s="12"/>
      <c r="O10" s="12"/>
      <c r="P10" s="15"/>
      <c r="R10" s="36" t="s">
        <v>15</v>
      </c>
      <c r="U10" s="30">
        <f>SUM(U2:U9)</f>
        <v>255</v>
      </c>
      <c r="W10" s="30">
        <f>SUM(W2:W9)</f>
        <v>827</v>
      </c>
      <c r="Y10" s="30">
        <f>SUM(Y2:Y9)</f>
        <v>9516</v>
      </c>
    </row>
    <row r="11" spans="1:25" ht="15.75" thickBot="1" x14ac:dyDescent="0.3">
      <c r="F11" s="11"/>
      <c r="G11" s="19">
        <v>9</v>
      </c>
      <c r="H11" s="11">
        <f t="shared" si="7"/>
        <v>18</v>
      </c>
      <c r="I11" s="12">
        <f t="shared" si="0"/>
        <v>9</v>
      </c>
      <c r="J11" s="14">
        <f t="shared" si="1"/>
        <v>0</v>
      </c>
      <c r="K11" s="11"/>
      <c r="L11" s="12"/>
      <c r="M11" s="15"/>
      <c r="N11" s="12"/>
      <c r="O11" s="12"/>
      <c r="P11" s="15"/>
    </row>
    <row r="12" spans="1:25" ht="15.75" thickBot="1" x14ac:dyDescent="0.3">
      <c r="F12" s="11"/>
      <c r="G12" s="19">
        <v>10</v>
      </c>
      <c r="H12" s="11">
        <f t="shared" si="7"/>
        <v>9</v>
      </c>
      <c r="I12" s="12">
        <f t="shared" si="0"/>
        <v>4</v>
      </c>
      <c r="J12" s="14">
        <f t="shared" si="1"/>
        <v>1</v>
      </c>
      <c r="K12" s="11"/>
      <c r="L12" s="12"/>
      <c r="M12" s="15"/>
      <c r="N12" s="12"/>
      <c r="O12" s="12"/>
      <c r="P12" s="15"/>
      <c r="R12" s="35" t="s">
        <v>4</v>
      </c>
      <c r="S12" s="43" t="s">
        <v>14</v>
      </c>
      <c r="T12" s="41" t="s">
        <v>5</v>
      </c>
      <c r="U12" s="42"/>
    </row>
    <row r="13" spans="1:25" x14ac:dyDescent="0.25">
      <c r="F13" s="11"/>
      <c r="G13" s="19">
        <v>11</v>
      </c>
      <c r="H13" s="11">
        <f t="shared" si="7"/>
        <v>4</v>
      </c>
      <c r="I13" s="12">
        <f t="shared" si="0"/>
        <v>2</v>
      </c>
      <c r="J13" s="14">
        <f t="shared" si="1"/>
        <v>0</v>
      </c>
      <c r="K13" s="11"/>
      <c r="L13" s="12"/>
      <c r="M13" s="15"/>
      <c r="N13" s="12"/>
      <c r="O13" s="12"/>
      <c r="P13" s="15"/>
      <c r="R13" s="8">
        <v>11010</v>
      </c>
      <c r="S13" s="38">
        <v>0</v>
      </c>
      <c r="T13" s="11">
        <v>0</v>
      </c>
      <c r="U13" s="32">
        <f>T13*2^S13</f>
        <v>0</v>
      </c>
    </row>
    <row r="14" spans="1:25" x14ac:dyDescent="0.25">
      <c r="F14" s="11"/>
      <c r="G14" s="19">
        <v>12</v>
      </c>
      <c r="H14" s="11">
        <f t="shared" si="7"/>
        <v>2</v>
      </c>
      <c r="I14" s="12">
        <f t="shared" si="0"/>
        <v>1</v>
      </c>
      <c r="J14" s="14">
        <f t="shared" si="1"/>
        <v>0</v>
      </c>
      <c r="K14" s="11"/>
      <c r="L14" s="12"/>
      <c r="M14" s="15"/>
      <c r="N14" s="12"/>
      <c r="O14" s="12"/>
      <c r="P14" s="15"/>
      <c r="R14" s="11"/>
      <c r="S14" s="39">
        <v>1</v>
      </c>
      <c r="T14" s="11">
        <v>1</v>
      </c>
      <c r="U14" s="15">
        <f t="shared" ref="U14:U17" si="9">T14*2^S14</f>
        <v>2</v>
      </c>
    </row>
    <row r="15" spans="1:25" ht="15.75" thickBot="1" x14ac:dyDescent="0.3">
      <c r="F15" s="16"/>
      <c r="G15" s="20">
        <v>13</v>
      </c>
      <c r="H15" s="16">
        <f t="shared" si="7"/>
        <v>1</v>
      </c>
      <c r="I15" s="1">
        <f t="shared" si="0"/>
        <v>0</v>
      </c>
      <c r="J15" s="26">
        <f t="shared" si="1"/>
        <v>1</v>
      </c>
      <c r="K15" s="16"/>
      <c r="L15" s="1"/>
      <c r="M15" s="17"/>
      <c r="N15" s="1"/>
      <c r="O15" s="1"/>
      <c r="P15" s="17"/>
      <c r="R15" s="11"/>
      <c r="S15" s="39">
        <v>2</v>
      </c>
      <c r="T15" s="11">
        <v>0</v>
      </c>
      <c r="U15" s="15">
        <f t="shared" si="9"/>
        <v>0</v>
      </c>
    </row>
    <row r="16" spans="1:25" x14ac:dyDescent="0.25">
      <c r="F16" s="28">
        <v>4256</v>
      </c>
      <c r="G16" s="18">
        <v>0</v>
      </c>
      <c r="H16" s="25">
        <f>F16</f>
        <v>4256</v>
      </c>
      <c r="I16" s="5">
        <f>INT(H16/2)</f>
        <v>2128</v>
      </c>
      <c r="J16" s="10">
        <f>MOD(H16, 2)</f>
        <v>0</v>
      </c>
      <c r="K16" s="8">
        <f>F16</f>
        <v>4256</v>
      </c>
      <c r="L16" s="5">
        <f>INT(K16/16)</f>
        <v>266</v>
      </c>
      <c r="M16" s="10">
        <f>MOD(K16, 16)</f>
        <v>0</v>
      </c>
      <c r="N16" s="5">
        <f>F16</f>
        <v>4256</v>
      </c>
      <c r="O16" s="5">
        <f>INT(N16/8)</f>
        <v>532</v>
      </c>
      <c r="P16" s="10">
        <f>MOD(N16, 8)</f>
        <v>0</v>
      </c>
      <c r="R16" s="11"/>
      <c r="S16" s="39">
        <v>3</v>
      </c>
      <c r="T16" s="11">
        <v>1</v>
      </c>
      <c r="U16" s="15">
        <f t="shared" si="9"/>
        <v>8</v>
      </c>
    </row>
    <row r="17" spans="6:21" x14ac:dyDescent="0.25">
      <c r="F17" s="11"/>
      <c r="G17" s="19">
        <v>1</v>
      </c>
      <c r="H17" s="11">
        <f>I16</f>
        <v>2128</v>
      </c>
      <c r="I17" s="12">
        <f t="shared" si="0"/>
        <v>1064</v>
      </c>
      <c r="J17" s="14">
        <f t="shared" ref="J17:J28" si="10">MOD(H17, 2)</f>
        <v>0</v>
      </c>
      <c r="K17" s="11">
        <f>L16</f>
        <v>266</v>
      </c>
      <c r="L17" s="12">
        <f>INT(K17/16)</f>
        <v>16</v>
      </c>
      <c r="M17" s="14">
        <f>MOD(K17, 16)</f>
        <v>10</v>
      </c>
      <c r="N17" s="12">
        <f>O16</f>
        <v>532</v>
      </c>
      <c r="O17" s="12">
        <f t="shared" ref="O17:O20" si="11">INT(N17/8)</f>
        <v>66</v>
      </c>
      <c r="P17" s="14">
        <f t="shared" ref="P17:P20" si="12">MOD(N17, 8)</f>
        <v>4</v>
      </c>
      <c r="R17" s="11"/>
      <c r="S17" s="39">
        <v>4</v>
      </c>
      <c r="T17" s="11">
        <v>1</v>
      </c>
      <c r="U17" s="15">
        <f t="shared" si="9"/>
        <v>16</v>
      </c>
    </row>
    <row r="18" spans="6:21" x14ac:dyDescent="0.25">
      <c r="F18" s="11"/>
      <c r="G18" s="19">
        <v>2</v>
      </c>
      <c r="H18" s="11">
        <f t="shared" ref="H18:H28" si="13">I17</f>
        <v>1064</v>
      </c>
      <c r="I18" s="12">
        <f t="shared" si="0"/>
        <v>532</v>
      </c>
      <c r="J18" s="14">
        <f t="shared" si="10"/>
        <v>0</v>
      </c>
      <c r="K18" s="11">
        <f>L17</f>
        <v>16</v>
      </c>
      <c r="L18" s="12">
        <f>INT(K18/16)</f>
        <v>1</v>
      </c>
      <c r="M18" s="14">
        <f>MOD(K18, 16)</f>
        <v>0</v>
      </c>
      <c r="N18" s="12">
        <f t="shared" ref="N18:N20" si="14">O17</f>
        <v>66</v>
      </c>
      <c r="O18" s="12">
        <f t="shared" si="11"/>
        <v>8</v>
      </c>
      <c r="P18" s="14">
        <f t="shared" si="12"/>
        <v>2</v>
      </c>
      <c r="R18" s="11"/>
      <c r="S18" s="39">
        <v>5</v>
      </c>
      <c r="T18" s="11"/>
      <c r="U18" s="15"/>
    </row>
    <row r="19" spans="6:21" x14ac:dyDescent="0.25">
      <c r="F19" s="11"/>
      <c r="G19" s="19">
        <v>3</v>
      </c>
      <c r="H19" s="11">
        <f t="shared" si="13"/>
        <v>532</v>
      </c>
      <c r="I19" s="12">
        <f t="shared" si="0"/>
        <v>266</v>
      </c>
      <c r="J19" s="14">
        <f t="shared" si="10"/>
        <v>0</v>
      </c>
      <c r="K19" s="11">
        <f>L18</f>
        <v>1</v>
      </c>
      <c r="L19" s="12">
        <f>INT(K19/16)</f>
        <v>0</v>
      </c>
      <c r="M19" s="14">
        <f>MOD(K19, 16)</f>
        <v>1</v>
      </c>
      <c r="N19" s="12">
        <f t="shared" si="14"/>
        <v>8</v>
      </c>
      <c r="O19" s="12">
        <f t="shared" si="11"/>
        <v>1</v>
      </c>
      <c r="P19" s="14">
        <f t="shared" si="12"/>
        <v>0</v>
      </c>
      <c r="R19" s="11"/>
      <c r="S19" s="39">
        <v>6</v>
      </c>
      <c r="T19" s="11"/>
      <c r="U19" s="15"/>
    </row>
    <row r="20" spans="6:21" ht="15.75" thickBot="1" x14ac:dyDescent="0.3">
      <c r="F20" s="11"/>
      <c r="G20" s="19">
        <v>4</v>
      </c>
      <c r="H20" s="11">
        <f t="shared" si="13"/>
        <v>266</v>
      </c>
      <c r="I20" s="12">
        <f t="shared" si="0"/>
        <v>133</v>
      </c>
      <c r="J20" s="14">
        <f t="shared" si="10"/>
        <v>0</v>
      </c>
      <c r="K20" s="11"/>
      <c r="L20" s="12"/>
      <c r="M20" s="15"/>
      <c r="N20" s="12">
        <f t="shared" si="14"/>
        <v>1</v>
      </c>
      <c r="O20" s="12">
        <f t="shared" si="11"/>
        <v>0</v>
      </c>
      <c r="P20" s="14">
        <f t="shared" si="12"/>
        <v>1</v>
      </c>
      <c r="R20" s="16"/>
      <c r="S20" s="40">
        <v>7</v>
      </c>
      <c r="T20" s="16"/>
      <c r="U20" s="17"/>
    </row>
    <row r="21" spans="6:21" ht="15.75" thickBot="1" x14ac:dyDescent="0.3">
      <c r="F21" s="11"/>
      <c r="G21" s="19">
        <v>5</v>
      </c>
      <c r="H21" s="11">
        <f t="shared" si="13"/>
        <v>133</v>
      </c>
      <c r="I21" s="12">
        <f t="shared" si="0"/>
        <v>66</v>
      </c>
      <c r="J21" s="14">
        <f t="shared" si="10"/>
        <v>1</v>
      </c>
      <c r="K21" s="11"/>
      <c r="L21" s="12"/>
      <c r="M21" s="15"/>
      <c r="N21" s="12"/>
      <c r="O21" s="12"/>
      <c r="P21" s="15"/>
      <c r="R21" s="36" t="s">
        <v>15</v>
      </c>
      <c r="U21" s="30">
        <f>SUM(U13:U20)</f>
        <v>26</v>
      </c>
    </row>
    <row r="22" spans="6:21" x14ac:dyDescent="0.25">
      <c r="F22" s="11"/>
      <c r="G22" s="19">
        <v>6</v>
      </c>
      <c r="H22" s="11">
        <f t="shared" si="13"/>
        <v>66</v>
      </c>
      <c r="I22" s="12">
        <f t="shared" si="0"/>
        <v>33</v>
      </c>
      <c r="J22" s="14">
        <f t="shared" si="10"/>
        <v>0</v>
      </c>
      <c r="K22" s="11"/>
      <c r="L22" s="12"/>
      <c r="M22" s="15"/>
      <c r="N22" s="12"/>
      <c r="O22" s="12"/>
      <c r="P22" s="15"/>
    </row>
    <row r="23" spans="6:21" x14ac:dyDescent="0.25">
      <c r="F23" s="11"/>
      <c r="G23" s="19">
        <v>7</v>
      </c>
      <c r="H23" s="11">
        <f t="shared" si="13"/>
        <v>33</v>
      </c>
      <c r="I23" s="12">
        <f t="shared" si="0"/>
        <v>16</v>
      </c>
      <c r="J23" s="14">
        <f t="shared" si="10"/>
        <v>1</v>
      </c>
      <c r="K23" s="11"/>
      <c r="L23" s="12"/>
      <c r="M23" s="15"/>
      <c r="N23" s="12"/>
      <c r="O23" s="12"/>
      <c r="P23" s="15"/>
    </row>
    <row r="24" spans="6:21" x14ac:dyDescent="0.25">
      <c r="F24" s="11"/>
      <c r="G24" s="19">
        <v>8</v>
      </c>
      <c r="H24" s="11">
        <f t="shared" si="13"/>
        <v>16</v>
      </c>
      <c r="I24" s="12">
        <f t="shared" si="0"/>
        <v>8</v>
      </c>
      <c r="J24" s="14">
        <f t="shared" si="10"/>
        <v>0</v>
      </c>
      <c r="K24" s="11"/>
      <c r="L24" s="12"/>
      <c r="M24" s="15"/>
      <c r="N24" s="12"/>
      <c r="O24" s="12"/>
      <c r="P24" s="15"/>
    </row>
    <row r="25" spans="6:21" x14ac:dyDescent="0.25">
      <c r="F25" s="11"/>
      <c r="G25" s="19">
        <v>9</v>
      </c>
      <c r="H25" s="11">
        <f t="shared" si="13"/>
        <v>8</v>
      </c>
      <c r="I25" s="12">
        <f t="shared" si="0"/>
        <v>4</v>
      </c>
      <c r="J25" s="14">
        <f t="shared" si="10"/>
        <v>0</v>
      </c>
      <c r="K25" s="11"/>
      <c r="L25" s="12"/>
      <c r="M25" s="15"/>
      <c r="N25" s="12"/>
      <c r="O25" s="12"/>
      <c r="P25" s="15"/>
    </row>
    <row r="26" spans="6:21" x14ac:dyDescent="0.25">
      <c r="F26" s="11"/>
      <c r="G26" s="19">
        <v>10</v>
      </c>
      <c r="H26" s="11">
        <f t="shared" si="13"/>
        <v>4</v>
      </c>
      <c r="I26" s="12">
        <f t="shared" si="0"/>
        <v>2</v>
      </c>
      <c r="J26" s="14">
        <f t="shared" si="10"/>
        <v>0</v>
      </c>
      <c r="K26" s="11"/>
      <c r="L26" s="12"/>
      <c r="M26" s="15"/>
      <c r="N26" s="12"/>
      <c r="O26" s="12"/>
      <c r="P26" s="15"/>
    </row>
    <row r="27" spans="6:21" x14ac:dyDescent="0.25">
      <c r="F27" s="11"/>
      <c r="G27" s="19">
        <v>11</v>
      </c>
      <c r="H27" s="11">
        <f t="shared" si="13"/>
        <v>2</v>
      </c>
      <c r="I27" s="12">
        <f t="shared" si="0"/>
        <v>1</v>
      </c>
      <c r="J27" s="14">
        <f t="shared" si="10"/>
        <v>0</v>
      </c>
      <c r="K27" s="11"/>
      <c r="L27" s="12"/>
      <c r="M27" s="15"/>
      <c r="N27" s="12"/>
      <c r="O27" s="12"/>
      <c r="P27" s="15"/>
    </row>
    <row r="28" spans="6:21" ht="15.75" thickBot="1" x14ac:dyDescent="0.3">
      <c r="F28" s="16"/>
      <c r="G28" s="20">
        <v>12</v>
      </c>
      <c r="H28" s="16">
        <f t="shared" si="13"/>
        <v>1</v>
      </c>
      <c r="I28" s="1">
        <f t="shared" si="0"/>
        <v>0</v>
      </c>
      <c r="J28" s="26">
        <f t="shared" si="10"/>
        <v>1</v>
      </c>
      <c r="K28" s="16"/>
      <c r="L28" s="1"/>
      <c r="M28" s="17"/>
      <c r="N28" s="1"/>
      <c r="O28" s="1"/>
      <c r="P28" s="17"/>
    </row>
    <row r="29" spans="6:21" x14ac:dyDescent="0.25">
      <c r="F29" s="29">
        <v>255</v>
      </c>
      <c r="G29" s="5"/>
      <c r="H29" s="25">
        <f>F29</f>
        <v>255</v>
      </c>
      <c r="I29" s="5">
        <f>INT(H29/2)</f>
        <v>127</v>
      </c>
      <c r="J29" s="10">
        <f>MOD(H29, 2)</f>
        <v>1</v>
      </c>
      <c r="K29" s="8">
        <f>F29</f>
        <v>255</v>
      </c>
      <c r="L29" s="5">
        <f>INT(K29/16)</f>
        <v>15</v>
      </c>
      <c r="M29" s="10">
        <f>MOD(K29, 16)</f>
        <v>15</v>
      </c>
      <c r="N29" s="5">
        <f>F29</f>
        <v>255</v>
      </c>
      <c r="O29" s="5">
        <f>INT(N29/8)</f>
        <v>31</v>
      </c>
      <c r="P29" s="10">
        <f>MOD(N29, 8)</f>
        <v>7</v>
      </c>
    </row>
    <row r="30" spans="6:21" x14ac:dyDescent="0.25">
      <c r="F30" s="11"/>
      <c r="G30" s="12"/>
      <c r="H30" s="11">
        <f>I29</f>
        <v>127</v>
      </c>
      <c r="I30" s="12">
        <f t="shared" si="0"/>
        <v>63</v>
      </c>
      <c r="J30" s="14">
        <f t="shared" ref="J30:J36" si="15">MOD(H30, 2)</f>
        <v>1</v>
      </c>
      <c r="K30" s="11">
        <f>L29</f>
        <v>15</v>
      </c>
      <c r="L30" s="12">
        <f>INT(K30/16)</f>
        <v>0</v>
      </c>
      <c r="M30" s="14">
        <f>MOD(K30, 16)</f>
        <v>15</v>
      </c>
      <c r="N30" s="12">
        <f>O29</f>
        <v>31</v>
      </c>
      <c r="O30" s="12">
        <f t="shared" ref="O30:O31" si="16">INT(N30/8)</f>
        <v>3</v>
      </c>
      <c r="P30" s="14">
        <f t="shared" ref="P30:P31" si="17">MOD(N30, 8)</f>
        <v>7</v>
      </c>
    </row>
    <row r="31" spans="6:21" x14ac:dyDescent="0.25">
      <c r="F31" s="11"/>
      <c r="G31" s="12"/>
      <c r="H31" s="11">
        <f t="shared" ref="H31:H36" si="18">I30</f>
        <v>63</v>
      </c>
      <c r="I31" s="12">
        <f t="shared" si="0"/>
        <v>31</v>
      </c>
      <c r="J31" s="14">
        <f t="shared" si="15"/>
        <v>1</v>
      </c>
      <c r="K31" s="11"/>
      <c r="L31" s="12"/>
      <c r="M31" s="14"/>
      <c r="N31" s="12">
        <f t="shared" ref="N31" si="19">O30</f>
        <v>3</v>
      </c>
      <c r="O31" s="12">
        <f t="shared" si="16"/>
        <v>0</v>
      </c>
      <c r="P31" s="14">
        <f t="shared" si="17"/>
        <v>3</v>
      </c>
    </row>
    <row r="32" spans="6:21" x14ac:dyDescent="0.25">
      <c r="F32" s="11"/>
      <c r="G32" s="12"/>
      <c r="H32" s="11">
        <f t="shared" si="18"/>
        <v>31</v>
      </c>
      <c r="I32" s="12">
        <f t="shared" si="0"/>
        <v>15</v>
      </c>
      <c r="J32" s="14">
        <f t="shared" si="15"/>
        <v>1</v>
      </c>
      <c r="K32" s="11"/>
      <c r="L32" s="12"/>
      <c r="M32" s="14"/>
      <c r="N32" s="12"/>
      <c r="O32" s="12"/>
      <c r="P32" s="14"/>
    </row>
    <row r="33" spans="6:16" x14ac:dyDescent="0.25">
      <c r="F33" s="11"/>
      <c r="G33" s="12"/>
      <c r="H33" s="11">
        <f t="shared" si="18"/>
        <v>15</v>
      </c>
      <c r="I33" s="12">
        <f t="shared" si="0"/>
        <v>7</v>
      </c>
      <c r="J33" s="14">
        <f t="shared" si="15"/>
        <v>1</v>
      </c>
      <c r="K33" s="11"/>
      <c r="L33" s="12"/>
      <c r="M33" s="15"/>
      <c r="N33" s="12"/>
      <c r="O33" s="12"/>
      <c r="P33" s="14"/>
    </row>
    <row r="34" spans="6:16" x14ac:dyDescent="0.25">
      <c r="F34" s="11"/>
      <c r="G34" s="12"/>
      <c r="H34" s="11">
        <f t="shared" si="18"/>
        <v>7</v>
      </c>
      <c r="I34" s="12">
        <f t="shared" si="0"/>
        <v>3</v>
      </c>
      <c r="J34" s="14">
        <f t="shared" si="15"/>
        <v>1</v>
      </c>
      <c r="K34" s="11"/>
      <c r="L34" s="12"/>
      <c r="M34" s="15"/>
      <c r="N34" s="12"/>
      <c r="O34" s="12"/>
      <c r="P34" s="15"/>
    </row>
    <row r="35" spans="6:16" x14ac:dyDescent="0.25">
      <c r="F35" s="11"/>
      <c r="G35" s="12"/>
      <c r="H35" s="11">
        <f t="shared" si="18"/>
        <v>3</v>
      </c>
      <c r="I35" s="12">
        <f t="shared" si="0"/>
        <v>1</v>
      </c>
      <c r="J35" s="14">
        <f t="shared" si="15"/>
        <v>1</v>
      </c>
      <c r="K35" s="11"/>
      <c r="L35" s="12"/>
      <c r="M35" s="15"/>
      <c r="N35" s="12"/>
      <c r="O35" s="12"/>
      <c r="P35" s="15"/>
    </row>
    <row r="36" spans="6:16" ht="15.75" thickBot="1" x14ac:dyDescent="0.3">
      <c r="F36" s="16"/>
      <c r="G36" s="1"/>
      <c r="H36" s="16">
        <f t="shared" si="18"/>
        <v>1</v>
      </c>
      <c r="I36" s="1">
        <f t="shared" si="0"/>
        <v>0</v>
      </c>
      <c r="J36" s="26">
        <f t="shared" si="15"/>
        <v>1</v>
      </c>
      <c r="K36" s="16"/>
      <c r="L36" s="1"/>
      <c r="M36" s="17"/>
      <c r="N36" s="1"/>
      <c r="O36" s="1"/>
      <c r="P36" s="17"/>
    </row>
    <row r="37" spans="6:16" x14ac:dyDescent="0.25">
      <c r="F37" s="44">
        <v>827</v>
      </c>
      <c r="G37" s="32"/>
      <c r="H37" s="25">
        <f>F37</f>
        <v>827</v>
      </c>
      <c r="I37" s="5">
        <f>INT(H37/2)</f>
        <v>413</v>
      </c>
      <c r="J37" s="9">
        <f>MOD(H37, 2)</f>
        <v>1</v>
      </c>
      <c r="K37" s="8">
        <f>F37</f>
        <v>827</v>
      </c>
      <c r="L37" s="5">
        <f>INT(K37/16)</f>
        <v>51</v>
      </c>
      <c r="M37" s="10">
        <f>MOD(K37, 16)</f>
        <v>11</v>
      </c>
      <c r="N37" s="8">
        <f>F37</f>
        <v>827</v>
      </c>
      <c r="O37" s="5">
        <f>INT(N37/8)</f>
        <v>103</v>
      </c>
      <c r="P37" s="10">
        <f>MOD(N37, 8)</f>
        <v>3</v>
      </c>
    </row>
    <row r="38" spans="6:16" x14ac:dyDescent="0.25">
      <c r="F38" s="11"/>
      <c r="G38" s="15"/>
      <c r="H38" s="11">
        <f>I37</f>
        <v>413</v>
      </c>
      <c r="I38" s="12">
        <f t="shared" si="0"/>
        <v>206</v>
      </c>
      <c r="J38" s="13">
        <f t="shared" ref="J38:J46" si="20">MOD(H38, 2)</f>
        <v>1</v>
      </c>
      <c r="K38" s="11">
        <f>L37</f>
        <v>51</v>
      </c>
      <c r="L38" s="12">
        <f>INT(K38/16)</f>
        <v>3</v>
      </c>
      <c r="M38" s="14">
        <f>MOD(K38, 16)</f>
        <v>3</v>
      </c>
      <c r="N38" s="11">
        <f>O37</f>
        <v>103</v>
      </c>
      <c r="O38" s="12">
        <f t="shared" ref="O38:O40" si="21">INT(N38/8)</f>
        <v>12</v>
      </c>
      <c r="P38" s="14">
        <f t="shared" ref="P38:P40" si="22">MOD(N38, 8)</f>
        <v>7</v>
      </c>
    </row>
    <row r="39" spans="6:16" x14ac:dyDescent="0.25">
      <c r="F39" s="11"/>
      <c r="G39" s="15"/>
      <c r="H39" s="11">
        <f t="shared" ref="H39:H46" si="23">I38</f>
        <v>206</v>
      </c>
      <c r="I39" s="12">
        <f t="shared" si="0"/>
        <v>103</v>
      </c>
      <c r="J39" s="13">
        <f t="shared" si="20"/>
        <v>0</v>
      </c>
      <c r="K39" s="11">
        <f t="shared" ref="K39" si="24">L38</f>
        <v>3</v>
      </c>
      <c r="L39" s="12">
        <f t="shared" ref="L39" si="25">INT(K39/16)</f>
        <v>0</v>
      </c>
      <c r="M39" s="14">
        <f t="shared" ref="M39" si="26">MOD(K39, 16)</f>
        <v>3</v>
      </c>
      <c r="N39" s="11">
        <f t="shared" ref="N39:N40" si="27">O38</f>
        <v>12</v>
      </c>
      <c r="O39" s="12">
        <f t="shared" si="21"/>
        <v>1</v>
      </c>
      <c r="P39" s="14">
        <f t="shared" si="22"/>
        <v>4</v>
      </c>
    </row>
    <row r="40" spans="6:16" x14ac:dyDescent="0.25">
      <c r="F40" s="11"/>
      <c r="G40" s="15"/>
      <c r="H40" s="11">
        <f t="shared" si="23"/>
        <v>103</v>
      </c>
      <c r="I40" s="12">
        <f t="shared" si="0"/>
        <v>51</v>
      </c>
      <c r="J40" s="13">
        <f t="shared" si="20"/>
        <v>1</v>
      </c>
      <c r="K40" s="11"/>
      <c r="L40" s="12"/>
      <c r="M40" s="14"/>
      <c r="N40" s="11">
        <f t="shared" si="27"/>
        <v>1</v>
      </c>
      <c r="O40" s="12">
        <f t="shared" si="21"/>
        <v>0</v>
      </c>
      <c r="P40" s="14">
        <f t="shared" si="22"/>
        <v>1</v>
      </c>
    </row>
    <row r="41" spans="6:16" x14ac:dyDescent="0.25">
      <c r="F41" s="11"/>
      <c r="G41" s="15"/>
      <c r="H41" s="11">
        <f t="shared" si="23"/>
        <v>51</v>
      </c>
      <c r="I41" s="12">
        <f t="shared" si="0"/>
        <v>25</v>
      </c>
      <c r="J41" s="13">
        <f t="shared" si="20"/>
        <v>1</v>
      </c>
      <c r="K41" s="11"/>
      <c r="L41" s="12"/>
      <c r="M41" s="14"/>
      <c r="N41" s="11"/>
      <c r="O41" s="12"/>
      <c r="P41" s="14"/>
    </row>
    <row r="42" spans="6:16" x14ac:dyDescent="0.25">
      <c r="F42" s="11"/>
      <c r="G42" s="15"/>
      <c r="H42" s="11">
        <f t="shared" si="23"/>
        <v>25</v>
      </c>
      <c r="I42" s="12">
        <f t="shared" si="0"/>
        <v>12</v>
      </c>
      <c r="J42" s="13">
        <f t="shared" si="20"/>
        <v>1</v>
      </c>
      <c r="K42" s="11"/>
      <c r="L42" s="12"/>
      <c r="M42" s="14"/>
      <c r="N42" s="11"/>
      <c r="O42" s="12"/>
      <c r="P42" s="14"/>
    </row>
    <row r="43" spans="6:16" x14ac:dyDescent="0.25">
      <c r="F43" s="11"/>
      <c r="G43" s="15"/>
      <c r="H43" s="11">
        <f t="shared" si="23"/>
        <v>12</v>
      </c>
      <c r="I43" s="12">
        <f t="shared" si="0"/>
        <v>6</v>
      </c>
      <c r="J43" s="13">
        <f t="shared" si="20"/>
        <v>0</v>
      </c>
      <c r="K43" s="11"/>
      <c r="L43" s="12"/>
      <c r="M43" s="14"/>
      <c r="N43" s="11"/>
      <c r="O43" s="12"/>
      <c r="P43" s="14"/>
    </row>
    <row r="44" spans="6:16" x14ac:dyDescent="0.25">
      <c r="F44" s="11"/>
      <c r="G44" s="15"/>
      <c r="H44" s="11">
        <f t="shared" si="23"/>
        <v>6</v>
      </c>
      <c r="I44" s="12">
        <f t="shared" si="0"/>
        <v>3</v>
      </c>
      <c r="J44" s="13">
        <f t="shared" si="20"/>
        <v>0</v>
      </c>
      <c r="K44" s="11"/>
      <c r="L44" s="12"/>
      <c r="M44" s="15"/>
      <c r="N44" s="11"/>
      <c r="O44" s="12"/>
      <c r="P44" s="15"/>
    </row>
    <row r="45" spans="6:16" x14ac:dyDescent="0.25">
      <c r="F45" s="11"/>
      <c r="G45" s="15"/>
      <c r="H45" s="11">
        <f t="shared" si="23"/>
        <v>3</v>
      </c>
      <c r="I45" s="12">
        <f t="shared" si="0"/>
        <v>1</v>
      </c>
      <c r="J45" s="13">
        <f t="shared" si="20"/>
        <v>1</v>
      </c>
      <c r="K45" s="11"/>
      <c r="L45" s="12"/>
      <c r="M45" s="15"/>
      <c r="N45" s="11"/>
      <c r="O45" s="12"/>
      <c r="P45" s="15"/>
    </row>
    <row r="46" spans="6:16" ht="15.75" thickBot="1" x14ac:dyDescent="0.3">
      <c r="F46" s="16"/>
      <c r="G46" s="17"/>
      <c r="H46" s="16">
        <f t="shared" si="23"/>
        <v>1</v>
      </c>
      <c r="I46" s="1">
        <f t="shared" si="0"/>
        <v>0</v>
      </c>
      <c r="J46" s="4">
        <f t="shared" si="20"/>
        <v>1</v>
      </c>
      <c r="K46" s="16"/>
      <c r="L46" s="1"/>
      <c r="M46" s="17"/>
      <c r="N46" s="16"/>
      <c r="O46" s="1"/>
      <c r="P46" s="17"/>
    </row>
    <row r="47" spans="6:16" x14ac:dyDescent="0.25">
      <c r="F47" s="44">
        <v>26</v>
      </c>
      <c r="G47" s="5"/>
      <c r="H47" s="25">
        <f>F47</f>
        <v>26</v>
      </c>
      <c r="I47" s="5">
        <f>INT(H47/2)</f>
        <v>13</v>
      </c>
      <c r="J47" s="10">
        <f>MOD(H47, 2)</f>
        <v>0</v>
      </c>
      <c r="K47" s="8">
        <f>F47</f>
        <v>26</v>
      </c>
      <c r="L47" s="5">
        <f>INT(K47/16)</f>
        <v>1</v>
      </c>
      <c r="M47" s="10">
        <f>MOD(K47, 16)</f>
        <v>10</v>
      </c>
      <c r="N47" s="8">
        <f>F47</f>
        <v>26</v>
      </c>
      <c r="O47" s="5">
        <f>INT(N47/8)</f>
        <v>3</v>
      </c>
      <c r="P47" s="10">
        <f>MOD(N47, 8)</f>
        <v>2</v>
      </c>
    </row>
    <row r="48" spans="6:16" x14ac:dyDescent="0.25">
      <c r="F48" s="11"/>
      <c r="G48" s="12"/>
      <c r="H48" s="11">
        <f>I47</f>
        <v>13</v>
      </c>
      <c r="I48" s="12">
        <f t="shared" si="0"/>
        <v>6</v>
      </c>
      <c r="J48" s="14">
        <f t="shared" ref="J48:J51" si="28">MOD(H48, 2)</f>
        <v>1</v>
      </c>
      <c r="K48" s="11">
        <f>L47</f>
        <v>1</v>
      </c>
      <c r="L48" s="12">
        <f>INT(K48/16)</f>
        <v>0</v>
      </c>
      <c r="M48" s="14">
        <f>MOD(K48, 16)</f>
        <v>1</v>
      </c>
      <c r="N48" s="11">
        <f>O47</f>
        <v>3</v>
      </c>
      <c r="O48" s="12">
        <f t="shared" ref="O48" si="29">INT(N48/8)</f>
        <v>0</v>
      </c>
      <c r="P48" s="14">
        <f t="shared" ref="P48" si="30">MOD(N48, 8)</f>
        <v>3</v>
      </c>
    </row>
    <row r="49" spans="6:16" x14ac:dyDescent="0.25">
      <c r="F49" s="11"/>
      <c r="G49" s="12"/>
      <c r="H49" s="11">
        <f t="shared" ref="H49:H51" si="31">I48</f>
        <v>6</v>
      </c>
      <c r="I49" s="12">
        <f t="shared" si="0"/>
        <v>3</v>
      </c>
      <c r="J49" s="14">
        <f t="shared" si="28"/>
        <v>0</v>
      </c>
      <c r="K49" s="11"/>
      <c r="L49" s="12"/>
      <c r="M49" s="14"/>
      <c r="N49" s="11"/>
      <c r="O49" s="12"/>
      <c r="P49" s="14"/>
    </row>
    <row r="50" spans="6:16" x14ac:dyDescent="0.25">
      <c r="F50" s="11"/>
      <c r="G50" s="12"/>
      <c r="H50" s="11">
        <f t="shared" si="31"/>
        <v>3</v>
      </c>
      <c r="I50" s="12">
        <f t="shared" si="0"/>
        <v>1</v>
      </c>
      <c r="J50" s="14">
        <f t="shared" si="28"/>
        <v>1</v>
      </c>
      <c r="K50" s="11"/>
      <c r="L50" s="12"/>
      <c r="M50" s="15"/>
      <c r="N50" s="11"/>
      <c r="O50" s="12"/>
      <c r="P50" s="14"/>
    </row>
    <row r="51" spans="6:16" ht="15.75" thickBot="1" x14ac:dyDescent="0.3">
      <c r="F51" s="16"/>
      <c r="G51" s="1"/>
      <c r="H51" s="16">
        <f t="shared" si="31"/>
        <v>1</v>
      </c>
      <c r="I51" s="1">
        <f t="shared" si="0"/>
        <v>0</v>
      </c>
      <c r="J51" s="26">
        <f t="shared" si="28"/>
        <v>1</v>
      </c>
      <c r="K51" s="16"/>
      <c r="L51" s="1"/>
      <c r="M51" s="17"/>
      <c r="N51" s="16"/>
      <c r="O51" s="1"/>
      <c r="P51" s="17"/>
    </row>
  </sheetData>
  <mergeCells count="7">
    <mergeCell ref="T12:U12"/>
    <mergeCell ref="H1:J1"/>
    <mergeCell ref="K1:M1"/>
    <mergeCell ref="N1:P1"/>
    <mergeCell ref="T1:U1"/>
    <mergeCell ref="V1:W1"/>
    <mergeCell ref="X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92-9552-4488-BFBF-8DA755DA0635}">
  <dimension ref="A1:E40"/>
  <sheetViews>
    <sheetView tabSelected="1" workbookViewId="0">
      <selection activeCell="H31" sqref="H31"/>
    </sheetView>
  </sheetViews>
  <sheetFormatPr baseColWidth="10" defaultRowHeight="15" x14ac:dyDescent="0.25"/>
  <cols>
    <col min="1" max="1" width="27.5703125" customWidth="1"/>
    <col min="2" max="2" width="19" customWidth="1"/>
    <col min="3" max="3" width="16.42578125" bestFit="1" customWidth="1"/>
    <col min="4" max="4" width="13" bestFit="1" customWidth="1"/>
    <col min="5" max="5" width="19" bestFit="1" customWidth="1"/>
  </cols>
  <sheetData>
    <row r="1" spans="1:5" x14ac:dyDescent="0.25">
      <c r="A1" s="63" t="s">
        <v>48</v>
      </c>
      <c r="B1" s="27"/>
      <c r="C1" s="27"/>
    </row>
    <row r="2" spans="1:5" x14ac:dyDescent="0.25">
      <c r="A2" s="99"/>
      <c r="B2" s="3"/>
      <c r="C2" s="3"/>
      <c r="D2" s="3"/>
      <c r="E2" s="100"/>
    </row>
    <row r="3" spans="1:5" x14ac:dyDescent="0.25">
      <c r="A3" s="3"/>
      <c r="B3" s="103" t="s">
        <v>49</v>
      </c>
      <c r="C3" s="103"/>
      <c r="D3" s="102" t="s">
        <v>45</v>
      </c>
      <c r="E3" s="100"/>
    </row>
    <row r="4" spans="1:5" ht="15.75" thickBot="1" x14ac:dyDescent="0.3">
      <c r="A4" s="100"/>
      <c r="B4" s="100"/>
      <c r="C4" s="100"/>
      <c r="D4" s="101"/>
      <c r="E4" s="100"/>
    </row>
    <row r="5" spans="1:5" ht="15.75" thickBot="1" x14ac:dyDescent="0.3">
      <c r="A5" s="80" t="s">
        <v>29</v>
      </c>
      <c r="B5" s="81" t="s">
        <v>30</v>
      </c>
      <c r="C5" s="82" t="s">
        <v>51</v>
      </c>
      <c r="D5" s="53" t="s">
        <v>47</v>
      </c>
      <c r="E5" s="54" t="s">
        <v>46</v>
      </c>
    </row>
    <row r="6" spans="1:5" ht="15.75" thickBot="1" x14ac:dyDescent="0.3">
      <c r="A6" s="76" t="s">
        <v>50</v>
      </c>
      <c r="B6" s="77">
        <v>460800</v>
      </c>
      <c r="C6" s="83" t="s">
        <v>52</v>
      </c>
      <c r="D6" s="78">
        <f>B6/(1024*1024)</f>
        <v>0.439453125</v>
      </c>
      <c r="E6" s="79">
        <f>D6</f>
        <v>0.439453125</v>
      </c>
    </row>
    <row r="7" spans="1:5" ht="15.75" thickBot="1" x14ac:dyDescent="0.3">
      <c r="A7" s="64" t="s">
        <v>43</v>
      </c>
      <c r="B7" s="65">
        <v>609</v>
      </c>
      <c r="C7" s="84" t="s">
        <v>53</v>
      </c>
      <c r="D7" s="57">
        <f>B7/1024</f>
        <v>0.5947265625</v>
      </c>
      <c r="E7" s="60">
        <f>SUM(D7+E6)</f>
        <v>1.0341796875</v>
      </c>
    </row>
    <row r="8" spans="1:5" ht="15.75" thickBot="1" x14ac:dyDescent="0.3">
      <c r="A8" s="64" t="s">
        <v>39</v>
      </c>
      <c r="B8" s="66">
        <v>2760</v>
      </c>
      <c r="C8" s="85" t="s">
        <v>53</v>
      </c>
      <c r="D8" s="57">
        <f>B8/1024</f>
        <v>2.6953125</v>
      </c>
      <c r="E8" s="60">
        <f t="shared" ref="E8:E20" si="0">SUM(D8+E7)</f>
        <v>3.7294921875</v>
      </c>
    </row>
    <row r="9" spans="1:5" ht="15.75" thickBot="1" x14ac:dyDescent="0.3">
      <c r="A9" s="64" t="s">
        <v>31</v>
      </c>
      <c r="B9" s="67">
        <v>5200</v>
      </c>
      <c r="C9" s="86" t="s">
        <v>53</v>
      </c>
      <c r="D9" s="57">
        <f>B9/1024</f>
        <v>5.078125</v>
      </c>
      <c r="E9" s="60">
        <f t="shared" si="0"/>
        <v>8.8076171875</v>
      </c>
    </row>
    <row r="10" spans="1:5" ht="15.75" thickBot="1" x14ac:dyDescent="0.3">
      <c r="A10" s="64" t="s">
        <v>34</v>
      </c>
      <c r="B10" s="66">
        <v>18000</v>
      </c>
      <c r="C10" s="85" t="s">
        <v>53</v>
      </c>
      <c r="D10" s="57">
        <f>B10/1024</f>
        <v>17.578125</v>
      </c>
      <c r="E10" s="60">
        <f t="shared" si="0"/>
        <v>26.3857421875</v>
      </c>
    </row>
    <row r="11" spans="1:5" ht="29.25" thickBot="1" x14ac:dyDescent="0.3">
      <c r="A11" s="64" t="s">
        <v>41</v>
      </c>
      <c r="B11" s="65" t="s">
        <v>26</v>
      </c>
      <c r="C11" s="84" t="s">
        <v>47</v>
      </c>
      <c r="D11" s="58">
        <v>21.2</v>
      </c>
      <c r="E11" s="60">
        <f t="shared" si="0"/>
        <v>47.585742187500003</v>
      </c>
    </row>
    <row r="12" spans="1:5" ht="15.75" thickBot="1" x14ac:dyDescent="0.3">
      <c r="A12" s="64" t="s">
        <v>35</v>
      </c>
      <c r="B12" s="65" t="s">
        <v>21</v>
      </c>
      <c r="C12" s="84" t="s">
        <v>47</v>
      </c>
      <c r="D12" s="58">
        <v>24</v>
      </c>
      <c r="E12" s="60">
        <f t="shared" si="0"/>
        <v>71.585742187500003</v>
      </c>
    </row>
    <row r="13" spans="1:5" ht="15.75" thickBot="1" x14ac:dyDescent="0.3">
      <c r="A13" s="64" t="s">
        <v>33</v>
      </c>
      <c r="B13" s="65" t="s">
        <v>20</v>
      </c>
      <c r="C13" s="84" t="s">
        <v>47</v>
      </c>
      <c r="D13" s="58">
        <v>28.86</v>
      </c>
      <c r="E13" s="60">
        <f t="shared" si="0"/>
        <v>100.4457421875</v>
      </c>
    </row>
    <row r="14" spans="1:5" ht="15.75" thickBot="1" x14ac:dyDescent="0.3">
      <c r="A14" s="64" t="s">
        <v>37</v>
      </c>
      <c r="B14" s="65" t="s">
        <v>23</v>
      </c>
      <c r="C14" s="84" t="s">
        <v>47</v>
      </c>
      <c r="D14" s="58">
        <v>35.6</v>
      </c>
      <c r="E14" s="60">
        <f t="shared" si="0"/>
        <v>136.0457421875</v>
      </c>
    </row>
    <row r="15" spans="1:5" ht="15.75" thickBot="1" x14ac:dyDescent="0.3">
      <c r="A15" s="64" t="s">
        <v>38</v>
      </c>
      <c r="B15" s="65" t="s">
        <v>24</v>
      </c>
      <c r="C15" s="84" t="s">
        <v>47</v>
      </c>
      <c r="D15" s="58">
        <v>37.5</v>
      </c>
      <c r="E15" s="60">
        <f t="shared" si="0"/>
        <v>173.5457421875</v>
      </c>
    </row>
    <row r="16" spans="1:5" ht="15.75" thickBot="1" x14ac:dyDescent="0.3">
      <c r="A16" s="64" t="s">
        <v>36</v>
      </c>
      <c r="B16" s="65" t="s">
        <v>22</v>
      </c>
      <c r="C16" s="84" t="s">
        <v>47</v>
      </c>
      <c r="D16" s="58">
        <v>38.5</v>
      </c>
      <c r="E16" s="60">
        <f t="shared" si="0"/>
        <v>212.0457421875</v>
      </c>
    </row>
    <row r="17" spans="1:5" ht="15.75" thickBot="1" x14ac:dyDescent="0.3">
      <c r="A17" s="64" t="s">
        <v>32</v>
      </c>
      <c r="B17" s="65" t="s">
        <v>19</v>
      </c>
      <c r="C17" s="84" t="s">
        <v>47</v>
      </c>
      <c r="D17" s="58">
        <v>41</v>
      </c>
      <c r="E17" s="60">
        <f t="shared" si="0"/>
        <v>253.0457421875</v>
      </c>
    </row>
    <row r="18" spans="1:5" ht="15.75" thickBot="1" x14ac:dyDescent="0.3">
      <c r="A18" s="68" t="s">
        <v>44</v>
      </c>
      <c r="B18" s="65" t="s">
        <v>28</v>
      </c>
      <c r="C18" s="84" t="s">
        <v>47</v>
      </c>
      <c r="D18" s="59">
        <v>41.85</v>
      </c>
      <c r="E18" s="60">
        <f t="shared" si="0"/>
        <v>294.89574218749999</v>
      </c>
    </row>
    <row r="19" spans="1:5" ht="15.75" thickBot="1" x14ac:dyDescent="0.3">
      <c r="A19" s="68" t="s">
        <v>40</v>
      </c>
      <c r="B19" s="65" t="s">
        <v>25</v>
      </c>
      <c r="C19" s="84" t="s">
        <v>47</v>
      </c>
      <c r="D19" s="59">
        <v>48.11</v>
      </c>
      <c r="E19" s="60">
        <f t="shared" si="0"/>
        <v>343.0057421875</v>
      </c>
    </row>
    <row r="20" spans="1:5" ht="15.75" thickBot="1" x14ac:dyDescent="0.3">
      <c r="A20" s="69" t="s">
        <v>42</v>
      </c>
      <c r="B20" s="70" t="s">
        <v>27</v>
      </c>
      <c r="C20" s="87" t="s">
        <v>47</v>
      </c>
      <c r="D20" s="61">
        <v>49</v>
      </c>
      <c r="E20" s="62">
        <f t="shared" si="0"/>
        <v>392.0057421875</v>
      </c>
    </row>
    <row r="21" spans="1:5" x14ac:dyDescent="0.25">
      <c r="A21" s="88"/>
      <c r="B21" s="71"/>
      <c r="C21" s="89"/>
      <c r="D21" s="52"/>
      <c r="E21" s="51"/>
    </row>
    <row r="22" spans="1:5" x14ac:dyDescent="0.25">
      <c r="A22" s="88"/>
      <c r="B22" s="71"/>
      <c r="C22" s="89"/>
      <c r="D22" s="52"/>
      <c r="E22" s="51"/>
    </row>
    <row r="23" spans="1:5" x14ac:dyDescent="0.25">
      <c r="A23" s="88"/>
      <c r="B23" s="103" t="s">
        <v>70</v>
      </c>
      <c r="C23" s="103"/>
      <c r="D23" s="102" t="s">
        <v>61</v>
      </c>
      <c r="E23" s="51"/>
    </row>
    <row r="24" spans="1:5" ht="15.75" thickBot="1" x14ac:dyDescent="0.3"/>
    <row r="25" spans="1:5" ht="15.75" thickBot="1" x14ac:dyDescent="0.3">
      <c r="A25" s="73" t="s">
        <v>29</v>
      </c>
      <c r="B25" s="74" t="s">
        <v>30</v>
      </c>
      <c r="C25" s="90" t="s">
        <v>51</v>
      </c>
      <c r="D25" s="55" t="s">
        <v>47</v>
      </c>
      <c r="E25" s="56" t="s">
        <v>46</v>
      </c>
    </row>
    <row r="26" spans="1:5" x14ac:dyDescent="0.25">
      <c r="A26" s="107" t="s">
        <v>65</v>
      </c>
      <c r="B26" s="92">
        <v>84</v>
      </c>
      <c r="C26" s="97" t="s">
        <v>53</v>
      </c>
      <c r="D26" s="104">
        <f>B26/1024</f>
        <v>8.203125E-2</v>
      </c>
      <c r="E26" s="91">
        <f>D26</f>
        <v>8.203125E-2</v>
      </c>
    </row>
    <row r="27" spans="1:5" x14ac:dyDescent="0.25">
      <c r="A27" s="108" t="s">
        <v>69</v>
      </c>
      <c r="B27" s="93">
        <v>330</v>
      </c>
      <c r="C27" s="84" t="s">
        <v>53</v>
      </c>
      <c r="D27" s="105">
        <f>B27/1024</f>
        <v>0.322265625</v>
      </c>
      <c r="E27" s="60">
        <f>SUM(D27+E26)</f>
        <v>0.404296875</v>
      </c>
    </row>
    <row r="28" spans="1:5" x14ac:dyDescent="0.25">
      <c r="A28" s="108" t="s">
        <v>67</v>
      </c>
      <c r="B28" s="93">
        <v>458</v>
      </c>
      <c r="C28" s="84" t="s">
        <v>53</v>
      </c>
      <c r="D28" s="105">
        <f>B28/1024</f>
        <v>0.447265625</v>
      </c>
      <c r="E28" s="60">
        <f t="shared" ref="E28:E40" si="1">SUM(D28+E27)</f>
        <v>0.8515625</v>
      </c>
    </row>
    <row r="29" spans="1:5" x14ac:dyDescent="0.25">
      <c r="A29" s="108" t="s">
        <v>58</v>
      </c>
      <c r="B29" s="93">
        <v>1.0900000000000001</v>
      </c>
      <c r="C29" s="85" t="s">
        <v>47</v>
      </c>
      <c r="D29" s="106">
        <v>1.0900000000000001</v>
      </c>
      <c r="E29" s="60">
        <f t="shared" si="1"/>
        <v>1.9415625000000001</v>
      </c>
    </row>
    <row r="30" spans="1:5" x14ac:dyDescent="0.25">
      <c r="A30" s="108" t="s">
        <v>59</v>
      </c>
      <c r="B30" s="93">
        <v>1.4</v>
      </c>
      <c r="C30" s="85" t="s">
        <v>47</v>
      </c>
      <c r="D30" s="106">
        <v>1.4</v>
      </c>
      <c r="E30" s="60">
        <f t="shared" si="1"/>
        <v>3.3415625000000002</v>
      </c>
    </row>
    <row r="31" spans="1:5" ht="28.5" x14ac:dyDescent="0.25">
      <c r="A31" s="108" t="s">
        <v>64</v>
      </c>
      <c r="B31" s="93">
        <v>1.4</v>
      </c>
      <c r="C31" s="85" t="s">
        <v>47</v>
      </c>
      <c r="D31" s="106">
        <v>1.4</v>
      </c>
      <c r="E31" s="60">
        <f t="shared" si="1"/>
        <v>4.7415625000000006</v>
      </c>
    </row>
    <row r="32" spans="1:5" x14ac:dyDescent="0.25">
      <c r="A32" s="108" t="s">
        <v>63</v>
      </c>
      <c r="B32" s="93">
        <v>1.5</v>
      </c>
      <c r="C32" s="85" t="s">
        <v>47</v>
      </c>
      <c r="D32" s="106">
        <v>1.5</v>
      </c>
      <c r="E32" s="60">
        <f t="shared" si="1"/>
        <v>6.2415625000000006</v>
      </c>
    </row>
    <row r="33" spans="1:5" ht="28.5" x14ac:dyDescent="0.25">
      <c r="A33" s="108" t="s">
        <v>56</v>
      </c>
      <c r="B33" s="93">
        <v>1.6</v>
      </c>
      <c r="C33" s="85" t="s">
        <v>47</v>
      </c>
      <c r="D33" s="106">
        <v>1.6</v>
      </c>
      <c r="E33" s="60">
        <f t="shared" si="1"/>
        <v>7.8415625000000002</v>
      </c>
    </row>
    <row r="34" spans="1:5" x14ac:dyDescent="0.25">
      <c r="A34" s="108" t="s">
        <v>68</v>
      </c>
      <c r="B34" s="93">
        <v>1.7</v>
      </c>
      <c r="C34" s="85" t="s">
        <v>47</v>
      </c>
      <c r="D34" s="106">
        <v>1.7</v>
      </c>
      <c r="E34" s="60">
        <f t="shared" si="1"/>
        <v>9.5415624999999995</v>
      </c>
    </row>
    <row r="35" spans="1:5" ht="13.5" customHeight="1" x14ac:dyDescent="0.25">
      <c r="A35" s="108" t="s">
        <v>66</v>
      </c>
      <c r="B35" s="93">
        <v>3.3</v>
      </c>
      <c r="C35" s="85" t="s">
        <v>47</v>
      </c>
      <c r="D35" s="106">
        <v>3.3</v>
      </c>
      <c r="E35" s="60">
        <f t="shared" si="1"/>
        <v>12.841562499999998</v>
      </c>
    </row>
    <row r="36" spans="1:5" x14ac:dyDescent="0.25">
      <c r="A36" s="108" t="s">
        <v>62</v>
      </c>
      <c r="B36" s="93">
        <v>5</v>
      </c>
      <c r="C36" s="85" t="s">
        <v>47</v>
      </c>
      <c r="D36" s="106">
        <v>5</v>
      </c>
      <c r="E36" s="60">
        <f t="shared" si="1"/>
        <v>17.841562499999998</v>
      </c>
    </row>
    <row r="37" spans="1:5" x14ac:dyDescent="0.25">
      <c r="A37" s="108" t="s">
        <v>57</v>
      </c>
      <c r="B37" s="93">
        <v>5.92</v>
      </c>
      <c r="C37" s="85" t="s">
        <v>47</v>
      </c>
      <c r="D37" s="106">
        <v>5.92</v>
      </c>
      <c r="E37" s="60">
        <f t="shared" si="1"/>
        <v>23.761562499999997</v>
      </c>
    </row>
    <row r="38" spans="1:5" x14ac:dyDescent="0.25">
      <c r="A38" s="108" t="s">
        <v>55</v>
      </c>
      <c r="B38" s="93">
        <v>7</v>
      </c>
      <c r="C38" s="85" t="s">
        <v>47</v>
      </c>
      <c r="D38" s="106">
        <v>7</v>
      </c>
      <c r="E38" s="60">
        <f t="shared" si="1"/>
        <v>30.761562499999997</v>
      </c>
    </row>
    <row r="39" spans="1:5" ht="28.5" x14ac:dyDescent="0.25">
      <c r="A39" s="95" t="s">
        <v>54</v>
      </c>
      <c r="B39" s="93">
        <v>13.4</v>
      </c>
      <c r="C39" s="85" t="s">
        <v>47</v>
      </c>
      <c r="D39" s="72">
        <v>13.4</v>
      </c>
      <c r="E39" s="60">
        <f t="shared" si="1"/>
        <v>44.161562499999995</v>
      </c>
    </row>
    <row r="40" spans="1:5" ht="15.75" thickBot="1" x14ac:dyDescent="0.3">
      <c r="A40" s="96" t="s">
        <v>60</v>
      </c>
      <c r="B40" s="94">
        <v>32</v>
      </c>
      <c r="C40" s="98" t="s">
        <v>47</v>
      </c>
      <c r="D40" s="75">
        <v>32</v>
      </c>
      <c r="E40" s="60">
        <f t="shared" si="1"/>
        <v>76.161562500000002</v>
      </c>
    </row>
  </sheetData>
  <sortState xmlns:xlrd2="http://schemas.microsoft.com/office/spreadsheetml/2017/richdata2" ref="A26:E40">
    <sortCondition ref="D26:D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</vt:lpstr>
      <vt:lpstr>CambioDeUnidades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2021-04-03T20:50:45Z</dcterms:created>
  <dcterms:modified xsi:type="dcterms:W3CDTF">2021-04-07T18:11:34Z</dcterms:modified>
</cp:coreProperties>
</file>