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7987E410-392D-4AD8-9273-7A0EE3F87254}" xr6:coauthVersionLast="47" xr6:coauthVersionMax="47" xr10:uidLastSave="{00000000-0000-0000-0000-000000000000}"/>
  <bookViews>
    <workbookView xWindow="-120" yWindow="-120" windowWidth="51840" windowHeight="212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0" i="11" l="1"/>
  <c r="F12" i="11"/>
  <c r="E12" i="11"/>
  <c r="H7" i="11"/>
  <c r="E8" i="11" l="1"/>
  <c r="F8" i="11" s="1"/>
  <c r="I5" i="11" l="1"/>
  <c r="I4" i="11" s="1"/>
  <c r="H8" i="11"/>
  <c r="I6" i="11" l="1"/>
  <c r="J5" i="11" l="1"/>
  <c r="K5" i="11" s="1"/>
  <c r="L5" i="11" s="1"/>
  <c r="M5" i="11" s="1"/>
  <c r="N5" i="11" s="1"/>
  <c r="O5" i="11" s="1"/>
  <c r="P5" i="11" s="1"/>
  <c r="P4" i="11" l="1"/>
  <c r="Q5" i="11"/>
  <c r="R5" i="11" s="1"/>
  <c r="J6" i="11"/>
  <c r="S5" i="11" l="1"/>
  <c r="T5" i="11" s="1"/>
  <c r="U5" i="11" s="1"/>
  <c r="V5" i="11" s="1"/>
  <c r="W5" i="11" s="1"/>
  <c r="W4" i="11" s="1"/>
  <c r="E9" i="11"/>
  <c r="F9" i="11" s="1"/>
  <c r="K6" i="11"/>
  <c r="X5" i="11" l="1"/>
  <c r="H9" i="11"/>
  <c r="L6" i="11"/>
  <c r="Y5" i="11" l="1"/>
  <c r="Z5" i="11" s="1"/>
  <c r="AA5" i="11" s="1"/>
  <c r="AB5" i="11" s="1"/>
  <c r="AC5" i="11" s="1"/>
  <c r="AD5" i="11" s="1"/>
  <c r="E10" i="11"/>
  <c r="M6" i="11"/>
  <c r="AD4" i="11" l="1"/>
  <c r="E11" i="11"/>
  <c r="F11" i="11" s="1"/>
  <c r="AE5" i="11"/>
  <c r="AF5" i="11" s="1"/>
  <c r="AG5" i="11" s="1"/>
  <c r="AH5" i="11" s="1"/>
  <c r="AI5" i="11" s="1"/>
  <c r="AJ5" i="11" s="1"/>
  <c r="AK5" i="11" s="1"/>
  <c r="AL5" i="11" s="1"/>
  <c r="AM5" i="11" s="1"/>
  <c r="AN5" i="11" s="1"/>
  <c r="AO5" i="11" s="1"/>
  <c r="AP5" i="11" s="1"/>
  <c r="AQ5" i="11" s="1"/>
  <c r="AR5" i="11" s="1"/>
  <c r="AS5" i="11" s="1"/>
  <c r="H12" i="11"/>
  <c r="N6" i="11"/>
  <c r="AK4" i="11" l="1"/>
  <c r="AT5" i="11"/>
  <c r="AS6" i="11"/>
  <c r="AR4" i="11"/>
  <c r="O6" i="11"/>
  <c r="AU5" i="11" l="1"/>
  <c r="AT6" i="11"/>
  <c r="AV5" i="11" l="1"/>
  <c r="AU6" i="11"/>
  <c r="P6" i="11"/>
  <c r="Q6" i="11"/>
  <c r="AW5" i="11" l="1"/>
  <c r="AV6" i="11"/>
  <c r="R6" i="11"/>
  <c r="AX5" i="11" l="1"/>
  <c r="AW6" i="11"/>
  <c r="S6" i="11"/>
  <c r="AX6" i="11" l="1"/>
  <c r="T6" i="1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<sst xmlns="http://schemas.openxmlformats.org/spreadsheetml/2006/main" count="41" uniqueCount="40">
  <si>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</si>
  <si>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</si>
  <si>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</si>
  <si>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</si>
  <si>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</si>
  <si>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</si>
  <si>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</si>
  <si>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</si>
  <si>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</si>
  <si>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</si>
  <si>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</si>
  <si>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</si>
  <si>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</si>
  <si>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</si>
  <si>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</si>
  <si>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</si>
  <si>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</si>
  <si>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</si>
  <si>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</si>
  <si>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</si>
  <si>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</si>
  <si>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</si>
  <si>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</si>
  <si>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</si>
  <si>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</si>
  <si>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</si>
  <si>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</si>
  <si>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</si>
  <si>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</si>
  <si>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</si>
  <si>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</si>
  <si>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</si>
  <si>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</si>
  <si>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</si>
  <si>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Mobile Based VTL</t>
  </si>
  <si>
    <t>Testing and Final Report</t>
  </si>
  <si>
    <t>User stories</t>
  </si>
  <si>
    <t>Design</t>
  </si>
  <si>
    <t>Exporting design and implmenting</t>
  </si>
  <si>
    <t>Upskilling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</si>
</sst>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39997558519241921"/>
        <bgColor indexed="64"/>
      </patternFill>
    </fill>
    <fill>
      <patternFill patternType="solid">
        <fgColor theme="9"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9" borderId="1" xfId="0" applyFont="1" applyFill="1" applyBorder="1" applyAlignment="1">
      <alignment horizontal="left" vertical="center" indent="1"/>
    </xf>
    <xf numFmtId="0" fontId="6" fillId="9"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8"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0" fontId="7" fillId="6" borderId="2" xfId="11" applyFill="1">
      <alignment horizontal="center" vertical="center"/>
    </xf>
    <xf numFmtId="0" fontId="7" fillId="7" borderId="2" xfId="11" applyFill="1">
      <alignment horizontal="center" vertical="center"/>
    </xf>
    <xf numFmtId="0" fontId="7" fillId="4" borderId="2" xfId="11" applyFill="1">
      <alignment horizontal="center" vertical="center"/>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4" fontId="7" fillId="0" borderId="3" xfId="9" applyNumberFormat="1">
      <alignment horizontal="center" vertical="center"/>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5" fillId="10" borderId="2" xfId="0" applyFont="1" applyFill="1" applyBorder="1" applyAlignment="1">
      <alignment horizontal="left" vertical="center" indent="1"/>
    </xf>
    <xf numFmtId="0" fontId="7" fillId="10" borderId="2" xfId="11" applyFill="1">
      <alignment horizontal="center" vertical="center"/>
    </xf>
    <xf numFmtId="9" fontId="4" fillId="10" borderId="2" xfId="2" applyFont="1" applyFill="1" applyBorder="1" applyAlignment="1">
      <alignment horizontal="center" vertical="center"/>
    </xf>
    <xf numFmtId="165" fontId="7" fillId="10" borderId="2" xfId="10" applyFill="1">
      <alignment horizontal="center" vertical="center"/>
    </xf>
    <xf numFmtId="0" fontId="5" fillId="11" borderId="2" xfId="0" applyFont="1" applyFill="1" applyBorder="1" applyAlignment="1">
      <alignment horizontal="left" vertical="center" indent="1"/>
    </xf>
    <xf numFmtId="0" fontId="7" fillId="11" borderId="2" xfId="11" applyFill="1">
      <alignment horizontal="center" vertical="center"/>
    </xf>
    <xf numFmtId="9" fontId="4" fillId="11" borderId="2" xfId="2" applyFont="1" applyFill="1" applyBorder="1" applyAlignment="1">
      <alignment horizontal="center" vertical="center"/>
    </xf>
    <xf numFmtId="165" fontId="7" fillId="11" borderId="2" xfId="10"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X34"/>
  <sheetViews>
    <sheetView showGridLines="0" tabSelected="1" showRuler="0" zoomScaleNormal="100" zoomScalePageLayoutView="70" workbookViewId="0">
      <pane ySplit="6" topLeftCell="A7" activePane="bottomLeft" state="frozen"/>
      <selection pane="bottomLeft" activeCell="AL16" sqref="AL16"/>
    </sheetView>
  </sheetViews>
  <sheetFormatPr defaultRowHeight="30" customHeight="1" x14ac:dyDescent="0.25"/>
  <cols>
    <col min="1" max="1" width="2.7109375" style="3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50" ht="30" customHeight="1" x14ac:dyDescent="0.45">
      <c r="A1" s="36" t="s">
        <v>25</v>
      </c>
      <c r="B1" s="38" t="s">
        <v>34</v>
      </c>
      <c r="C1" s="1"/>
      <c r="D1" s="2"/>
      <c r="E1" s="4"/>
      <c r="F1" s="24"/>
      <c r="H1" s="2"/>
      <c r="I1" s="47"/>
    </row>
    <row r="2" spans="1:50" ht="30" customHeight="1" x14ac:dyDescent="0.3">
      <c r="A2" s="35" t="s">
        <v>21</v>
      </c>
      <c r="B2" s="39"/>
      <c r="I2" s="48"/>
    </row>
    <row r="3" spans="1:50" ht="30" customHeight="1" x14ac:dyDescent="0.25">
      <c r="A3" s="35" t="s">
        <v>31</v>
      </c>
      <c r="B3" s="40"/>
      <c r="C3" s="54" t="s">
        <v>0</v>
      </c>
      <c r="D3" s="55"/>
      <c r="E3" s="50">
        <v>44823</v>
      </c>
      <c r="F3" s="50"/>
    </row>
    <row r="4" spans="1:50" ht="30" customHeight="1" x14ac:dyDescent="0.25">
      <c r="A4" s="36" t="s">
        <v>26</v>
      </c>
      <c r="C4" s="54" t="s">
        <v>5</v>
      </c>
      <c r="D4" s="55"/>
      <c r="E4" s="7">
        <v>1</v>
      </c>
      <c r="I4" s="51">
        <f>I5</f>
        <v>44823</v>
      </c>
      <c r="J4" s="52"/>
      <c r="K4" s="52"/>
      <c r="L4" s="52"/>
      <c r="M4" s="52"/>
      <c r="N4" s="52"/>
      <c r="O4" s="53"/>
      <c r="P4" s="51">
        <f>P5</f>
        <v>44830</v>
      </c>
      <c r="Q4" s="52"/>
      <c r="R4" s="52"/>
      <c r="S4" s="52"/>
      <c r="T4" s="52"/>
      <c r="U4" s="52"/>
      <c r="V4" s="53"/>
      <c r="W4" s="51">
        <f>W5</f>
        <v>44837</v>
      </c>
      <c r="X4" s="52"/>
      <c r="Y4" s="52"/>
      <c r="Z4" s="52"/>
      <c r="AA4" s="52"/>
      <c r="AB4" s="52"/>
      <c r="AC4" s="53"/>
      <c r="AD4" s="51">
        <f>AD5</f>
        <v>44844</v>
      </c>
      <c r="AE4" s="52"/>
      <c r="AF4" s="52"/>
      <c r="AG4" s="52"/>
      <c r="AH4" s="52"/>
      <c r="AI4" s="52"/>
      <c r="AJ4" s="53"/>
      <c r="AK4" s="51">
        <f>AK5</f>
        <v>44851</v>
      </c>
      <c r="AL4" s="52"/>
      <c r="AM4" s="52"/>
      <c r="AN4" s="52"/>
      <c r="AO4" s="52"/>
      <c r="AP4" s="52"/>
      <c r="AQ4" s="53"/>
      <c r="AR4" s="51">
        <f>AR5</f>
        <v>44858</v>
      </c>
      <c r="AS4" s="52"/>
      <c r="AT4" s="52"/>
      <c r="AU4" s="52"/>
      <c r="AV4" s="52"/>
      <c r="AW4" s="52"/>
      <c r="AX4" s="53"/>
    </row>
    <row r="5" spans="1:50" ht="15" customHeight="1" x14ac:dyDescent="0.25">
      <c r="A5" s="36" t="s">
        <v>27</v>
      </c>
      <c r="B5" s="46"/>
      <c r="C5" s="46"/>
      <c r="D5" s="46"/>
      <c r="E5" s="46"/>
      <c r="F5" s="46"/>
      <c r="G5" s="46"/>
      <c r="I5" s="11">
        <f>Project_Start-WEEKDAY(Project_Start,1)+2+7*(Display_Week-1)</f>
        <v>44823</v>
      </c>
      <c r="J5" s="10">
        <f>I5+1</f>
        <v>44824</v>
      </c>
      <c r="K5" s="10">
        <f t="shared" ref="K5:AX5" si="0">J5+1</f>
        <v>44825</v>
      </c>
      <c r="L5" s="10">
        <f t="shared" si="0"/>
        <v>44826</v>
      </c>
      <c r="M5" s="10">
        <f t="shared" si="0"/>
        <v>44827</v>
      </c>
      <c r="N5" s="10">
        <f t="shared" si="0"/>
        <v>44828</v>
      </c>
      <c r="O5" s="12">
        <f t="shared" si="0"/>
        <v>44829</v>
      </c>
      <c r="P5" s="11">
        <f>O5+1</f>
        <v>44830</v>
      </c>
      <c r="Q5" s="10">
        <f>P5+1</f>
        <v>44831</v>
      </c>
      <c r="R5" s="10">
        <f t="shared" si="0"/>
        <v>44832</v>
      </c>
      <c r="S5" s="10">
        <f t="shared" si="0"/>
        <v>44833</v>
      </c>
      <c r="T5" s="10">
        <f t="shared" si="0"/>
        <v>44834</v>
      </c>
      <c r="U5" s="10">
        <f t="shared" si="0"/>
        <v>44835</v>
      </c>
      <c r="V5" s="12">
        <f t="shared" si="0"/>
        <v>44836</v>
      </c>
      <c r="W5" s="11">
        <f>V5+1</f>
        <v>44837</v>
      </c>
      <c r="X5" s="10">
        <f>W5+1</f>
        <v>44838</v>
      </c>
      <c r="Y5" s="10">
        <f t="shared" si="0"/>
        <v>44839</v>
      </c>
      <c r="Z5" s="10">
        <f t="shared" si="0"/>
        <v>44840</v>
      </c>
      <c r="AA5" s="10">
        <f t="shared" si="0"/>
        <v>44841</v>
      </c>
      <c r="AB5" s="10">
        <f t="shared" si="0"/>
        <v>44842</v>
      </c>
      <c r="AC5" s="12">
        <f t="shared" si="0"/>
        <v>44843</v>
      </c>
      <c r="AD5" s="11">
        <f>AC5+1</f>
        <v>44844</v>
      </c>
      <c r="AE5" s="10">
        <f>AD5+1</f>
        <v>44845</v>
      </c>
      <c r="AF5" s="10">
        <f t="shared" si="0"/>
        <v>44846</v>
      </c>
      <c r="AG5" s="10">
        <f t="shared" si="0"/>
        <v>44847</v>
      </c>
      <c r="AH5" s="10">
        <f t="shared" si="0"/>
        <v>44848</v>
      </c>
      <c r="AI5" s="10">
        <f t="shared" si="0"/>
        <v>44849</v>
      </c>
      <c r="AJ5" s="12">
        <f t="shared" si="0"/>
        <v>44850</v>
      </c>
      <c r="AK5" s="11">
        <f>AJ5+1</f>
        <v>44851</v>
      </c>
      <c r="AL5" s="10">
        <f>AK5+1</f>
        <v>44852</v>
      </c>
      <c r="AM5" s="10">
        <f t="shared" si="0"/>
        <v>44853</v>
      </c>
      <c r="AN5" s="10">
        <f t="shared" si="0"/>
        <v>44854</v>
      </c>
      <c r="AO5" s="10">
        <f t="shared" si="0"/>
        <v>44855</v>
      </c>
      <c r="AP5" s="10">
        <f t="shared" si="0"/>
        <v>44856</v>
      </c>
      <c r="AQ5" s="12">
        <f t="shared" si="0"/>
        <v>44857</v>
      </c>
      <c r="AR5" s="11">
        <f>AQ5+1</f>
        <v>44858</v>
      </c>
      <c r="AS5" s="10">
        <f>AR5+1</f>
        <v>44859</v>
      </c>
      <c r="AT5" s="10">
        <f t="shared" si="0"/>
        <v>44860</v>
      </c>
      <c r="AU5" s="10">
        <f t="shared" si="0"/>
        <v>44861</v>
      </c>
      <c r="AV5" s="10">
        <f t="shared" si="0"/>
        <v>44862</v>
      </c>
      <c r="AW5" s="10">
        <f t="shared" si="0"/>
        <v>44863</v>
      </c>
      <c r="AX5" s="12">
        <f t="shared" si="0"/>
        <v>44864</v>
      </c>
    </row>
    <row r="6" spans="1:50" ht="30" customHeight="1" thickBot="1" x14ac:dyDescent="0.3">
      <c r="A6" s="36" t="s">
        <v>28</v>
      </c>
      <c r="B6" s="8" t="s">
        <v>6</v>
      </c>
      <c r="C6" s="9"/>
      <c r="D6" s="9"/>
      <c r="E6" s="9" t="s">
        <v>2</v>
      </c>
      <c r="F6" s="9" t="s">
        <v>3</v>
      </c>
      <c r="G6" s="9"/>
      <c r="H6" s="9" t="s">
        <v>4</v>
      </c>
      <c r="I6" s="13" t="str">
        <f t="shared" ref="I6" si="1">LEFT(TEXT(I5,"ddd"),1)</f>
        <v>M</v>
      </c>
      <c r="J6" s="13" t="str">
        <f t="shared" ref="J6:AR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c r="AK6" s="13" t="str">
        <f t="shared" si="2"/>
        <v>M</v>
      </c>
      <c r="AL6" s="13" t="str">
        <f t="shared" si="2"/>
        <v>T</v>
      </c>
      <c r="AM6" s="13" t="str">
        <f t="shared" si="2"/>
        <v>W</v>
      </c>
      <c r="AN6" s="13" t="str">
        <f t="shared" si="2"/>
        <v>T</v>
      </c>
      <c r="AO6" s="13" t="str">
        <f t="shared" si="2"/>
        <v>F</v>
      </c>
      <c r="AP6" s="13" t="str">
        <f t="shared" si="2"/>
        <v>S</v>
      </c>
      <c r="AQ6" s="13" t="str">
        <f t="shared" si="2"/>
        <v>S</v>
      </c>
      <c r="AR6" s="13" t="str">
        <f t="shared" si="2"/>
        <v>M</v>
      </c>
      <c r="AS6" s="13" t="str">
        <f t="shared" ref="AS6:AX6" si="3">LEFT(TEXT(AS5,"ddd"),1)</f>
        <v>T</v>
      </c>
      <c r="AT6" s="13" t="str">
        <f t="shared" si="3"/>
        <v>W</v>
      </c>
      <c r="AU6" s="13" t="str">
        <f t="shared" si="3"/>
        <v>T</v>
      </c>
      <c r="AV6" s="13" t="str">
        <f t="shared" si="3"/>
        <v>F</v>
      </c>
      <c r="AW6" s="13" t="str">
        <f t="shared" si="3"/>
        <v>S</v>
      </c>
      <c r="AX6" s="13" t="str">
        <f t="shared" si="3"/>
        <v>S</v>
      </c>
    </row>
    <row r="7" spans="1:50" ht="30" hidden="1" customHeight="1" thickBot="1" x14ac:dyDescent="0.3">
      <c r="A7" s="35" t="s">
        <v>32</v>
      </c>
      <c r="C7" s="37"/>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row>
    <row r="8" spans="1:50" s="3" customFormat="1" ht="30" customHeight="1" thickBot="1" x14ac:dyDescent="0.3">
      <c r="A8" s="36" t="s">
        <v>29</v>
      </c>
      <c r="B8" s="15" t="s">
        <v>39</v>
      </c>
      <c r="C8" s="43"/>
      <c r="D8" s="16"/>
      <c r="E8" s="41">
        <f>Project_Start</f>
        <v>44823</v>
      </c>
      <c r="F8" s="41">
        <f>E8+13</f>
        <v>44836</v>
      </c>
      <c r="G8" s="14"/>
      <c r="H8" s="14">
        <f t="shared" ref="H8:H12" si="4">IF(OR(ISBLANK(task_start),ISBLANK(task_end)),"",task_end-task_start+1)</f>
        <v>14</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row>
    <row r="9" spans="1:50" s="3" customFormat="1" ht="30" customHeight="1" thickBot="1" x14ac:dyDescent="0.3">
      <c r="A9" s="36" t="s">
        <v>33</v>
      </c>
      <c r="B9" s="17" t="s">
        <v>36</v>
      </c>
      <c r="C9" s="44"/>
      <c r="D9" s="18"/>
      <c r="E9" s="42">
        <f>R5+1</f>
        <v>44833</v>
      </c>
      <c r="F9" s="42">
        <f>E9+6</f>
        <v>44839</v>
      </c>
      <c r="G9" s="14"/>
      <c r="H9" s="14">
        <f t="shared" si="4"/>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row>
    <row r="10" spans="1:50" s="3" customFormat="1" ht="30" customHeight="1" thickBot="1" x14ac:dyDescent="0.3">
      <c r="A10" s="36"/>
      <c r="B10" s="56" t="s">
        <v>37</v>
      </c>
      <c r="C10" s="57"/>
      <c r="D10" s="58"/>
      <c r="E10" s="59">
        <f>X5+1</f>
        <v>44839</v>
      </c>
      <c r="F10" s="59">
        <f>E10+5</f>
        <v>44844</v>
      </c>
      <c r="G10" s="14"/>
      <c r="H10" s="14"/>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row>
    <row r="11" spans="1:50" s="3" customFormat="1" ht="30" customHeight="1" thickBot="1" x14ac:dyDescent="0.3">
      <c r="A11" s="36"/>
      <c r="B11" s="60" t="s">
        <v>38</v>
      </c>
      <c r="C11" s="61"/>
      <c r="D11" s="62"/>
      <c r="E11" s="63">
        <f>AD5+1</f>
        <v>44845</v>
      </c>
      <c r="F11" s="63">
        <f>E11+8</f>
        <v>44853</v>
      </c>
      <c r="G11" s="14"/>
      <c r="H11" s="14"/>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row>
    <row r="12" spans="1:50" s="3" customFormat="1" ht="30" customHeight="1" thickBot="1" x14ac:dyDescent="0.3">
      <c r="A12" s="35"/>
      <c r="B12" s="19" t="s">
        <v>35</v>
      </c>
      <c r="C12" s="45"/>
      <c r="D12" s="20"/>
      <c r="E12" s="21">
        <f>AG5+1</f>
        <v>44848</v>
      </c>
      <c r="F12" s="22">
        <f>E12+14</f>
        <v>44862</v>
      </c>
      <c r="G12" s="14"/>
      <c r="H12" s="14">
        <f t="shared" si="4"/>
        <v>15</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row>
    <row r="13" spans="1:50" s="3" customFormat="1" ht="30" customHeight="1" x14ac:dyDescent="0.25">
      <c r="A13" s="35"/>
      <c r="B13"/>
      <c r="C13"/>
      <c r="D13"/>
      <c r="E13" s="5"/>
      <c r="F13"/>
      <c r="G13" s="6"/>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row>
    <row r="14" spans="1:50" s="3" customFormat="1" ht="30" customHeight="1" x14ac:dyDescent="0.25">
      <c r="A14" s="35"/>
      <c r="B14"/>
      <c r="C14"/>
      <c r="D14"/>
      <c r="E14" s="5"/>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row>
    <row r="15" spans="1:50" s="3" customFormat="1" ht="30" customHeight="1" x14ac:dyDescent="0.25">
      <c r="A15" s="36" t="s">
        <v>30</v>
      </c>
      <c r="B15"/>
      <c r="C15"/>
      <c r="D15"/>
      <c r="E15" s="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row>
    <row r="16" spans="1:50" s="3" customFormat="1" ht="30" customHeight="1" x14ac:dyDescent="0.25">
      <c r="A16" s="36"/>
      <c r="B16"/>
      <c r="C16"/>
      <c r="D16"/>
      <c r="E16" s="5"/>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row>
    <row r="17" spans="1:50" s="3" customFormat="1" ht="30" customHeight="1" x14ac:dyDescent="0.25">
      <c r="A17" s="35"/>
      <c r="B17"/>
      <c r="C17"/>
      <c r="D17"/>
      <c r="E17" s="5"/>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row>
    <row r="18" spans="1:50" s="3" customFormat="1" ht="30" customHeight="1" x14ac:dyDescent="0.25">
      <c r="A18" s="35"/>
      <c r="B18"/>
      <c r="C18"/>
      <c r="D18"/>
      <c r="E18" s="5"/>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row>
    <row r="19" spans="1:50" s="3" customFormat="1" ht="30" customHeight="1" x14ac:dyDescent="0.25">
      <c r="A19" s="35"/>
      <c r="B19"/>
      <c r="C19"/>
      <c r="D19"/>
      <c r="E19" s="5"/>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row>
    <row r="20" spans="1:50" s="3" customFormat="1" ht="30" customHeight="1" x14ac:dyDescent="0.25">
      <c r="A20" s="35"/>
      <c r="B20"/>
      <c r="C20"/>
      <c r="D20"/>
      <c r="E20" s="5"/>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row>
    <row r="21" spans="1:50" s="3" customFormat="1" ht="30" customHeight="1" x14ac:dyDescent="0.25">
      <c r="A21" s="35" t="s">
        <v>22</v>
      </c>
      <c r="B21"/>
      <c r="C21"/>
      <c r="D21"/>
      <c r="E21" s="5"/>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row>
    <row r="22" spans="1:50" s="3" customFormat="1" ht="30" customHeight="1" x14ac:dyDescent="0.25">
      <c r="A22" s="35"/>
      <c r="B22"/>
      <c r="C22"/>
      <c r="D22"/>
      <c r="E22" s="5"/>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row>
    <row r="23" spans="1:50" s="3" customFormat="1" ht="30" customHeight="1" x14ac:dyDescent="0.25">
      <c r="A23" s="35"/>
      <c r="B23"/>
      <c r="C23"/>
      <c r="D23"/>
      <c r="E23" s="5"/>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row>
    <row r="24" spans="1:50" s="3" customFormat="1" ht="30" customHeight="1" x14ac:dyDescent="0.25">
      <c r="A24" s="35"/>
      <c r="B24"/>
      <c r="C24"/>
      <c r="D24"/>
      <c r="E24" s="5"/>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s="3" customFormat="1" ht="30" customHeight="1" x14ac:dyDescent="0.25">
      <c r="A25" s="35"/>
      <c r="B25"/>
      <c r="C25"/>
      <c r="D25"/>
      <c r="E25" s="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row>
    <row r="26" spans="1:50" s="3" customFormat="1" ht="30" customHeight="1" x14ac:dyDescent="0.25">
      <c r="A26" s="35"/>
      <c r="B26"/>
      <c r="C26"/>
      <c r="D26"/>
      <c r="E26" s="5"/>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row>
    <row r="27" spans="1:50" s="3" customFormat="1" ht="30" customHeight="1" x14ac:dyDescent="0.25">
      <c r="A27" s="35" t="s">
        <v>22</v>
      </c>
      <c r="B27"/>
      <c r="C27"/>
      <c r="D27"/>
      <c r="E27" s="5"/>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row>
    <row r="28" spans="1:50" s="3" customFormat="1" ht="30" customHeight="1" x14ac:dyDescent="0.25">
      <c r="A28" s="35"/>
      <c r="B28"/>
      <c r="C28"/>
      <c r="D28"/>
      <c r="E28" s="5"/>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row>
    <row r="29" spans="1:50" s="3" customFormat="1" ht="30" customHeight="1" x14ac:dyDescent="0.25">
      <c r="A29" s="35"/>
      <c r="B29"/>
      <c r="C29"/>
      <c r="D29"/>
      <c r="E29" s="5"/>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row>
    <row r="30" spans="1:50" s="3" customFormat="1" ht="30" customHeight="1" x14ac:dyDescent="0.25">
      <c r="A30" s="35"/>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row>
    <row r="31" spans="1:50" s="3" customFormat="1" ht="30" customHeight="1" x14ac:dyDescent="0.25">
      <c r="A31" s="35"/>
      <c r="B31"/>
      <c r="C31"/>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row>
    <row r="32" spans="1:50" s="3" customFormat="1" ht="30" customHeight="1" x14ac:dyDescent="0.25">
      <c r="A32" s="35"/>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row>
    <row r="33" spans="1:50" s="3" customFormat="1" ht="30" customHeight="1" x14ac:dyDescent="0.25">
      <c r="A33" s="35" t="s">
        <v>24</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row>
    <row r="34" spans="1:50" s="3" customFormat="1" ht="30" customHeight="1" x14ac:dyDescent="0.25">
      <c r="A34" s="36" t="s">
        <v>23</v>
      </c>
      <c r="B34"/>
      <c r="C34"/>
      <c r="D34"/>
      <c r="E34" s="5"/>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row>
  </sheetData>
  <mergeCells count="9">
    <mergeCell ref="C3:D3"/>
    <mergeCell ref="C4:D4"/>
    <mergeCell ref="AK4:AQ4"/>
    <mergeCell ref="AR4:AX4"/>
    <mergeCell ref="E3:F3"/>
    <mergeCell ref="I4:O4"/>
    <mergeCell ref="P4:V4"/>
    <mergeCell ref="W4:AC4"/>
    <mergeCell ref="AD4:AJ4"/>
  </mergeCells>
  <conditionalFormatting sqref="D7:D1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W12">
    <cfRule type="expression" dxfId="5" priority="33">
      <formula>AND(TODAY()&gt;=I$5,TODAY()&lt;J$5)</formula>
    </cfRule>
  </conditionalFormatting>
  <conditionalFormatting sqref="I7:AW12">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X5:AX12">
    <cfRule type="expression" dxfId="2" priority="35">
      <formula>AND(TODAY()&gt;=AX$5,TODAY()&lt;#REF!)</formula>
    </cfRule>
  </conditionalFormatting>
  <conditionalFormatting sqref="AX7:AX12">
    <cfRule type="expression" dxfId="1" priority="38">
      <formula>AND(task_start&lt;=AX$5,ROUNDDOWN((task_end-task_start+1)*task_progress,0)+task_start-1&gt;=AX$5)</formula>
    </cfRule>
    <cfRule type="expression" dxfId="0" priority="39" stopIfTrue="1">
      <formula>AND(task_end&gt;=AX$5,task_start&lt;#REF!)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5" customWidth="1"/>
    <col min="2" max="16384" width="9.140625" style="2"/>
  </cols>
  <sheetData>
    <row r="1" spans="1:2" ht="46.5" customHeight="1" x14ac:dyDescent="0.2"/>
    <row r="2" spans="1:2" s="27" customFormat="1" ht="15.75" x14ac:dyDescent="0.25">
      <c r="A2" s="26" t="s">
        <v>9</v>
      </c>
      <c r="B2" s="26"/>
    </row>
    <row r="3" spans="1:2" s="31" customFormat="1" ht="27" customHeight="1" x14ac:dyDescent="0.25">
      <c r="A3" s="49" t="s">
        <v>14</v>
      </c>
      <c r="B3" s="32"/>
    </row>
    <row r="4" spans="1:2" s="28" customFormat="1" ht="26.25" x14ac:dyDescent="0.4">
      <c r="A4" s="29" t="s">
        <v>8</v>
      </c>
    </row>
    <row r="5" spans="1:2" ht="74.099999999999994" customHeight="1" x14ac:dyDescent="0.2">
      <c r="A5" s="30" t="s">
        <v>17</v>
      </c>
    </row>
    <row r="6" spans="1:2" ht="26.25" customHeight="1" x14ac:dyDescent="0.2">
      <c r="A6" s="29" t="s">
        <v>20</v>
      </c>
    </row>
    <row r="7" spans="1:2" s="25" customFormat="1" ht="204.95" customHeight="1" x14ac:dyDescent="0.25">
      <c r="A7" s="34" t="s">
        <v>19</v>
      </c>
    </row>
    <row r="8" spans="1:2" s="28" customFormat="1" ht="26.25" x14ac:dyDescent="0.4">
      <c r="A8" s="29" t="s">
        <v>10</v>
      </c>
    </row>
    <row r="9" spans="1:2" ht="60" x14ac:dyDescent="0.2">
      <c r="A9" s="30" t="s">
        <v>18</v>
      </c>
    </row>
    <row r="10" spans="1:2" s="25" customFormat="1" ht="27.95" customHeight="1" x14ac:dyDescent="0.25">
      <c r="A10" s="33" t="s">
        <v>16</v>
      </c>
    </row>
    <row r="11" spans="1:2" s="28" customFormat="1" ht="26.25" x14ac:dyDescent="0.4">
      <c r="A11" s="29" t="s">
        <v>7</v>
      </c>
    </row>
    <row r="12" spans="1:2" ht="30" x14ac:dyDescent="0.2">
      <c r="A12" s="30" t="s">
        <v>15</v>
      </c>
    </row>
    <row r="13" spans="1:2" s="25" customFormat="1" ht="27.95" customHeight="1" x14ac:dyDescent="0.25">
      <c r="A13" s="33" t="s">
        <v>1</v>
      </c>
    </row>
    <row r="14" spans="1:2" s="28" customFormat="1" ht="26.25" x14ac:dyDescent="0.4">
      <c r="A14" s="29" t="s">
        <v>11</v>
      </c>
    </row>
    <row r="15" spans="1:2" ht="75" customHeight="1" x14ac:dyDescent="0.2">
      <c r="A15" s="30" t="s">
        <v>12</v>
      </c>
    </row>
    <row r="16" spans="1:2" ht="75" x14ac:dyDescent="0.2">
      <c r="A16" s="30" t="s">
        <v>13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2022-09-04T03:51:26Z</dcterms:modified>
</cp:coreProperties>
</file>