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7"/>
  <workbookPr defaultThemeVersion="202300"/>
  <mc:AlternateContent xmlns:mc="http://schemas.openxmlformats.org/markup-compatibility/2006">
    <mc:Choice Requires="x15">
      <x15ac:absPath xmlns:x15ac="http://schemas.microsoft.com/office/spreadsheetml/2010/11/ac" url="https://microsoft-my.sharepoint.com/personal/aslomiak_linkedin_biz/Documents/Cosmo Stuff/"/>
    </mc:Choice>
  </mc:AlternateContent>
  <xr:revisionPtr revIDLastSave="3" documentId="8_{21D829FE-1DF6-B14B-B7E9-6D8119B8DC27}" xr6:coauthVersionLast="47" xr6:coauthVersionMax="47" xr10:uidLastSave="{EE3C3075-3A5C-6142-B08A-312D1B3D8DE2}"/>
  <bookViews>
    <workbookView xWindow="-51200" yWindow="0" windowWidth="51200" windowHeight="28800" xr2:uid="{00000000-000D-0000-FFFF-FFFF00000000}"/>
  </bookViews>
  <sheets>
    <sheet name="TOC" sheetId="1" r:id="rId1"/>
    <sheet name="Sample Completed TOC" sheetId="3" state="hidden" r:id="rId2"/>
    <sheet name="Rev. History"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3" l="1"/>
  <c r="N5" i="3"/>
  <c r="E5" i="3"/>
  <c r="N4" i="3"/>
  <c r="N6" i="3" s="1"/>
  <c r="D3" i="3" s="1"/>
  <c r="E4" i="3"/>
  <c r="D4" i="3"/>
  <c r="E3" i="3"/>
  <c r="E2" i="3"/>
  <c r="D2" i="3"/>
  <c r="L5" i="1"/>
  <c r="K5" i="1"/>
  <c r="H5" i="1"/>
  <c r="K4" i="1"/>
  <c r="H4" i="1"/>
  <c r="K3" i="1"/>
  <c r="H3" i="1"/>
  <c r="G3" i="1"/>
  <c r="K2" i="1"/>
  <c r="H2" i="1"/>
  <c r="G2" i="1"/>
  <c r="K1" i="1"/>
  <c r="H1" i="1"/>
  <c r="G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7" authorId="0" shapeId="0" xr:uid="{00000000-0006-0000-0000-000001000000}">
      <text>
        <r>
          <rPr>
            <sz val="10"/>
            <color rgb="FF000000"/>
            <rFont val="Arial"/>
          </rPr>
          <t>Double-click the cell for a drop-down of "Changes" labels. The row will highlight based on your choice.</t>
        </r>
      </text>
    </comment>
  </commentList>
</comments>
</file>

<file path=xl/sharedStrings.xml><?xml version="1.0" encoding="utf-8"?>
<sst xmlns="http://schemas.openxmlformats.org/spreadsheetml/2006/main" count="430" uniqueCount="305">
  <si>
    <t>Title:</t>
  </si>
  <si>
    <t>Advanced NLP with Python for Machine Learning [Revision 2024 Q2]</t>
  </si>
  <si>
    <t>By:</t>
  </si>
  <si>
    <t>Gwendolyn Stripling</t>
  </si>
  <si>
    <t>With:</t>
  </si>
  <si>
    <t>Adam Slomiak</t>
  </si>
  <si>
    <t>ID:</t>
  </si>
  <si>
    <t>3807097</t>
  </si>
  <si>
    <t>raw time:</t>
  </si>
  <si>
    <t>Loc:</t>
  </si>
  <si>
    <t>Booth 19</t>
  </si>
  <si>
    <t xml:space="preserve">progress: </t>
  </si>
  <si>
    <r>
      <rPr>
        <i/>
        <sz val="11"/>
        <color rgb="FF980000"/>
        <rFont val="Arial"/>
        <family val="2"/>
      </rPr>
      <t xml:space="preserve">PTOC Cosmo Template </t>
    </r>
    <r>
      <rPr>
        <i/>
        <u/>
        <sz val="11"/>
        <color rgb="FF980000"/>
        <rFont val="Arial"/>
        <family val="2"/>
      </rPr>
      <t>(Updated 10/04/2023)</t>
    </r>
  </si>
  <si>
    <t>Ch #</t>
  </si>
  <si>
    <t>Chapter Id</t>
  </si>
  <si>
    <t>Chapter</t>
  </si>
  <si>
    <t>Changes</t>
  </si>
  <si>
    <t>Vid #</t>
  </si>
  <si>
    <t>Video Id</t>
  </si>
  <si>
    <t>Video Name</t>
  </si>
  <si>
    <t>Exercise File Overlay Text</t>
  </si>
  <si>
    <t>Exercise File URL</t>
  </si>
  <si>
    <t>Video Filename</t>
  </si>
  <si>
    <t>Raw Time</t>
  </si>
  <si>
    <t>Learning Goal</t>
  </si>
  <si>
    <t>Editing Notes</t>
  </si>
  <si>
    <t>Free Movie</t>
  </si>
  <si>
    <t>Pickups</t>
  </si>
  <si>
    <t>B-roll</t>
  </si>
  <si>
    <t>Challenge</t>
  </si>
  <si>
    <t>Solution</t>
  </si>
  <si>
    <t>Graphics</t>
  </si>
  <si>
    <t>Handout Filename</t>
  </si>
  <si>
    <t>Handout On Screen</t>
  </si>
  <si>
    <t>Introduction</t>
  </si>
  <si>
    <t xml:space="preserve">Other options:
Unlock Next-Level NLP for ML with Python
Elevate Your NLP  with Python
Level Up Your NLP Skills with Python and Machine Learning    </t>
  </si>
  <si>
    <t>Elevate Your NLP Expertise Using Python and Machine Learning</t>
  </si>
  <si>
    <t>3807097_en_US_00_01_welcome_VT</t>
  </si>
  <si>
    <t>x</t>
  </si>
  <si>
    <t>Identify pre-requisite knowledge / courses a learner could use for background information. Clarify goal of this course.</t>
  </si>
  <si>
    <t>What you should know</t>
  </si>
  <si>
    <t>3807097_en_US_00_02_wysk_VT</t>
  </si>
  <si>
    <t>Start at 0:53, 2nd read</t>
  </si>
  <si>
    <t>How to use the challenge exercise files</t>
  </si>
  <si>
    <t>https://github.com/LinkedInLearning/advanced-nlp-with-python-for-machine-learning-3807097</t>
  </si>
  <si>
    <t>3807097_en_US_00_03_exFiles_VT</t>
  </si>
  <si>
    <t>This one will need a bit of clean up, please match the screen actions with the dialogue.
Please cut 2:50-3:14 when we do the GitHub setup. It should look like we start on the Upload screen, then go to GitHub, where we see the URL for our GitHub (not "gstripling00"), then back to the Upload screen.
At the end, do not show the opening and closing of the Table of Contents, it should remain open.</t>
  </si>
  <si>
    <t>1. Introduction to NLP Libraries</t>
  </si>
  <si>
    <t xml:space="preserve">Overview of Natural Language Processing
</t>
  </si>
  <si>
    <t>Learning Goal: After watching this video, learners will be able to understand the fundamental concepts and principles of Natural Language Processing (NLP). Understanding the overview of NLP is important because it provides a foundational understanding of how computers process and understand human language, which is crucial for developing NLP applications and systems.</t>
  </si>
  <si>
    <t>We aim for shorter movies. Target length for scripts ~500 words. (4-5 minutes)</t>
  </si>
  <si>
    <t>Natural Language Processing Libraries</t>
  </si>
  <si>
    <t>Learning Goal: After watching this video, learners will be able to identify and utilize different NLP libraries and tools available in Python, such as spaCy and TextBlob, Understanding NLP libraries is important because it empowers developers and data scientists to leverage pre-built functionalities for tasks like tokenization, part-of-speech tagging, named entity recognition, and more, saving time and effort in NLP projects.</t>
  </si>
  <si>
    <t>Evolution of Natural Language Processing</t>
  </si>
  <si>
    <t>2. Review NLP and Python Basics</t>
  </si>
  <si>
    <t>Introduction to spaCy</t>
  </si>
  <si>
    <t>After watching this video, learners will be able to understand the basics of spaCy and its key features. Understanding spaCy is important because it is a powerful natural language processing library used for various text analysis tasks.</t>
  </si>
  <si>
    <t>Challenge: Build a spaCy Processing Pipeline</t>
  </si>
  <si>
    <t>Chapter 2 &gt; Ch2_challenge.ipynb</t>
  </si>
  <si>
    <t>Cut Start-0:39 and replace with AUPU
End video at 2:37 (we cut the last part of the challenge.)</t>
  </si>
  <si>
    <t>Solution: Build a Processing Pipeline</t>
  </si>
  <si>
    <t>Chapter 2 &gt; Ch2_solution.ipynb
Chapter 2 &gt; sentiment_examples.txt</t>
  </si>
  <si>
    <t>Start at 0:42.
Cut 5:50-7:30.</t>
  </si>
  <si>
    <t>3. Using spaCy for customer feedback analysis</t>
  </si>
  <si>
    <t>Analyze Customer Feedback using spaCy</t>
  </si>
  <si>
    <t>After watching this video, learners will be able to analyze customer feedback using spaCy's natural language processing capabilities. Understanding this process is important because it enables businesses to gain valuable insights from customer opinions and improve their products or services.</t>
  </si>
  <si>
    <t>There is some stock b-roll in this one that should be part of the slides</t>
  </si>
  <si>
    <t>The spaCy Processing Pipeline</t>
  </si>
  <si>
    <t>After watching this video, learners will be able to understand the components and workflow of spaCy's processing pipeline. Understanding spaCy's processing pipeline is important because it provides insights into how text data is processed and analyzed, which is fundamental for natural language processing tasks."</t>
  </si>
  <si>
    <t>Challenge: Analyze Customer Feedback</t>
  </si>
  <si>
    <t>Chapter 3 &gt; Ch3_challenge.ipynb</t>
  </si>
  <si>
    <t>Solution:  Analyze Customer Feedback</t>
  </si>
  <si>
    <t>Chapter 3 &gt; Ch3_solution.ipynb
Chapter 3 &gt; feedback_data.csv</t>
  </si>
  <si>
    <t>Cut 4:56-6:33</t>
  </si>
  <si>
    <t>4. Modern NLP: Transformers and Large Language Models</t>
  </si>
  <si>
    <t>Modern Natural Language Processing</t>
  </si>
  <si>
    <t>After watching this video, learners will be able to explain modern techniques and advancements in natural language processing (NLP), including deep learning models such as transformers and pre-trained language models. Understanding modern NLP techniques is important because they offer state-of-the-art solutions for text analysis, sentiment analysis, language generation, and other NLP tasks."</t>
  </si>
  <si>
    <t>Transformers Neural Networks</t>
  </si>
  <si>
    <t>After watching this video, learners will be able to understand the architecture, components, and working principles of Transformer neural networks. Understanding Transformer neural networks is important because they have revolutionized natural language processing (NLP) tasks and are the basis for state-of-the-art language models like BERT and GPT.</t>
  </si>
  <si>
    <t>Large Language Models: BERT, GPT</t>
  </si>
  <si>
    <t>After watching this video, learners will be able to understand the architecture, capabilities, and applications of large language models such as BERT (Bidirectional Encoder Representations from Transformers) and GPT (Generative Pre-trained Transformer). Understanding these large language models is important because they have significantly advanced natural language understanding, generation, and various NLP tasks.</t>
  </si>
  <si>
    <t>Challenge: Sentiment Analysis using DistilBERT</t>
  </si>
  <si>
    <t>Chapter 4 &gt; Ch4_challenge.ipynb</t>
  </si>
  <si>
    <t>PU recorded at the end to replace the audio under the first slide</t>
  </si>
  <si>
    <t>Solution: Sentiment Analysis using DistilBERT</t>
  </si>
  <si>
    <t>Chapter 4 &gt; Ch4_solution.ipynb
Chapter 4 &gt; ch4_feedback_data.csv</t>
  </si>
  <si>
    <t>Start at 0:52
Cut 5:53-8:11</t>
  </si>
  <si>
    <t>5. Methods that Improve LLM Performance</t>
  </si>
  <si>
    <t>Methods that Improve LLM Performance</t>
  </si>
  <si>
    <t>After watching this video, learners will be able to understand various techniques and strategies used to enhance the performance of Large Language Models (LLMs). Understanding these methods is important because they play a crucial role in improving the accuracy, efficiency, and effectiveness of LLMs in natural language processing (NLP) tasks.</t>
  </si>
  <si>
    <t>One stock b-roll clip to add</t>
  </si>
  <si>
    <t>Supervised Fine-Tuning</t>
  </si>
  <si>
    <t>After watching this video, learners will be able to understand the concept of supervised fine-tuning in the context of Large Language Models (LLMs). Understanding supervised fine-tuning is important because it enables the adaptation of pre-trained LLMs to specific tasks, leading to improved performance and accuracy.</t>
  </si>
  <si>
    <t>Fine-Tuning Methods</t>
  </si>
  <si>
    <t>After watching this video, learners will be able to understand various fine-tuning methods used to adapt pre-trained models for specific tasks. Understanding fine-tuning methods is important because they play a key role in improving the performance and applicability of pre-trained models in real-world scenarios."</t>
  </si>
  <si>
    <t>Retrieval Augented Generation (RAG)</t>
  </si>
  <si>
    <t>After watching this video, learners will be able to understand the basics of Retrieval Augmented Generation (RAG) and its key components. Understanding RAG is important because it combines retrieval-based and generation-based techniques to enhance the relevance and quality of generated text.</t>
  </si>
  <si>
    <t>Replace 2:13-4:01 with AUPU</t>
  </si>
  <si>
    <t>Parameter Efficient Tunning (PEFT)</t>
  </si>
  <si>
    <t>After watching this video, learners will be able to understand the concept of parameter efficient tuning and its significance in machine learning model optimization. Understanding parameter efficient tuning is important because it enables the improvement of model performance while reducing computational costs and resource requirements</t>
  </si>
  <si>
    <t>Challenge: Parameter Efficient Fine-Tuning with LoRa</t>
  </si>
  <si>
    <t>Chapter 5 &gt; Ch5_challenge.ipynb</t>
  </si>
  <si>
    <t>Solution:  Parameter Efficient Fine-Tuning with LoRa</t>
  </si>
  <si>
    <t>Chapter 5 &gt; Ch5_solution.ipynb</t>
  </si>
  <si>
    <t>Cut 9:22-9:35 and replace with AUPU as Gwendolyn said "sensors" instead of "tensors". 
Please only use the audio in the AUPU and keep original video.</t>
  </si>
  <si>
    <t>Summary</t>
  </si>
  <si>
    <t>Conclusion</t>
  </si>
  <si>
    <t>Next steps</t>
  </si>
  <si>
    <t>Gwendolyn's page: https://www.linkedin.com/in/gwendolyn-stripling
Company Group: https://www.linkedin.com/groups/961087"</t>
  </si>
  <si>
    <t>Chapter Name</t>
  </si>
  <si>
    <t>1</t>
  </si>
  <si>
    <t>2</t>
  </si>
  <si>
    <t>Title: Distributing iOS Applications through the App Store</t>
  </si>
  <si>
    <t>With: John Author</t>
  </si>
  <si>
    <t>Producer: Scott Simpson</t>
  </si>
  <si>
    <t>Admin ID: 123456</t>
  </si>
  <si>
    <t>&lt;-- countif x</t>
  </si>
  <si>
    <t>Rec Location: Carpinteria</t>
  </si>
  <si>
    <t>&lt;--- countif &gt;.0001</t>
  </si>
  <si>
    <t>&lt;--- sum of 2 above</t>
  </si>
  <si>
    <t>Video #</t>
  </si>
  <si>
    <t>Exercise Files</t>
  </si>
  <si>
    <t>Description</t>
  </si>
  <si>
    <t>Slide Notes</t>
  </si>
  <si>
    <t>2D &amp; 3D Graphics Notes</t>
  </si>
  <si>
    <t>Handout Notes</t>
  </si>
  <si>
    <t>Welcome</t>
  </si>
  <si>
    <t>424041_00_01_LA30_Welcome_02_A.mov</t>
  </si>
  <si>
    <t>BG Plate: LA_P.026</t>
  </si>
  <si>
    <t>424041_00_02_XR15_WhatYouShouldKnow.mov</t>
  </si>
  <si>
    <t>Find out what you should know before watching this course. John expects you to have a basic understanding of Swift or Objective-C, and that you're familiar with using the Xcode IDE. It helps if you have an app of your own that you're ready to submit to the App Store. You'll also need an Apple Developer Account.</t>
  </si>
  <si>
    <t>Please convert to the orange color template</t>
  </si>
  <si>
    <t>3</t>
  </si>
  <si>
    <t>Using the exercise files</t>
  </si>
  <si>
    <t>424041_00_03_XR15_ExerciseFiles.mov</t>
  </si>
  <si>
    <t>1. Prepare Your App</t>
  </si>
  <si>
    <t>Review Guidelines</t>
  </si>
  <si>
    <t>424041_01_01_XR15_Guidelines.mov</t>
  </si>
  <si>
    <t>Apple provides guidelines for app developers to follow. Because Apple reviews all apps before allowing them into the store, you need to be aware of these guidelines and understand how to follow them. Apps that crash or use non-public API's will be rejected. This video helps you know and follow Apple's review guidelines.</t>
  </si>
  <si>
    <t>overlay: https://developer.apple.com/app-store/review/guidelines/</t>
  </si>
  <si>
    <t>Human Interface Guidelines</t>
  </si>
  <si>
    <t>424041_01_02_XR15_HumanInterface.mov</t>
  </si>
  <si>
    <t>John introduces the Apple Human Interface Guidelines, the standards to which apps should adhere in order to be usable and appealing. Find out what Apple recommends for navigation, branding, color, typography, icons, and graphics. Avoid having your app rejected for UI reasons, and learn when to break the rules, too!</t>
  </si>
  <si>
    <t>overlay: https://developer.apple.com/library/ios/documentation/UserExperience/Conceptual/MobileHIG/</t>
  </si>
  <si>
    <t>Target and build for iOS versions</t>
  </si>
  <si>
    <t>Exercise Files &gt; Ch01 &gt; 01_03 &gt; DistributionExample &gt; DistributionExample.xcodeproj</t>
  </si>
  <si>
    <t>424041_01_03_XR15_Targeting_tk2.mov</t>
  </si>
  <si>
    <t>Some apps need specific APIs to work properly. Find out how to ensure that your users will only be able to use your app on devices that support features your app uses. For example, the new Safari View Controllers only work in iOS 9. Learn strategies to reduce bugs by providing fallback functionality to target iOS 7, 8, and 9 as well as the iPhone 4, 4s, 5, 5s, 6, and 6s.</t>
  </si>
  <si>
    <t>use tk2</t>
  </si>
  <si>
    <t>4</t>
  </si>
  <si>
    <t>Format the app icon</t>
  </si>
  <si>
    <t>Exercise Files &gt; Ch01 &gt; 01_04 &gt; DistributionExample &gt; DistributionExample.xcodeproj
Exercise Files &gt; Icons</t>
  </si>
  <si>
    <t>424041_01_04_XR15_Icons.mov</t>
  </si>
  <si>
    <t>Your app's icon will live on the home screen of many devices, so it should represent you and your app professionally. In this video, John covers the requirements for app icons on iOS devices, and explains how to organize and use the icons correctly. To accomplish this, you can use the image editing application of your choice.</t>
  </si>
  <si>
    <t>1. overlay: https://developer.apple.com/library/ios/documentation/UserExperience/Conceptual/MobileHIG/AppIcons.html#//apple_ref/doc/uid/TP40006556-CH19-SW1
2. overlay: https://developer.apple.com/library/ios/documentation/UserExperience/Conceptual/MobileHIG/IconMatrix.html#//apple_ref/doc/uid/TP40006556-CH27-SW2
3. overlay: http://makeappicon.com
4. overlay: "SIPS - Scriptable Image Processing System.
5. For more information, type man sips in the Terminal." Please show 'man sips' in Calynda, but the rest in the regular font.</t>
  </si>
  <si>
    <t>5</t>
  </si>
  <si>
    <t>Make a launch image or storyboard</t>
  </si>
  <si>
    <t>Exercise Files &gt; Ch01 &gt; 01_05 &gt; DistributionExample &gt; DistributionExample.xcodeproj
Exercise Files &gt; Launch Images</t>
  </si>
  <si>
    <t>424041_01_05_XR15_LaunchImages_part1.mov</t>
  </si>
  <si>
    <t>The launch image is the first experience a user has with your app. Find out how to make a professional first impression while your app sets up to run. John discusses using both images and storyboards, and talks about accommodating different device sizes. Find out why using a storyboard is the preferred method.</t>
  </si>
  <si>
    <t xml:space="preserve">1. overlay: https://developer.apple.com/library/ios/documentation/UserExperience/Conceptual/MobileHIG/LaunchImages.html#//apple_ref/doc/uid/TP40006556-CH22-SW1
2. has a pickup to replace ~3:29-end of the original
3. highlight: 'W: Any H: Any' at the bottom of the Interface Builder screen when John refers to it. </t>
  </si>
  <si>
    <t>6</t>
  </si>
  <si>
    <t>Test on an iOS device</t>
  </si>
  <si>
    <t>Exercise Files &gt; Ch01 &gt; 01_06 &gt; DistributionExample &gt; DistributionExample.xcodeproj</t>
  </si>
  <si>
    <t>424041_01_06_XR15_Testing_tk2.mov</t>
  </si>
  <si>
    <t>Your app may run just fine on your developer machine, but it's important to test on iOS devices, too. Find out how to get a device working with Xcode for testing, and how to share your app with a group of beta testers as well. John explains device provisioning and using TestFlight to get you started.</t>
  </si>
  <si>
    <t>please mask out ldcauthors@gmail.com wherever it appears</t>
  </si>
  <si>
    <t>2. iTunes Connect</t>
  </si>
  <si>
    <t>iTunes Connect</t>
  </si>
  <si>
    <t>424041_02_01_XR15_iTunesConnect.mov</t>
  </si>
  <si>
    <t>iTunes Connect is your gateway to distributing your app in the App Store. John provides an introductiory tour of the interface and covers the basics of becoming an Apple developer. He provides some pointers for new developers and veteran developers alike, and shows where to find the iTunes Connect Developer Guide.</t>
  </si>
  <si>
    <t>1. overlay: https://itunesconnect.apple.com/
2. overlay: https://developer.apple.com/
3. overlay: https://developer.apple.com/library/ios/documentation/LanguagesUtilities/Conceptual/iTunesConnect_Guide/Chapters/About.html
4. please mask out 'Nick Brazzi' and 'ldcauthors@gmail.com' wherever it appears.
5. has pickup for end</t>
  </si>
  <si>
    <t>Create an app ID and application entry</t>
  </si>
  <si>
    <t>424041_02_02_XR15_AppID.mov</t>
  </si>
  <si>
    <t xml:space="preserve">Before you can sell your iOS app on the App Store, you need to create an app ID and an entry for your app in iTunes Connect. John discusses in detail how this iOS app ID creation and modification process works, and he also shows you how to manage new and existing iOS apps in your iTunes Connect account. </t>
  </si>
  <si>
    <t>1. overlay: https://developer.apple.com/
2. overlay: https://itunesconnect.apple.com/</t>
  </si>
  <si>
    <t>App Store description and keywords</t>
  </si>
  <si>
    <t>424041_02_03_XR15_DescriptionKeywords.mov</t>
  </si>
  <si>
    <t>0:04:59</t>
  </si>
  <si>
    <t>How will you communicate what your app does to potential buyers? It's important to make an impression and show users how your app will fit their needs. John introduces the App Store description guidelines, and discusses keywords. He provides some tips to make it easier for potntial buyers to find and download your app.</t>
  </si>
  <si>
    <t>overlay: https://itunesconnect.apple.com/</t>
  </si>
  <si>
    <t>Localize App Store information</t>
  </si>
  <si>
    <t>424041_02_04_XR15_Localization.mov</t>
  </si>
  <si>
    <t>The App Store is global, and your app should be, too! Find out how to localize your content for other languages and countries. Discover how to put this information into iTunes Connect, and how to target your app for users around the world. John also recommends further localization resources to extend your learning.</t>
  </si>
  <si>
    <t>1. overlay: https://developer.apple.com/library/ios/documentation/MacOSX/Conceptual/BPInternational/LocalizingYourApp/LocalizingYourApp.html
2. overlay: https://itunesconnect.apple.com/
3. overlay: "Localization for Developers with Dennis Meyer"</t>
  </si>
  <si>
    <t>3. Screenshots</t>
  </si>
  <si>
    <t>Screenshot guildelines</t>
  </si>
  <si>
    <t>424041_03_01_XR15_ScreenshotGuidelines.mov</t>
  </si>
  <si>
    <t>iOS apps are a visual experience, and it's important to show potential users what your app looks like. Find out the requirements for making screenshots and demonstration videos. John discusses what you want to show in a screenshot to get your app noticed, and how to make it look as professional as possible.</t>
  </si>
  <si>
    <t>Screenshots with the iOS simulator</t>
  </si>
  <si>
    <t>Exercise Files &gt; Ch03 &gt; DistributionExample</t>
  </si>
  <si>
    <t>424041_03_02_XR15_SimulatorScreenshots.mov</t>
  </si>
  <si>
    <t xml:space="preserve">You don't need to have one of every model of iPhone to get screenshots for differently-sized screens. Find out how to use the iOS Simulator included with the Xcode development environment to take screenshots in different screen sizes. Explore some tools and tips to make your screen shot creations easier and cleaner. </t>
  </si>
  <si>
    <t>overlay: https://github.com/shinydevelopment/SimulatorStatusMagic</t>
  </si>
  <si>
    <t>Screenshots with an iOS device</t>
  </si>
  <si>
    <t>424041_03_03_XR15_DeviceScreenshots.mov</t>
  </si>
  <si>
    <t xml:space="preserve">Apple recommends using screenshots taken on a real iOS device, so John shows you how the screenshot creation process works. Learn what to watch out for when you're choosing what to show in your app demo screenshots, and see how to use QuickTime Player to capture crisp and professional app screenshots. </t>
  </si>
  <si>
    <t>Automate the screenshot process</t>
  </si>
  <si>
    <t>Exercise Files &gt; Ch03 &gt; 03_04 &gt; DistributionExample</t>
  </si>
  <si>
    <t>424041_03_04_XR15_Automation_tk2.mov</t>
  </si>
  <si>
    <t>Find out how to automate the screenshot process, to save time and establish a reproducible workflow. John introduces a third party tool which uses JavaScript to help the process go smoothly, and offers suggestions and tips for making the process smoother. He uses the Instruments tool in Xcode, as well.</t>
  </si>
  <si>
    <t>1. overlay: https://github.com/KrauseFx/snapshot
2. highlight lines of javascript in the snapshot.js file when mentioned (captureLocalizedScreenshot function, etc.)
3. Has two parts (tk2 and tk2_pt2)</t>
  </si>
  <si>
    <t>Localize your screenshots</t>
  </si>
  <si>
    <t>424041_03_05_XR15_LocalizingScreenshots.mov</t>
  </si>
  <si>
    <t>If you're selling your app in different countries, you'll want to make sure the screenshots show localized content. Not only is it a nice gesture for customers from other countries, it's required! John adapts the automated JavaScript screenshot process to accommodate in-app content in other languages.</t>
  </si>
  <si>
    <t>Upload screenshots to iTunes Connect</t>
  </si>
  <si>
    <t>Exercise Files &gt; Screenshots</t>
  </si>
  <si>
    <t>424041_03_06_XR15_UploadingScreenshots.mov</t>
  </si>
  <si>
    <t>Once you have the screenshots for your app, you'll need to upload them to iTunes Connect. John walks through the process of saving images, checking for image size errors, reordering and deleting images. Then, John shows how to add the images to your app's profile, so they appear in the iOS App Store.</t>
  </si>
  <si>
    <t>1. overlay: https://itunesconnect.apple.com/
2. overlay: https://github.com/KrauseFx/deliver</t>
  </si>
  <si>
    <t>4. App Preview Videos</t>
  </si>
  <si>
    <t>App preview video guidelines</t>
  </si>
  <si>
    <t>424041_04_01_XR15_ScreenshotGuidelines.mov</t>
  </si>
  <si>
    <t>Apple allows you to upload videos to demonstrate your app's functionality. These App Preview Videos have some guidelines, and John shows you where to find them and how to follow them. Even though Preview Videos aren't required, they can be a great way to show off video or audio capabilities of your app.</t>
  </si>
  <si>
    <t>overlay: https://developer.apple.com/app-store/app-previews/</t>
  </si>
  <si>
    <t>Capture the device footage in Quicktime</t>
  </si>
  <si>
    <t>Exercise Files &gt; Ch04 &gt; DistributionExample</t>
  </si>
  <si>
    <t>424041_04_02_XR15_CapturingVideo_tk1.mov</t>
  </si>
  <si>
    <t>Apple's free video player software, QuickTime Player, can be used to record video of an iOS device's screen. This makes it a natural choice for recording your App Preview Video. Learn how to use QuickTime Player to easily record device footage using OS X and a Lightning cable, and prepare it for editing.</t>
  </si>
  <si>
    <t>has pickup from 2:39 on that replaces end</t>
  </si>
  <si>
    <t>Edit and export your movie in iMovie</t>
  </si>
  <si>
    <t>Exercise Files &gt; App Preview Video &gt; MyPreviewVideo.mov
Exercise Files &gt; Audio &gt; 04 Wash Away.mp3</t>
  </si>
  <si>
    <t>424041_04_03_XR15_iMovie.mov</t>
  </si>
  <si>
    <t>The App Preview Video needs to be a certain length, and Apple's iMovie software is a great way to trim it down to size. John also shows how to add some lively music to the video, and fade the music at the end of the video. He ends the video by showing how to export the video for upload to iTunes Connect.</t>
  </si>
  <si>
    <t>1. overlay: https://developer.apple.com/app-store/app-previews/imovie/Creating-App-Previews-with-iMovie.pdf
2. overlay: iMovie 10.0.2 Essential Training with Garrick Chow
3. please duck the audio in iMovie where the music playback is loud</t>
  </si>
  <si>
    <t>Edit and export in Final Cut Pro X</t>
  </si>
  <si>
    <t>424041_04_04_XR15_FinalCut.mov</t>
  </si>
  <si>
    <t>If you want a little bit more control over your finished video, Apple's Final Cut Pro X software is an excellent choice for more advanced users. John shows how to add music to the video, and fade the music at the end of the video. He ends the video by showing how to compress and export the video for upload.</t>
  </si>
  <si>
    <t>1. overlay: https://developer.apple.com/app-store/app-previews/final-cut-pro/Creating-App-Previews-with-Final-Cut-Pro-X.pdf
2. overlay: https://developer.apple.com/app-store/app-previews/final-cut-pro/downloads/app-preview-titles.zip
3. please duck the audio in Final Cut where the music playback is loud</t>
  </si>
  <si>
    <t>Send the preview video to iTunes Connect</t>
  </si>
  <si>
    <t>424041_04_05_XR15_UploadingVideo.mov</t>
  </si>
  <si>
    <t>Once your video masterpiece is all finished, you'll need to upload it to iTunes Connect so your customers can see it in the App Store! Learn how to add the video to iTunes Connect, and how to choose an attractive poster frame, the still thumbnail that users see before clicking play to watch your app demo video.</t>
  </si>
  <si>
    <t>5. Your App in the App Store</t>
  </si>
  <si>
    <t>Choose price model and target countries</t>
  </si>
  <si>
    <t>424041_05_01_XR15_Pricing.mov</t>
  </si>
  <si>
    <t>There are many ways of pricing your app: as a free download, an up-front purchase, adding in-app purchases, and outside subscriptions. John walks you through the options and shows how to choose. Learn about the App Store ecosystem and pricing considerations. Find out how to sell your app in other countries!</t>
  </si>
  <si>
    <t>Choose a release date</t>
  </si>
  <si>
    <t>424041_05_02_XR15_ReleaseDate.mov</t>
  </si>
  <si>
    <t>0:03:06</t>
  </si>
  <si>
    <t>If you're targeting a particular launch date as part of your marketing campaign, you need to understand how to set the release date in iTunes Connect. John walks you through configuring both Manual and Automatic release dates. Learn how to plan your app release strategy to ensure that your app has a perfect launch!</t>
  </si>
  <si>
    <t>6. Xcode</t>
  </si>
  <si>
    <t>Build and archive your app</t>
  </si>
  <si>
    <t>Exercise Files &gt; Ch06 &gt; 06_01 &gt; DistributionExample &gt; DistributionExample.xcodeproj</t>
  </si>
  <si>
    <t>424041_06_01_XR15_BuildingAndArchiving.mov</t>
  </si>
  <si>
    <t>Get your app ready to upload to the App Store! Learn how to specify which of the iOS capabilities your app can use, and find out how to digitally sign your app. John walks through the settings you'll need to check in your Xcode project file, and he shows how to create the final, uploadable build of your app.</t>
  </si>
  <si>
    <t>1. overlay for pickup: https://developer.apple.com/account/ios/profile/profileList.action?type=production
2. Has pickup to be inserted at 3:18</t>
  </si>
  <si>
    <t>Validate and upload a build</t>
  </si>
  <si>
    <t>Exercise Files &gt; Ch06 &gt; 06_02 &gt; DistributionExample &gt; DistributionExample.xcodeproj</t>
  </si>
  <si>
    <t>424041_06_02_XR15_SubmittingBuild.mov</t>
  </si>
  <si>
    <t xml:space="preserve">Before your app can be approved by Apple and offered for sale to customers in the iOS App Store, you'll need to upload the current version of your app to iTunes Connect. John shows how the app upload process works, and offers a few tips on how to check for some common errors and pitfalls along the way. </t>
  </si>
  <si>
    <t>two parts -- please stick them together. there's a few opportunities to speed up the process.</t>
  </si>
  <si>
    <t>7. Submitting Your App</t>
  </si>
  <si>
    <t>Submit your app for review</t>
  </si>
  <si>
    <t>Exercise Files &gt; Icons &gt; Icon_AppStore.png</t>
  </si>
  <si>
    <t>424041_07_01_XR15_Submitting.mov</t>
  </si>
  <si>
    <t>With all of the screenshots, binaries, metadata, and icons for your brand new iOS app ready to go, John shows how to submit your app to the App Store for review. The review process can take some time, and John walks you through each step of the process you'll see your app go through in iTunes Connect.</t>
  </si>
  <si>
    <t>1. overlay: https://itunesconnect.apple.com/
2. pickup for end
3. Please mask out address, email address and phone number information that is entered in iTunes Connect</t>
  </si>
  <si>
    <t>App store review</t>
  </si>
  <si>
    <t>424041_07_02_XR15_AppStoreReview.mov</t>
  </si>
  <si>
    <t>All iOS apps must be reviewed before they can be posted to the App Store. If you've followed the guidelines, you shouldn't have any problems. But occasionally, you'll need to make some changes. Learn about the iOS App Store approval process and what to watch for before (and during) the review process.</t>
  </si>
  <si>
    <t>overlay: https://developer.apple.com/library/prerelease/ios/documentation/LanguagesUtilities/Conceptual/iTunesConnect_Guide/Chapters/ChangingAppStatus.html</t>
  </si>
  <si>
    <t>8. Updating Your App</t>
  </si>
  <si>
    <t>Update your app in Xcode</t>
  </si>
  <si>
    <t>Exercise Files &gt; Ch08 &gt; 08_01 &gt; DistributionExample &gt; DistributionExample.xcodeproj</t>
  </si>
  <si>
    <t>424041_08_01_XR15_UpdatingInXcode.mov</t>
  </si>
  <si>
    <t>Eventually, you’ll need to update your app — this may be a minor update to fix bugs, or it might be a major new version with tons of new features.  Either way, there are a couple of things in Xcode that you’ll need to take care of. John shows how to make those changes and prepare to upload your new app.</t>
  </si>
  <si>
    <t>Please speed up archive process near the end of the video</t>
  </si>
  <si>
    <t>Add update metadata to iTunes Connect</t>
  </si>
  <si>
    <t>424041_08_02_XR15_UpdatingIniTunesConnect.mov</t>
  </si>
  <si>
    <t>When you submit a changed or updated version of your app to the App Store, you'll need to update some of the metadata associated with it in iTunes Connect. Learn how to update the version number, and add a change log so customers know what great new features, enhancements, and helpful bugfixes they're getting.</t>
  </si>
  <si>
    <t>Submit an update for review</t>
  </si>
  <si>
    <t>424041_08_03_XR15_SubmittingAnUpdate.mov</t>
  </si>
  <si>
    <t>With all of the updated screenshots, binaries, metadata, and icons for the new and improved version of your app ready to go, John shows how to submit your app update to the iOS App Store for review. The review process can take some time, and John talks about the process you'll see it go through in iTunes Connect.</t>
  </si>
  <si>
    <t>424041_09_01_XR15_NextSteps_tk2.mov</t>
  </si>
  <si>
    <t>Use tk2</t>
  </si>
  <si>
    <t>Version</t>
  </si>
  <si>
    <t>Date</t>
  </si>
  <si>
    <t>Change</t>
  </si>
  <si>
    <t>Made By</t>
  </si>
  <si>
    <t>v1</t>
  </si>
  <si>
    <r>
      <t xml:space="preserve">Changed template name from </t>
    </r>
    <r>
      <rPr>
        <b/>
        <sz val="10"/>
        <rFont val="Arial"/>
        <family val="2"/>
      </rPr>
      <t>TOC TEMPLATE for Cosmo PTOC</t>
    </r>
    <r>
      <rPr>
        <sz val="10"/>
        <color rgb="FF000000"/>
        <rFont val="Arial"/>
      </rPr>
      <t xml:space="preserve"> to </t>
    </r>
    <r>
      <rPr>
        <b/>
        <sz val="10"/>
        <rFont val="Arial"/>
        <family val="2"/>
      </rPr>
      <t xml:space="preserve">PTOC Cosmo TEMPLATE. </t>
    </r>
    <r>
      <rPr>
        <sz val="10"/>
        <color rgb="FF000000"/>
        <rFont val="Arial"/>
      </rPr>
      <t>(Changed in C6 too)</t>
    </r>
    <r>
      <rPr>
        <b/>
        <sz val="10"/>
        <rFont val="Arial"/>
        <family val="2"/>
      </rPr>
      <t xml:space="preserve">
</t>
    </r>
    <r>
      <rPr>
        <sz val="10"/>
        <color rgb="FF000000"/>
        <rFont val="Arial"/>
      </rPr>
      <t>Linked this Rev History doc in C6. Clicking this will ask the user to unhide the sheet.</t>
    </r>
  </si>
  <si>
    <t>Minor formatting fixes and column width changes</t>
  </si>
  <si>
    <t>Removed excess columns in ASSESSMENTS tab (W–AG)</t>
  </si>
  <si>
    <t>Dennis Meyer</t>
  </si>
  <si>
    <t>Updated headed of ASSESSMENTS tab to 2021</t>
  </si>
  <si>
    <t>Fixed smart formatting for "x" and "X" characters in most columns</t>
  </si>
  <si>
    <t xml:space="preserve">PROPOSAL tab: Video titles now highlight in red if they're longer than 60 characters (request from Carlos Alfaro). </t>
  </si>
  <si>
    <t>Updated ASSESSMENTS tab, from Nitin/Jake</t>
  </si>
  <si>
    <t>Updated ASSESSMENTS tab, from Nitin</t>
  </si>
  <si>
    <t>Replaced ASSESSMENTS tab, from Nitin</t>
  </si>
  <si>
    <t>Corrected the conditional formatting formula for video titles exceeding 60 characters</t>
  </si>
  <si>
    <t>Added the Replacement column at James Fritz's request</t>
  </si>
  <si>
    <t>Changed all header equations to skip the Roomtone row</t>
  </si>
  <si>
    <t>Reverted conditional formatting of Raw Time column to only highlight green when filled with an "x" or "X"</t>
  </si>
  <si>
    <t>Added slide counter to header</t>
  </si>
  <si>
    <t>Removed erroneous conditional formatting from video description column</t>
  </si>
  <si>
    <t>Added some blue text to additional columns (Thanks, Stephanie Gerald!)</t>
  </si>
  <si>
    <t>Updated cell B4 to say "7 digit admin ID"</t>
  </si>
  <si>
    <t>Temporarily removed conditional formatting for video titles under 3 words in length, as it was misbehaving</t>
  </si>
  <si>
    <t>Re-added blue text that was removed in May. Corrected some typos/grammar in those notes</t>
  </si>
  <si>
    <t>ASSESSMENTS tab updated. Fully replaced with new doc for 2020 standard.</t>
  </si>
  <si>
    <t>Matt Fishbach</t>
  </si>
  <si>
    <t>Change log added</t>
  </si>
  <si>
    <t>0:06:47</t>
  </si>
  <si>
    <t>To provide a comprehensive understanding of the historical development, current advancements, and future potential of Natural Language Processing (NLP). This video will explore the origins of NLP in the 1950s, its evolution through the advent of machine learning and artificial neural networks, and its current state with the emergence of large language models like BERT, XLNet, and GPT-3. The goal is to equip viewers with a nuanced appreciation of NLP's interdisciplinary nature, its challenges, and its transformative impact on how humans interact with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</si>
</sst>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quot;:&quot;mm&quot;:&quot;ss"/>
    <numFmt numFmtId="165" formatCode="mmm\ d\ yyyy"/>
  </numFmts>
  <fonts count="27" x14ac:knownFonts="1">
    <font>
      <sz val="10"/>
      <color rgb="FF000000"/>
      <name val="Arial"/>
    </font>
    <font>
      <sz val="11"/>
      <color rgb="FF000000"/>
      <name val="Arial"/>
      <family val="2"/>
    </font>
    <font>
      <b/>
      <i/>
      <sz val="11"/>
      <color rgb="FF000000"/>
      <name val="Arial"/>
      <family val="2"/>
    </font>
    <font>
      <b/>
      <sz val="11"/>
      <color rgb="FF000000"/>
      <name val="Arial"/>
      <family val="2"/>
    </font>
    <font>
      <sz val="11"/>
      <name val="Arial"/>
      <family val="2"/>
    </font>
    <font>
      <sz val="12"/>
      <color rgb="FF000000"/>
      <name val="Arial"/>
      <family val="2"/>
    </font>
    <font>
      <sz val="12"/>
      <color rgb="FFC9DAF8"/>
      <name val="Arial"/>
      <family val="2"/>
    </font>
    <font>
      <u/>
      <sz val="11"/>
      <color rgb="FF000000"/>
      <name val="Arial"/>
      <family val="2"/>
    </font>
    <font>
      <i/>
      <sz val="11"/>
      <color rgb="FF980000"/>
      <name val="Arial"/>
      <family val="2"/>
    </font>
    <font>
      <i/>
      <u/>
      <sz val="11"/>
      <color rgb="FF980000"/>
      <name val="Arial"/>
      <family val="2"/>
    </font>
    <font>
      <b/>
      <sz val="11"/>
      <color rgb="FF999999"/>
      <name val="Arial"/>
      <family val="2"/>
    </font>
    <font>
      <b/>
      <i/>
      <sz val="11"/>
      <name val="Arial"/>
      <family val="2"/>
    </font>
    <font>
      <sz val="11"/>
      <color rgb="FF999999"/>
      <name val="Arial"/>
      <family val="2"/>
    </font>
    <font>
      <i/>
      <sz val="11"/>
      <color rgb="FFA4C2F4"/>
      <name val="Arial"/>
      <family val="2"/>
    </font>
    <font>
      <sz val="10"/>
      <name val="Arial"/>
      <family val="2"/>
    </font>
    <font>
      <i/>
      <sz val="11"/>
      <name val="Arial"/>
      <family val="2"/>
    </font>
    <font>
      <u/>
      <sz val="11"/>
      <color rgb="FF000000"/>
      <name val="Arial"/>
      <family val="2"/>
    </font>
    <font>
      <sz val="12"/>
      <name val="Arial"/>
      <family val="2"/>
    </font>
    <font>
      <b/>
      <sz val="10"/>
      <name val="Arial"/>
      <family val="2"/>
    </font>
    <font>
      <sz val="10"/>
      <name val="Arial"/>
      <family val="2"/>
    </font>
    <font>
      <b/>
      <sz val="11"/>
      <color rgb="FF000000"/>
      <name val="Trebuchet MS"/>
      <family val="2"/>
    </font>
    <font>
      <sz val="11"/>
      <color rgb="FF000000"/>
      <name val="Trebuchet MS"/>
      <family val="2"/>
    </font>
    <font>
      <sz val="11"/>
      <name val="Trebuchet MS"/>
      <family val="2"/>
    </font>
    <font>
      <sz val="11"/>
      <color rgb="FFC9DAF8"/>
      <name val="Trebuchet MS"/>
      <family val="2"/>
    </font>
    <font>
      <b/>
      <sz val="11"/>
      <name val="Trebuchet MS"/>
      <family val="2"/>
    </font>
    <font>
      <sz val="11"/>
      <color rgb="FFFFFFFF"/>
      <name val="Trebuchet MS"/>
      <family val="2"/>
    </font>
    <font>
      <sz val="10"/>
      <color theme="0"/>
      <name val="Arial"/>
      <family val="2"/>
    </font>
  </fonts>
  <fills count="7">
    <fill>
      <patternFill patternType="none"/>
    </fill>
    <fill>
      <patternFill patternType="gray125"/>
    </fill>
    <fill>
      <patternFill patternType="solid">
        <fgColor rgb="FFC9DAF8"/>
        <bgColor rgb="FFC9DAF8"/>
      </patternFill>
    </fill>
    <fill>
      <patternFill patternType="solid">
        <fgColor rgb="FFA4C2F4"/>
        <bgColor rgb="FFA4C2F4"/>
      </patternFill>
    </fill>
    <fill>
      <patternFill patternType="solid">
        <fgColor rgb="FFEFEFEF"/>
        <bgColor rgb="FFEFEFEF"/>
      </patternFill>
    </fill>
    <fill>
      <patternFill patternType="solid">
        <fgColor rgb="FFFFFFFF"/>
        <bgColor rgb="FFFFFFFF"/>
      </patternFill>
    </fill>
    <fill>
      <patternFill patternType="solid">
        <fgColor rgb="FF000000"/>
        <bgColor rgb="FF000000"/>
      </patternFill>
    </fill>
  </fills>
  <borders count="15">
    <border>
      <left/>
      <right/>
      <top/>
      <bottom/>
      <diagonal/>
    </border>
    <border>
      <left/>
      <right/>
      <top/>
      <bottom/>
      <diagonal/>
    </border>
    <border>
      <left/>
      <right/>
      <top/>
      <bottom/>
      <diagonal/>
    </border>
    <border>
      <left style="thin">
        <color rgb="FFC9DAF8"/>
      </left>
      <right style="thin">
        <color rgb="FFC9DAF8"/>
      </right>
      <top style="thin">
        <color rgb="FFC9DAF8"/>
      </top>
      <bottom style="thin">
        <color rgb="FFC9DAF8"/>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03">
    <xf numFmtId="0" fontId="0" fillId="0" borderId="0" xfId="0" applyAlignment="1">
      <alignment wrapText="1"/>
    </xf>
    <xf numFmtId="0" fontId="1" fillId="2" borderId="1" xfId="0" applyFont="1" applyFill="1" applyBorder="1" applyAlignment="1">
      <alignment horizontal="right" vertical="top"/>
    </xf>
    <xf numFmtId="0" fontId="2"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right" vertical="top"/>
    </xf>
    <xf numFmtId="0" fontId="1" fillId="2" borderId="1" xfId="0" applyFont="1" applyFill="1" applyBorder="1" applyAlignment="1">
      <alignment horizontal="left" vertical="top"/>
    </xf>
    <xf numFmtId="0" fontId="3" fillId="2" borderId="2" xfId="0" applyFont="1" applyFill="1" applyBorder="1" applyAlignment="1">
      <alignment vertical="top"/>
    </xf>
    <xf numFmtId="164" fontId="1" fillId="2" borderId="3" xfId="0" applyNumberFormat="1" applyFont="1" applyFill="1" applyBorder="1" applyAlignment="1">
      <alignment horizontal="center" vertical="top" wrapText="1"/>
    </xf>
    <xf numFmtId="0" fontId="1" fillId="2" borderId="4" xfId="0" applyFont="1" applyFill="1" applyBorder="1" applyAlignment="1">
      <alignment vertical="top"/>
    </xf>
    <xf numFmtId="0" fontId="4" fillId="2" borderId="1" xfId="0" applyFont="1" applyFill="1" applyBorder="1" applyAlignment="1">
      <alignment vertical="top" wrapText="1"/>
    </xf>
    <xf numFmtId="0" fontId="1" fillId="2" borderId="1" xfId="0" applyFont="1" applyFill="1" applyBorder="1" applyAlignment="1">
      <alignment vertical="top"/>
    </xf>
    <xf numFmtId="0" fontId="5" fillId="2" borderId="1" xfId="0" applyFont="1" applyFill="1" applyBorder="1" applyAlignment="1">
      <alignment vertical="top"/>
    </xf>
    <xf numFmtId="49" fontId="2" fillId="2" borderId="1" xfId="0" applyNumberFormat="1" applyFont="1" applyFill="1" applyBorder="1" applyAlignment="1">
      <alignment horizontal="left" vertical="top"/>
    </xf>
    <xf numFmtId="46" fontId="1" fillId="2" borderId="1" xfId="0" applyNumberFormat="1" applyFont="1" applyFill="1" applyBorder="1" applyAlignment="1">
      <alignment horizontal="left" vertical="top"/>
    </xf>
    <xf numFmtId="0" fontId="6" fillId="2" borderId="1" xfId="0" applyFont="1" applyFill="1" applyBorder="1" applyAlignment="1">
      <alignment vertical="top"/>
    </xf>
    <xf numFmtId="9" fontId="1" fillId="2" borderId="1" xfId="0" applyNumberFormat="1" applyFont="1" applyFill="1" applyBorder="1" applyAlignment="1">
      <alignment horizontal="left" vertical="top"/>
    </xf>
    <xf numFmtId="0" fontId="7" fillId="2" borderId="4" xfId="0" applyFont="1" applyFill="1" applyBorder="1" applyAlignment="1">
      <alignment vertical="top"/>
    </xf>
    <xf numFmtId="0" fontId="3" fillId="2" borderId="5" xfId="0" applyFont="1" applyFill="1" applyBorder="1" applyAlignment="1">
      <alignment vertical="top"/>
    </xf>
    <xf numFmtId="0" fontId="8" fillId="2" borderId="5" xfId="0" applyFont="1" applyFill="1" applyBorder="1" applyAlignment="1">
      <alignment vertical="center"/>
    </xf>
    <xf numFmtId="0" fontId="9" fillId="2" borderId="5" xfId="0" applyFont="1" applyFill="1" applyBorder="1" applyAlignment="1">
      <alignment vertical="center"/>
    </xf>
    <xf numFmtId="0" fontId="3" fillId="2" borderId="6" xfId="0" applyFont="1" applyFill="1" applyBorder="1" applyAlignment="1">
      <alignment vertical="top"/>
    </xf>
    <xf numFmtId="0" fontId="4" fillId="2" borderId="5" xfId="0" applyFont="1" applyFill="1" applyBorder="1" applyAlignment="1">
      <alignment vertical="top" wrapText="1"/>
    </xf>
    <xf numFmtId="0" fontId="1" fillId="2" borderId="5" xfId="0" applyFont="1" applyFill="1" applyBorder="1" applyAlignment="1">
      <alignment vertical="top"/>
    </xf>
    <xf numFmtId="0" fontId="6" fillId="2" borderId="5" xfId="0" applyFont="1" applyFill="1" applyBorder="1" applyAlignment="1">
      <alignment vertical="top"/>
    </xf>
    <xf numFmtId="0" fontId="3" fillId="3" borderId="0" xfId="0" applyFont="1" applyFill="1" applyAlignment="1">
      <alignment vertical="top" wrapText="1"/>
    </xf>
    <xf numFmtId="0" fontId="3" fillId="3" borderId="0" xfId="0" applyFont="1" applyFill="1" applyAlignment="1">
      <alignment vertical="top"/>
    </xf>
    <xf numFmtId="0" fontId="3" fillId="3" borderId="0" xfId="0" applyFont="1" applyFill="1" applyAlignment="1">
      <alignment horizontal="center" vertical="top"/>
    </xf>
    <xf numFmtId="0" fontId="10" fillId="4" borderId="0" xfId="0" applyFont="1" applyFill="1" applyAlignment="1">
      <alignment horizontal="left" vertical="top" wrapText="1"/>
    </xf>
    <xf numFmtId="0" fontId="11" fillId="4" borderId="0" xfId="0" applyFont="1" applyFill="1" applyAlignment="1">
      <alignment horizontal="left" vertical="top"/>
    </xf>
    <xf numFmtId="0" fontId="4" fillId="4" borderId="0" xfId="0" applyFont="1" applyFill="1" applyAlignment="1">
      <alignment horizontal="center" vertical="top" wrapText="1"/>
    </xf>
    <xf numFmtId="0" fontId="4" fillId="4" borderId="0" xfId="0" applyFont="1" applyFill="1" applyAlignment="1">
      <alignment horizontal="left" vertical="top" wrapText="1"/>
    </xf>
    <xf numFmtId="0" fontId="1" fillId="4" borderId="0" xfId="0" applyFont="1" applyFill="1" applyAlignment="1">
      <alignment horizontal="left" vertical="top" wrapText="1"/>
    </xf>
    <xf numFmtId="21" fontId="1" fillId="4" borderId="0" xfId="0" applyNumberFormat="1" applyFont="1" applyFill="1" applyAlignment="1">
      <alignment horizontal="center" vertical="top" wrapText="1"/>
    </xf>
    <xf numFmtId="0" fontId="1" fillId="4" borderId="0" xfId="0" applyFont="1" applyFill="1" applyAlignment="1">
      <alignment horizontal="left" vertical="top"/>
    </xf>
    <xf numFmtId="0" fontId="5" fillId="4" borderId="0" xfId="0" applyFont="1" applyFill="1" applyAlignment="1">
      <alignment horizontal="left" vertical="top"/>
    </xf>
    <xf numFmtId="0" fontId="12"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4" fillId="0" borderId="0" xfId="0" applyFont="1" applyAlignment="1">
      <alignment horizontal="center" vertical="top" wrapText="1"/>
    </xf>
    <xf numFmtId="0" fontId="1" fillId="5" borderId="0" xfId="0" applyFont="1" applyFill="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vertical="top" wrapText="1"/>
    </xf>
    <xf numFmtId="21" fontId="1" fillId="0" borderId="0" xfId="0" applyNumberFormat="1" applyFont="1" applyAlignment="1">
      <alignment horizontal="center" vertical="top" wrapText="1"/>
    </xf>
    <xf numFmtId="0" fontId="1" fillId="0" borderId="0" xfId="0" applyFont="1" applyAlignment="1">
      <alignment horizontal="left" vertical="top"/>
    </xf>
    <xf numFmtId="0" fontId="5" fillId="0" borderId="0" xfId="0" applyFont="1" applyAlignment="1">
      <alignment horizontal="left" vertical="top"/>
    </xf>
    <xf numFmtId="0" fontId="15" fillId="0" borderId="0" xfId="0" applyFont="1" applyAlignment="1">
      <alignment horizontal="left" vertical="top"/>
    </xf>
    <xf numFmtId="0" fontId="4" fillId="0" borderId="0" xfId="0" applyFont="1" applyAlignment="1">
      <alignment vertical="top" wrapText="1"/>
    </xf>
    <xf numFmtId="0" fontId="16" fillId="0" borderId="0" xfId="0" applyFont="1" applyAlignment="1">
      <alignment horizontal="left" vertical="top" wrapText="1"/>
    </xf>
    <xf numFmtId="0" fontId="4" fillId="4" borderId="0" xfId="0" applyFont="1" applyFill="1" applyAlignment="1">
      <alignment vertical="top" wrapText="1"/>
    </xf>
    <xf numFmtId="0" fontId="17" fillId="4" borderId="0" xfId="0" applyFont="1" applyFill="1" applyAlignment="1">
      <alignment vertical="top" wrapText="1"/>
    </xf>
    <xf numFmtId="0" fontId="12" fillId="0" borderId="0" xfId="0" applyFont="1" applyAlignment="1">
      <alignment vertical="top" wrapText="1"/>
    </xf>
    <xf numFmtId="0" fontId="17" fillId="0" borderId="0" xfId="0" applyFont="1" applyAlignment="1">
      <alignment vertical="top" wrapText="1"/>
    </xf>
    <xf numFmtId="0" fontId="15" fillId="0" borderId="0" xfId="0" applyFont="1" applyAlignment="1">
      <alignment vertical="top"/>
    </xf>
    <xf numFmtId="0" fontId="18" fillId="0" borderId="0" xfId="0" applyFont="1" applyAlignment="1">
      <alignment wrapText="1"/>
    </xf>
    <xf numFmtId="0" fontId="21" fillId="2" borderId="1" xfId="0" applyFont="1" applyFill="1" applyBorder="1" applyAlignment="1">
      <alignment vertical="top" wrapText="1"/>
    </xf>
    <xf numFmtId="0" fontId="20" fillId="2" borderId="1" xfId="0" applyFont="1" applyFill="1" applyBorder="1" applyAlignment="1">
      <alignment vertical="top"/>
    </xf>
    <xf numFmtId="0" fontId="21" fillId="2" borderId="1" xfId="0" applyFont="1" applyFill="1" applyBorder="1" applyAlignment="1">
      <alignment vertical="top"/>
    </xf>
    <xf numFmtId="0" fontId="20" fillId="2" borderId="1" xfId="0" applyFont="1" applyFill="1" applyBorder="1" applyAlignment="1">
      <alignment horizontal="right" vertical="top"/>
    </xf>
    <xf numFmtId="0" fontId="21" fillId="2" borderId="1" xfId="0" applyFont="1" applyFill="1" applyBorder="1" applyAlignment="1">
      <alignment horizontal="left" vertical="top" wrapText="1"/>
    </xf>
    <xf numFmtId="0" fontId="23" fillId="2" borderId="1" xfId="0" applyFont="1" applyFill="1" applyBorder="1" applyAlignment="1">
      <alignment vertical="top"/>
    </xf>
    <xf numFmtId="46" fontId="21" fillId="2" borderId="1" xfId="0" applyNumberFormat="1" applyFont="1" applyFill="1" applyBorder="1" applyAlignment="1">
      <alignment horizontal="left" vertical="top" wrapText="1"/>
    </xf>
    <xf numFmtId="9" fontId="21" fillId="2" borderId="1" xfId="0" applyNumberFormat="1" applyFont="1" applyFill="1" applyBorder="1" applyAlignment="1">
      <alignment horizontal="left" vertical="top" wrapText="1"/>
    </xf>
    <xf numFmtId="0" fontId="20" fillId="3" borderId="1" xfId="0" applyFont="1" applyFill="1" applyBorder="1" applyAlignment="1">
      <alignment horizontal="left" vertical="top"/>
    </xf>
    <xf numFmtId="0" fontId="20" fillId="3" borderId="1" xfId="0" applyFont="1" applyFill="1" applyBorder="1" applyAlignment="1">
      <alignment horizontal="left" vertical="top" wrapText="1"/>
    </xf>
    <xf numFmtId="0" fontId="20" fillId="4" borderId="1" xfId="0" applyFont="1" applyFill="1" applyBorder="1" applyAlignment="1">
      <alignment horizontal="left" vertical="top"/>
    </xf>
    <xf numFmtId="0" fontId="24" fillId="4" borderId="1" xfId="0" applyFont="1" applyFill="1" applyBorder="1" applyAlignment="1">
      <alignment horizontal="left" vertical="top"/>
    </xf>
    <xf numFmtId="0" fontId="22" fillId="4" borderId="1" xfId="0" applyFont="1" applyFill="1" applyBorder="1" applyAlignment="1">
      <alignment horizontal="center" vertical="top" wrapText="1"/>
    </xf>
    <xf numFmtId="0" fontId="22" fillId="4" borderId="1"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1" xfId="0" applyFont="1" applyFill="1" applyBorder="1" applyAlignment="1">
      <alignment horizontal="left" vertical="top"/>
    </xf>
    <xf numFmtId="0" fontId="21" fillId="0" borderId="0" xfId="0" applyFont="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center" vertical="top"/>
    </xf>
    <xf numFmtId="0" fontId="22" fillId="0" borderId="0" xfId="0" applyFont="1" applyAlignment="1">
      <alignment horizontal="left" vertical="top"/>
    </xf>
    <xf numFmtId="21" fontId="21" fillId="0" borderId="0" xfId="0" applyNumberFormat="1" applyFont="1" applyAlignment="1">
      <alignment horizontal="left" vertical="top"/>
    </xf>
    <xf numFmtId="0" fontId="21" fillId="0" borderId="0" xfId="0" applyFont="1" applyAlignment="1">
      <alignment horizontal="left" vertical="top"/>
    </xf>
    <xf numFmtId="21" fontId="22" fillId="0" borderId="0" xfId="0" applyNumberFormat="1" applyFont="1" applyAlignment="1">
      <alignment horizontal="left" vertical="top"/>
    </xf>
    <xf numFmtId="0" fontId="22" fillId="0" borderId="0" xfId="0" applyFont="1" applyAlignment="1">
      <alignment horizontal="center" vertical="top" wrapText="1"/>
    </xf>
    <xf numFmtId="21" fontId="22" fillId="0" borderId="0" xfId="0" applyNumberFormat="1" applyFont="1" applyAlignment="1">
      <alignment horizontal="left" vertical="top" wrapText="1"/>
    </xf>
    <xf numFmtId="0" fontId="24" fillId="4" borderId="1" xfId="0" applyFont="1" applyFill="1" applyBorder="1" applyAlignment="1">
      <alignment horizontal="left" vertical="top" wrapText="1"/>
    </xf>
    <xf numFmtId="21" fontId="21" fillId="4" borderId="1" xfId="0" applyNumberFormat="1" applyFont="1" applyFill="1" applyBorder="1" applyAlignment="1">
      <alignment horizontal="left" vertical="top"/>
    </xf>
    <xf numFmtId="0" fontId="25" fillId="0" borderId="0" xfId="0" applyFont="1" applyAlignment="1">
      <alignment horizontal="left" vertical="top" wrapText="1"/>
    </xf>
    <xf numFmtId="0" fontId="18" fillId="0" borderId="0" xfId="0" applyFont="1" applyAlignment="1">
      <alignment horizontal="center" wrapText="1"/>
    </xf>
    <xf numFmtId="0" fontId="18" fillId="0" borderId="0" xfId="0" applyFont="1" applyAlignment="1">
      <alignment horizontal="center" vertical="top" wrapText="1"/>
    </xf>
    <xf numFmtId="165" fontId="18" fillId="0" borderId="0" xfId="0" applyNumberFormat="1" applyFont="1" applyAlignment="1">
      <alignment horizontal="center" vertical="top" wrapText="1"/>
    </xf>
    <xf numFmtId="0" fontId="19" fillId="0" borderId="0" xfId="0" applyFont="1" applyAlignment="1">
      <alignment vertical="top" wrapText="1"/>
    </xf>
    <xf numFmtId="0" fontId="18" fillId="6" borderId="0" xfId="0" applyFont="1" applyFill="1" applyAlignment="1">
      <alignment horizontal="center" vertical="top" wrapText="1"/>
    </xf>
    <xf numFmtId="165" fontId="18" fillId="6" borderId="0" xfId="0" applyNumberFormat="1" applyFont="1" applyFill="1" applyAlignment="1">
      <alignment horizontal="center" vertical="top" wrapText="1"/>
    </xf>
    <xf numFmtId="0" fontId="19" fillId="6" borderId="0" xfId="0" applyFont="1" applyFill="1" applyAlignment="1">
      <alignment vertical="top" wrapText="1"/>
    </xf>
    <xf numFmtId="0" fontId="0" fillId="0" borderId="0" xfId="0" applyAlignment="1">
      <alignment wrapText="1"/>
    </xf>
    <xf numFmtId="0" fontId="20" fillId="2" borderId="2" xfId="0" applyFont="1" applyFill="1" applyBorder="1" applyAlignment="1">
      <alignment vertical="top"/>
    </xf>
    <xf numFmtId="0" fontId="19" fillId="0" borderId="7" xfId="0" applyFont="1" applyBorder="1" applyAlignment="1">
      <alignment wrapText="1"/>
    </xf>
    <xf numFmtId="0" fontId="19" fillId="0" borderId="4" xfId="0" applyFont="1" applyBorder="1" applyAlignment="1">
      <alignment wrapText="1"/>
    </xf>
    <xf numFmtId="0" fontId="22" fillId="2" borderId="6" xfId="0" applyFont="1" applyFill="1" applyBorder="1" applyAlignment="1">
      <alignment vertical="top" wrapText="1"/>
    </xf>
    <xf numFmtId="0" fontId="19" fillId="0" borderId="8" xfId="0" applyFont="1" applyBorder="1" applyAlignment="1">
      <alignment wrapText="1"/>
    </xf>
    <xf numFmtId="0" fontId="19" fillId="0" borderId="9" xfId="0" applyFont="1" applyBorder="1" applyAlignment="1">
      <alignment wrapText="1"/>
    </xf>
    <xf numFmtId="0" fontId="19" fillId="0" borderId="10" xfId="0" applyFont="1" applyBorder="1" applyAlignment="1">
      <alignment wrapText="1"/>
    </xf>
    <xf numFmtId="0" fontId="19" fillId="0" borderId="11" xfId="0" applyFont="1" applyBorder="1" applyAlignment="1">
      <alignment wrapText="1"/>
    </xf>
    <xf numFmtId="0" fontId="19" fillId="0" borderId="12" xfId="0" applyFont="1" applyBorder="1" applyAlignment="1">
      <alignment wrapText="1"/>
    </xf>
    <xf numFmtId="0" fontId="19" fillId="0" borderId="13" xfId="0" applyFont="1" applyBorder="1" applyAlignment="1">
      <alignment wrapText="1"/>
    </xf>
    <xf numFmtId="0" fontId="19" fillId="0" borderId="14" xfId="0" applyFont="1" applyBorder="1" applyAlignment="1">
      <alignment wrapText="1"/>
    </xf>
    <xf numFmtId="49" fontId="1" fillId="0" borderId="0" xfId="0" applyNumberFormat="1" applyFont="1" applyAlignment="1">
      <alignment horizontal="center" vertical="top" wrapText="1"/>
    </xf>
    <xf numFmtId="0" fontId="26" fillId="0" borderId="0" xfId="0" applyFont="1" applyAlignment="1">
      <alignment horizontal="left" wrapText="1"/>
    </xf>
  </cellXfs>
  <cellStyles count="1">
    <cellStyle name="Normal" xfId="0" builtinId="0"/>
  </cellStyles>
  <dxfs count="29">
    <dxf>
      <fill>
        <patternFill patternType="solid">
          <fgColor rgb="FFB7E1CD"/>
          <bgColor rgb="FFB7E1CD"/>
        </patternFill>
      </fill>
      <alignment wrapText="1" shrinkToFit="0"/>
      <border>
        <left/>
        <right/>
        <top/>
        <bottom/>
      </border>
    </dxf>
    <dxf>
      <font>
        <color rgb="FFFFFFFF"/>
      </font>
      <fill>
        <patternFill patternType="solid">
          <fgColor rgb="FFE06666"/>
          <bgColor rgb="FFE06666"/>
        </patternFill>
      </fill>
      <alignment wrapText="1" shrinkToFit="0"/>
      <border>
        <left/>
        <right/>
        <top/>
        <bottom/>
      </border>
    </dxf>
    <dxf>
      <font>
        <color rgb="FF000000"/>
      </font>
      <fill>
        <patternFill patternType="solid">
          <fgColor rgb="FFB6D7A8"/>
          <bgColor rgb="FFB6D7A8"/>
        </patternFill>
      </fill>
      <alignment wrapText="1" shrinkToFit="0"/>
      <border>
        <left/>
        <right/>
        <top/>
        <bottom/>
      </border>
    </dxf>
    <dxf>
      <font>
        <color rgb="FF000000"/>
      </font>
      <fill>
        <patternFill patternType="solid">
          <fgColor rgb="FFF4CCCC"/>
          <bgColor rgb="FFF4CCCC"/>
        </patternFill>
      </fill>
      <alignment wrapText="1" shrinkToFit="0"/>
      <border>
        <left/>
        <right/>
        <top/>
        <bottom/>
      </border>
    </dxf>
    <dxf>
      <font>
        <color rgb="FF000000"/>
      </font>
      <fill>
        <patternFill patternType="solid">
          <fgColor rgb="FF93C47D"/>
          <bgColor rgb="FF93C47D"/>
        </patternFill>
      </fill>
      <alignment wrapText="1" shrinkToFit="0"/>
      <border>
        <left/>
        <right/>
        <top/>
        <bottom/>
      </border>
    </dxf>
    <dxf>
      <font>
        <color rgb="FFFFFFFF"/>
      </font>
      <fill>
        <patternFill patternType="solid">
          <fgColor rgb="FFE06666"/>
          <bgColor rgb="FFE06666"/>
        </patternFill>
      </fill>
      <alignment wrapText="1" shrinkToFit="0"/>
      <border>
        <left/>
        <right/>
        <top/>
        <bottom/>
      </border>
    </dxf>
    <dxf>
      <font>
        <color rgb="FFFFFFFF"/>
      </font>
      <fill>
        <patternFill patternType="solid">
          <fgColor rgb="FFE06666"/>
          <bgColor rgb="FFE06666"/>
        </patternFill>
      </fill>
      <alignment wrapText="1" shrinkToFit="0"/>
      <border>
        <left/>
        <right/>
        <top/>
        <bottom/>
      </border>
    </dxf>
    <dxf>
      <font>
        <color rgb="FFFFFFFF"/>
      </font>
      <fill>
        <patternFill patternType="solid">
          <fgColor rgb="FFE06666"/>
          <bgColor rgb="FFE06666"/>
        </patternFill>
      </fill>
      <alignment wrapText="1" shrinkToFit="0"/>
      <border>
        <left/>
        <right/>
        <top/>
        <bottom/>
      </border>
    </dxf>
    <dxf>
      <font>
        <color rgb="FFFFFFFF"/>
      </font>
      <fill>
        <patternFill patternType="solid">
          <fgColor rgb="FFE06666"/>
          <bgColor rgb="FFE06666"/>
        </patternFill>
      </fill>
      <alignment wrapText="1" shrinkToFit="0"/>
      <border>
        <left/>
        <right/>
        <top/>
        <bottom/>
      </border>
    </dxf>
    <dxf>
      <font>
        <color rgb="FFFFFFFF"/>
      </font>
      <fill>
        <patternFill patternType="solid">
          <fgColor rgb="FFE06666"/>
          <bgColor rgb="FFE06666"/>
        </patternFill>
      </fill>
      <alignment wrapText="1" shrinkToFit="0"/>
      <border>
        <left/>
        <right/>
        <top/>
        <bottom/>
      </border>
    </dxf>
    <dxf>
      <fill>
        <patternFill patternType="solid">
          <fgColor rgb="FFF4C7C3"/>
          <bgColor rgb="FFF4C7C3"/>
        </patternFill>
      </fill>
      <alignment wrapText="1" shrinkToFit="0"/>
      <border>
        <left/>
        <right/>
        <top/>
        <bottom/>
      </border>
    </dxf>
    <dxf>
      <font>
        <color rgb="FF999999"/>
      </font>
      <fill>
        <patternFill patternType="none"/>
      </fill>
    </dxf>
    <dxf>
      <fill>
        <patternFill patternType="solid">
          <fgColor rgb="FFFCE5CD"/>
          <bgColor rgb="FFFCE5CD"/>
        </patternFill>
      </fill>
    </dxf>
    <dxf>
      <fill>
        <patternFill patternType="solid">
          <fgColor rgb="FFB7E1CD"/>
          <bgColor rgb="FFB7E1CD"/>
        </patternFill>
      </fill>
    </dxf>
    <dxf>
      <fill>
        <patternFill patternType="solid">
          <fgColor rgb="FFB7E1CD"/>
          <bgColor rgb="FFB7E1CD"/>
        </patternFill>
      </fill>
    </dxf>
    <dxf>
      <fill>
        <patternFill patternType="solid">
          <fgColor rgb="FFF2FFEE"/>
          <bgColor rgb="FFF2FFEE"/>
        </patternFill>
      </fill>
    </dxf>
    <dxf>
      <fill>
        <patternFill patternType="solid">
          <fgColor rgb="FFFFFAEA"/>
          <bgColor rgb="FFFFFAEA"/>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github.com/LinkedInLearning/advanced-nlp-with-python-for-machine-learning-380709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C78D8"/>
    <outlinePr summaryBelow="0" summaryRight="0"/>
  </sheetPr>
  <dimension ref="A1:U41"/>
  <sheetViews>
    <sheetView tabSelected="1" workbookViewId="0">
      <pane ySplit="7" topLeftCell="A8" activePane="bottomLeft" state="frozen"/>
      <selection pane="bottomLeft" activeCell="K13" sqref="K13"/>
    </sheetView>
  </sheetViews>
  <sheetFormatPr baseColWidth="10" defaultColWidth="15.1640625" defaultRowHeight="15" customHeight="1" x14ac:dyDescent="0.15"/>
  <cols>
    <col min="1" max="1" width="5.5" customWidth="1"/>
    <col min="2" max="2" width="11.1640625" customWidth="1"/>
    <col min="3" max="3" width="22.5" customWidth="1"/>
    <col min="4" max="4" width="10.1640625" customWidth="1"/>
    <col min="5" max="5" width="6" customWidth="1"/>
    <col min="6" max="6" width="9.83203125" customWidth="1"/>
    <col min="7" max="7" width="39.83203125" customWidth="1"/>
    <col min="8" max="9" width="24.6640625" customWidth="1"/>
    <col min="10" max="10" width="35.6640625" customWidth="1"/>
    <col min="11" max="11" width="10.83203125" customWidth="1"/>
    <col min="12" max="12" width="55" customWidth="1"/>
    <col min="13" max="13" width="34.83203125" customWidth="1"/>
    <col min="14" max="21" width="18.6640625" customWidth="1"/>
  </cols>
  <sheetData>
    <row r="1" spans="1:21" ht="12.75" customHeight="1" x14ac:dyDescent="0.15">
      <c r="A1" s="1" t="s">
        <v>0</v>
      </c>
      <c r="B1" s="2"/>
      <c r="C1" s="2" t="s">
        <v>1</v>
      </c>
      <c r="D1" s="3"/>
      <c r="E1" s="3"/>
      <c r="F1" s="4"/>
      <c r="G1" s="4" t="str">
        <f>COUNTA(E9:E9994) &amp; " total videos"</f>
        <v>26 total videos</v>
      </c>
      <c r="H1" s="5" t="str">
        <f>COUNTA(H9:H9994) &amp; " movies with exercise files"</f>
        <v>8 movies with exercise files</v>
      </c>
      <c r="I1" s="5"/>
      <c r="J1" s="6"/>
      <c r="K1" s="7" t="str">
        <f>"MO = " &amp; COUNTIF(K9:K9994, "MO")</f>
        <v>MO = 0</v>
      </c>
      <c r="L1" s="8"/>
      <c r="M1" s="9"/>
      <c r="N1" s="9"/>
      <c r="O1" s="10"/>
      <c r="P1" s="10"/>
      <c r="Q1" s="11"/>
      <c r="R1" s="11"/>
      <c r="S1" s="11"/>
      <c r="T1" s="11"/>
      <c r="U1" s="11"/>
    </row>
    <row r="2" spans="1:21" ht="12.75" customHeight="1" x14ac:dyDescent="0.15">
      <c r="A2" s="1" t="s">
        <v>2</v>
      </c>
      <c r="B2" s="2"/>
      <c r="C2" s="2" t="s">
        <v>3</v>
      </c>
      <c r="D2" s="3"/>
      <c r="E2" s="3"/>
      <c r="F2" s="4"/>
      <c r="G2" s="4" t="str">
        <f>COUNTA(K9:K9994) &amp; " recorded, " &amp; COUNTA(E9:E9994)-COUNTA(K9:K9994) &amp; " remaining"</f>
        <v>26 recorded, 0 remaining</v>
      </c>
      <c r="H2" s="5" t="str">
        <f>COUNTA(S9:S9994) &amp; " movies with graphics"</f>
        <v>20 movies with graphics</v>
      </c>
      <c r="I2" s="5"/>
      <c r="J2" s="6"/>
      <c r="K2" s="7" t="str">
        <f>"TU = " &amp; COUNTIF(K9:K9994, "TU")</f>
        <v>TU = 0</v>
      </c>
      <c r="L2" s="8"/>
      <c r="M2" s="9"/>
      <c r="N2" s="9"/>
      <c r="O2" s="10"/>
      <c r="P2" s="10"/>
      <c r="Q2" s="11"/>
      <c r="R2" s="11"/>
      <c r="S2" s="11"/>
      <c r="T2" s="11"/>
      <c r="U2" s="11"/>
    </row>
    <row r="3" spans="1:21" ht="12.75" customHeight="1" x14ac:dyDescent="0.15">
      <c r="A3" s="1" t="s">
        <v>4</v>
      </c>
      <c r="B3" s="2"/>
      <c r="C3" s="2" t="s">
        <v>5</v>
      </c>
      <c r="D3" s="3"/>
      <c r="E3" s="3"/>
      <c r="F3" s="4"/>
      <c r="G3" s="4" t="str">
        <f>CEILING(COUNTA(E9:E40)/10,1) &amp; " free movies, " &amp; COUNTA(N9:N9994) &amp; " marked"</f>
        <v>3 free movies, 3 marked</v>
      </c>
      <c r="H3" s="5" t="str">
        <f>COUNTA(T9:T40) &amp; " movies with handouts"</f>
        <v>0 movies with handouts</v>
      </c>
      <c r="I3" s="5"/>
      <c r="J3" s="6"/>
      <c r="K3" s="7" t="str">
        <f>"WE = " &amp; COUNTIF(K9:K9994, "WE")</f>
        <v>WE = 0</v>
      </c>
      <c r="L3" s="8"/>
      <c r="M3" s="9"/>
      <c r="N3" s="9"/>
      <c r="O3" s="10"/>
      <c r="P3" s="10"/>
      <c r="Q3" s="11"/>
      <c r="R3" s="11"/>
      <c r="S3" s="11"/>
      <c r="T3" s="11"/>
      <c r="U3" s="11"/>
    </row>
    <row r="4" spans="1:21" ht="12.75" customHeight="1" x14ac:dyDescent="0.15">
      <c r="A4" s="1" t="s">
        <v>6</v>
      </c>
      <c r="B4" s="2"/>
      <c r="C4" s="12" t="s">
        <v>7</v>
      </c>
      <c r="D4" s="3"/>
      <c r="E4" s="3"/>
      <c r="F4" s="4"/>
      <c r="G4" s="4" t="s">
        <v>8</v>
      </c>
      <c r="H4" s="13">
        <f>SUM(K9:K9994)</f>
        <v>0.1212962962962963</v>
      </c>
      <c r="I4" s="13"/>
      <c r="J4" s="6"/>
      <c r="K4" s="7" t="str">
        <f>"TH = " &amp; COUNTIF(K9:K9994, "TH")</f>
        <v>TH = 0</v>
      </c>
      <c r="L4" s="8"/>
      <c r="M4" s="9"/>
      <c r="N4" s="9"/>
      <c r="O4" s="10"/>
      <c r="P4" s="10"/>
      <c r="Q4" s="14"/>
      <c r="R4" s="14"/>
      <c r="S4" s="11"/>
      <c r="T4" s="11"/>
      <c r="U4" s="11"/>
    </row>
    <row r="5" spans="1:21" ht="12.75" customHeight="1" x14ac:dyDescent="0.15">
      <c r="A5" s="1" t="s">
        <v>9</v>
      </c>
      <c r="B5" s="2"/>
      <c r="C5" s="2" t="s">
        <v>10</v>
      </c>
      <c r="D5" s="3"/>
      <c r="E5" s="3"/>
      <c r="F5" s="4"/>
      <c r="G5" s="4" t="s">
        <v>11</v>
      </c>
      <c r="H5" s="15">
        <f>((COUNTA(K9:K9994)/COUNTA(E9:E9994)))</f>
        <v>1</v>
      </c>
      <c r="I5" s="15"/>
      <c r="J5" s="6"/>
      <c r="K5" s="7" t="str">
        <f>"FR = " &amp; COUNTIF(K9:K9994, "FR")</f>
        <v>FR = 0</v>
      </c>
      <c r="L5" s="16" t="str">
        <f>HYPERLINK("https://f.io/fz2XHPvC","Learning Goal = Learning Objective + Why (Click for link)")</f>
        <v>Learning Goal = Learning Objective + Why (Click for link)</v>
      </c>
      <c r="M5" s="9"/>
      <c r="N5" s="9"/>
      <c r="O5" s="10"/>
      <c r="P5" s="9"/>
      <c r="Q5" s="14"/>
      <c r="R5" s="14"/>
      <c r="S5" s="11"/>
      <c r="T5" s="11"/>
      <c r="U5" s="11"/>
    </row>
    <row r="6" spans="1:21" ht="12.75" customHeight="1" x14ac:dyDescent="0.15">
      <c r="A6" s="17"/>
      <c r="B6" s="18"/>
      <c r="C6" s="19" t="s">
        <v>12</v>
      </c>
      <c r="D6" s="17"/>
      <c r="E6" s="17"/>
      <c r="F6" s="17"/>
      <c r="G6" s="17"/>
      <c r="H6" s="17"/>
      <c r="I6" s="17"/>
      <c r="J6" s="20"/>
      <c r="K6" s="20"/>
      <c r="L6" s="21"/>
      <c r="M6" s="21"/>
      <c r="N6" s="21"/>
      <c r="O6" s="22"/>
      <c r="P6" s="22"/>
      <c r="Q6" s="23"/>
      <c r="R6" s="23"/>
      <c r="S6" s="11"/>
      <c r="T6" s="11"/>
      <c r="U6" s="11"/>
    </row>
    <row r="7" spans="1:21" ht="12.75" customHeight="1" x14ac:dyDescent="0.15">
      <c r="A7" s="24" t="s">
        <v>13</v>
      </c>
      <c r="B7" s="25" t="s">
        <v>14</v>
      </c>
      <c r="C7" s="25" t="s">
        <v>15</v>
      </c>
      <c r="D7" s="25" t="s">
        <v>16</v>
      </c>
      <c r="E7" s="25" t="s">
        <v>17</v>
      </c>
      <c r="F7" s="25" t="s">
        <v>18</v>
      </c>
      <c r="G7" s="25" t="s">
        <v>19</v>
      </c>
      <c r="H7" s="25" t="s">
        <v>20</v>
      </c>
      <c r="I7" s="25" t="s">
        <v>21</v>
      </c>
      <c r="J7" s="25" t="s">
        <v>22</v>
      </c>
      <c r="K7" s="26" t="s">
        <v>23</v>
      </c>
      <c r="L7" s="25" t="s">
        <v>24</v>
      </c>
      <c r="M7" s="24" t="s">
        <v>25</v>
      </c>
      <c r="N7" s="25" t="s">
        <v>26</v>
      </c>
      <c r="O7" s="24" t="s">
        <v>27</v>
      </c>
      <c r="P7" s="24" t="s">
        <v>28</v>
      </c>
      <c r="Q7" s="25" t="s">
        <v>29</v>
      </c>
      <c r="R7" s="25" t="s">
        <v>30</v>
      </c>
      <c r="S7" s="25" t="s">
        <v>31</v>
      </c>
      <c r="T7" s="25" t="s">
        <v>32</v>
      </c>
      <c r="U7" s="25" t="s">
        <v>33</v>
      </c>
    </row>
    <row r="8" spans="1:21" ht="16" x14ac:dyDescent="0.15">
      <c r="A8" s="27">
        <v>0</v>
      </c>
      <c r="B8" s="28"/>
      <c r="C8" s="28" t="s">
        <v>34</v>
      </c>
      <c r="D8" s="29"/>
      <c r="E8" s="29"/>
      <c r="F8" s="30"/>
      <c r="G8" s="30"/>
      <c r="H8" s="31"/>
      <c r="I8" s="31"/>
      <c r="J8" s="31"/>
      <c r="K8" s="32"/>
      <c r="L8" s="31"/>
      <c r="M8" s="31"/>
      <c r="N8" s="33"/>
      <c r="O8" s="33"/>
      <c r="P8" s="33"/>
      <c r="Q8" s="34"/>
      <c r="R8" s="34"/>
      <c r="S8" s="34"/>
      <c r="T8" s="34"/>
      <c r="U8" s="34"/>
    </row>
    <row r="9" spans="1:21" ht="120" x14ac:dyDescent="0.15">
      <c r="A9" s="35"/>
      <c r="B9" s="36"/>
      <c r="C9" s="36" t="s">
        <v>35</v>
      </c>
      <c r="D9" s="37"/>
      <c r="E9" s="38">
        <v>1</v>
      </c>
      <c r="F9" s="39"/>
      <c r="G9" s="39" t="s">
        <v>36</v>
      </c>
      <c r="H9" s="40"/>
      <c r="I9" s="40"/>
      <c r="J9" s="41" t="s">
        <v>37</v>
      </c>
      <c r="K9" s="42">
        <v>1.1226851851851851E-3</v>
      </c>
      <c r="L9" s="40"/>
      <c r="M9" s="40"/>
      <c r="N9" s="43" t="s">
        <v>38</v>
      </c>
      <c r="O9" s="43"/>
      <c r="P9" s="43" t="s">
        <v>38</v>
      </c>
      <c r="Q9" s="44"/>
      <c r="R9" s="44"/>
      <c r="S9" s="44"/>
      <c r="T9" s="44"/>
      <c r="U9" s="44"/>
    </row>
    <row r="10" spans="1:21" ht="90" x14ac:dyDescent="0.15">
      <c r="A10" s="35"/>
      <c r="B10" s="36"/>
      <c r="C10" s="36" t="s">
        <v>39</v>
      </c>
      <c r="D10" s="37"/>
      <c r="E10" s="38">
        <v>2</v>
      </c>
      <c r="F10" s="39"/>
      <c r="G10" s="39" t="s">
        <v>40</v>
      </c>
      <c r="H10" s="40"/>
      <c r="I10" s="40"/>
      <c r="J10" s="41" t="s">
        <v>41</v>
      </c>
      <c r="K10" s="42">
        <v>1.0069444444444444E-3</v>
      </c>
      <c r="L10" s="40"/>
      <c r="M10" s="40" t="s">
        <v>42</v>
      </c>
      <c r="N10" s="43"/>
      <c r="O10" s="43"/>
      <c r="P10" s="43"/>
      <c r="Q10" s="44"/>
      <c r="R10" s="44"/>
      <c r="S10" s="44" t="s">
        <v>38</v>
      </c>
      <c r="T10" s="44"/>
      <c r="U10" s="44"/>
    </row>
    <row r="11" spans="1:21" ht="210" x14ac:dyDescent="0.15">
      <c r="A11" s="35"/>
      <c r="B11" s="45"/>
      <c r="C11" s="45"/>
      <c r="D11" s="37"/>
      <c r="E11" s="38">
        <v>3</v>
      </c>
      <c r="F11" s="46"/>
      <c r="G11" s="46" t="s">
        <v>43</v>
      </c>
      <c r="H11" s="40"/>
      <c r="I11" s="47" t="s">
        <v>44</v>
      </c>
      <c r="J11" s="41" t="s">
        <v>45</v>
      </c>
      <c r="K11" s="42">
        <v>3.9236111111111112E-3</v>
      </c>
      <c r="L11" s="40"/>
      <c r="M11" s="40" t="s">
        <v>46</v>
      </c>
      <c r="N11" s="43"/>
      <c r="O11" s="43"/>
      <c r="P11" s="43"/>
      <c r="Q11" s="44"/>
      <c r="R11" s="44"/>
      <c r="S11" s="44"/>
      <c r="T11" s="44"/>
      <c r="U11" s="44"/>
    </row>
    <row r="12" spans="1:21" ht="16" x14ac:dyDescent="0.15">
      <c r="A12" s="27">
        <v>1</v>
      </c>
      <c r="B12" s="28"/>
      <c r="C12" s="28" t="s">
        <v>47</v>
      </c>
      <c r="D12" s="48"/>
      <c r="E12" s="48"/>
      <c r="F12" s="48"/>
      <c r="G12" s="48"/>
      <c r="H12" s="48"/>
      <c r="I12" s="48"/>
      <c r="J12" s="48"/>
      <c r="K12" s="32"/>
      <c r="L12" s="48"/>
      <c r="M12" s="48"/>
      <c r="N12" s="48"/>
      <c r="O12" s="48"/>
      <c r="P12" s="48"/>
      <c r="Q12" s="49"/>
      <c r="R12" s="49"/>
      <c r="S12" s="49"/>
      <c r="T12" s="49"/>
      <c r="U12" s="49"/>
    </row>
    <row r="13" spans="1:21" ht="105" x14ac:dyDescent="0.15">
      <c r="A13" s="50"/>
      <c r="B13" s="36"/>
      <c r="C13" s="36"/>
      <c r="D13" s="38"/>
      <c r="E13" s="38">
        <v>1</v>
      </c>
      <c r="F13" s="46"/>
      <c r="G13" s="46" t="s">
        <v>48</v>
      </c>
      <c r="H13" s="46"/>
      <c r="I13" s="46"/>
      <c r="J13" s="46"/>
      <c r="K13" s="101" t="s">
        <v>303</v>
      </c>
      <c r="L13" s="46" t="s">
        <v>49</v>
      </c>
      <c r="M13" s="46"/>
      <c r="N13" s="46" t="s">
        <v>38</v>
      </c>
      <c r="O13" s="46"/>
      <c r="P13" s="46"/>
      <c r="Q13" s="51"/>
      <c r="R13" s="51"/>
      <c r="S13" s="51" t="s">
        <v>38</v>
      </c>
      <c r="T13" s="51"/>
      <c r="U13" s="51"/>
    </row>
    <row r="14" spans="1:21" ht="105" x14ac:dyDescent="0.15">
      <c r="A14" s="50"/>
      <c r="B14" s="36"/>
      <c r="C14" s="36" t="s">
        <v>50</v>
      </c>
      <c r="D14" s="38"/>
      <c r="E14" s="38">
        <v>2</v>
      </c>
      <c r="F14" s="46"/>
      <c r="G14" s="46" t="s">
        <v>51</v>
      </c>
      <c r="H14" s="46"/>
      <c r="I14" s="46"/>
      <c r="J14" s="46"/>
      <c r="K14" s="42">
        <v>3.0092592592592593E-3</v>
      </c>
      <c r="L14" s="46" t="s">
        <v>52</v>
      </c>
      <c r="M14" s="46"/>
      <c r="N14" s="46"/>
      <c r="O14" s="46"/>
      <c r="P14" s="46"/>
      <c r="Q14" s="51"/>
      <c r="R14" s="51"/>
      <c r="S14" s="51" t="s">
        <v>38</v>
      </c>
      <c r="T14" s="51"/>
      <c r="U14" s="51"/>
    </row>
    <row r="15" spans="1:21" ht="150" x14ac:dyDescent="0.15">
      <c r="A15" s="50"/>
      <c r="B15" s="52"/>
      <c r="C15" s="52"/>
      <c r="D15" s="38"/>
      <c r="E15" s="38">
        <v>3</v>
      </c>
      <c r="F15" s="46"/>
      <c r="G15" s="46" t="s">
        <v>53</v>
      </c>
      <c r="H15" s="46"/>
      <c r="I15" s="46"/>
      <c r="J15" s="46"/>
      <c r="K15" s="42">
        <v>7.8819444444444449E-3</v>
      </c>
      <c r="L15" s="46" t="s">
        <v>304</v>
      </c>
      <c r="M15" s="46"/>
      <c r="N15" s="46"/>
      <c r="O15" s="46"/>
      <c r="P15" s="46"/>
      <c r="Q15" s="51"/>
      <c r="R15" s="51"/>
      <c r="S15" s="51" t="s">
        <v>38</v>
      </c>
      <c r="T15" s="51"/>
      <c r="U15" s="51"/>
    </row>
    <row r="16" spans="1:21" ht="16" x14ac:dyDescent="0.15">
      <c r="A16" s="27">
        <v>2</v>
      </c>
      <c r="B16" s="28"/>
      <c r="C16" s="28" t="s">
        <v>54</v>
      </c>
      <c r="D16" s="48"/>
      <c r="E16" s="48"/>
      <c r="F16" s="48"/>
      <c r="G16" s="48"/>
      <c r="H16" s="48"/>
      <c r="I16" s="48"/>
      <c r="J16" s="48"/>
      <c r="K16" s="32"/>
      <c r="L16" s="48"/>
      <c r="M16" s="48"/>
      <c r="N16" s="48"/>
      <c r="O16" s="48"/>
      <c r="P16" s="48"/>
      <c r="Q16" s="49"/>
      <c r="R16" s="49"/>
      <c r="S16" s="49"/>
      <c r="T16" s="49"/>
      <c r="U16" s="49"/>
    </row>
    <row r="17" spans="1:21" ht="60" x14ac:dyDescent="0.15">
      <c r="A17" s="50"/>
      <c r="B17" s="52"/>
      <c r="C17" s="52"/>
      <c r="D17" s="38"/>
      <c r="E17" s="38">
        <v>1</v>
      </c>
      <c r="F17" s="46"/>
      <c r="G17" s="46" t="s">
        <v>55</v>
      </c>
      <c r="H17" s="46"/>
      <c r="I17" s="46"/>
      <c r="J17" s="46"/>
      <c r="K17" s="42">
        <v>6.2384259259259259E-3</v>
      </c>
      <c r="L17" s="46" t="s">
        <v>56</v>
      </c>
      <c r="M17" s="46"/>
      <c r="N17" s="46"/>
      <c r="O17" s="46"/>
      <c r="P17" s="46"/>
      <c r="Q17" s="51"/>
      <c r="R17" s="51"/>
      <c r="S17" s="51" t="s">
        <v>38</v>
      </c>
      <c r="T17" s="51"/>
      <c r="U17" s="51"/>
    </row>
    <row r="18" spans="1:21" ht="45" x14ac:dyDescent="0.15">
      <c r="A18" s="50"/>
      <c r="B18" s="52"/>
      <c r="C18" s="52"/>
      <c r="D18" s="38"/>
      <c r="E18" s="38">
        <v>2</v>
      </c>
      <c r="F18" s="46"/>
      <c r="G18" s="46" t="s">
        <v>57</v>
      </c>
      <c r="H18" s="46" t="s">
        <v>58</v>
      </c>
      <c r="I18" s="46"/>
      <c r="J18" s="46"/>
      <c r="K18" s="42">
        <v>3.7847222222222223E-3</v>
      </c>
      <c r="L18" s="46"/>
      <c r="M18" s="46" t="s">
        <v>59</v>
      </c>
      <c r="N18" s="46"/>
      <c r="O18" s="46" t="s">
        <v>38</v>
      </c>
      <c r="P18" s="46"/>
      <c r="Q18" s="51" t="s">
        <v>38</v>
      </c>
      <c r="R18" s="51"/>
      <c r="S18" s="51" t="s">
        <v>38</v>
      </c>
      <c r="T18" s="51"/>
      <c r="U18" s="51"/>
    </row>
    <row r="19" spans="1:21" ht="60" x14ac:dyDescent="0.15">
      <c r="A19" s="50"/>
      <c r="B19" s="52"/>
      <c r="C19" s="52"/>
      <c r="D19" s="38"/>
      <c r="E19" s="38">
        <v>3</v>
      </c>
      <c r="F19" s="46"/>
      <c r="G19" s="46" t="s">
        <v>60</v>
      </c>
      <c r="H19" s="46" t="s">
        <v>61</v>
      </c>
      <c r="I19" s="46"/>
      <c r="J19" s="46"/>
      <c r="K19" s="42">
        <v>5.8101851851851856E-3</v>
      </c>
      <c r="L19" s="46"/>
      <c r="M19" s="46" t="s">
        <v>62</v>
      </c>
      <c r="N19" s="46"/>
      <c r="O19" s="46"/>
      <c r="P19" s="46"/>
      <c r="Q19" s="51"/>
      <c r="R19" s="51" t="s">
        <v>38</v>
      </c>
      <c r="S19" s="51"/>
      <c r="T19" s="51"/>
      <c r="U19" s="51"/>
    </row>
    <row r="20" spans="1:21" ht="16" x14ac:dyDescent="0.15">
      <c r="A20" s="27">
        <v>3</v>
      </c>
      <c r="B20" s="28"/>
      <c r="C20" s="28" t="s">
        <v>63</v>
      </c>
      <c r="D20" s="29"/>
      <c r="E20" s="29"/>
      <c r="F20" s="30"/>
      <c r="G20" s="30"/>
      <c r="H20" s="31"/>
      <c r="I20" s="31"/>
      <c r="J20" s="30"/>
      <c r="K20" s="32"/>
      <c r="L20" s="31"/>
      <c r="M20" s="31"/>
      <c r="N20" s="33"/>
      <c r="O20" s="33"/>
      <c r="P20" s="33"/>
      <c r="Q20" s="34"/>
      <c r="R20" s="34"/>
      <c r="S20" s="34"/>
      <c r="T20" s="34"/>
      <c r="U20" s="34"/>
    </row>
    <row r="21" spans="1:21" ht="75" x14ac:dyDescent="0.15">
      <c r="A21" s="35"/>
      <c r="B21" s="45"/>
      <c r="C21" s="45"/>
      <c r="D21" s="38"/>
      <c r="E21" s="38">
        <v>1</v>
      </c>
      <c r="F21" s="46"/>
      <c r="G21" s="46" t="s">
        <v>64</v>
      </c>
      <c r="H21" s="40"/>
      <c r="I21" s="40"/>
      <c r="J21" s="41"/>
      <c r="K21" s="42">
        <v>6.0648148148148145E-3</v>
      </c>
      <c r="L21" s="40" t="s">
        <v>65</v>
      </c>
      <c r="M21" s="40" t="s">
        <v>66</v>
      </c>
      <c r="N21" s="43"/>
      <c r="O21" s="43"/>
      <c r="P21" s="43" t="s">
        <v>38</v>
      </c>
      <c r="Q21" s="44"/>
      <c r="R21" s="44"/>
      <c r="S21" s="44" t="s">
        <v>38</v>
      </c>
      <c r="T21" s="44"/>
      <c r="U21" s="44"/>
    </row>
    <row r="22" spans="1:21" ht="75" x14ac:dyDescent="0.15">
      <c r="A22" s="35"/>
      <c r="B22" s="45"/>
      <c r="C22" s="45"/>
      <c r="D22" s="38"/>
      <c r="E22" s="38">
        <v>2</v>
      </c>
      <c r="F22" s="46"/>
      <c r="G22" s="46" t="s">
        <v>67</v>
      </c>
      <c r="H22" s="40"/>
      <c r="I22" s="40"/>
      <c r="J22" s="41"/>
      <c r="K22" s="42">
        <v>4.5138888888888885E-3</v>
      </c>
      <c r="L22" s="40" t="s">
        <v>68</v>
      </c>
      <c r="M22" s="40"/>
      <c r="N22" s="43"/>
      <c r="O22" s="43"/>
      <c r="P22" s="43"/>
      <c r="Q22" s="44"/>
      <c r="R22" s="44"/>
      <c r="S22" s="44" t="s">
        <v>38</v>
      </c>
      <c r="T22" s="44"/>
      <c r="U22" s="44"/>
    </row>
    <row r="23" spans="1:21" ht="30" x14ac:dyDescent="0.15">
      <c r="A23" s="35"/>
      <c r="B23" s="45"/>
      <c r="C23" s="45"/>
      <c r="D23" s="38"/>
      <c r="E23" s="38">
        <v>3</v>
      </c>
      <c r="F23" s="46"/>
      <c r="G23" s="46" t="s">
        <v>69</v>
      </c>
      <c r="H23" s="40" t="s">
        <v>70</v>
      </c>
      <c r="I23" s="40"/>
      <c r="J23" s="41"/>
      <c r="K23" s="42">
        <v>9.2592592592592596E-4</v>
      </c>
      <c r="L23" s="40"/>
      <c r="M23" s="40"/>
      <c r="N23" s="43"/>
      <c r="O23" s="43"/>
      <c r="P23" s="43"/>
      <c r="Q23" s="44" t="s">
        <v>38</v>
      </c>
      <c r="R23" s="44"/>
      <c r="S23" s="44" t="s">
        <v>38</v>
      </c>
      <c r="T23" s="44"/>
      <c r="U23" s="44"/>
    </row>
    <row r="24" spans="1:21" ht="60" x14ac:dyDescent="0.15">
      <c r="A24" s="35"/>
      <c r="B24" s="45"/>
      <c r="C24" s="45"/>
      <c r="D24" s="38"/>
      <c r="E24" s="38">
        <v>4</v>
      </c>
      <c r="F24" s="46"/>
      <c r="G24" s="46" t="s">
        <v>71</v>
      </c>
      <c r="H24" s="40" t="s">
        <v>72</v>
      </c>
      <c r="I24" s="40"/>
      <c r="J24" s="41"/>
      <c r="K24" s="42">
        <v>5.138888888888889E-3</v>
      </c>
      <c r="L24" s="40"/>
      <c r="M24" s="40" t="s">
        <v>73</v>
      </c>
      <c r="N24" s="43"/>
      <c r="O24" s="43"/>
      <c r="P24" s="43"/>
      <c r="Q24" s="44"/>
      <c r="R24" s="44" t="s">
        <v>38</v>
      </c>
      <c r="S24" s="44"/>
      <c r="T24" s="44"/>
      <c r="U24" s="44"/>
    </row>
    <row r="25" spans="1:21" ht="16" x14ac:dyDescent="0.15">
      <c r="A25" s="27">
        <v>4</v>
      </c>
      <c r="B25" s="28"/>
      <c r="C25" s="28" t="s">
        <v>74</v>
      </c>
      <c r="D25" s="29"/>
      <c r="E25" s="29"/>
      <c r="F25" s="30"/>
      <c r="G25" s="30"/>
      <c r="H25" s="30"/>
      <c r="I25" s="30"/>
      <c r="J25" s="30"/>
      <c r="K25" s="32"/>
      <c r="L25" s="31"/>
      <c r="M25" s="31"/>
      <c r="N25" s="33"/>
      <c r="O25" s="33"/>
      <c r="P25" s="33"/>
      <c r="Q25" s="34"/>
      <c r="R25" s="34"/>
      <c r="S25" s="34"/>
      <c r="T25" s="34"/>
      <c r="U25" s="34"/>
    </row>
    <row r="26" spans="1:21" ht="105" x14ac:dyDescent="0.15">
      <c r="A26" s="35"/>
      <c r="B26" s="45"/>
      <c r="C26" s="45"/>
      <c r="D26" s="38"/>
      <c r="E26" s="38">
        <v>1</v>
      </c>
      <c r="F26" s="46"/>
      <c r="G26" s="46" t="s">
        <v>75</v>
      </c>
      <c r="H26" s="41"/>
      <c r="I26" s="41"/>
      <c r="J26" s="41"/>
      <c r="K26" s="42">
        <v>4.8842592592592592E-3</v>
      </c>
      <c r="L26" s="40" t="s">
        <v>76</v>
      </c>
      <c r="M26" s="40"/>
      <c r="N26" s="43" t="s">
        <v>38</v>
      </c>
      <c r="O26" s="43"/>
      <c r="P26" s="43"/>
      <c r="Q26" s="44"/>
      <c r="R26" s="44"/>
      <c r="S26" s="44" t="s">
        <v>38</v>
      </c>
      <c r="T26" s="44"/>
      <c r="U26" s="44"/>
    </row>
    <row r="27" spans="1:21" ht="90" x14ac:dyDescent="0.15">
      <c r="A27" s="35"/>
      <c r="B27" s="45"/>
      <c r="C27" s="45"/>
      <c r="D27" s="38"/>
      <c r="E27" s="38">
        <v>2</v>
      </c>
      <c r="F27" s="46"/>
      <c r="G27" s="46" t="s">
        <v>77</v>
      </c>
      <c r="H27" s="41"/>
      <c r="I27" s="41"/>
      <c r="J27" s="41"/>
      <c r="K27" s="42">
        <v>8.067129629629629E-3</v>
      </c>
      <c r="L27" s="40" t="s">
        <v>78</v>
      </c>
      <c r="M27" s="40"/>
      <c r="N27" s="43"/>
      <c r="O27" s="43"/>
      <c r="P27" s="43"/>
      <c r="Q27" s="44"/>
      <c r="R27" s="44"/>
      <c r="S27" s="44" t="s">
        <v>38</v>
      </c>
      <c r="T27" s="44"/>
      <c r="U27" s="44"/>
    </row>
    <row r="28" spans="1:21" ht="105" x14ac:dyDescent="0.15">
      <c r="A28" s="35"/>
      <c r="B28" s="45"/>
      <c r="C28" s="45"/>
      <c r="D28" s="38"/>
      <c r="E28" s="38">
        <v>3</v>
      </c>
      <c r="F28" s="46"/>
      <c r="G28" s="46" t="s">
        <v>79</v>
      </c>
      <c r="H28" s="41"/>
      <c r="I28" s="41"/>
      <c r="J28" s="41"/>
      <c r="K28" s="42">
        <v>5.6134259259259262E-3</v>
      </c>
      <c r="L28" s="40" t="s">
        <v>80</v>
      </c>
      <c r="M28" s="40" t="s">
        <v>66</v>
      </c>
      <c r="N28" s="43"/>
      <c r="O28" s="43"/>
      <c r="P28" s="43" t="s">
        <v>38</v>
      </c>
      <c r="Q28" s="44"/>
      <c r="R28" s="44"/>
      <c r="S28" s="44" t="s">
        <v>38</v>
      </c>
      <c r="T28" s="44"/>
      <c r="U28" s="44"/>
    </row>
    <row r="29" spans="1:21" ht="30" x14ac:dyDescent="0.15">
      <c r="A29" s="35"/>
      <c r="B29" s="45"/>
      <c r="C29" s="45"/>
      <c r="D29" s="38"/>
      <c r="E29" s="38">
        <v>4</v>
      </c>
      <c r="F29" s="46"/>
      <c r="G29" s="46" t="s">
        <v>81</v>
      </c>
      <c r="H29" s="40" t="s">
        <v>82</v>
      </c>
      <c r="I29" s="40"/>
      <c r="J29" s="41"/>
      <c r="K29" s="42">
        <v>1.8981481481481482E-3</v>
      </c>
      <c r="L29" s="40"/>
      <c r="M29" s="40" t="s">
        <v>83</v>
      </c>
      <c r="N29" s="43"/>
      <c r="O29" s="43"/>
      <c r="P29" s="43"/>
      <c r="Q29" s="44" t="s">
        <v>38</v>
      </c>
      <c r="R29" s="44"/>
      <c r="S29" s="44" t="s">
        <v>38</v>
      </c>
      <c r="T29" s="44"/>
      <c r="U29" s="44"/>
    </row>
    <row r="30" spans="1:21" ht="60" x14ac:dyDescent="0.15">
      <c r="A30" s="35"/>
      <c r="B30" s="45"/>
      <c r="C30" s="45"/>
      <c r="D30" s="38"/>
      <c r="E30" s="38">
        <v>5</v>
      </c>
      <c r="F30" s="46"/>
      <c r="G30" s="46" t="s">
        <v>84</v>
      </c>
      <c r="H30" s="40" t="s">
        <v>85</v>
      </c>
      <c r="I30" s="40"/>
      <c r="J30" s="41"/>
      <c r="K30" s="42">
        <v>6.076388888888889E-3</v>
      </c>
      <c r="L30" s="40"/>
      <c r="M30" s="40" t="s">
        <v>86</v>
      </c>
      <c r="N30" s="43"/>
      <c r="O30" s="43"/>
      <c r="P30" s="43"/>
      <c r="Q30" s="44"/>
      <c r="R30" s="44" t="s">
        <v>38</v>
      </c>
      <c r="S30" s="44"/>
      <c r="T30" s="44"/>
      <c r="U30" s="44"/>
    </row>
    <row r="31" spans="1:21" ht="16" x14ac:dyDescent="0.15">
      <c r="A31" s="27">
        <v>5</v>
      </c>
      <c r="B31" s="28"/>
      <c r="C31" s="28" t="s">
        <v>87</v>
      </c>
      <c r="D31" s="29"/>
      <c r="E31" s="29"/>
      <c r="F31" s="30"/>
      <c r="G31" s="30"/>
      <c r="H31" s="30"/>
      <c r="I31" s="30"/>
      <c r="J31" s="30"/>
      <c r="K31" s="32"/>
      <c r="L31" s="31"/>
      <c r="M31" s="31"/>
      <c r="N31" s="33"/>
      <c r="O31" s="33"/>
      <c r="P31" s="33"/>
      <c r="Q31" s="34"/>
      <c r="R31" s="34"/>
      <c r="S31" s="34"/>
      <c r="T31" s="34"/>
      <c r="U31" s="34"/>
    </row>
    <row r="32" spans="1:21" ht="90" x14ac:dyDescent="0.15">
      <c r="A32" s="35"/>
      <c r="B32" s="45"/>
      <c r="C32" s="45"/>
      <c r="D32" s="38"/>
      <c r="E32" s="38">
        <v>1</v>
      </c>
      <c r="F32" s="46"/>
      <c r="G32" s="46" t="s">
        <v>88</v>
      </c>
      <c r="H32" s="41"/>
      <c r="I32" s="41"/>
      <c r="J32" s="41"/>
      <c r="K32" s="42">
        <v>6.851851851851852E-3</v>
      </c>
      <c r="L32" s="40" t="s">
        <v>89</v>
      </c>
      <c r="M32" s="40" t="s">
        <v>90</v>
      </c>
      <c r="N32" s="43"/>
      <c r="O32" s="43"/>
      <c r="P32" s="43" t="s">
        <v>38</v>
      </c>
      <c r="Q32" s="44"/>
      <c r="R32" s="44"/>
      <c r="S32" s="44" t="s">
        <v>38</v>
      </c>
      <c r="T32" s="44"/>
      <c r="U32" s="44"/>
    </row>
    <row r="33" spans="1:21" ht="90" x14ac:dyDescent="0.15">
      <c r="A33" s="35"/>
      <c r="B33" s="45"/>
      <c r="C33" s="45"/>
      <c r="D33" s="38"/>
      <c r="E33" s="38">
        <v>2</v>
      </c>
      <c r="F33" s="46"/>
      <c r="G33" s="46" t="s">
        <v>91</v>
      </c>
      <c r="H33" s="41"/>
      <c r="I33" s="41"/>
      <c r="J33" s="41"/>
      <c r="K33" s="42">
        <v>2.662037037037037E-3</v>
      </c>
      <c r="L33" s="40" t="s">
        <v>92</v>
      </c>
      <c r="M33" s="40"/>
      <c r="N33" s="43"/>
      <c r="O33" s="43"/>
      <c r="P33" s="43"/>
      <c r="Q33" s="44"/>
      <c r="R33" s="44"/>
      <c r="S33" s="44" t="s">
        <v>38</v>
      </c>
      <c r="T33" s="44"/>
      <c r="U33" s="44"/>
    </row>
    <row r="34" spans="1:21" ht="75" x14ac:dyDescent="0.15">
      <c r="A34" s="35"/>
      <c r="B34" s="45"/>
      <c r="C34" s="45"/>
      <c r="D34" s="38"/>
      <c r="E34" s="38">
        <v>3</v>
      </c>
      <c r="F34" s="46"/>
      <c r="G34" s="46" t="s">
        <v>93</v>
      </c>
      <c r="H34" s="41"/>
      <c r="I34" s="41"/>
      <c r="J34" s="41"/>
      <c r="K34" s="42">
        <v>1.0405092592592593E-2</v>
      </c>
      <c r="L34" s="40" t="s">
        <v>94</v>
      </c>
      <c r="M34" s="40"/>
      <c r="N34" s="43"/>
      <c r="O34" s="43"/>
      <c r="P34" s="43"/>
      <c r="Q34" s="44"/>
      <c r="R34" s="44"/>
      <c r="S34" s="44" t="s">
        <v>38</v>
      </c>
      <c r="T34" s="44"/>
      <c r="U34" s="44"/>
    </row>
    <row r="35" spans="1:21" ht="75" x14ac:dyDescent="0.15">
      <c r="A35" s="35"/>
      <c r="B35" s="45"/>
      <c r="C35" s="45"/>
      <c r="D35" s="38"/>
      <c r="E35" s="38">
        <v>4</v>
      </c>
      <c r="F35" s="46"/>
      <c r="G35" s="46" t="s">
        <v>95</v>
      </c>
      <c r="H35" s="40"/>
      <c r="I35" s="40"/>
      <c r="J35" s="41"/>
      <c r="K35" s="42">
        <v>5.1273148148148146E-3</v>
      </c>
      <c r="L35" s="40" t="s">
        <v>96</v>
      </c>
      <c r="M35" s="40" t="s">
        <v>97</v>
      </c>
      <c r="N35" s="43"/>
      <c r="O35" s="43" t="s">
        <v>38</v>
      </c>
      <c r="P35" s="43"/>
      <c r="Q35" s="44"/>
      <c r="R35" s="44"/>
      <c r="S35" s="44" t="s">
        <v>38</v>
      </c>
      <c r="T35" s="44"/>
      <c r="U35" s="44"/>
    </row>
    <row r="36" spans="1:21" ht="90" x14ac:dyDescent="0.15">
      <c r="A36" s="35"/>
      <c r="B36" s="45"/>
      <c r="C36" s="45"/>
      <c r="D36" s="38"/>
      <c r="E36" s="38">
        <v>5</v>
      </c>
      <c r="F36" s="46"/>
      <c r="G36" s="46" t="s">
        <v>98</v>
      </c>
      <c r="H36" s="40"/>
      <c r="I36" s="40"/>
      <c r="J36" s="41"/>
      <c r="K36" s="42">
        <v>6.7013888888888887E-3</v>
      </c>
      <c r="L36" s="40" t="s">
        <v>99</v>
      </c>
      <c r="M36" s="40"/>
      <c r="N36" s="43"/>
      <c r="O36" s="43"/>
      <c r="P36" s="43"/>
      <c r="Q36" s="44"/>
      <c r="R36" s="44"/>
      <c r="S36" s="44" t="s">
        <v>38</v>
      </c>
      <c r="T36" s="44"/>
      <c r="U36" s="44"/>
    </row>
    <row r="37" spans="1:21" ht="30" x14ac:dyDescent="0.15">
      <c r="A37" s="35"/>
      <c r="B37" s="45"/>
      <c r="C37" s="45"/>
      <c r="D37" s="38"/>
      <c r="E37" s="38">
        <v>6</v>
      </c>
      <c r="F37" s="46"/>
      <c r="G37" s="46" t="s">
        <v>100</v>
      </c>
      <c r="H37" s="40" t="s">
        <v>101</v>
      </c>
      <c r="I37" s="40"/>
      <c r="J37" s="41"/>
      <c r="K37" s="42">
        <v>1.4351851851851852E-3</v>
      </c>
      <c r="L37" s="40"/>
      <c r="M37" s="40"/>
      <c r="N37" s="43"/>
      <c r="O37" s="43"/>
      <c r="P37" s="43"/>
      <c r="Q37" s="44" t="s">
        <v>38</v>
      </c>
      <c r="R37" s="44"/>
      <c r="S37" s="44" t="s">
        <v>38</v>
      </c>
      <c r="T37" s="44"/>
      <c r="U37" s="44"/>
    </row>
    <row r="38" spans="1:21" ht="75" x14ac:dyDescent="0.15">
      <c r="A38" s="35"/>
      <c r="B38" s="45"/>
      <c r="C38" s="45"/>
      <c r="D38" s="38"/>
      <c r="E38" s="38">
        <v>7</v>
      </c>
      <c r="F38" s="46"/>
      <c r="G38" s="46" t="s">
        <v>102</v>
      </c>
      <c r="H38" s="40" t="s">
        <v>103</v>
      </c>
      <c r="I38" s="40"/>
      <c r="J38" s="41"/>
      <c r="K38" s="42">
        <v>9.9652777777777778E-3</v>
      </c>
      <c r="L38" s="40"/>
      <c r="M38" s="40" t="s">
        <v>104</v>
      </c>
      <c r="N38" s="43"/>
      <c r="O38" s="43" t="s">
        <v>38</v>
      </c>
      <c r="P38" s="43"/>
      <c r="Q38" s="44"/>
      <c r="R38" s="44" t="s">
        <v>38</v>
      </c>
      <c r="S38" s="44"/>
      <c r="T38" s="44"/>
      <c r="U38" s="44"/>
    </row>
    <row r="39" spans="1:21" ht="16" x14ac:dyDescent="0.15">
      <c r="A39" s="27">
        <v>10</v>
      </c>
      <c r="B39" s="28"/>
      <c r="C39" s="28" t="s">
        <v>105</v>
      </c>
      <c r="D39" s="29"/>
      <c r="E39" s="29"/>
      <c r="F39" s="30"/>
      <c r="G39" s="30"/>
      <c r="H39" s="30"/>
      <c r="I39" s="30"/>
      <c r="J39" s="30"/>
      <c r="K39" s="32"/>
      <c r="L39" s="31"/>
      <c r="M39" s="31"/>
      <c r="N39" s="33"/>
      <c r="O39" s="33"/>
      <c r="P39" s="33"/>
      <c r="Q39" s="34"/>
      <c r="R39" s="34"/>
      <c r="S39" s="34"/>
      <c r="T39" s="34"/>
      <c r="U39" s="34"/>
    </row>
    <row r="40" spans="1:21" ht="105" x14ac:dyDescent="0.15">
      <c r="A40" s="35"/>
      <c r="B40" s="45"/>
      <c r="C40" s="45" t="s">
        <v>106</v>
      </c>
      <c r="D40" s="38"/>
      <c r="E40" s="38">
        <v>1</v>
      </c>
      <c r="F40" s="46"/>
      <c r="G40" s="46" t="s">
        <v>107</v>
      </c>
      <c r="H40" s="41"/>
      <c r="I40" s="41"/>
      <c r="J40" s="41"/>
      <c r="K40" s="42">
        <v>2.1875000000000002E-3</v>
      </c>
      <c r="L40" s="40"/>
      <c r="M40" s="40" t="s">
        <v>108</v>
      </c>
      <c r="N40" s="43"/>
      <c r="O40" s="43"/>
      <c r="P40" s="43"/>
      <c r="Q40" s="44"/>
      <c r="R40" s="44"/>
      <c r="S40" s="44" t="s">
        <v>38</v>
      </c>
      <c r="T40" s="44"/>
      <c r="U40" s="44"/>
    </row>
    <row r="41" spans="1:21" ht="15" customHeight="1" x14ac:dyDescent="0.15">
      <c r="A41" s="102">
        <v>11</v>
      </c>
    </row>
  </sheetData>
  <conditionalFormatting sqref="F8:G40">
    <cfRule type="expression" dxfId="28" priority="1">
      <formula>LEN(F8)&gt;60</formula>
    </cfRule>
  </conditionalFormatting>
  <conditionalFormatting sqref="J8:J40">
    <cfRule type="containsText" dxfId="27" priority="2" operator="containsText" text=" ">
      <formula>NOT(ISERROR(SEARCH((" "),(J8))))</formula>
    </cfRule>
    <cfRule type="containsText" dxfId="26" priority="3" operator="containsText" text="'">
      <formula>NOT(ISERROR(SEARCH(("'"),(J8))))</formula>
    </cfRule>
    <cfRule type="containsText" dxfId="25" priority="4" operator="containsText" text="&quot;">
      <formula>NOT(ISERROR(SEARCH((""""),(J8))))</formula>
    </cfRule>
    <cfRule type="containsText" dxfId="24" priority="5" operator="containsText" text=".">
      <formula>NOT(ISERROR(SEARCH(("."),(J8))))</formula>
    </cfRule>
    <cfRule type="containsText" dxfId="23" priority="6" operator="containsText" text=",">
      <formula>NOT(ISERROR(SEARCH((","),(J8))))</formula>
    </cfRule>
    <cfRule type="containsText" dxfId="22" priority="7" operator="containsText" text="%">
      <formula>NOT(ISERROR(SEARCH(("%"),(J8))))</formula>
    </cfRule>
    <cfRule type="containsText" dxfId="21" priority="8" operator="containsText" text="#">
      <formula>NOT(ISERROR(SEARCH(("#"),(J8))))</formula>
    </cfRule>
    <cfRule type="containsText" dxfId="20" priority="9" operator="containsText" text="&amp;">
      <formula>NOT(ISERROR(SEARCH(("&amp;"),(J8))))</formula>
    </cfRule>
    <cfRule type="containsText" dxfId="19" priority="10" operator="containsText" text="-">
      <formula>NOT(ISERROR(SEARCH(("-"),(J8))))</formula>
    </cfRule>
    <cfRule type="containsText" dxfId="18" priority="11" operator="containsText" text="_tk">
      <formula>NOT(ISERROR(SEARCH(("_tk"),(J8))))</formula>
    </cfRule>
    <cfRule type="containsText" dxfId="17" priority="12" operator="containsText" text="_take">
      <formula>NOT(ISERROR(SEARCH(("_take"),(J8))))</formula>
    </cfRule>
  </conditionalFormatting>
  <conditionalFormatting sqref="K8:K40 A9:J40 L9:U40">
    <cfRule type="expression" dxfId="16" priority="17">
      <formula>$D8="Needs post production"</formula>
    </cfRule>
    <cfRule type="expression" dxfId="15" priority="18">
      <formula>$D8="Added"</formula>
    </cfRule>
  </conditionalFormatting>
  <conditionalFormatting sqref="K8:K40 N8:U40">
    <cfRule type="cellIs" dxfId="14" priority="13" operator="equal">
      <formula>"x"</formula>
    </cfRule>
    <cfRule type="cellIs" dxfId="13" priority="14" operator="equal">
      <formula>"X"</formula>
    </cfRule>
  </conditionalFormatting>
  <conditionalFormatting sqref="L8:L40">
    <cfRule type="expression" dxfId="12" priority="15">
      <formula>LEN(L8)&gt;500</formula>
    </cfRule>
  </conditionalFormatting>
  <conditionalFormatting sqref="K8:K40 A9:J40 L9:U40">
    <cfRule type="expression" dxfId="11" priority="16">
      <formula>$D8="Unchanged"</formula>
    </cfRule>
  </conditionalFormatting>
  <dataValidations count="1">
    <dataValidation type="list" allowBlank="1" showDropDown="1" sqref="D9:D11 D13:D15 D17:D19 D21:D24 D26:D30 D32:D38 D40" xr:uid="{00000000-0002-0000-0000-000000000000}">
      <formula1>"Unchanged,Needs post production,Added"</formula1>
    </dataValidation>
  </dataValidations>
  <hyperlinks>
    <hyperlink ref="C6" location="'Rev. History'!A1" display="PTOC Cosmo Template (Updated 10/04/2023)" xr:uid="{00000000-0004-0000-0000-000000000000}"/>
    <hyperlink ref="I11" r:id="rId1" xr:uid="{00000000-0004-0000-0000-000001000000}"/>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000"/>
  <sheetViews>
    <sheetView workbookViewId="0"/>
  </sheetViews>
  <sheetFormatPr baseColWidth="10" defaultColWidth="15.1640625" defaultRowHeight="15" customHeight="1" x14ac:dyDescent="0.15"/>
  <cols>
    <col min="1" max="1" width="5.5" customWidth="1"/>
    <col min="2" max="2" width="19.1640625" customWidth="1"/>
    <col min="3" max="3" width="7.33203125" customWidth="1"/>
    <col min="4" max="4" width="34.5" customWidth="1"/>
    <col min="5" max="5" width="48" customWidth="1"/>
    <col min="6" max="6" width="43" customWidth="1"/>
    <col min="7" max="7" width="11.33203125" customWidth="1"/>
    <col min="8" max="8" width="40.6640625" customWidth="1"/>
    <col min="9" max="9" width="38" customWidth="1"/>
    <col min="10" max="10" width="19.1640625" customWidth="1"/>
    <col min="11" max="12" width="23.6640625" customWidth="1"/>
    <col min="13" max="15" width="22.1640625" customWidth="1"/>
    <col min="16" max="26" width="12.6640625" customWidth="1"/>
  </cols>
  <sheetData>
    <row r="1" spans="1:15" ht="12.75" customHeight="1" x14ac:dyDescent="0.15">
      <c r="A1" s="90" t="s">
        <v>112</v>
      </c>
      <c r="B1" s="91"/>
      <c r="C1" s="91"/>
      <c r="D1" s="92"/>
      <c r="E1" s="54"/>
      <c r="F1" s="55"/>
      <c r="G1" s="56"/>
      <c r="H1" s="56"/>
      <c r="I1" s="93"/>
      <c r="J1" s="94"/>
      <c r="K1" s="95"/>
      <c r="L1" s="56"/>
      <c r="M1" s="56"/>
      <c r="N1" s="56"/>
      <c r="O1" s="56"/>
    </row>
    <row r="2" spans="1:15" ht="12.75" customHeight="1" x14ac:dyDescent="0.15">
      <c r="A2" s="90" t="s">
        <v>113</v>
      </c>
      <c r="B2" s="92"/>
      <c r="C2" s="55"/>
      <c r="D2" s="57" t="str">
        <f>COUNTA(C8:C365) &amp; " total videos."</f>
        <v>34 total videos.</v>
      </c>
      <c r="E2" s="58" t="str">
        <f>COUNTA(L8:L377) &amp; " movies with 2D/3D graphics"</f>
        <v>0 movies with 2D/3D graphics</v>
      </c>
      <c r="F2" s="55"/>
      <c r="G2" s="56"/>
      <c r="H2" s="56"/>
      <c r="I2" s="96"/>
      <c r="J2" s="89"/>
      <c r="K2" s="97"/>
      <c r="L2" s="56"/>
      <c r="M2" s="56"/>
      <c r="N2" s="56"/>
      <c r="O2" s="56"/>
    </row>
    <row r="3" spans="1:15" ht="12.75" customHeight="1" x14ac:dyDescent="0.15">
      <c r="A3" s="90" t="s">
        <v>114</v>
      </c>
      <c r="B3" s="92"/>
      <c r="C3" s="55"/>
      <c r="D3" s="57" t="str">
        <f>N6 &amp; " recorded, " &amp; COUNTA(C8:C365)-N6 &amp; " remaining."</f>
        <v>32 recorded, 2 remaining.</v>
      </c>
      <c r="E3" s="58" t="str">
        <f>COUNTA(M8:M26) &amp; " movies with handouts"</f>
        <v>0 movies with handouts</v>
      </c>
      <c r="F3" s="55"/>
      <c r="G3" s="56"/>
      <c r="H3" s="56"/>
      <c r="I3" s="96"/>
      <c r="J3" s="89"/>
      <c r="K3" s="97"/>
      <c r="L3" s="56"/>
      <c r="M3" s="56"/>
      <c r="N3" s="56"/>
      <c r="O3" s="56"/>
    </row>
    <row r="4" spans="1:15" ht="12.75" customHeight="1" x14ac:dyDescent="0.15">
      <c r="A4" s="90" t="s">
        <v>115</v>
      </c>
      <c r="B4" s="92"/>
      <c r="C4" s="55"/>
      <c r="D4" s="57" t="str">
        <f>CEILING(COUNTA(C8:C365)/10,1) &amp; " free movies, " &amp; COUNTA(K8:K363) &amp; " marked."</f>
        <v>4 free movies, 4 marked.</v>
      </c>
      <c r="E4" s="58" t="str">
        <f>COUNTA(J8:J377) &amp; " movies with slides"</f>
        <v>18 movies with slides</v>
      </c>
      <c r="F4" s="55"/>
      <c r="G4" s="56"/>
      <c r="H4" s="56"/>
      <c r="I4" s="96"/>
      <c r="J4" s="89"/>
      <c r="K4" s="97"/>
      <c r="L4" s="56"/>
      <c r="M4" s="56"/>
      <c r="N4" s="59">
        <f>COUNTIF(G8:G206,"x")</f>
        <v>0</v>
      </c>
      <c r="O4" s="59" t="s">
        <v>116</v>
      </c>
    </row>
    <row r="5" spans="1:15" ht="12.75" customHeight="1" x14ac:dyDescent="0.15">
      <c r="A5" s="90" t="s">
        <v>117</v>
      </c>
      <c r="B5" s="92"/>
      <c r="C5" s="55"/>
      <c r="D5" s="57" t="s">
        <v>8</v>
      </c>
      <c r="E5" s="60">
        <f>SUM(G8:G206)</f>
        <v>9.5694444444444457E-2</v>
      </c>
      <c r="F5" s="55"/>
      <c r="G5" s="56"/>
      <c r="H5" s="56"/>
      <c r="I5" s="96"/>
      <c r="J5" s="89"/>
      <c r="K5" s="97"/>
      <c r="L5" s="56"/>
      <c r="M5" s="56"/>
      <c r="N5" s="59">
        <f>COUNTIF(G9:G207,"&gt;.0001")</f>
        <v>32</v>
      </c>
      <c r="O5" s="59" t="s">
        <v>118</v>
      </c>
    </row>
    <row r="6" spans="1:15" ht="12.75" customHeight="1" x14ac:dyDescent="0.15">
      <c r="A6" s="90"/>
      <c r="B6" s="92"/>
      <c r="C6" s="55"/>
      <c r="D6" s="57" t="s">
        <v>11</v>
      </c>
      <c r="E6" s="61">
        <f>((COUNTA(G8:G206)/COUNTA(C8:C206)))</f>
        <v>1</v>
      </c>
      <c r="F6" s="55"/>
      <c r="G6" s="56"/>
      <c r="H6" s="56"/>
      <c r="I6" s="98"/>
      <c r="J6" s="99"/>
      <c r="K6" s="100"/>
      <c r="L6" s="56"/>
      <c r="M6" s="56"/>
      <c r="N6" s="59">
        <f>SUM(N4:N5)</f>
        <v>32</v>
      </c>
      <c r="O6" s="59" t="s">
        <v>119</v>
      </c>
    </row>
    <row r="7" spans="1:15" ht="12.75" customHeight="1" x14ac:dyDescent="0.15">
      <c r="A7" s="62" t="s">
        <v>13</v>
      </c>
      <c r="B7" s="62" t="s">
        <v>109</v>
      </c>
      <c r="C7" s="62" t="s">
        <v>120</v>
      </c>
      <c r="D7" s="62" t="s">
        <v>19</v>
      </c>
      <c r="E7" s="63" t="s">
        <v>121</v>
      </c>
      <c r="F7" s="62" t="s">
        <v>22</v>
      </c>
      <c r="G7" s="62" t="s">
        <v>23</v>
      </c>
      <c r="H7" s="62" t="s">
        <v>122</v>
      </c>
      <c r="I7" s="63" t="s">
        <v>25</v>
      </c>
      <c r="J7" s="63" t="s">
        <v>123</v>
      </c>
      <c r="K7" s="62" t="s">
        <v>26</v>
      </c>
      <c r="L7" s="62" t="s">
        <v>124</v>
      </c>
      <c r="M7" s="62" t="s">
        <v>125</v>
      </c>
      <c r="N7" s="62"/>
      <c r="O7" s="62"/>
    </row>
    <row r="8" spans="1:15" ht="12.75" customHeight="1" x14ac:dyDescent="0.15">
      <c r="A8" s="64">
        <v>1</v>
      </c>
      <c r="B8" s="65" t="s">
        <v>34</v>
      </c>
      <c r="C8" s="66"/>
      <c r="D8" s="67"/>
      <c r="E8" s="68"/>
      <c r="F8" s="69"/>
      <c r="G8" s="69"/>
      <c r="H8" s="68"/>
      <c r="I8" s="68"/>
      <c r="J8" s="68"/>
      <c r="K8" s="69"/>
      <c r="L8" s="69"/>
      <c r="M8" s="69"/>
      <c r="N8" s="69"/>
      <c r="O8" s="69"/>
    </row>
    <row r="9" spans="1:15" x14ac:dyDescent="0.15">
      <c r="A9" s="70"/>
      <c r="B9" s="71"/>
      <c r="C9" s="72" t="s">
        <v>110</v>
      </c>
      <c r="D9" s="73" t="s">
        <v>126</v>
      </c>
      <c r="E9" s="70"/>
      <c r="F9" s="73" t="s">
        <v>127</v>
      </c>
      <c r="G9" s="74">
        <v>2.627314814814815E-3</v>
      </c>
      <c r="H9" s="70"/>
      <c r="I9" s="70" t="s">
        <v>128</v>
      </c>
      <c r="J9" s="70"/>
      <c r="K9" s="75" t="s">
        <v>38</v>
      </c>
      <c r="L9" s="75"/>
      <c r="M9" s="75"/>
      <c r="N9" s="75"/>
      <c r="O9" s="75"/>
    </row>
    <row r="10" spans="1:15" ht="105" x14ac:dyDescent="0.15">
      <c r="A10" s="70"/>
      <c r="B10" s="71"/>
      <c r="C10" s="72" t="s">
        <v>111</v>
      </c>
      <c r="D10" s="73" t="s">
        <v>40</v>
      </c>
      <c r="E10" s="70"/>
      <c r="F10" s="73" t="s">
        <v>129</v>
      </c>
      <c r="G10" s="76">
        <v>9.1435185185185185E-4</v>
      </c>
      <c r="H10" s="70" t="s">
        <v>130</v>
      </c>
      <c r="I10" s="70"/>
      <c r="J10" s="70" t="s">
        <v>131</v>
      </c>
      <c r="K10" s="75" t="s">
        <v>38</v>
      </c>
      <c r="L10" s="75"/>
      <c r="M10" s="75"/>
      <c r="N10" s="75"/>
      <c r="O10" s="75"/>
    </row>
    <row r="11" spans="1:15" ht="14" x14ac:dyDescent="0.15">
      <c r="A11" s="70"/>
      <c r="B11" s="71"/>
      <c r="C11" s="72" t="s">
        <v>132</v>
      </c>
      <c r="D11" s="73" t="s">
        <v>133</v>
      </c>
      <c r="E11" s="70"/>
      <c r="F11" s="73" t="s">
        <v>134</v>
      </c>
      <c r="G11" s="76">
        <v>5.0925925925925921E-4</v>
      </c>
      <c r="H11" s="70"/>
      <c r="I11" s="70"/>
      <c r="J11" s="70"/>
      <c r="K11" s="75"/>
      <c r="L11" s="75"/>
      <c r="M11" s="75"/>
      <c r="N11" s="75"/>
      <c r="O11" s="75"/>
    </row>
    <row r="12" spans="1:15" ht="14" x14ac:dyDescent="0.15">
      <c r="A12" s="70"/>
      <c r="B12" s="71"/>
      <c r="C12" s="77"/>
      <c r="D12" s="71"/>
      <c r="E12" s="70"/>
      <c r="F12" s="71"/>
      <c r="G12" s="71"/>
      <c r="H12" s="70"/>
      <c r="I12" s="70"/>
      <c r="J12" s="70"/>
      <c r="K12" s="75"/>
      <c r="L12" s="75"/>
      <c r="M12" s="75"/>
      <c r="N12" s="75"/>
      <c r="O12" s="75"/>
    </row>
    <row r="13" spans="1:15" ht="14" x14ac:dyDescent="0.15">
      <c r="A13" s="64">
        <v>2</v>
      </c>
      <c r="B13" s="65" t="s">
        <v>135</v>
      </c>
      <c r="C13" s="66"/>
      <c r="D13" s="67"/>
      <c r="E13" s="68"/>
      <c r="F13" s="67"/>
      <c r="G13" s="67"/>
      <c r="H13" s="68"/>
      <c r="I13" s="68"/>
      <c r="J13" s="68"/>
      <c r="K13" s="69"/>
      <c r="L13" s="69"/>
      <c r="M13" s="69"/>
      <c r="N13" s="69"/>
      <c r="O13" s="69"/>
    </row>
    <row r="14" spans="1:15" ht="105" x14ac:dyDescent="0.15">
      <c r="A14" s="70"/>
      <c r="B14" s="71"/>
      <c r="C14" s="77" t="s">
        <v>110</v>
      </c>
      <c r="D14" s="71" t="s">
        <v>136</v>
      </c>
      <c r="E14" s="70"/>
      <c r="F14" s="73" t="s">
        <v>137</v>
      </c>
      <c r="G14" s="76">
        <v>3.5879629629629629E-3</v>
      </c>
      <c r="H14" s="70" t="s">
        <v>138</v>
      </c>
      <c r="I14" s="70" t="s">
        <v>139</v>
      </c>
      <c r="J14" s="70" t="s">
        <v>131</v>
      </c>
      <c r="K14" s="75"/>
      <c r="L14" s="75"/>
      <c r="M14" s="75"/>
      <c r="N14" s="75"/>
      <c r="O14" s="75"/>
    </row>
    <row r="15" spans="1:15" ht="120" x14ac:dyDescent="0.15">
      <c r="A15" s="70"/>
      <c r="B15" s="71"/>
      <c r="C15" s="77" t="s">
        <v>111</v>
      </c>
      <c r="D15" s="71" t="s">
        <v>140</v>
      </c>
      <c r="E15" s="70"/>
      <c r="F15" s="73" t="s">
        <v>141</v>
      </c>
      <c r="G15" s="76">
        <v>1.6782407407407408E-3</v>
      </c>
      <c r="H15" s="70" t="s">
        <v>142</v>
      </c>
      <c r="I15" s="70" t="s">
        <v>143</v>
      </c>
      <c r="J15" s="70" t="s">
        <v>131</v>
      </c>
      <c r="K15" s="75" t="s">
        <v>38</v>
      </c>
      <c r="L15" s="75"/>
      <c r="M15" s="75"/>
      <c r="N15" s="75"/>
      <c r="O15" s="75"/>
    </row>
    <row r="16" spans="1:15" ht="120" x14ac:dyDescent="0.15">
      <c r="A16" s="70"/>
      <c r="B16" s="71"/>
      <c r="C16" s="77" t="s">
        <v>132</v>
      </c>
      <c r="D16" s="71" t="s">
        <v>144</v>
      </c>
      <c r="E16" s="70" t="s">
        <v>145</v>
      </c>
      <c r="F16" s="73" t="s">
        <v>146</v>
      </c>
      <c r="G16" s="76">
        <v>4.2592592592592595E-3</v>
      </c>
      <c r="H16" s="70" t="s">
        <v>147</v>
      </c>
      <c r="I16" s="70" t="s">
        <v>148</v>
      </c>
      <c r="J16" s="70" t="s">
        <v>131</v>
      </c>
      <c r="K16" s="75"/>
      <c r="L16" s="75"/>
      <c r="M16" s="75"/>
      <c r="N16" s="75"/>
      <c r="O16" s="75"/>
    </row>
    <row r="17" spans="1:15" ht="240" x14ac:dyDescent="0.15">
      <c r="A17" s="70"/>
      <c r="B17" s="71"/>
      <c r="C17" s="77" t="s">
        <v>149</v>
      </c>
      <c r="D17" s="71" t="s">
        <v>150</v>
      </c>
      <c r="E17" s="70" t="s">
        <v>151</v>
      </c>
      <c r="F17" s="73" t="s">
        <v>152</v>
      </c>
      <c r="G17" s="76">
        <v>5.5902777777777773E-3</v>
      </c>
      <c r="H17" s="70" t="s">
        <v>153</v>
      </c>
      <c r="I17" s="70" t="s">
        <v>154</v>
      </c>
      <c r="J17" s="70" t="s">
        <v>131</v>
      </c>
      <c r="K17" s="75"/>
      <c r="L17" s="75"/>
      <c r="M17" s="75"/>
      <c r="N17" s="75"/>
      <c r="O17" s="75"/>
    </row>
    <row r="18" spans="1:15" ht="150" x14ac:dyDescent="0.15">
      <c r="A18" s="70"/>
      <c r="B18" s="71"/>
      <c r="C18" s="72" t="s">
        <v>155</v>
      </c>
      <c r="D18" s="73" t="s">
        <v>156</v>
      </c>
      <c r="E18" s="70" t="s">
        <v>157</v>
      </c>
      <c r="F18" s="73" t="s">
        <v>158</v>
      </c>
      <c r="G18" s="76">
        <v>7.0717592592592594E-3</v>
      </c>
      <c r="H18" s="70" t="s">
        <v>159</v>
      </c>
      <c r="I18" s="70" t="s">
        <v>160</v>
      </c>
      <c r="J18" s="70" t="s">
        <v>131</v>
      </c>
      <c r="K18" s="75"/>
      <c r="L18" s="75"/>
      <c r="M18" s="75"/>
      <c r="N18" s="75"/>
      <c r="O18" s="75"/>
    </row>
    <row r="19" spans="1:15" ht="105" x14ac:dyDescent="0.15">
      <c r="A19" s="70"/>
      <c r="B19" s="71"/>
      <c r="C19" s="72" t="s">
        <v>161</v>
      </c>
      <c r="D19" s="73" t="s">
        <v>162</v>
      </c>
      <c r="E19" s="71" t="s">
        <v>163</v>
      </c>
      <c r="F19" s="73" t="s">
        <v>164</v>
      </c>
      <c r="G19" s="76">
        <v>2.1527777777777778E-3</v>
      </c>
      <c r="H19" s="70" t="s">
        <v>165</v>
      </c>
      <c r="I19" s="70" t="s">
        <v>166</v>
      </c>
      <c r="J19" s="70"/>
      <c r="K19" s="75"/>
      <c r="L19" s="75"/>
      <c r="M19" s="75"/>
      <c r="N19" s="75"/>
      <c r="O19" s="75"/>
    </row>
    <row r="20" spans="1:15" ht="14" x14ac:dyDescent="0.15">
      <c r="A20" s="64">
        <v>3</v>
      </c>
      <c r="B20" s="65" t="s">
        <v>167</v>
      </c>
      <c r="C20" s="66"/>
      <c r="D20" s="67"/>
      <c r="E20" s="67"/>
      <c r="F20" s="67"/>
      <c r="G20" s="67"/>
      <c r="H20" s="68"/>
      <c r="I20" s="68"/>
      <c r="J20" s="68"/>
      <c r="K20" s="69"/>
      <c r="L20" s="69"/>
      <c r="M20" s="69"/>
      <c r="N20" s="69"/>
      <c r="O20" s="69"/>
    </row>
    <row r="21" spans="1:15" ht="165" x14ac:dyDescent="0.15">
      <c r="A21" s="70"/>
      <c r="B21" s="71"/>
      <c r="C21" s="77" t="s">
        <v>110</v>
      </c>
      <c r="D21" s="71" t="s">
        <v>168</v>
      </c>
      <c r="E21" s="71"/>
      <c r="F21" s="73" t="s">
        <v>169</v>
      </c>
      <c r="G21" s="76">
        <v>1.3194444444444445E-3</v>
      </c>
      <c r="H21" s="70" t="s">
        <v>170</v>
      </c>
      <c r="I21" s="70" t="s">
        <v>171</v>
      </c>
      <c r="J21" s="70"/>
      <c r="K21" s="75"/>
      <c r="L21" s="75"/>
      <c r="M21" s="75"/>
      <c r="N21" s="75"/>
      <c r="O21" s="75"/>
    </row>
    <row r="22" spans="1:15" ht="105" x14ac:dyDescent="0.15">
      <c r="A22" s="70"/>
      <c r="B22" s="71"/>
      <c r="C22" s="77" t="s">
        <v>111</v>
      </c>
      <c r="D22" s="71" t="s">
        <v>172</v>
      </c>
      <c r="E22" s="71"/>
      <c r="F22" s="73" t="s">
        <v>173</v>
      </c>
      <c r="G22" s="76">
        <v>4.1319444444444442E-3</v>
      </c>
      <c r="H22" s="70" t="s">
        <v>174</v>
      </c>
      <c r="I22" s="70" t="s">
        <v>175</v>
      </c>
      <c r="J22" s="71"/>
      <c r="K22" s="75"/>
      <c r="L22" s="75"/>
      <c r="M22" s="75"/>
      <c r="N22" s="75"/>
      <c r="O22" s="75"/>
    </row>
    <row r="23" spans="1:15" ht="105" x14ac:dyDescent="0.15">
      <c r="A23" s="70"/>
      <c r="B23" s="71"/>
      <c r="C23" s="77" t="s">
        <v>132</v>
      </c>
      <c r="D23" s="71" t="s">
        <v>176</v>
      </c>
      <c r="E23" s="71"/>
      <c r="F23" s="73" t="s">
        <v>177</v>
      </c>
      <c r="G23" s="76" t="s">
        <v>178</v>
      </c>
      <c r="H23" s="70" t="s">
        <v>179</v>
      </c>
      <c r="I23" s="70" t="s">
        <v>180</v>
      </c>
      <c r="J23" s="70" t="s">
        <v>131</v>
      </c>
      <c r="K23" s="75"/>
      <c r="L23" s="75"/>
      <c r="M23" s="75"/>
      <c r="N23" s="75"/>
      <c r="O23" s="75"/>
    </row>
    <row r="24" spans="1:15" ht="135" x14ac:dyDescent="0.15">
      <c r="A24" s="70"/>
      <c r="B24" s="71"/>
      <c r="C24" s="77" t="s">
        <v>149</v>
      </c>
      <c r="D24" s="71" t="s">
        <v>181</v>
      </c>
      <c r="E24" s="70"/>
      <c r="F24" s="73" t="s">
        <v>182</v>
      </c>
      <c r="G24" s="76">
        <v>1.3773148148148147E-3</v>
      </c>
      <c r="H24" s="70" t="s">
        <v>183</v>
      </c>
      <c r="I24" s="70" t="s">
        <v>184</v>
      </c>
      <c r="J24" s="70"/>
      <c r="K24" s="75"/>
      <c r="L24" s="75"/>
      <c r="M24" s="75"/>
      <c r="N24" s="75"/>
      <c r="O24" s="75"/>
    </row>
    <row r="25" spans="1:15" ht="14" x14ac:dyDescent="0.15">
      <c r="A25" s="70"/>
      <c r="B25" s="71"/>
      <c r="C25" s="77"/>
      <c r="D25" s="71"/>
      <c r="E25" s="71"/>
      <c r="F25" s="71"/>
      <c r="G25" s="71"/>
      <c r="H25" s="70"/>
      <c r="I25" s="70"/>
      <c r="J25" s="70"/>
      <c r="K25" s="75"/>
      <c r="L25" s="75"/>
      <c r="M25" s="75"/>
      <c r="N25" s="75"/>
      <c r="O25" s="75"/>
    </row>
    <row r="26" spans="1:15" ht="14" x14ac:dyDescent="0.15">
      <c r="A26" s="64">
        <v>4</v>
      </c>
      <c r="B26" s="65" t="s">
        <v>185</v>
      </c>
      <c r="C26" s="66"/>
      <c r="D26" s="67"/>
      <c r="E26" s="68"/>
      <c r="F26" s="67"/>
      <c r="G26" s="67"/>
      <c r="H26" s="68"/>
      <c r="I26" s="68"/>
      <c r="J26" s="68"/>
      <c r="K26" s="69"/>
      <c r="L26" s="69"/>
      <c r="M26" s="69"/>
      <c r="N26" s="69"/>
      <c r="O26" s="69"/>
    </row>
    <row r="27" spans="1:15" ht="105" x14ac:dyDescent="0.15">
      <c r="A27" s="70"/>
      <c r="B27" s="71"/>
      <c r="C27" s="77" t="s">
        <v>110</v>
      </c>
      <c r="D27" s="71" t="s">
        <v>186</v>
      </c>
      <c r="E27" s="70"/>
      <c r="F27" s="73" t="s">
        <v>187</v>
      </c>
      <c r="G27" s="76">
        <v>3.7152777777777778E-3</v>
      </c>
      <c r="H27" s="70" t="s">
        <v>188</v>
      </c>
      <c r="I27" s="70" t="s">
        <v>139</v>
      </c>
      <c r="J27" s="70" t="s">
        <v>131</v>
      </c>
      <c r="K27" s="75"/>
      <c r="L27" s="75"/>
      <c r="M27" s="75"/>
      <c r="N27" s="75"/>
      <c r="O27" s="75"/>
    </row>
    <row r="28" spans="1:15" ht="120" x14ac:dyDescent="0.15">
      <c r="A28" s="70"/>
      <c r="B28" s="71"/>
      <c r="C28" s="77" t="s">
        <v>111</v>
      </c>
      <c r="D28" s="71" t="s">
        <v>189</v>
      </c>
      <c r="E28" s="71" t="s">
        <v>190</v>
      </c>
      <c r="F28" s="73" t="s">
        <v>191</v>
      </c>
      <c r="G28" s="76">
        <v>1.6435185185185185E-3</v>
      </c>
      <c r="H28" s="70" t="s">
        <v>192</v>
      </c>
      <c r="I28" s="70" t="s">
        <v>193</v>
      </c>
      <c r="J28" s="70"/>
      <c r="K28" s="75"/>
      <c r="L28" s="75"/>
      <c r="M28" s="75"/>
      <c r="N28" s="75"/>
      <c r="O28" s="75"/>
    </row>
    <row r="29" spans="1:15" ht="105" x14ac:dyDescent="0.15">
      <c r="A29" s="70"/>
      <c r="B29" s="71"/>
      <c r="C29" s="77" t="s">
        <v>132</v>
      </c>
      <c r="D29" s="71" t="s">
        <v>194</v>
      </c>
      <c r="E29" s="71" t="s">
        <v>190</v>
      </c>
      <c r="F29" s="73" t="s">
        <v>195</v>
      </c>
      <c r="G29" s="76">
        <v>3.1365740740740742E-3</v>
      </c>
      <c r="H29" s="70" t="s">
        <v>196</v>
      </c>
      <c r="I29" s="70"/>
      <c r="J29" s="70" t="s">
        <v>131</v>
      </c>
      <c r="K29" s="75"/>
      <c r="L29" s="75"/>
      <c r="M29" s="75"/>
      <c r="N29" s="75"/>
      <c r="O29" s="75"/>
    </row>
    <row r="30" spans="1:15" ht="105" x14ac:dyDescent="0.15">
      <c r="A30" s="70"/>
      <c r="B30" s="71"/>
      <c r="C30" s="77" t="s">
        <v>149</v>
      </c>
      <c r="D30" s="71" t="s">
        <v>197</v>
      </c>
      <c r="E30" s="71" t="s">
        <v>198</v>
      </c>
      <c r="F30" s="73" t="s">
        <v>199</v>
      </c>
      <c r="G30" s="76">
        <v>6.4814814814814813E-3</v>
      </c>
      <c r="H30" s="70" t="s">
        <v>200</v>
      </c>
      <c r="I30" s="70" t="s">
        <v>201</v>
      </c>
      <c r="J30" s="70" t="s">
        <v>131</v>
      </c>
      <c r="K30" s="75" t="s">
        <v>38</v>
      </c>
      <c r="L30" s="75"/>
      <c r="M30" s="75"/>
      <c r="N30" s="75"/>
      <c r="O30" s="75"/>
    </row>
    <row r="31" spans="1:15" ht="105" x14ac:dyDescent="0.15">
      <c r="A31" s="70"/>
      <c r="B31" s="71"/>
      <c r="C31" s="77" t="s">
        <v>155</v>
      </c>
      <c r="D31" s="71" t="s">
        <v>202</v>
      </c>
      <c r="E31" s="71"/>
      <c r="F31" s="73" t="s">
        <v>203</v>
      </c>
      <c r="G31" s="76">
        <v>9.3749999999999997E-4</v>
      </c>
      <c r="H31" s="70" t="s">
        <v>204</v>
      </c>
      <c r="I31" s="70"/>
      <c r="J31" s="70" t="s">
        <v>131</v>
      </c>
      <c r="K31" s="75"/>
      <c r="L31" s="75"/>
      <c r="M31" s="75"/>
      <c r="N31" s="75"/>
      <c r="O31" s="75"/>
    </row>
    <row r="32" spans="1:15" ht="105" x14ac:dyDescent="0.15">
      <c r="A32" s="70"/>
      <c r="B32" s="71"/>
      <c r="C32" s="77" t="s">
        <v>161</v>
      </c>
      <c r="D32" s="71" t="s">
        <v>205</v>
      </c>
      <c r="E32" s="71" t="s">
        <v>206</v>
      </c>
      <c r="F32" s="73" t="s">
        <v>207</v>
      </c>
      <c r="G32" s="76">
        <v>2.7314814814814814E-3</v>
      </c>
      <c r="H32" s="70" t="s">
        <v>208</v>
      </c>
      <c r="I32" s="70" t="s">
        <v>209</v>
      </c>
      <c r="J32" s="70"/>
      <c r="K32" s="75"/>
      <c r="L32" s="75"/>
      <c r="M32" s="75"/>
      <c r="N32" s="75"/>
      <c r="O32" s="75"/>
    </row>
    <row r="33" spans="1:15" ht="14" x14ac:dyDescent="0.15">
      <c r="A33" s="64">
        <v>5</v>
      </c>
      <c r="B33" s="65" t="s">
        <v>210</v>
      </c>
      <c r="C33" s="66"/>
      <c r="D33" s="67"/>
      <c r="E33" s="68"/>
      <c r="F33" s="67"/>
      <c r="G33" s="67"/>
      <c r="H33" s="68"/>
      <c r="I33" s="68"/>
      <c r="J33" s="68"/>
      <c r="K33" s="69"/>
      <c r="L33" s="69"/>
      <c r="M33" s="69"/>
      <c r="N33" s="69"/>
      <c r="O33" s="69"/>
    </row>
    <row r="34" spans="1:15" ht="105" x14ac:dyDescent="0.15">
      <c r="A34" s="70"/>
      <c r="B34" s="71"/>
      <c r="C34" s="77" t="s">
        <v>110</v>
      </c>
      <c r="D34" s="71" t="s">
        <v>211</v>
      </c>
      <c r="E34" s="70"/>
      <c r="F34" s="71" t="s">
        <v>212</v>
      </c>
      <c r="G34" s="78">
        <v>3.4953703703703705E-3</v>
      </c>
      <c r="H34" s="70" t="s">
        <v>213</v>
      </c>
      <c r="I34" s="70" t="s">
        <v>214</v>
      </c>
      <c r="J34" s="70" t="s">
        <v>131</v>
      </c>
      <c r="K34" s="75"/>
      <c r="L34" s="75"/>
      <c r="M34" s="75"/>
      <c r="N34" s="75"/>
      <c r="O34" s="75"/>
    </row>
    <row r="35" spans="1:15" ht="105" x14ac:dyDescent="0.15">
      <c r="A35" s="70"/>
      <c r="B35" s="71"/>
      <c r="C35" s="77" t="s">
        <v>111</v>
      </c>
      <c r="D35" s="71" t="s">
        <v>215</v>
      </c>
      <c r="E35" s="70" t="s">
        <v>216</v>
      </c>
      <c r="F35" s="73" t="s">
        <v>217</v>
      </c>
      <c r="G35" s="76">
        <v>3.1481481481481482E-3</v>
      </c>
      <c r="H35" s="70" t="s">
        <v>218</v>
      </c>
      <c r="I35" s="70" t="s">
        <v>219</v>
      </c>
      <c r="J35" s="70"/>
      <c r="K35" s="75"/>
      <c r="L35" s="75"/>
      <c r="M35" s="75"/>
      <c r="N35" s="75"/>
      <c r="O35" s="75"/>
    </row>
    <row r="36" spans="1:15" ht="120" x14ac:dyDescent="0.15">
      <c r="A36" s="70"/>
      <c r="B36" s="71"/>
      <c r="C36" s="77" t="s">
        <v>132</v>
      </c>
      <c r="D36" s="71" t="s">
        <v>220</v>
      </c>
      <c r="E36" s="71" t="s">
        <v>221</v>
      </c>
      <c r="F36" s="73" t="s">
        <v>222</v>
      </c>
      <c r="G36" s="76">
        <v>3.460648148148148E-3</v>
      </c>
      <c r="H36" s="70" t="s">
        <v>223</v>
      </c>
      <c r="I36" s="70" t="s">
        <v>224</v>
      </c>
      <c r="J36" s="70"/>
      <c r="K36" s="75"/>
      <c r="L36" s="75"/>
      <c r="M36" s="75"/>
      <c r="N36" s="75"/>
      <c r="O36" s="75"/>
    </row>
    <row r="37" spans="1:15" ht="150" x14ac:dyDescent="0.15">
      <c r="A37" s="70"/>
      <c r="B37" s="71"/>
      <c r="C37" s="77" t="s">
        <v>149</v>
      </c>
      <c r="D37" s="71" t="s">
        <v>225</v>
      </c>
      <c r="E37" s="70" t="s">
        <v>221</v>
      </c>
      <c r="F37" s="73" t="s">
        <v>226</v>
      </c>
      <c r="G37" s="76">
        <v>4.3981481481481484E-3</v>
      </c>
      <c r="H37" s="70" t="s">
        <v>227</v>
      </c>
      <c r="I37" s="70" t="s">
        <v>228</v>
      </c>
      <c r="J37" s="70"/>
      <c r="K37" s="75"/>
      <c r="L37" s="75"/>
      <c r="M37" s="75"/>
      <c r="N37" s="75"/>
      <c r="O37" s="75"/>
    </row>
    <row r="38" spans="1:15" ht="105" x14ac:dyDescent="0.15">
      <c r="A38" s="70"/>
      <c r="B38" s="71"/>
      <c r="C38" s="77" t="s">
        <v>155</v>
      </c>
      <c r="D38" s="71" t="s">
        <v>229</v>
      </c>
      <c r="E38" s="70"/>
      <c r="F38" s="73" t="s">
        <v>230</v>
      </c>
      <c r="G38" s="76">
        <v>1.9444444444444444E-3</v>
      </c>
      <c r="H38" s="70" t="s">
        <v>231</v>
      </c>
      <c r="I38" s="70" t="s">
        <v>180</v>
      </c>
      <c r="J38" s="70"/>
      <c r="K38" s="75"/>
      <c r="L38" s="75"/>
      <c r="M38" s="75"/>
      <c r="N38" s="75"/>
      <c r="O38" s="75"/>
    </row>
    <row r="39" spans="1:15" ht="14" x14ac:dyDescent="0.15">
      <c r="A39" s="64">
        <v>6</v>
      </c>
      <c r="B39" s="65" t="s">
        <v>232</v>
      </c>
      <c r="C39" s="66"/>
      <c r="D39" s="79"/>
      <c r="E39" s="68"/>
      <c r="F39" s="67"/>
      <c r="G39" s="67"/>
      <c r="H39" s="68"/>
      <c r="I39" s="68"/>
      <c r="J39" s="68"/>
      <c r="K39" s="69"/>
      <c r="L39" s="69"/>
      <c r="M39" s="69"/>
      <c r="N39" s="69"/>
      <c r="O39" s="69"/>
    </row>
    <row r="40" spans="1:15" ht="105" x14ac:dyDescent="0.15">
      <c r="A40" s="70"/>
      <c r="B40" s="71"/>
      <c r="C40" s="77" t="s">
        <v>110</v>
      </c>
      <c r="D40" s="71" t="s">
        <v>233</v>
      </c>
      <c r="E40" s="70"/>
      <c r="F40" s="73" t="s">
        <v>234</v>
      </c>
      <c r="G40" s="76">
        <v>4.9537037037037041E-3</v>
      </c>
      <c r="H40" s="70" t="s">
        <v>235</v>
      </c>
      <c r="I40" s="70" t="s">
        <v>180</v>
      </c>
      <c r="J40" s="70" t="s">
        <v>131</v>
      </c>
      <c r="K40" s="75"/>
      <c r="L40" s="75"/>
      <c r="M40" s="75"/>
      <c r="N40" s="75"/>
      <c r="O40" s="75"/>
    </row>
    <row r="41" spans="1:15" ht="120" x14ac:dyDescent="0.15">
      <c r="A41" s="70"/>
      <c r="B41" s="71"/>
      <c r="C41" s="77" t="s">
        <v>111</v>
      </c>
      <c r="D41" s="71" t="s">
        <v>236</v>
      </c>
      <c r="E41" s="70"/>
      <c r="F41" s="73" t="s">
        <v>237</v>
      </c>
      <c r="G41" s="76" t="s">
        <v>238</v>
      </c>
      <c r="H41" s="70" t="s">
        <v>239</v>
      </c>
      <c r="I41" s="70" t="s">
        <v>180</v>
      </c>
      <c r="J41" s="70" t="s">
        <v>131</v>
      </c>
      <c r="K41" s="75"/>
      <c r="L41" s="75"/>
      <c r="M41" s="75"/>
      <c r="N41" s="75"/>
      <c r="O41" s="75"/>
    </row>
    <row r="42" spans="1:15" ht="14" x14ac:dyDescent="0.15">
      <c r="A42" s="64">
        <v>7</v>
      </c>
      <c r="B42" s="65" t="s">
        <v>240</v>
      </c>
      <c r="C42" s="66"/>
      <c r="D42" s="67"/>
      <c r="E42" s="68"/>
      <c r="F42" s="69"/>
      <c r="G42" s="80"/>
      <c r="H42" s="68"/>
      <c r="I42" s="68"/>
      <c r="J42" s="68"/>
      <c r="K42" s="69"/>
      <c r="L42" s="69"/>
      <c r="M42" s="69"/>
      <c r="N42" s="69"/>
      <c r="O42" s="69"/>
    </row>
    <row r="43" spans="1:15" ht="105" x14ac:dyDescent="0.15">
      <c r="A43" s="70"/>
      <c r="B43" s="71"/>
      <c r="C43" s="77" t="s">
        <v>110</v>
      </c>
      <c r="D43" s="71" t="s">
        <v>241</v>
      </c>
      <c r="E43" s="71" t="s">
        <v>242</v>
      </c>
      <c r="F43" s="73" t="s">
        <v>243</v>
      </c>
      <c r="G43" s="76">
        <v>3.5879629629629629E-3</v>
      </c>
      <c r="H43" s="70" t="s">
        <v>244</v>
      </c>
      <c r="I43" s="70" t="s">
        <v>245</v>
      </c>
      <c r="J43" s="70"/>
      <c r="K43" s="75"/>
      <c r="L43" s="75"/>
      <c r="M43" s="75"/>
      <c r="N43" s="75"/>
      <c r="O43" s="75"/>
    </row>
    <row r="44" spans="1:15" ht="105" x14ac:dyDescent="0.15">
      <c r="A44" s="70"/>
      <c r="B44" s="71"/>
      <c r="C44" s="72" t="s">
        <v>111</v>
      </c>
      <c r="D44" s="73" t="s">
        <v>246</v>
      </c>
      <c r="E44" s="71" t="s">
        <v>247</v>
      </c>
      <c r="F44" s="73" t="s">
        <v>248</v>
      </c>
      <c r="G44" s="76">
        <v>5.4282407407407404E-3</v>
      </c>
      <c r="H44" s="70" t="s">
        <v>249</v>
      </c>
      <c r="I44" s="70" t="s">
        <v>250</v>
      </c>
      <c r="J44" s="70"/>
      <c r="K44" s="75"/>
      <c r="L44" s="75"/>
      <c r="M44" s="75"/>
      <c r="N44" s="75"/>
      <c r="O44" s="75"/>
    </row>
    <row r="45" spans="1:15" ht="14" x14ac:dyDescent="0.15">
      <c r="A45" s="64">
        <v>8</v>
      </c>
      <c r="B45" s="65" t="s">
        <v>251</v>
      </c>
      <c r="C45" s="66"/>
      <c r="D45" s="67"/>
      <c r="E45" s="68"/>
      <c r="F45" s="69"/>
      <c r="G45" s="69"/>
      <c r="H45" s="68"/>
      <c r="I45" s="68"/>
      <c r="J45" s="68"/>
      <c r="K45" s="69"/>
      <c r="L45" s="69"/>
      <c r="M45" s="69"/>
      <c r="N45" s="69"/>
      <c r="O45" s="69"/>
    </row>
    <row r="46" spans="1:15" ht="105" x14ac:dyDescent="0.15">
      <c r="A46" s="70"/>
      <c r="B46" s="71"/>
      <c r="C46" s="77" t="s">
        <v>110</v>
      </c>
      <c r="D46" s="71" t="s">
        <v>252</v>
      </c>
      <c r="E46" s="70" t="s">
        <v>253</v>
      </c>
      <c r="F46" s="73" t="s">
        <v>254</v>
      </c>
      <c r="G46" s="76">
        <v>4.2245370370370371E-3</v>
      </c>
      <c r="H46" s="70" t="s">
        <v>255</v>
      </c>
      <c r="I46" s="70" t="s">
        <v>256</v>
      </c>
      <c r="J46" s="70"/>
      <c r="K46" s="75"/>
      <c r="L46" s="75"/>
      <c r="M46" s="75"/>
      <c r="N46" s="75"/>
      <c r="O46" s="75"/>
    </row>
    <row r="47" spans="1:15" ht="105" x14ac:dyDescent="0.15">
      <c r="A47" s="70"/>
      <c r="B47" s="71"/>
      <c r="C47" s="77" t="s">
        <v>111</v>
      </c>
      <c r="D47" s="71" t="s">
        <v>257</v>
      </c>
      <c r="E47" s="70"/>
      <c r="F47" s="73" t="s">
        <v>258</v>
      </c>
      <c r="G47" s="76">
        <v>2.4652777777777776E-3</v>
      </c>
      <c r="H47" s="70" t="s">
        <v>259</v>
      </c>
      <c r="I47" s="70" t="s">
        <v>260</v>
      </c>
      <c r="J47" s="70" t="s">
        <v>131</v>
      </c>
      <c r="K47" s="75"/>
      <c r="L47" s="75"/>
      <c r="M47" s="75"/>
      <c r="N47" s="75"/>
      <c r="O47" s="75"/>
    </row>
    <row r="48" spans="1:15" ht="14" x14ac:dyDescent="0.15">
      <c r="A48" s="64">
        <v>9</v>
      </c>
      <c r="B48" s="65" t="s">
        <v>261</v>
      </c>
      <c r="C48" s="66"/>
      <c r="D48" s="67"/>
      <c r="E48" s="68"/>
      <c r="F48" s="69"/>
      <c r="G48" s="69"/>
      <c r="H48" s="68"/>
      <c r="I48" s="68"/>
      <c r="J48" s="68"/>
      <c r="K48" s="69"/>
      <c r="L48" s="69"/>
      <c r="M48" s="69"/>
      <c r="N48" s="69"/>
      <c r="O48" s="69"/>
    </row>
    <row r="49" spans="1:15" ht="105" x14ac:dyDescent="0.15">
      <c r="A49" s="70"/>
      <c r="B49" s="71"/>
      <c r="C49" s="77" t="s">
        <v>110</v>
      </c>
      <c r="D49" s="71" t="s">
        <v>262</v>
      </c>
      <c r="E49" s="71" t="s">
        <v>263</v>
      </c>
      <c r="F49" s="73" t="s">
        <v>264</v>
      </c>
      <c r="G49" s="76">
        <v>1.0879629629629629E-3</v>
      </c>
      <c r="H49" s="70" t="s">
        <v>265</v>
      </c>
      <c r="I49" s="70" t="s">
        <v>266</v>
      </c>
      <c r="J49" s="70"/>
      <c r="K49" s="75"/>
      <c r="L49" s="75"/>
      <c r="M49" s="75"/>
      <c r="N49" s="75"/>
      <c r="O49" s="75"/>
    </row>
    <row r="50" spans="1:15" ht="120" x14ac:dyDescent="0.15">
      <c r="A50" s="70"/>
      <c r="B50" s="71"/>
      <c r="C50" s="77" t="s">
        <v>111</v>
      </c>
      <c r="D50" s="71" t="s">
        <v>267</v>
      </c>
      <c r="E50" s="70"/>
      <c r="F50" s="73" t="s">
        <v>268</v>
      </c>
      <c r="G50" s="76">
        <v>1.5046296296296296E-3</v>
      </c>
      <c r="H50" s="70" t="s">
        <v>269</v>
      </c>
      <c r="I50" s="70"/>
      <c r="J50" s="70" t="s">
        <v>131</v>
      </c>
      <c r="K50" s="75"/>
      <c r="L50" s="75"/>
      <c r="M50" s="75"/>
      <c r="N50" s="75"/>
      <c r="O50" s="75"/>
    </row>
    <row r="51" spans="1:15" ht="105" x14ac:dyDescent="0.15">
      <c r="A51" s="70"/>
      <c r="B51" s="71"/>
      <c r="C51" s="77" t="s">
        <v>132</v>
      </c>
      <c r="D51" s="71" t="s">
        <v>270</v>
      </c>
      <c r="E51" s="70"/>
      <c r="F51" s="75" t="s">
        <v>271</v>
      </c>
      <c r="G51" s="74">
        <v>1.5046296296296296E-3</v>
      </c>
      <c r="H51" s="70" t="s">
        <v>272</v>
      </c>
      <c r="I51" s="70"/>
      <c r="J51" s="70" t="s">
        <v>131</v>
      </c>
      <c r="K51" s="75"/>
      <c r="L51" s="75"/>
      <c r="M51" s="75"/>
      <c r="N51" s="75"/>
      <c r="O51" s="75"/>
    </row>
    <row r="52" spans="1:15" ht="14" x14ac:dyDescent="0.15">
      <c r="A52" s="64">
        <v>10</v>
      </c>
      <c r="B52" s="65" t="s">
        <v>106</v>
      </c>
      <c r="C52" s="66"/>
      <c r="D52" s="67"/>
      <c r="E52" s="68"/>
      <c r="F52" s="69"/>
      <c r="G52" s="69"/>
      <c r="H52" s="68"/>
      <c r="I52" s="68"/>
      <c r="J52" s="68"/>
      <c r="K52" s="69"/>
      <c r="L52" s="69"/>
      <c r="M52" s="69"/>
      <c r="N52" s="69"/>
      <c r="O52" s="69"/>
    </row>
    <row r="53" spans="1:15" ht="45" x14ac:dyDescent="0.15">
      <c r="A53" s="81"/>
      <c r="B53" s="71"/>
      <c r="C53" s="72" t="s">
        <v>110</v>
      </c>
      <c r="D53" s="73" t="s">
        <v>107</v>
      </c>
      <c r="E53" s="70"/>
      <c r="F53" s="75" t="s">
        <v>273</v>
      </c>
      <c r="G53" s="74">
        <v>6.2500000000000001E-4</v>
      </c>
      <c r="H53" s="70"/>
      <c r="I53" s="70" t="s">
        <v>274</v>
      </c>
      <c r="J53" s="70" t="s">
        <v>131</v>
      </c>
      <c r="K53" s="75"/>
      <c r="L53" s="75"/>
      <c r="M53" s="75"/>
      <c r="N53" s="75"/>
      <c r="O53" s="75"/>
    </row>
    <row r="54" spans="1:15" ht="14" x14ac:dyDescent="0.15">
      <c r="A54" s="73"/>
      <c r="B54" s="73"/>
      <c r="C54" s="72"/>
      <c r="D54" s="73"/>
      <c r="E54" s="70"/>
      <c r="F54" s="75"/>
      <c r="G54" s="75"/>
      <c r="H54" s="70"/>
      <c r="I54" s="70"/>
      <c r="J54" s="70"/>
      <c r="K54" s="75"/>
      <c r="L54" s="75"/>
      <c r="M54" s="75"/>
      <c r="N54" s="75"/>
      <c r="O54" s="75"/>
    </row>
    <row r="55" spans="1:15" ht="14" x14ac:dyDescent="0.15">
      <c r="A55" s="73"/>
      <c r="B55" s="73"/>
      <c r="C55" s="72"/>
      <c r="D55" s="73"/>
      <c r="E55" s="70"/>
      <c r="F55" s="75"/>
      <c r="G55" s="75"/>
      <c r="H55" s="75"/>
      <c r="I55" s="70"/>
      <c r="J55" s="70"/>
      <c r="K55" s="75"/>
      <c r="L55" s="75"/>
      <c r="M55" s="75"/>
      <c r="N55" s="75"/>
      <c r="O55" s="75"/>
    </row>
    <row r="56" spans="1:15" ht="12.75" customHeight="1" x14ac:dyDescent="0.15"/>
    <row r="57" spans="1:15" ht="12.75" customHeight="1" x14ac:dyDescent="0.15"/>
    <row r="58" spans="1:15" ht="12.75" customHeight="1" x14ac:dyDescent="0.15"/>
    <row r="59" spans="1:15" ht="12.75" customHeight="1" x14ac:dyDescent="0.15"/>
    <row r="60" spans="1:15" ht="12.75" customHeight="1" x14ac:dyDescent="0.15"/>
    <row r="61" spans="1:15" ht="12.75" customHeight="1" x14ac:dyDescent="0.15"/>
    <row r="62" spans="1:15" ht="12.75" customHeight="1" x14ac:dyDescent="0.15"/>
    <row r="63" spans="1:15" ht="12.75" customHeight="1" x14ac:dyDescent="0.15"/>
    <row r="64" spans="1:15"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7">
    <mergeCell ref="A1:D1"/>
    <mergeCell ref="I1:K6"/>
    <mergeCell ref="A2:B2"/>
    <mergeCell ref="A3:B3"/>
    <mergeCell ref="A4:B4"/>
    <mergeCell ref="A5:B5"/>
    <mergeCell ref="A6:B6"/>
  </mergeCells>
  <conditionalFormatting sqref="D1:D1048576">
    <cfRule type="expression" dxfId="10" priority="10">
      <formula>LEN(D1)&gt;40</formula>
    </cfRule>
  </conditionalFormatting>
  <conditionalFormatting sqref="G55">
    <cfRule type="containsText" dxfId="9" priority="2" operator="containsText" text="Wednesday">
      <formula>NOT(ISERROR(SEARCH(("Wednesday"),(G55))))</formula>
    </cfRule>
    <cfRule type="containsText" dxfId="8" priority="3" operator="containsText" text="Thursday">
      <formula>NOT(ISERROR(SEARCH(("Thursday"),(G55))))</formula>
    </cfRule>
    <cfRule type="containsText" dxfId="7" priority="4" operator="containsText" text="Friday">
      <formula>NOT(ISERROR(SEARCH(("Friday"),(G55))))</formula>
    </cfRule>
    <cfRule type="containsText" dxfId="6" priority="5" operator="containsText" text="Saturday">
      <formula>NOT(ISERROR(SEARCH(("Saturday"),(G55))))</formula>
    </cfRule>
    <cfRule type="containsText" dxfId="5" priority="6" operator="containsText" text="Sunday">
      <formula>NOT(ISERROR(SEARCH(("Sunday"),(G55))))</formula>
    </cfRule>
    <cfRule type="cellIs" dxfId="4" priority="7" operator="equal">
      <formula>"x"</formula>
    </cfRule>
    <cfRule type="cellIs" dxfId="3" priority="8" operator="greaterThan">
      <formula>12/30/1899</formula>
    </cfRule>
    <cfRule type="cellIs" dxfId="2" priority="9" operator="lessThan">
      <formula>12/30/1899</formula>
    </cfRule>
    <cfRule type="containsText" dxfId="1" priority="1" operator="containsText" text="Tuesday">
      <formula>NOT(ISERROR(SEARCH(("Tuesday"),(G55))))</formula>
    </cfRule>
  </conditionalFormatting>
  <conditionalFormatting sqref="H1:H1048576">
    <cfRule type="expression" dxfId="0" priority="11">
      <formula>LEN(H1) &gt; 300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3"/>
  <sheetViews>
    <sheetView workbookViewId="0">
      <pane ySplit="1" topLeftCell="A2" activePane="bottomLeft" state="frozen"/>
      <selection pane="bottomLeft" activeCell="B3" sqref="B3"/>
    </sheetView>
  </sheetViews>
  <sheetFormatPr baseColWidth="10" defaultColWidth="15.1640625" defaultRowHeight="15" customHeight="1" x14ac:dyDescent="0.15"/>
  <cols>
    <col min="1" max="1" width="10.33203125" customWidth="1"/>
    <col min="3" max="3" width="48.33203125" customWidth="1"/>
    <col min="4" max="4" width="15.5" customWidth="1"/>
  </cols>
  <sheetData>
    <row r="1" spans="1:4" ht="14" x14ac:dyDescent="0.15">
      <c r="A1" s="82" t="s">
        <v>275</v>
      </c>
      <c r="B1" s="82" t="s">
        <v>276</v>
      </c>
      <c r="C1" s="53" t="s">
        <v>277</v>
      </c>
      <c r="D1" s="53" t="s">
        <v>278</v>
      </c>
    </row>
    <row r="2" spans="1:4" ht="56" x14ac:dyDescent="0.15">
      <c r="A2" s="83" t="s">
        <v>279</v>
      </c>
      <c r="B2" s="84">
        <v>45203</v>
      </c>
      <c r="C2" s="85" t="s">
        <v>280</v>
      </c>
      <c r="D2" s="85" t="s">
        <v>5</v>
      </c>
    </row>
    <row r="3" spans="1:4" ht="14" x14ac:dyDescent="0.15">
      <c r="A3" s="83" t="s">
        <v>279</v>
      </c>
      <c r="B3" s="84">
        <v>45196</v>
      </c>
      <c r="C3" s="85" t="s">
        <v>281</v>
      </c>
      <c r="D3" s="85" t="s">
        <v>5</v>
      </c>
    </row>
    <row r="4" spans="1:4" ht="6" customHeight="1" x14ac:dyDescent="0.15">
      <c r="A4" s="86"/>
      <c r="B4" s="87"/>
      <c r="C4" s="88"/>
      <c r="D4" s="88"/>
    </row>
    <row r="5" spans="1:4" ht="14" x14ac:dyDescent="0.15">
      <c r="A5" s="83"/>
      <c r="B5" s="84">
        <v>44543</v>
      </c>
      <c r="C5" s="85" t="s">
        <v>282</v>
      </c>
      <c r="D5" s="85" t="s">
        <v>283</v>
      </c>
    </row>
    <row r="6" spans="1:4" ht="14" x14ac:dyDescent="0.15">
      <c r="A6" s="84"/>
      <c r="B6" s="84">
        <v>44425</v>
      </c>
      <c r="C6" s="85" t="s">
        <v>284</v>
      </c>
      <c r="D6" s="85" t="s">
        <v>283</v>
      </c>
    </row>
    <row r="7" spans="1:4" ht="28" x14ac:dyDescent="0.15">
      <c r="A7" s="84"/>
      <c r="B7" s="84">
        <v>44412</v>
      </c>
      <c r="C7" s="85" t="s">
        <v>285</v>
      </c>
      <c r="D7" s="85" t="s">
        <v>283</v>
      </c>
    </row>
    <row r="8" spans="1:4" ht="28" x14ac:dyDescent="0.15">
      <c r="A8" s="84"/>
      <c r="B8" s="84">
        <v>44368</v>
      </c>
      <c r="C8" s="85" t="s">
        <v>286</v>
      </c>
      <c r="D8" s="85" t="s">
        <v>283</v>
      </c>
    </row>
    <row r="9" spans="1:4" ht="14" x14ac:dyDescent="0.15">
      <c r="A9" s="84"/>
      <c r="B9" s="84">
        <v>44306</v>
      </c>
      <c r="C9" s="85" t="s">
        <v>287</v>
      </c>
      <c r="D9" s="85" t="s">
        <v>283</v>
      </c>
    </row>
    <row r="10" spans="1:4" ht="14" x14ac:dyDescent="0.15">
      <c r="A10" s="84"/>
      <c r="B10" s="84">
        <v>44272</v>
      </c>
      <c r="C10" s="85" t="s">
        <v>288</v>
      </c>
      <c r="D10" s="85" t="s">
        <v>283</v>
      </c>
    </row>
    <row r="11" spans="1:4" ht="14" x14ac:dyDescent="0.15">
      <c r="A11" s="84"/>
      <c r="B11" s="84">
        <v>44256</v>
      </c>
      <c r="C11" s="85" t="s">
        <v>289</v>
      </c>
      <c r="D11" s="85" t="s">
        <v>283</v>
      </c>
    </row>
    <row r="12" spans="1:4" ht="28" x14ac:dyDescent="0.15">
      <c r="A12" s="84"/>
      <c r="B12" s="84">
        <v>44049</v>
      </c>
      <c r="C12" s="85" t="s">
        <v>290</v>
      </c>
      <c r="D12" s="85" t="s">
        <v>283</v>
      </c>
    </row>
    <row r="13" spans="1:4" ht="14" x14ac:dyDescent="0.15">
      <c r="A13" s="84"/>
      <c r="B13" s="84">
        <v>44043</v>
      </c>
      <c r="C13" s="85" t="s">
        <v>291</v>
      </c>
      <c r="D13" s="85" t="s">
        <v>283</v>
      </c>
    </row>
    <row r="14" spans="1:4" ht="14" x14ac:dyDescent="0.15">
      <c r="A14" s="84"/>
      <c r="B14" s="84">
        <v>43964</v>
      </c>
      <c r="C14" s="85" t="s">
        <v>292</v>
      </c>
      <c r="D14" s="85" t="s">
        <v>283</v>
      </c>
    </row>
    <row r="15" spans="1:4" ht="28" x14ac:dyDescent="0.15">
      <c r="A15" s="84"/>
      <c r="B15" s="84">
        <v>43964</v>
      </c>
      <c r="C15" s="85" t="s">
        <v>293</v>
      </c>
      <c r="D15" s="85" t="s">
        <v>283</v>
      </c>
    </row>
    <row r="16" spans="1:4" ht="14" x14ac:dyDescent="0.15">
      <c r="A16" s="84"/>
      <c r="B16" s="84">
        <v>43964</v>
      </c>
      <c r="C16" s="85" t="s">
        <v>294</v>
      </c>
      <c r="D16" s="85" t="s">
        <v>283</v>
      </c>
    </row>
    <row r="17" spans="1:4" ht="28" x14ac:dyDescent="0.15">
      <c r="A17" s="84"/>
      <c r="B17" s="84">
        <v>43964</v>
      </c>
      <c r="C17" s="85" t="s">
        <v>295</v>
      </c>
      <c r="D17" s="85" t="s">
        <v>283</v>
      </c>
    </row>
    <row r="18" spans="1:4" ht="28" x14ac:dyDescent="0.15">
      <c r="A18" s="84"/>
      <c r="B18" s="84">
        <v>43964</v>
      </c>
      <c r="C18" s="85" t="s">
        <v>296</v>
      </c>
      <c r="D18" s="85" t="s">
        <v>283</v>
      </c>
    </row>
    <row r="19" spans="1:4" ht="14" x14ac:dyDescent="0.15">
      <c r="A19" s="84"/>
      <c r="B19" s="84">
        <v>43808</v>
      </c>
      <c r="C19" s="85" t="s">
        <v>297</v>
      </c>
      <c r="D19" s="85" t="s">
        <v>283</v>
      </c>
    </row>
    <row r="20" spans="1:4" ht="28" x14ac:dyDescent="0.15">
      <c r="A20" s="84"/>
      <c r="B20" s="84">
        <v>43794</v>
      </c>
      <c r="C20" s="85" t="s">
        <v>298</v>
      </c>
      <c r="D20" s="85" t="s">
        <v>283</v>
      </c>
    </row>
    <row r="21" spans="1:4" ht="28" x14ac:dyDescent="0.15">
      <c r="A21" s="84"/>
      <c r="B21" s="84">
        <v>43782</v>
      </c>
      <c r="C21" s="85" t="s">
        <v>299</v>
      </c>
      <c r="D21" s="85" t="s">
        <v>283</v>
      </c>
    </row>
    <row r="22" spans="1:4" ht="28" x14ac:dyDescent="0.15">
      <c r="A22" s="84"/>
      <c r="B22" s="84">
        <v>43782</v>
      </c>
      <c r="C22" s="85" t="s">
        <v>300</v>
      </c>
      <c r="D22" s="85" t="s">
        <v>301</v>
      </c>
    </row>
    <row r="23" spans="1:4" ht="14" x14ac:dyDescent="0.15">
      <c r="A23" s="84"/>
      <c r="B23" s="84">
        <v>43782</v>
      </c>
      <c r="C23" s="85" t="s">
        <v>302</v>
      </c>
      <c r="D23" s="85" t="s">
        <v>283</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TOC</vt:lpstr>
      <vt:lpstr>Sample Completed TOC</vt:lpstr>
      <vt:lpstr>Rev.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Slomiak</cp:lastModifiedBy>
  <dcterms:created xsi:type="dcterms:W3CDTF">2024-04-05T22:06:01Z</dcterms:created>
  <dcterms:modified xsi:type="dcterms:W3CDTF">2024-04-05T22:15:38Z</dcterms:modified>
</cp:coreProperties>
</file>